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8D85E68B-B4EC-4D78-A6FE-621C6DE31AEC}" xr6:coauthVersionLast="47" xr6:coauthVersionMax="47" xr10:uidLastSave="{00000000-0000-0000-0000-000000000000}"/>
  <bookViews>
    <workbookView xWindow="380" yWindow="380" windowWidth="18270" windowHeight="10500" activeTab="2" xr2:uid="{00000000-000D-0000-FFFF-FFFF00000000}"/>
  </bookViews>
  <sheets>
    <sheet name="carboncycle" sheetId="7" r:id="rId1"/>
    <sheet name="climate" sheetId="12" r:id="rId2"/>
    <sheet name="economy" sheetId="13" r:id="rId3"/>
  </sheets>
  <definedNames>
    <definedName name="solver_adj" localSheetId="1" hidden="1">climate!$L$1:$L$4</definedName>
    <definedName name="solver_adj" localSheetId="2" hidden="1">economy!$AX$66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economy!$BA$3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8" i="13" l="1"/>
  <c r="AQ8" i="13" s="1"/>
  <c r="AM8" i="13"/>
  <c r="AP8" i="13" s="1"/>
  <c r="AL8" i="13"/>
  <c r="AL9" i="13" s="1"/>
  <c r="AN7" i="13"/>
  <c r="AQ7" i="13" s="1"/>
  <c r="AM7" i="13"/>
  <c r="AP7" i="13" s="1"/>
  <c r="AL7" i="13"/>
  <c r="AO7" i="13" s="1"/>
  <c r="G3" i="12"/>
  <c r="BH348" i="13"/>
  <c r="AZ348" i="13" s="1"/>
  <c r="BK66" i="13"/>
  <c r="BK65" i="13"/>
  <c r="BK64" i="13"/>
  <c r="BK63" i="13"/>
  <c r="BK62" i="13"/>
  <c r="BK61" i="13"/>
  <c r="BB61" i="13"/>
  <c r="BK60" i="13"/>
  <c r="BD60" i="13"/>
  <c r="BC60" i="13"/>
  <c r="BB60" i="13"/>
  <c r="BA60" i="13"/>
  <c r="BK59" i="13"/>
  <c r="BD59" i="13"/>
  <c r="BC59" i="13"/>
  <c r="BB59" i="13"/>
  <c r="BA59" i="13"/>
  <c r="BK58" i="13"/>
  <c r="BD58" i="13"/>
  <c r="BC58" i="13"/>
  <c r="BB58" i="13"/>
  <c r="BA58" i="13"/>
  <c r="BK57" i="13"/>
  <c r="BD57" i="13"/>
  <c r="BC57" i="13"/>
  <c r="BB57" i="13"/>
  <c r="BA57" i="13"/>
  <c r="BK56" i="13"/>
  <c r="BD56" i="13"/>
  <c r="BC56" i="13"/>
  <c r="BB56" i="13"/>
  <c r="BA56" i="13"/>
  <c r="BK55" i="13"/>
  <c r="BD55" i="13"/>
  <c r="BC55" i="13"/>
  <c r="BB55" i="13"/>
  <c r="BA55" i="13"/>
  <c r="BK54" i="13"/>
  <c r="BD54" i="13"/>
  <c r="BC54" i="13"/>
  <c r="BB54" i="13"/>
  <c r="BA54" i="13"/>
  <c r="BK53" i="13"/>
  <c r="BD53" i="13"/>
  <c r="BC53" i="13"/>
  <c r="BB53" i="13"/>
  <c r="BA53" i="13"/>
  <c r="BK52" i="13"/>
  <c r="BD52" i="13"/>
  <c r="BC52" i="13"/>
  <c r="BB52" i="13"/>
  <c r="BA52" i="13"/>
  <c r="BK51" i="13"/>
  <c r="BD51" i="13"/>
  <c r="BC51" i="13"/>
  <c r="BB51" i="13"/>
  <c r="BA51" i="13"/>
  <c r="BK50" i="13"/>
  <c r="BD50" i="13"/>
  <c r="BC50" i="13"/>
  <c r="BB50" i="13"/>
  <c r="BA50" i="13"/>
  <c r="BK49" i="13"/>
  <c r="BD49" i="13"/>
  <c r="BC49" i="13"/>
  <c r="BB49" i="13"/>
  <c r="BA49" i="13"/>
  <c r="BK48" i="13"/>
  <c r="BD48" i="13"/>
  <c r="BC48" i="13"/>
  <c r="BB48" i="13"/>
  <c r="BA48" i="13"/>
  <c r="BK47" i="13"/>
  <c r="BD47" i="13"/>
  <c r="BC47" i="13"/>
  <c r="BB47" i="13"/>
  <c r="BA47" i="13"/>
  <c r="BK46" i="13"/>
  <c r="BD46" i="13"/>
  <c r="BC46" i="13"/>
  <c r="BB46" i="13"/>
  <c r="BA46" i="13"/>
  <c r="BK45" i="13"/>
  <c r="BD45" i="13"/>
  <c r="BC45" i="13"/>
  <c r="BB45" i="13"/>
  <c r="BA45" i="13"/>
  <c r="BK44" i="13"/>
  <c r="BD44" i="13"/>
  <c r="BC44" i="13"/>
  <c r="BB44" i="13"/>
  <c r="BA44" i="13"/>
  <c r="BK43" i="13"/>
  <c r="BD43" i="13"/>
  <c r="BC43" i="13"/>
  <c r="BB43" i="13"/>
  <c r="BA43" i="13"/>
  <c r="BK42" i="13"/>
  <c r="BD42" i="13"/>
  <c r="BC42" i="13"/>
  <c r="BB42" i="13"/>
  <c r="BA42" i="13"/>
  <c r="BK41" i="13"/>
  <c r="BD41" i="13"/>
  <c r="BC41" i="13"/>
  <c r="BB41" i="13"/>
  <c r="BA41" i="13"/>
  <c r="BK40" i="13"/>
  <c r="BD40" i="13"/>
  <c r="BC40" i="13"/>
  <c r="BB40" i="13"/>
  <c r="BA40" i="13"/>
  <c r="BK39" i="13"/>
  <c r="BD39" i="13"/>
  <c r="BC39" i="13"/>
  <c r="BB39" i="13"/>
  <c r="BA39" i="13"/>
  <c r="BK38" i="13"/>
  <c r="BD38" i="13"/>
  <c r="BC38" i="13"/>
  <c r="BB38" i="13"/>
  <c r="BA38" i="13"/>
  <c r="BK37" i="13"/>
  <c r="BD37" i="13"/>
  <c r="BC37" i="13"/>
  <c r="BB37" i="13"/>
  <c r="BA37" i="13"/>
  <c r="BK36" i="13"/>
  <c r="BD36" i="13"/>
  <c r="BC36" i="13"/>
  <c r="BB36" i="13"/>
  <c r="BA36" i="13"/>
  <c r="BK35" i="13"/>
  <c r="BD35" i="13"/>
  <c r="BC35" i="13"/>
  <c r="BB35" i="13"/>
  <c r="BA35" i="13"/>
  <c r="BK34" i="13"/>
  <c r="BD34" i="13"/>
  <c r="BC34" i="13"/>
  <c r="BB34" i="13"/>
  <c r="BA34" i="13"/>
  <c r="BK33" i="13"/>
  <c r="BD33" i="13"/>
  <c r="BC33" i="13"/>
  <c r="BB33" i="13"/>
  <c r="BA33" i="13"/>
  <c r="BK32" i="13"/>
  <c r="BD32" i="13"/>
  <c r="BC32" i="13"/>
  <c r="BB32" i="13"/>
  <c r="BA32" i="13"/>
  <c r="BK31" i="13"/>
  <c r="BD31" i="13"/>
  <c r="BC31" i="13"/>
  <c r="BB31" i="13"/>
  <c r="BA31" i="13"/>
  <c r="BK30" i="13"/>
  <c r="BD30" i="13"/>
  <c r="BC30" i="13"/>
  <c r="BB30" i="13"/>
  <c r="BA30" i="13"/>
  <c r="BK29" i="13"/>
  <c r="BD29" i="13"/>
  <c r="BC29" i="13"/>
  <c r="BB29" i="13"/>
  <c r="BA29" i="13"/>
  <c r="BK28" i="13"/>
  <c r="BD28" i="13"/>
  <c r="BC28" i="13"/>
  <c r="BB28" i="13"/>
  <c r="BA28" i="13"/>
  <c r="BK27" i="13"/>
  <c r="BD27" i="13"/>
  <c r="BC27" i="13"/>
  <c r="BB27" i="13"/>
  <c r="BA27" i="13"/>
  <c r="BK26" i="13"/>
  <c r="BD26" i="13"/>
  <c r="BC26" i="13"/>
  <c r="BB26" i="13"/>
  <c r="BA26" i="13"/>
  <c r="BK25" i="13"/>
  <c r="BD25" i="13"/>
  <c r="BC25" i="13"/>
  <c r="BB25" i="13"/>
  <c r="BA25" i="13"/>
  <c r="BK24" i="13"/>
  <c r="BD24" i="13"/>
  <c r="BC24" i="13"/>
  <c r="BB24" i="13"/>
  <c r="BA24" i="13"/>
  <c r="BK23" i="13"/>
  <c r="BD23" i="13"/>
  <c r="BC23" i="13"/>
  <c r="BB23" i="13"/>
  <c r="BA23" i="13"/>
  <c r="BK22" i="13"/>
  <c r="BD22" i="13"/>
  <c r="BC22" i="13"/>
  <c r="BB22" i="13"/>
  <c r="BA22" i="13"/>
  <c r="BK21" i="13"/>
  <c r="BD21" i="13"/>
  <c r="BC21" i="13"/>
  <c r="BB21" i="13"/>
  <c r="BA21" i="13"/>
  <c r="BK20" i="13"/>
  <c r="BD20" i="13"/>
  <c r="BC20" i="13"/>
  <c r="BB20" i="13"/>
  <c r="BA20" i="13"/>
  <c r="BK19" i="13"/>
  <c r="BD19" i="13"/>
  <c r="BC19" i="13"/>
  <c r="BB19" i="13"/>
  <c r="BA19" i="13"/>
  <c r="BK18" i="13"/>
  <c r="BD18" i="13"/>
  <c r="BC18" i="13"/>
  <c r="BB18" i="13"/>
  <c r="BA18" i="13"/>
  <c r="BK17" i="13"/>
  <c r="BD17" i="13"/>
  <c r="BC17" i="13"/>
  <c r="BB17" i="13"/>
  <c r="BA17" i="13"/>
  <c r="BK16" i="13"/>
  <c r="BD16" i="13"/>
  <c r="BC16" i="13"/>
  <c r="BB16" i="13"/>
  <c r="BA16" i="13"/>
  <c r="BK15" i="13"/>
  <c r="BD15" i="13"/>
  <c r="BC15" i="13"/>
  <c r="BB15" i="13"/>
  <c r="BA15" i="13"/>
  <c r="BK14" i="13"/>
  <c r="BD14" i="13"/>
  <c r="BC14" i="13"/>
  <c r="BB14" i="13"/>
  <c r="BA14" i="13"/>
  <c r="BK13" i="13"/>
  <c r="BD13" i="13"/>
  <c r="BC13" i="13"/>
  <c r="BB13" i="13"/>
  <c r="BA13" i="13"/>
  <c r="BK12" i="13"/>
  <c r="BD12" i="13"/>
  <c r="BC12" i="13"/>
  <c r="BB12" i="13"/>
  <c r="BA12" i="13"/>
  <c r="BK11" i="13"/>
  <c r="BD11" i="13"/>
  <c r="BC11" i="13"/>
  <c r="BB11" i="13"/>
  <c r="BA11" i="13"/>
  <c r="BK10" i="13"/>
  <c r="BD10" i="13"/>
  <c r="BC10" i="13"/>
  <c r="BB10" i="13"/>
  <c r="BA10" i="13"/>
  <c r="BK9" i="13"/>
  <c r="BD9" i="13"/>
  <c r="BC9" i="13"/>
  <c r="BB9" i="13"/>
  <c r="BA9" i="13"/>
  <c r="BK8" i="13"/>
  <c r="BD8" i="13"/>
  <c r="BC8" i="13"/>
  <c r="BB8" i="13"/>
  <c r="BA8" i="13"/>
  <c r="BK7" i="13"/>
  <c r="BD7" i="13"/>
  <c r="BC7" i="13"/>
  <c r="BB7" i="13"/>
  <c r="BA7" i="13"/>
  <c r="BD6" i="13"/>
  <c r="BC6" i="13"/>
  <c r="BB6" i="13"/>
  <c r="BA6" i="13"/>
  <c r="AC66" i="13"/>
  <c r="AE65" i="13"/>
  <c r="AD65" i="13"/>
  <c r="AC65" i="13"/>
  <c r="AF65" i="13" s="1"/>
  <c r="AE64" i="13"/>
  <c r="AH64" i="13" s="1"/>
  <c r="AD64" i="13"/>
  <c r="AG65" i="13" s="1"/>
  <c r="AC64" i="13"/>
  <c r="AE63" i="13"/>
  <c r="AH63" i="13" s="1"/>
  <c r="AD63" i="13"/>
  <c r="AC63" i="13"/>
  <c r="AE62" i="13"/>
  <c r="AD62" i="13"/>
  <c r="AG62" i="13" s="1"/>
  <c r="AC62" i="13"/>
  <c r="AF62" i="13" s="1"/>
  <c r="AG61" i="13"/>
  <c r="AE61" i="13"/>
  <c r="AD61" i="13"/>
  <c r="AC61" i="13"/>
  <c r="AE60" i="13"/>
  <c r="AD60" i="13"/>
  <c r="AC60" i="13"/>
  <c r="AE59" i="13"/>
  <c r="AH59" i="13" s="1"/>
  <c r="AD59" i="13"/>
  <c r="AG59" i="13" s="1"/>
  <c r="AC59" i="13"/>
  <c r="AE58" i="13"/>
  <c r="AD58" i="13"/>
  <c r="AC58" i="13"/>
  <c r="AE57" i="13"/>
  <c r="AD57" i="13"/>
  <c r="AG57" i="13" s="1"/>
  <c r="AC57" i="13"/>
  <c r="AF57" i="13" s="1"/>
  <c r="AE56" i="13"/>
  <c r="AH56" i="13" s="1"/>
  <c r="AD56" i="13"/>
  <c r="AC56" i="13"/>
  <c r="AE55" i="13"/>
  <c r="AD55" i="13"/>
  <c r="AC55" i="13"/>
  <c r="AF56" i="13" s="1"/>
  <c r="AE54" i="13"/>
  <c r="AD54" i="13"/>
  <c r="AC54" i="13"/>
  <c r="T66" i="13"/>
  <c r="X65" i="13"/>
  <c r="V65" i="13"/>
  <c r="Y65" i="13" s="1"/>
  <c r="U65" i="13"/>
  <c r="T65" i="13"/>
  <c r="W65" i="13" s="1"/>
  <c r="V64" i="13"/>
  <c r="U64" i="13"/>
  <c r="T64" i="13"/>
  <c r="V63" i="13"/>
  <c r="Y63" i="13" s="1"/>
  <c r="U63" i="13"/>
  <c r="X63" i="13" s="1"/>
  <c r="T63" i="13"/>
  <c r="W63" i="13" s="1"/>
  <c r="V62" i="13"/>
  <c r="U62" i="13"/>
  <c r="T62" i="13"/>
  <c r="V61" i="13"/>
  <c r="Y61" i="13" s="1"/>
  <c r="U61" i="13"/>
  <c r="X62" i="13" s="1"/>
  <c r="T61" i="13"/>
  <c r="W61" i="13" s="1"/>
  <c r="V60" i="13"/>
  <c r="Y60" i="13" s="1"/>
  <c r="U60" i="13"/>
  <c r="T60" i="13"/>
  <c r="V59" i="13"/>
  <c r="U59" i="13"/>
  <c r="X59" i="13" s="1"/>
  <c r="T59" i="13"/>
  <c r="W59" i="13" s="1"/>
  <c r="V58" i="13"/>
  <c r="Y58" i="13" s="1"/>
  <c r="U58" i="13"/>
  <c r="T58" i="13"/>
  <c r="V57" i="13"/>
  <c r="U57" i="13"/>
  <c r="X58" i="13" s="1"/>
  <c r="T57" i="13"/>
  <c r="W57" i="13" s="1"/>
  <c r="X56" i="13"/>
  <c r="V56" i="13"/>
  <c r="Y56" i="13" s="1"/>
  <c r="U56" i="13"/>
  <c r="T56" i="13"/>
  <c r="V55" i="13"/>
  <c r="U55" i="13"/>
  <c r="T55" i="13"/>
  <c r="P66" i="13"/>
  <c r="P58" i="13"/>
  <c r="M66" i="13"/>
  <c r="L66" i="13"/>
  <c r="K66" i="13"/>
  <c r="M65" i="13"/>
  <c r="L65" i="13"/>
  <c r="K65" i="13"/>
  <c r="N66" i="13" s="1"/>
  <c r="M64" i="13"/>
  <c r="P65" i="13" s="1"/>
  <c r="L64" i="13"/>
  <c r="K64" i="13"/>
  <c r="N64" i="13" s="1"/>
  <c r="M63" i="13"/>
  <c r="P63" i="13" s="1"/>
  <c r="L63" i="13"/>
  <c r="K63" i="13"/>
  <c r="M62" i="13"/>
  <c r="L62" i="13"/>
  <c r="O62" i="13" s="1"/>
  <c r="K62" i="13"/>
  <c r="N63" i="13" s="1"/>
  <c r="M61" i="13"/>
  <c r="P62" i="13" s="1"/>
  <c r="L61" i="13"/>
  <c r="K61" i="13"/>
  <c r="M60" i="13"/>
  <c r="P60" i="13" s="1"/>
  <c r="L60" i="13"/>
  <c r="K60" i="13"/>
  <c r="M59" i="13"/>
  <c r="P59" i="13" s="1"/>
  <c r="L59" i="13"/>
  <c r="O59" i="13" s="1"/>
  <c r="K59" i="13"/>
  <c r="N59" i="13" s="1"/>
  <c r="M58" i="13"/>
  <c r="L58" i="13"/>
  <c r="K58" i="13"/>
  <c r="M57" i="13"/>
  <c r="L57" i="13"/>
  <c r="K57" i="13"/>
  <c r="N58" i="13" s="1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H165" i="12"/>
  <c r="M276" i="7"/>
  <c r="M214" i="7"/>
  <c r="M108" i="7"/>
  <c r="M106" i="7"/>
  <c r="E14" i="7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8" i="7"/>
  <c r="E9" i="7" s="1"/>
  <c r="E10" i="7" s="1"/>
  <c r="E11" i="7" s="1"/>
  <c r="E12" i="7" s="1"/>
  <c r="E13" i="7" s="1"/>
  <c r="E7" i="7"/>
  <c r="L6" i="7"/>
  <c r="M5" i="7"/>
  <c r="K5" i="7"/>
  <c r="J5" i="7"/>
  <c r="I5" i="7"/>
  <c r="H5" i="7"/>
  <c r="L4" i="7"/>
  <c r="G7" i="7" s="1"/>
  <c r="F1" i="7"/>
  <c r="AL10" i="13" l="1"/>
  <c r="AO9" i="13"/>
  <c r="AN9" i="13"/>
  <c r="AM9" i="13"/>
  <c r="AO8" i="13"/>
  <c r="H120" i="12"/>
  <c r="H52" i="12"/>
  <c r="H8" i="12"/>
  <c r="H128" i="12"/>
  <c r="H92" i="12"/>
  <c r="H17" i="12"/>
  <c r="H21" i="12"/>
  <c r="H9" i="12"/>
  <c r="H53" i="12"/>
  <c r="H116" i="12"/>
  <c r="H22" i="12"/>
  <c r="H38" i="12"/>
  <c r="H46" i="12"/>
  <c r="H112" i="12"/>
  <c r="H11" i="12"/>
  <c r="H30" i="12"/>
  <c r="H76" i="12"/>
  <c r="H96" i="12"/>
  <c r="H140" i="12"/>
  <c r="H23" i="12"/>
  <c r="H47" i="12"/>
  <c r="H55" i="12"/>
  <c r="H63" i="12"/>
  <c r="H71" i="12"/>
  <c r="H79" i="12"/>
  <c r="H87" i="12"/>
  <c r="H95" i="12"/>
  <c r="H103" i="12"/>
  <c r="H29" i="12"/>
  <c r="H72" i="12"/>
  <c r="H136" i="12"/>
  <c r="H31" i="12"/>
  <c r="H56" i="12"/>
  <c r="H100" i="12"/>
  <c r="H60" i="12"/>
  <c r="H124" i="12"/>
  <c r="H144" i="12"/>
  <c r="H6" i="12"/>
  <c r="H13" i="12"/>
  <c r="H39" i="12"/>
  <c r="H84" i="12"/>
  <c r="H104" i="12"/>
  <c r="H12" i="12"/>
  <c r="H37" i="12"/>
  <c r="H80" i="12"/>
  <c r="H7" i="12"/>
  <c r="I7" i="12" s="1"/>
  <c r="I8" i="12" s="1"/>
  <c r="H15" i="12"/>
  <c r="H45" i="12"/>
  <c r="H64" i="12"/>
  <c r="H108" i="12"/>
  <c r="H16" i="12"/>
  <c r="H51" i="12"/>
  <c r="H68" i="12"/>
  <c r="H88" i="12"/>
  <c r="H132" i="12"/>
  <c r="H171" i="12"/>
  <c r="AX348" i="13"/>
  <c r="AY348" i="13"/>
  <c r="BC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H42" i="12"/>
  <c r="H61" i="12"/>
  <c r="H77" i="12"/>
  <c r="H90" i="12"/>
  <c r="H106" i="12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H148" i="12"/>
  <c r="C154" i="12"/>
  <c r="H157" i="12"/>
  <c r="C167" i="12"/>
  <c r="H174" i="12"/>
  <c r="H10" i="12"/>
  <c r="H18" i="12"/>
  <c r="H66" i="12"/>
  <c r="H74" i="12"/>
  <c r="H114" i="12"/>
  <c r="C9" i="12"/>
  <c r="C39" i="12"/>
  <c r="C47" i="12"/>
  <c r="C11" i="12"/>
  <c r="H19" i="12"/>
  <c r="H27" i="12"/>
  <c r="H35" i="12"/>
  <c r="H43" i="12"/>
  <c r="H59" i="12"/>
  <c r="H67" i="12"/>
  <c r="H75" i="12"/>
  <c r="H83" i="12"/>
  <c r="H91" i="12"/>
  <c r="H99" i="12"/>
  <c r="H107" i="12"/>
  <c r="H115" i="12"/>
  <c r="H123" i="12"/>
  <c r="H131" i="12"/>
  <c r="H139" i="12"/>
  <c r="C145" i="12"/>
  <c r="H151" i="12"/>
  <c r="H34" i="12"/>
  <c r="H58" i="12"/>
  <c r="H98" i="12"/>
  <c r="H130" i="12"/>
  <c r="C23" i="12"/>
  <c r="C6" i="12"/>
  <c r="C8" i="12"/>
  <c r="H14" i="12"/>
  <c r="C16" i="12"/>
  <c r="H25" i="12"/>
  <c r="H33" i="12"/>
  <c r="H41" i="12"/>
  <c r="H49" i="12"/>
  <c r="C52" i="12"/>
  <c r="H54" i="12"/>
  <c r="H57" i="12"/>
  <c r="C60" i="12"/>
  <c r="H62" i="12"/>
  <c r="H65" i="12"/>
  <c r="C68" i="12"/>
  <c r="H70" i="12"/>
  <c r="H73" i="12"/>
  <c r="C76" i="12"/>
  <c r="H78" i="12"/>
  <c r="H81" i="12"/>
  <c r="C84" i="12"/>
  <c r="H86" i="12"/>
  <c r="H89" i="12"/>
  <c r="C92" i="12"/>
  <c r="H94" i="12"/>
  <c r="H97" i="12"/>
  <c r="C100" i="12"/>
  <c r="H102" i="12"/>
  <c r="C108" i="12"/>
  <c r="H110" i="12"/>
  <c r="C116" i="12"/>
  <c r="H118" i="12"/>
  <c r="C124" i="12"/>
  <c r="H126" i="12"/>
  <c r="C132" i="12"/>
  <c r="H134" i="12"/>
  <c r="C140" i="12"/>
  <c r="H142" i="12"/>
  <c r="C149" i="12"/>
  <c r="C161" i="12"/>
  <c r="H164" i="12"/>
  <c r="H93" i="12"/>
  <c r="H122" i="12"/>
  <c r="H138" i="12"/>
  <c r="H150" i="12"/>
  <c r="C31" i="12"/>
  <c r="H147" i="12"/>
  <c r="C170" i="12"/>
  <c r="C13" i="12"/>
  <c r="C24" i="12"/>
  <c r="C32" i="12"/>
  <c r="C40" i="12"/>
  <c r="C48" i="12"/>
  <c r="H149" i="12"/>
  <c r="H158" i="12"/>
  <c r="C168" i="12"/>
  <c r="H175" i="12"/>
  <c r="H69" i="12"/>
  <c r="H85" i="12"/>
  <c r="H101" i="12"/>
  <c r="H177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H152" i="12"/>
  <c r="H155" i="12"/>
  <c r="H168" i="12"/>
  <c r="H172" i="12"/>
  <c r="H167" i="12"/>
  <c r="H163" i="12"/>
  <c r="H154" i="12"/>
  <c r="H146" i="12"/>
  <c r="H162" i="12"/>
  <c r="H166" i="12"/>
  <c r="H156" i="12"/>
  <c r="H26" i="12"/>
  <c r="H50" i="12"/>
  <c r="H82" i="12"/>
  <c r="H173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H20" i="12"/>
  <c r="H24" i="12"/>
  <c r="H28" i="12"/>
  <c r="H32" i="12"/>
  <c r="H36" i="12"/>
  <c r="H40" i="12"/>
  <c r="H44" i="12"/>
  <c r="H48" i="12"/>
  <c r="H111" i="12"/>
  <c r="H119" i="12"/>
  <c r="H127" i="12"/>
  <c r="H135" i="12"/>
  <c r="H143" i="12"/>
  <c r="H153" i="12"/>
  <c r="C169" i="12"/>
  <c r="H145" i="12"/>
  <c r="H169" i="12"/>
  <c r="H105" i="12"/>
  <c r="H109" i="12"/>
  <c r="H113" i="12"/>
  <c r="H117" i="12"/>
  <c r="H121" i="12"/>
  <c r="H125" i="12"/>
  <c r="H129" i="12"/>
  <c r="H133" i="12"/>
  <c r="H137" i="12"/>
  <c r="H141" i="12"/>
  <c r="H159" i="12"/>
  <c r="H160" i="12"/>
  <c r="H170" i="12"/>
  <c r="H161" i="12"/>
  <c r="H176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AL11" i="13" l="1"/>
  <c r="AO10" i="13"/>
  <c r="AM10" i="13"/>
  <c r="AP9" i="13"/>
  <c r="AN10" i="13"/>
  <c r="AQ9" i="13"/>
  <c r="BE6" i="13"/>
  <c r="BH6" i="13"/>
  <c r="BI6" i="13"/>
  <c r="BF6" i="13"/>
  <c r="BJ6" i="13"/>
  <c r="BG6" i="13"/>
  <c r="J8" i="12"/>
  <c r="I9" i="12" s="1"/>
  <c r="BA61" i="13"/>
  <c r="BD61" i="13"/>
  <c r="AU6" i="13"/>
  <c r="AI7" i="13" s="1"/>
  <c r="AW6" i="13"/>
  <c r="AK7" i="13" s="1"/>
  <c r="AV6" i="13"/>
  <c r="AJ7" i="13" s="1"/>
  <c r="AS7" i="13" s="1"/>
  <c r="L7" i="7"/>
  <c r="G9" i="7"/>
  <c r="L8" i="7"/>
  <c r="V66" i="13"/>
  <c r="U66" i="13"/>
  <c r="AL12" i="13" l="1"/>
  <c r="AO11" i="13"/>
  <c r="AP10" i="13"/>
  <c r="AM11" i="13"/>
  <c r="AQ10" i="13"/>
  <c r="AN11" i="13"/>
  <c r="BI7" i="13"/>
  <c r="BF7" i="13"/>
  <c r="J9" i="12"/>
  <c r="J10" i="12" s="1"/>
  <c r="I11" i="12" s="1"/>
  <c r="I10" i="12"/>
  <c r="BB63" i="13"/>
  <c r="AV7" i="13"/>
  <c r="AJ8" i="13" s="1"/>
  <c r="Y66" i="13"/>
  <c r="S66" i="13"/>
  <c r="AE66" i="13" s="1"/>
  <c r="X66" i="13"/>
  <c r="R66" i="13"/>
  <c r="AD66" i="13" s="1"/>
  <c r="G10" i="7"/>
  <c r="L9" i="7"/>
  <c r="X347" i="13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7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W347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N12" i="13" l="1"/>
  <c r="AQ11" i="13"/>
  <c r="AM12" i="13"/>
  <c r="AP11" i="13"/>
  <c r="AL13" i="13"/>
  <c r="AO12" i="13"/>
  <c r="AS8" i="13"/>
  <c r="AV8" i="13" s="1"/>
  <c r="AJ9" i="13" s="1"/>
  <c r="AT7" i="13"/>
  <c r="BB64" i="13"/>
  <c r="AG66" i="13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J11" i="12"/>
  <c r="J12" i="12" s="1"/>
  <c r="G11" i="7"/>
  <c r="L10" i="7"/>
  <c r="AQ12" i="13" l="1"/>
  <c r="AN13" i="13"/>
  <c r="AL14" i="13"/>
  <c r="AO13" i="13"/>
  <c r="AP12" i="13"/>
  <c r="AM13" i="13"/>
  <c r="BI8" i="13"/>
  <c r="BF8" i="13"/>
  <c r="BJ7" i="13"/>
  <c r="BG7" i="13"/>
  <c r="AW7" i="13"/>
  <c r="AK8" i="13" s="1"/>
  <c r="I12" i="12"/>
  <c r="I13" i="12" s="1"/>
  <c r="G12" i="7"/>
  <c r="L11" i="7"/>
  <c r="AL15" i="13" l="1"/>
  <c r="AO14" i="13"/>
  <c r="AN14" i="13"/>
  <c r="AQ13" i="13"/>
  <c r="AM14" i="13"/>
  <c r="AP13" i="13"/>
  <c r="AS9" i="13"/>
  <c r="BB65" i="13"/>
  <c r="J13" i="12"/>
  <c r="J14" i="12" s="1"/>
  <c r="G13" i="7"/>
  <c r="L12" i="7"/>
  <c r="AQ14" i="13" l="1"/>
  <c r="AN15" i="13"/>
  <c r="AP14" i="13"/>
  <c r="AM15" i="13"/>
  <c r="AL16" i="13"/>
  <c r="AO15" i="13"/>
  <c r="BF9" i="13"/>
  <c r="BI9" i="13"/>
  <c r="AV9" i="13"/>
  <c r="AJ10" i="13" s="1"/>
  <c r="AT8" i="13"/>
  <c r="I14" i="12"/>
  <c r="I15" i="12" s="1"/>
  <c r="L13" i="7"/>
  <c r="G14" i="7"/>
  <c r="AL17" i="13" l="1"/>
  <c r="AO16" i="13"/>
  <c r="AM16" i="13"/>
  <c r="AP15" i="13"/>
  <c r="AN16" i="13"/>
  <c r="AQ15" i="13"/>
  <c r="BJ8" i="13"/>
  <c r="BG8" i="13"/>
  <c r="AW8" i="13"/>
  <c r="AK9" i="13" s="1"/>
  <c r="J15" i="12"/>
  <c r="J16" i="12" s="1"/>
  <c r="I16" i="12"/>
  <c r="I17" i="12" s="1"/>
  <c r="L14" i="7"/>
  <c r="G15" i="7"/>
  <c r="AQ16" i="13" l="1"/>
  <c r="AN17" i="13"/>
  <c r="AP16" i="13"/>
  <c r="AM17" i="13"/>
  <c r="AL18" i="13"/>
  <c r="AO17" i="13"/>
  <c r="AS10" i="13"/>
  <c r="J17" i="12"/>
  <c r="J18" i="12" s="1"/>
  <c r="G16" i="7"/>
  <c r="L15" i="7"/>
  <c r="AN18" i="13" l="1"/>
  <c r="AQ17" i="13"/>
  <c r="AL19" i="13"/>
  <c r="AO18" i="13"/>
  <c r="AM18" i="13"/>
  <c r="AP17" i="13"/>
  <c r="BI10" i="13"/>
  <c r="BF10" i="13"/>
  <c r="AV10" i="13"/>
  <c r="AJ11" i="13" s="1"/>
  <c r="AT9" i="13"/>
  <c r="I18" i="12"/>
  <c r="I19" i="12" s="1"/>
  <c r="G17" i="7"/>
  <c r="L16" i="7"/>
  <c r="AP18" i="13" l="1"/>
  <c r="AM19" i="13"/>
  <c r="AL20" i="13"/>
  <c r="AO19" i="13"/>
  <c r="AQ18" i="13"/>
  <c r="AN19" i="13"/>
  <c r="BG9" i="13"/>
  <c r="BJ9" i="13"/>
  <c r="AW9" i="13"/>
  <c r="AK10" i="13" s="1"/>
  <c r="J19" i="12"/>
  <c r="J20" i="12" s="1"/>
  <c r="G18" i="7"/>
  <c r="L17" i="7"/>
  <c r="AN20" i="13" l="1"/>
  <c r="AQ19" i="13"/>
  <c r="AL21" i="13"/>
  <c r="AO20" i="13"/>
  <c r="AM20" i="13"/>
  <c r="AP19" i="13"/>
  <c r="AS11" i="13"/>
  <c r="I20" i="12"/>
  <c r="I21" i="12" s="1"/>
  <c r="G19" i="7"/>
  <c r="L18" i="7"/>
  <c r="AM21" i="13" l="1"/>
  <c r="AP20" i="13"/>
  <c r="AL22" i="13"/>
  <c r="AO21" i="13"/>
  <c r="AQ20" i="13"/>
  <c r="AN21" i="13"/>
  <c r="AT10" i="13"/>
  <c r="BI11" i="13"/>
  <c r="BF11" i="13"/>
  <c r="AV11" i="13"/>
  <c r="AJ12" i="13" s="1"/>
  <c r="J21" i="12"/>
  <c r="J22" i="12" s="1"/>
  <c r="G20" i="7"/>
  <c r="L19" i="7"/>
  <c r="AL23" i="13" l="1"/>
  <c r="AO22" i="13"/>
  <c r="AN22" i="13"/>
  <c r="AQ21" i="13"/>
  <c r="AM22" i="13"/>
  <c r="AP21" i="13"/>
  <c r="BJ10" i="13"/>
  <c r="BG10" i="13"/>
  <c r="AW10" i="13"/>
  <c r="AK11" i="13" s="1"/>
  <c r="I22" i="12"/>
  <c r="I23" i="12" s="1"/>
  <c r="G21" i="7"/>
  <c r="L20" i="7"/>
  <c r="AM23" i="13" l="1"/>
  <c r="AP22" i="13"/>
  <c r="AN23" i="13"/>
  <c r="AQ22" i="13"/>
  <c r="AL24" i="13"/>
  <c r="AO23" i="13"/>
  <c r="AS12" i="13"/>
  <c r="J23" i="12"/>
  <c r="J24" i="12" s="1"/>
  <c r="L21" i="7"/>
  <c r="G22" i="7"/>
  <c r="AL25" i="13" l="1"/>
  <c r="AO24" i="13"/>
  <c r="AN24" i="13"/>
  <c r="AQ23" i="13"/>
  <c r="AM24" i="13"/>
  <c r="AP23" i="13"/>
  <c r="BF12" i="13"/>
  <c r="BI12" i="13"/>
  <c r="AV12" i="13"/>
  <c r="AJ13" i="13" s="1"/>
  <c r="AT11" i="13"/>
  <c r="I24" i="12"/>
  <c r="I25" i="12" s="1"/>
  <c r="L22" i="7"/>
  <c r="G23" i="7"/>
  <c r="AM25" i="13" l="1"/>
  <c r="AP24" i="13"/>
  <c r="AN25" i="13"/>
  <c r="AQ24" i="13"/>
  <c r="AO25" i="13"/>
  <c r="AL26" i="13"/>
  <c r="BJ11" i="13"/>
  <c r="BG11" i="13"/>
  <c r="AW11" i="13"/>
  <c r="AK12" i="13" s="1"/>
  <c r="J25" i="12"/>
  <c r="J26" i="12" s="1"/>
  <c r="G24" i="7"/>
  <c r="L23" i="7"/>
  <c r="AL27" i="13" l="1"/>
  <c r="AO26" i="13"/>
  <c r="AN26" i="13"/>
  <c r="AQ25" i="13"/>
  <c r="AP25" i="13"/>
  <c r="AM26" i="13"/>
  <c r="AS13" i="13"/>
  <c r="I26" i="12"/>
  <c r="I27" i="12" s="1"/>
  <c r="G25" i="7"/>
  <c r="L24" i="7"/>
  <c r="AM27" i="13" l="1"/>
  <c r="AP26" i="13"/>
  <c r="AN27" i="13"/>
  <c r="AQ26" i="13"/>
  <c r="AO27" i="13"/>
  <c r="AL28" i="13"/>
  <c r="BI13" i="13"/>
  <c r="BF13" i="13"/>
  <c r="AV13" i="13"/>
  <c r="AJ14" i="13" s="1"/>
  <c r="AT12" i="13"/>
  <c r="J27" i="12"/>
  <c r="J28" i="12" s="1"/>
  <c r="G26" i="7"/>
  <c r="L25" i="7"/>
  <c r="AL29" i="13" l="1"/>
  <c r="AO28" i="13"/>
  <c r="AN28" i="13"/>
  <c r="AQ27" i="13"/>
  <c r="AP27" i="13"/>
  <c r="AM28" i="13"/>
  <c r="BJ12" i="13"/>
  <c r="BG12" i="13"/>
  <c r="AW12" i="13"/>
  <c r="AK13" i="13" s="1"/>
  <c r="I28" i="12"/>
  <c r="I29" i="12" s="1"/>
  <c r="G27" i="7"/>
  <c r="L26" i="7"/>
  <c r="AM29" i="13" l="1"/>
  <c r="AP28" i="13"/>
  <c r="AN29" i="13"/>
  <c r="AQ28" i="13"/>
  <c r="AO29" i="13"/>
  <c r="AL30" i="13"/>
  <c r="AS14" i="13"/>
  <c r="J29" i="12"/>
  <c r="J30" i="12" s="1"/>
  <c r="G28" i="7"/>
  <c r="L27" i="7"/>
  <c r="AL31" i="13" l="1"/>
  <c r="AO30" i="13"/>
  <c r="AN30" i="13"/>
  <c r="AQ29" i="13"/>
  <c r="AP29" i="13"/>
  <c r="AM30" i="13"/>
  <c r="AT13" i="13"/>
  <c r="BF14" i="13"/>
  <c r="BI14" i="13"/>
  <c r="AV14" i="13"/>
  <c r="AJ15" i="13" s="1"/>
  <c r="I30" i="12"/>
  <c r="I31" i="12" s="1"/>
  <c r="L28" i="7"/>
  <c r="G29" i="7"/>
  <c r="AM31" i="13" l="1"/>
  <c r="AP30" i="13"/>
  <c r="AN31" i="13"/>
  <c r="AQ30" i="13"/>
  <c r="AL32" i="13"/>
  <c r="AO31" i="13"/>
  <c r="BJ13" i="13"/>
  <c r="BG13" i="13"/>
  <c r="AW13" i="13"/>
  <c r="AK14" i="13" s="1"/>
  <c r="J31" i="12"/>
  <c r="J32" i="12" s="1"/>
  <c r="L29" i="7"/>
  <c r="G30" i="7"/>
  <c r="AL33" i="13" l="1"/>
  <c r="AO32" i="13"/>
  <c r="AN32" i="13"/>
  <c r="AQ31" i="13"/>
  <c r="AP31" i="13"/>
  <c r="AM32" i="13"/>
  <c r="AS15" i="13"/>
  <c r="I32" i="12"/>
  <c r="I33" i="12" s="1"/>
  <c r="L30" i="7"/>
  <c r="G31" i="7"/>
  <c r="AM33" i="13" l="1"/>
  <c r="AP32" i="13"/>
  <c r="AN33" i="13"/>
  <c r="AQ32" i="13"/>
  <c r="AL34" i="13"/>
  <c r="AO33" i="13"/>
  <c r="BI15" i="13"/>
  <c r="BF15" i="13"/>
  <c r="AV15" i="13"/>
  <c r="AJ16" i="13" s="1"/>
  <c r="AT14" i="13"/>
  <c r="J33" i="12"/>
  <c r="J34" i="12" s="1"/>
  <c r="G32" i="7"/>
  <c r="L31" i="7"/>
  <c r="AL35" i="13" l="1"/>
  <c r="AO34" i="13"/>
  <c r="AN34" i="13"/>
  <c r="AQ33" i="13"/>
  <c r="AM34" i="13"/>
  <c r="AP33" i="13"/>
  <c r="BG14" i="13"/>
  <c r="BJ14" i="13"/>
  <c r="AW14" i="13"/>
  <c r="AK15" i="13" s="1"/>
  <c r="I34" i="12"/>
  <c r="I35" i="12" s="1"/>
  <c r="G33" i="7"/>
  <c r="L32" i="7"/>
  <c r="AM35" i="13" l="1"/>
  <c r="AP34" i="13"/>
  <c r="AN35" i="13"/>
  <c r="AQ34" i="13"/>
  <c r="AL36" i="13"/>
  <c r="AO35" i="13"/>
  <c r="AS16" i="13"/>
  <c r="J35" i="12"/>
  <c r="J36" i="12" s="1"/>
  <c r="G34" i="7"/>
  <c r="L33" i="7"/>
  <c r="AO36" i="13" l="1"/>
  <c r="AL37" i="13"/>
  <c r="AN36" i="13"/>
  <c r="AQ35" i="13"/>
  <c r="AM36" i="13"/>
  <c r="AP35" i="13"/>
  <c r="AT15" i="13"/>
  <c r="BI16" i="13"/>
  <c r="BF16" i="13"/>
  <c r="AV16" i="13"/>
  <c r="AJ17" i="13" s="1"/>
  <c r="I36" i="12"/>
  <c r="I37" i="12" s="1"/>
  <c r="G35" i="7"/>
  <c r="L34" i="7"/>
  <c r="AL38" i="13" l="1"/>
  <c r="AO37" i="13"/>
  <c r="AP36" i="13"/>
  <c r="AM37" i="13"/>
  <c r="AN37" i="13"/>
  <c r="AQ36" i="13"/>
  <c r="BJ15" i="13"/>
  <c r="BG15" i="13"/>
  <c r="AW15" i="13"/>
  <c r="AK16" i="13" s="1"/>
  <c r="J37" i="12"/>
  <c r="J38" i="12" s="1"/>
  <c r="G36" i="7"/>
  <c r="L35" i="7"/>
  <c r="AN38" i="13" l="1"/>
  <c r="AQ37" i="13"/>
  <c r="AM38" i="13"/>
  <c r="AP37" i="13"/>
  <c r="AO38" i="13"/>
  <c r="AL39" i="13"/>
  <c r="AS17" i="13"/>
  <c r="I38" i="12"/>
  <c r="I39" i="12" s="1"/>
  <c r="G37" i="7"/>
  <c r="L36" i="7"/>
  <c r="AL40" i="13" l="1"/>
  <c r="AO39" i="13"/>
  <c r="AP38" i="13"/>
  <c r="AM39" i="13"/>
  <c r="AN39" i="13"/>
  <c r="AQ38" i="13"/>
  <c r="BI17" i="13"/>
  <c r="BF17" i="13"/>
  <c r="AV17" i="13"/>
  <c r="AJ18" i="13" s="1"/>
  <c r="AT16" i="13"/>
  <c r="J39" i="12"/>
  <c r="J40" i="12" s="1"/>
  <c r="L37" i="7"/>
  <c r="G38" i="7"/>
  <c r="AN40" i="13" l="1"/>
  <c r="AQ39" i="13"/>
  <c r="AM40" i="13"/>
  <c r="AP39" i="13"/>
  <c r="AO40" i="13"/>
  <c r="AL41" i="13"/>
  <c r="BJ16" i="13"/>
  <c r="BG16" i="13"/>
  <c r="AW16" i="13"/>
  <c r="AK17" i="13" s="1"/>
  <c r="I40" i="12"/>
  <c r="I41" i="12" s="1"/>
  <c r="G39" i="7"/>
  <c r="L38" i="7"/>
  <c r="AL42" i="13" l="1"/>
  <c r="AO41" i="13"/>
  <c r="AP40" i="13"/>
  <c r="AM41" i="13"/>
  <c r="AQ40" i="13"/>
  <c r="AN41" i="13"/>
  <c r="AS18" i="13"/>
  <c r="J41" i="12"/>
  <c r="J42" i="12" s="1"/>
  <c r="G40" i="7"/>
  <c r="L39" i="7"/>
  <c r="AN42" i="13" l="1"/>
  <c r="AQ41" i="13"/>
  <c r="AM42" i="13"/>
  <c r="AP41" i="13"/>
  <c r="AL43" i="13"/>
  <c r="AO42" i="13"/>
  <c r="AT17" i="13"/>
  <c r="BI18" i="13"/>
  <c r="BF18" i="13"/>
  <c r="AV18" i="13"/>
  <c r="AJ19" i="13" s="1"/>
  <c r="I42" i="12"/>
  <c r="I43" i="12" s="1"/>
  <c r="G41" i="7"/>
  <c r="L40" i="7"/>
  <c r="AL44" i="13" l="1"/>
  <c r="AO43" i="13"/>
  <c r="AP42" i="13"/>
  <c r="AM43" i="13"/>
  <c r="AQ42" i="13"/>
  <c r="AN43" i="13"/>
  <c r="BJ17" i="13"/>
  <c r="BG17" i="13"/>
  <c r="AW17" i="13"/>
  <c r="AK18" i="13" s="1"/>
  <c r="J43" i="12"/>
  <c r="J44" i="12" s="1"/>
  <c r="G42" i="7"/>
  <c r="L41" i="7"/>
  <c r="AM44" i="13" l="1"/>
  <c r="AP43" i="13"/>
  <c r="AN44" i="13"/>
  <c r="AQ43" i="13"/>
  <c r="AL45" i="13"/>
  <c r="AO44" i="13"/>
  <c r="AS19" i="13"/>
  <c r="I44" i="12"/>
  <c r="I45" i="12" s="1"/>
  <c r="G43" i="7"/>
  <c r="L42" i="7"/>
  <c r="AO45" i="13" l="1"/>
  <c r="AL46" i="13"/>
  <c r="AN45" i="13"/>
  <c r="AQ44" i="13"/>
  <c r="AM45" i="13"/>
  <c r="AP44" i="13"/>
  <c r="BI19" i="13"/>
  <c r="BF19" i="13"/>
  <c r="AV19" i="13"/>
  <c r="AJ20" i="13" s="1"/>
  <c r="AT18" i="13"/>
  <c r="J45" i="12"/>
  <c r="J46" i="12" s="1"/>
  <c r="G44" i="7"/>
  <c r="L43" i="7"/>
  <c r="AL47" i="13" l="1"/>
  <c r="AO46" i="13"/>
  <c r="AP45" i="13"/>
  <c r="AM46" i="13"/>
  <c r="AN46" i="13"/>
  <c r="AQ45" i="13"/>
  <c r="BJ18" i="13"/>
  <c r="BG18" i="13"/>
  <c r="AW18" i="13"/>
  <c r="AK19" i="13" s="1"/>
  <c r="I46" i="12"/>
  <c r="I47" i="12" s="1"/>
  <c r="G45" i="7"/>
  <c r="L44" i="7"/>
  <c r="AM47" i="13" l="1"/>
  <c r="AP46" i="13"/>
  <c r="AN47" i="13"/>
  <c r="AQ46" i="13"/>
  <c r="AL48" i="13"/>
  <c r="AO47" i="13"/>
  <c r="AS20" i="13"/>
  <c r="J47" i="12"/>
  <c r="J48" i="12" s="1"/>
  <c r="L45" i="7"/>
  <c r="G46" i="7"/>
  <c r="AL49" i="13" l="1"/>
  <c r="AO48" i="13"/>
  <c r="AN48" i="13"/>
  <c r="AQ47" i="13"/>
  <c r="AP47" i="13"/>
  <c r="AM48" i="13"/>
  <c r="AT19" i="13"/>
  <c r="BI20" i="13"/>
  <c r="BF20" i="13"/>
  <c r="AV20" i="13"/>
  <c r="AJ21" i="13" s="1"/>
  <c r="I48" i="12"/>
  <c r="I49" i="12" s="1"/>
  <c r="L46" i="7"/>
  <c r="G47" i="7"/>
  <c r="AM49" i="13" l="1"/>
  <c r="AP48" i="13"/>
  <c r="AN49" i="13"/>
  <c r="AQ48" i="13"/>
  <c r="AL50" i="13"/>
  <c r="AO49" i="13"/>
  <c r="BJ19" i="13"/>
  <c r="BG19" i="13"/>
  <c r="AW19" i="13"/>
  <c r="AK20" i="13" s="1"/>
  <c r="J49" i="12"/>
  <c r="J50" i="12" s="1"/>
  <c r="G48" i="7"/>
  <c r="L47" i="7"/>
  <c r="AL51" i="13" l="1"/>
  <c r="AO50" i="13"/>
  <c r="AN50" i="13"/>
  <c r="AQ49" i="13"/>
  <c r="AM50" i="13"/>
  <c r="AP49" i="13"/>
  <c r="AS21" i="13"/>
  <c r="I50" i="12"/>
  <c r="I51" i="12" s="1"/>
  <c r="G49" i="7"/>
  <c r="L48" i="7"/>
  <c r="AP50" i="13" l="1"/>
  <c r="AM51" i="13"/>
  <c r="AN51" i="13"/>
  <c r="AQ50" i="13"/>
  <c r="AL52" i="13"/>
  <c r="AO51" i="13"/>
  <c r="BI21" i="13"/>
  <c r="BF21" i="13"/>
  <c r="AV21" i="13"/>
  <c r="AJ22" i="13" s="1"/>
  <c r="AT20" i="13"/>
  <c r="J51" i="12"/>
  <c r="J52" i="12" s="1"/>
  <c r="G50" i="7"/>
  <c r="L49" i="7"/>
  <c r="AL53" i="13" l="1"/>
  <c r="AO52" i="13"/>
  <c r="AN52" i="13"/>
  <c r="AQ51" i="13"/>
  <c r="AM52" i="13"/>
  <c r="AP51" i="13"/>
  <c r="BJ20" i="13"/>
  <c r="BG20" i="13"/>
  <c r="AW20" i="13"/>
  <c r="AK21" i="13" s="1"/>
  <c r="I52" i="12"/>
  <c r="I53" i="12" s="1"/>
  <c r="G51" i="7"/>
  <c r="L50" i="7"/>
  <c r="AM53" i="13" l="1"/>
  <c r="AP52" i="13"/>
  <c r="AN53" i="13"/>
  <c r="AQ52" i="13"/>
  <c r="AO53" i="13"/>
  <c r="AL54" i="13"/>
  <c r="AS22" i="13"/>
  <c r="J53" i="12"/>
  <c r="J54" i="12" s="1"/>
  <c r="G52" i="7"/>
  <c r="L51" i="7"/>
  <c r="AN54" i="13" l="1"/>
  <c r="AQ53" i="13"/>
  <c r="AL55" i="13"/>
  <c r="AO54" i="13"/>
  <c r="AM54" i="13"/>
  <c r="AP53" i="13"/>
  <c r="AT21" i="13"/>
  <c r="BF22" i="13"/>
  <c r="BI22" i="13"/>
  <c r="AV22" i="13"/>
  <c r="AJ23" i="13" s="1"/>
  <c r="I54" i="12"/>
  <c r="I55" i="12" s="1"/>
  <c r="L52" i="7"/>
  <c r="G53" i="7"/>
  <c r="AM55" i="13" l="1"/>
  <c r="AP54" i="13"/>
  <c r="AL56" i="13"/>
  <c r="AO55" i="13"/>
  <c r="AN55" i="13"/>
  <c r="AQ54" i="13"/>
  <c r="BJ21" i="13"/>
  <c r="BG21" i="13"/>
  <c r="AW21" i="13"/>
  <c r="AK22" i="13" s="1"/>
  <c r="J55" i="12"/>
  <c r="J56" i="12" s="1"/>
  <c r="L53" i="7"/>
  <c r="G54" i="7"/>
  <c r="AN56" i="13" l="1"/>
  <c r="AQ55" i="13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P55" i="13"/>
  <c r="AM56" i="13"/>
  <c r="AS23" i="13"/>
  <c r="I56" i="12"/>
  <c r="I57" i="12" s="1"/>
  <c r="L54" i="7"/>
  <c r="G55" i="7"/>
  <c r="AM57" i="13" l="1"/>
  <c r="AM58" i="13" s="1"/>
  <c r="AM59" i="13" s="1"/>
  <c r="AM60" i="13" s="1"/>
  <c r="AM61" i="13" s="1"/>
  <c r="AM62" i="13" s="1"/>
  <c r="AM63" i="13" s="1"/>
  <c r="AM64" i="13" s="1"/>
  <c r="AM65" i="13" s="1"/>
  <c r="AM66" i="13" s="1"/>
  <c r="AP56" i="13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L67" i="13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BI23" i="13"/>
  <c r="BF23" i="13"/>
  <c r="AV23" i="13"/>
  <c r="AJ24" i="13" s="1"/>
  <c r="AT22" i="13"/>
  <c r="J57" i="12"/>
  <c r="J58" i="12" s="1"/>
  <c r="G56" i="7"/>
  <c r="L55" i="7"/>
  <c r="AN67" i="13" l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AM67" i="13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BG22" i="13"/>
  <c r="BJ22" i="13"/>
  <c r="AW22" i="13"/>
  <c r="AK23" i="13" s="1"/>
  <c r="I58" i="12"/>
  <c r="I59" i="12" s="1"/>
  <c r="G57" i="7"/>
  <c r="L56" i="7"/>
  <c r="AS24" i="13" l="1"/>
  <c r="J59" i="12"/>
  <c r="J60" i="12" s="1"/>
  <c r="G58" i="7"/>
  <c r="L57" i="7"/>
  <c r="BI24" i="13" l="1"/>
  <c r="BF24" i="13"/>
  <c r="AV24" i="13"/>
  <c r="AJ25" i="13" s="1"/>
  <c r="AT23" i="13"/>
  <c r="I60" i="12"/>
  <c r="I61" i="12" s="1"/>
  <c r="G59" i="7"/>
  <c r="L58" i="7"/>
  <c r="BJ23" i="13" l="1"/>
  <c r="BG23" i="13"/>
  <c r="AW23" i="13"/>
  <c r="AK24" i="13" s="1"/>
  <c r="J61" i="12"/>
  <c r="J62" i="12" s="1"/>
  <c r="G60" i="7"/>
  <c r="L59" i="7"/>
  <c r="AS25" i="13" l="1"/>
  <c r="I62" i="12"/>
  <c r="I63" i="12" s="1"/>
  <c r="G61" i="7"/>
  <c r="L60" i="7"/>
  <c r="AT24" i="13" l="1"/>
  <c r="BI25" i="13"/>
  <c r="BF25" i="13"/>
  <c r="AV25" i="13"/>
  <c r="AJ26" i="13" s="1"/>
  <c r="J63" i="12"/>
  <c r="J64" i="12" s="1"/>
  <c r="L61" i="7"/>
  <c r="G62" i="7"/>
  <c r="BJ24" i="13" l="1"/>
  <c r="BG24" i="13"/>
  <c r="AW24" i="13"/>
  <c r="AK25" i="13" s="1"/>
  <c r="I64" i="12"/>
  <c r="I65" i="12" s="1"/>
  <c r="L62" i="7"/>
  <c r="G63" i="7"/>
  <c r="AS26" i="13" l="1"/>
  <c r="J65" i="12"/>
  <c r="J66" i="12" s="1"/>
  <c r="G64" i="7"/>
  <c r="L63" i="7"/>
  <c r="BI26" i="13" l="1"/>
  <c r="BF26" i="13"/>
  <c r="AV26" i="13"/>
  <c r="AJ27" i="13" s="1"/>
  <c r="AT25" i="13"/>
  <c r="I66" i="12"/>
  <c r="I67" i="12" s="1"/>
  <c r="G65" i="7"/>
  <c r="L64" i="7"/>
  <c r="BJ25" i="13" l="1"/>
  <c r="BG25" i="13"/>
  <c r="AW25" i="13"/>
  <c r="AK26" i="13" s="1"/>
  <c r="J67" i="12"/>
  <c r="J68" i="12" s="1"/>
  <c r="G66" i="7"/>
  <c r="L65" i="7"/>
  <c r="AS27" i="13" l="1"/>
  <c r="I68" i="12"/>
  <c r="I69" i="12" s="1"/>
  <c r="G67" i="7"/>
  <c r="L66" i="7"/>
  <c r="BI27" i="13" l="1"/>
  <c r="BF27" i="13"/>
  <c r="AV27" i="13"/>
  <c r="AJ28" i="13" s="1"/>
  <c r="AT26" i="13"/>
  <c r="J69" i="12"/>
  <c r="J70" i="12" s="1"/>
  <c r="G68" i="7"/>
  <c r="L67" i="7"/>
  <c r="BJ26" i="13" l="1"/>
  <c r="BG26" i="13"/>
  <c r="AW26" i="13"/>
  <c r="AK27" i="13" s="1"/>
  <c r="I70" i="12"/>
  <c r="I71" i="12" s="1"/>
  <c r="G69" i="7"/>
  <c r="L68" i="7"/>
  <c r="AS28" i="13" l="1"/>
  <c r="J71" i="12"/>
  <c r="J72" i="12" s="1"/>
  <c r="L69" i="7"/>
  <c r="G70" i="7"/>
  <c r="AT27" i="13" l="1"/>
  <c r="BI28" i="13"/>
  <c r="BF28" i="13"/>
  <c r="AV28" i="13"/>
  <c r="AJ29" i="13" s="1"/>
  <c r="I72" i="12"/>
  <c r="I73" i="12" s="1"/>
  <c r="L70" i="7"/>
  <c r="G71" i="7"/>
  <c r="AS29" i="13" l="1"/>
  <c r="BJ27" i="13"/>
  <c r="BG27" i="13"/>
  <c r="AW27" i="13"/>
  <c r="AK28" i="13" s="1"/>
  <c r="J73" i="12"/>
  <c r="J74" i="12" s="1"/>
  <c r="G72" i="7"/>
  <c r="L71" i="7"/>
  <c r="BI29" i="13" l="1"/>
  <c r="BF29" i="13"/>
  <c r="AV29" i="13"/>
  <c r="AJ30" i="13" s="1"/>
  <c r="I74" i="12"/>
  <c r="I75" i="12" s="1"/>
  <c r="G73" i="7"/>
  <c r="L72" i="7"/>
  <c r="AT28" i="13" l="1"/>
  <c r="AS30" i="13"/>
  <c r="J75" i="12"/>
  <c r="J76" i="12" s="1"/>
  <c r="G74" i="7"/>
  <c r="L73" i="7"/>
  <c r="BI30" i="13" l="1"/>
  <c r="BF30" i="13"/>
  <c r="AV30" i="13"/>
  <c r="AJ31" i="13" s="1"/>
  <c r="BJ28" i="13"/>
  <c r="BG28" i="13"/>
  <c r="AW28" i="13"/>
  <c r="AK29" i="13" s="1"/>
  <c r="I76" i="12"/>
  <c r="I77" i="12" s="1"/>
  <c r="G75" i="7"/>
  <c r="L74" i="7"/>
  <c r="J77" i="12" l="1"/>
  <c r="J78" i="12" s="1"/>
  <c r="G76" i="7"/>
  <c r="L75" i="7"/>
  <c r="AT29" i="13" l="1"/>
  <c r="AS31" i="13"/>
  <c r="I78" i="12"/>
  <c r="I79" i="12" s="1"/>
  <c r="L76" i="7"/>
  <c r="G77" i="7"/>
  <c r="BI31" i="13" l="1"/>
  <c r="BF31" i="13"/>
  <c r="AV31" i="13"/>
  <c r="AJ32" i="13" s="1"/>
  <c r="BJ29" i="13"/>
  <c r="BG29" i="13"/>
  <c r="AW29" i="13"/>
  <c r="AK30" i="13" s="1"/>
  <c r="J79" i="12"/>
  <c r="J80" i="12" s="1"/>
  <c r="L77" i="7"/>
  <c r="G78" i="7"/>
  <c r="I80" i="12" l="1"/>
  <c r="I81" i="12" s="1"/>
  <c r="L78" i="7"/>
  <c r="G79" i="7"/>
  <c r="AS32" i="13" l="1"/>
  <c r="AT30" i="13"/>
  <c r="J81" i="12"/>
  <c r="J82" i="12" s="1"/>
  <c r="G80" i="7"/>
  <c r="L79" i="7"/>
  <c r="BJ30" i="13" l="1"/>
  <c r="BG30" i="13"/>
  <c r="AW30" i="13"/>
  <c r="AK31" i="13" s="1"/>
  <c r="BI32" i="13"/>
  <c r="BF32" i="13"/>
  <c r="AV32" i="13"/>
  <c r="AJ33" i="13" s="1"/>
  <c r="I82" i="12"/>
  <c r="I83" i="12" s="1"/>
  <c r="G81" i="7"/>
  <c r="L80" i="7"/>
  <c r="J83" i="12" l="1"/>
  <c r="J84" i="12" s="1"/>
  <c r="G82" i="7"/>
  <c r="L81" i="7"/>
  <c r="AS33" i="13" l="1"/>
  <c r="AT31" i="13"/>
  <c r="I84" i="12"/>
  <c r="I85" i="12" s="1"/>
  <c r="G83" i="7"/>
  <c r="L82" i="7"/>
  <c r="BG31" i="13" l="1"/>
  <c r="BJ31" i="13"/>
  <c r="AW31" i="13"/>
  <c r="AK32" i="13" s="1"/>
  <c r="BF33" i="13"/>
  <c r="BI33" i="13"/>
  <c r="AV33" i="13"/>
  <c r="AJ34" i="13" s="1"/>
  <c r="J85" i="12"/>
  <c r="J86" i="12" s="1"/>
  <c r="G84" i="7"/>
  <c r="L83" i="7"/>
  <c r="AS34" i="13" l="1"/>
  <c r="I86" i="12"/>
  <c r="I87" i="12" s="1"/>
  <c r="L84" i="7"/>
  <c r="G85" i="7"/>
  <c r="BI34" i="13" l="1"/>
  <c r="BF34" i="13"/>
  <c r="AV34" i="13"/>
  <c r="AJ35" i="13" s="1"/>
  <c r="AT32" i="13"/>
  <c r="J87" i="12"/>
  <c r="J88" i="12" s="1"/>
  <c r="L85" i="7"/>
  <c r="G86" i="7"/>
  <c r="BJ32" i="13" l="1"/>
  <c r="BG32" i="13"/>
  <c r="AW32" i="13"/>
  <c r="AK33" i="13" s="1"/>
  <c r="AS35" i="13"/>
  <c r="I88" i="12"/>
  <c r="I89" i="12" s="1"/>
  <c r="L86" i="7"/>
  <c r="G87" i="7"/>
  <c r="BI35" i="13" l="1"/>
  <c r="BF35" i="13"/>
  <c r="AV35" i="13"/>
  <c r="AJ36" i="13" s="1"/>
  <c r="J89" i="12"/>
  <c r="J90" i="12" s="1"/>
  <c r="G88" i="7"/>
  <c r="L87" i="7"/>
  <c r="AS36" i="13" l="1"/>
  <c r="AT33" i="13"/>
  <c r="I90" i="12"/>
  <c r="I91" i="12" s="1"/>
  <c r="G89" i="7"/>
  <c r="L88" i="7"/>
  <c r="BI36" i="13" l="1"/>
  <c r="BF36" i="13"/>
  <c r="AV36" i="13"/>
  <c r="AJ37" i="13" s="1"/>
  <c r="BG33" i="13"/>
  <c r="BJ33" i="13"/>
  <c r="AW33" i="13"/>
  <c r="AK34" i="13" s="1"/>
  <c r="J91" i="12"/>
  <c r="J92" i="12" s="1"/>
  <c r="G90" i="7"/>
  <c r="L89" i="7"/>
  <c r="AS37" i="13" l="1"/>
  <c r="I92" i="12"/>
  <c r="I93" i="12" s="1"/>
  <c r="G91" i="7"/>
  <c r="L90" i="7"/>
  <c r="AT34" i="13" l="1"/>
  <c r="BI37" i="13"/>
  <c r="BF37" i="13"/>
  <c r="AV37" i="13"/>
  <c r="AJ38" i="13" s="1"/>
  <c r="J93" i="12"/>
  <c r="J94" i="12" s="1"/>
  <c r="G92" i="7"/>
  <c r="L91" i="7"/>
  <c r="AS38" i="13" l="1"/>
  <c r="BJ34" i="13"/>
  <c r="BG34" i="13"/>
  <c r="AW34" i="13"/>
  <c r="AK35" i="13" s="1"/>
  <c r="I94" i="12"/>
  <c r="I95" i="12" s="1"/>
  <c r="L92" i="7"/>
  <c r="G93" i="7"/>
  <c r="BI38" i="13" l="1"/>
  <c r="BF38" i="13"/>
  <c r="AV38" i="13"/>
  <c r="AJ39" i="13" s="1"/>
  <c r="J95" i="12"/>
  <c r="J96" i="12" s="1"/>
  <c r="L93" i="7"/>
  <c r="G94" i="7"/>
  <c r="AT35" i="13" l="1"/>
  <c r="I96" i="12"/>
  <c r="I97" i="12" s="1"/>
  <c r="L94" i="7"/>
  <c r="G95" i="7"/>
  <c r="AS39" i="13" l="1"/>
  <c r="BJ35" i="13"/>
  <c r="BG35" i="13"/>
  <c r="AW35" i="13"/>
  <c r="AK36" i="13" s="1"/>
  <c r="J97" i="12"/>
  <c r="J98" i="12" s="1"/>
  <c r="G96" i="7"/>
  <c r="L95" i="7"/>
  <c r="BI39" i="13" l="1"/>
  <c r="BF39" i="13"/>
  <c r="AV39" i="13"/>
  <c r="AJ40" i="13" s="1"/>
  <c r="I98" i="12"/>
  <c r="I99" i="12" s="1"/>
  <c r="G97" i="7"/>
  <c r="L96" i="7"/>
  <c r="AT36" i="13" l="1"/>
  <c r="J99" i="12"/>
  <c r="J100" i="12" s="1"/>
  <c r="G98" i="7"/>
  <c r="L97" i="7"/>
  <c r="BJ36" i="13" l="1"/>
  <c r="BG36" i="13"/>
  <c r="AW36" i="13"/>
  <c r="AK37" i="13" s="1"/>
  <c r="AS40" i="13"/>
  <c r="I100" i="12"/>
  <c r="I101" i="12" s="1"/>
  <c r="G99" i="7"/>
  <c r="L98" i="7"/>
  <c r="BI40" i="13" l="1"/>
  <c r="BF40" i="13"/>
  <c r="AV40" i="13"/>
  <c r="AJ41" i="13" s="1"/>
  <c r="J101" i="12"/>
  <c r="J102" i="12" s="1"/>
  <c r="G100" i="7"/>
  <c r="L99" i="7"/>
  <c r="AS41" i="13" l="1"/>
  <c r="AT37" i="13"/>
  <c r="I102" i="12"/>
  <c r="I103" i="12" s="1"/>
  <c r="G101" i="7"/>
  <c r="L100" i="7"/>
  <c r="BF41" i="13" l="1"/>
  <c r="BI41" i="13"/>
  <c r="AV41" i="13"/>
  <c r="AJ42" i="13" s="1"/>
  <c r="BJ37" i="13"/>
  <c r="BG37" i="13"/>
  <c r="AW37" i="13"/>
  <c r="AK38" i="13" s="1"/>
  <c r="J103" i="12"/>
  <c r="J104" i="12" s="1"/>
  <c r="L101" i="7"/>
  <c r="G102" i="7"/>
  <c r="AS42" i="13" l="1"/>
  <c r="I104" i="12"/>
  <c r="I105" i="12" s="1"/>
  <c r="L102" i="7"/>
  <c r="G103" i="7"/>
  <c r="BI42" i="13" l="1"/>
  <c r="BF42" i="13"/>
  <c r="AV42" i="13"/>
  <c r="AJ43" i="13" s="1"/>
  <c r="AT38" i="13"/>
  <c r="J105" i="12"/>
  <c r="J106" i="12" s="1"/>
  <c r="G104" i="7"/>
  <c r="L103" i="7"/>
  <c r="AS43" i="13" l="1"/>
  <c r="BG38" i="13"/>
  <c r="BJ38" i="13"/>
  <c r="AW38" i="13"/>
  <c r="AK39" i="13" s="1"/>
  <c r="I106" i="12"/>
  <c r="I107" i="12" s="1"/>
  <c r="G105" i="7"/>
  <c r="L104" i="7"/>
  <c r="BI43" i="13" l="1"/>
  <c r="BF43" i="13"/>
  <c r="AV43" i="13"/>
  <c r="AJ44" i="13" s="1"/>
  <c r="J107" i="12"/>
  <c r="J108" i="12" s="1"/>
  <c r="G106" i="7"/>
  <c r="L105" i="7"/>
  <c r="AT39" i="13" l="1"/>
  <c r="I108" i="12"/>
  <c r="L106" i="7"/>
  <c r="G107" i="7"/>
  <c r="BJ39" i="13" l="1"/>
  <c r="BG39" i="13"/>
  <c r="AW39" i="13"/>
  <c r="AK40" i="13" s="1"/>
  <c r="AS44" i="13"/>
  <c r="I109" i="12"/>
  <c r="J109" i="12"/>
  <c r="J110" i="12" s="1"/>
  <c r="L107" i="7"/>
  <c r="G108" i="7"/>
  <c r="BI44" i="13" l="1"/>
  <c r="BF44" i="13"/>
  <c r="AV44" i="13"/>
  <c r="AJ45" i="13" s="1"/>
  <c r="I110" i="12"/>
  <c r="J111" i="12" s="1"/>
  <c r="G109" i="7"/>
  <c r="L108" i="7"/>
  <c r="AT40" i="13" l="1"/>
  <c r="I111" i="12"/>
  <c r="I112" i="12" s="1"/>
  <c r="I113" i="12" s="1"/>
  <c r="J112" i="12"/>
  <c r="J113" i="12" s="1"/>
  <c r="J114" i="12" s="1"/>
  <c r="G110" i="7"/>
  <c r="L109" i="7"/>
  <c r="AS45" i="13" l="1"/>
  <c r="BJ40" i="13"/>
  <c r="BG40" i="13"/>
  <c r="AW40" i="13"/>
  <c r="AK41" i="13" s="1"/>
  <c r="I114" i="12"/>
  <c r="I115" i="12" s="1"/>
  <c r="G111" i="7"/>
  <c r="L110" i="7"/>
  <c r="BI45" i="13" l="1"/>
  <c r="BF45" i="13"/>
  <c r="AV45" i="13"/>
  <c r="AJ46" i="13" s="1"/>
  <c r="J115" i="12"/>
  <c r="J116" i="12" s="1"/>
  <c r="G112" i="7"/>
  <c r="L111" i="7"/>
  <c r="AT41" i="13" l="1"/>
  <c r="I116" i="12"/>
  <c r="I117" i="12" s="1"/>
  <c r="L112" i="7"/>
  <c r="G113" i="7"/>
  <c r="BG41" i="13" l="1"/>
  <c r="BJ41" i="13"/>
  <c r="AW41" i="13"/>
  <c r="AK42" i="13" s="1"/>
  <c r="AS46" i="13"/>
  <c r="J117" i="12"/>
  <c r="J118" i="12" s="1"/>
  <c r="G114" i="7"/>
  <c r="L113" i="7"/>
  <c r="BI46" i="13" l="1"/>
  <c r="BF46" i="13"/>
  <c r="AV46" i="13"/>
  <c r="AJ47" i="13" s="1"/>
  <c r="I118" i="12"/>
  <c r="I119" i="12" s="1"/>
  <c r="G115" i="7"/>
  <c r="L114" i="7"/>
  <c r="AT42" i="13" l="1"/>
  <c r="J119" i="12"/>
  <c r="J120" i="12" s="1"/>
  <c r="L115" i="7"/>
  <c r="G116" i="7"/>
  <c r="BJ42" i="13" l="1"/>
  <c r="BG42" i="13"/>
  <c r="AW42" i="13"/>
  <c r="AK43" i="13" s="1"/>
  <c r="AS47" i="13"/>
  <c r="I120" i="12"/>
  <c r="I121" i="12" s="1"/>
  <c r="L116" i="7"/>
  <c r="G117" i="7"/>
  <c r="BF47" i="13" l="1"/>
  <c r="BI47" i="13"/>
  <c r="AV47" i="13"/>
  <c r="AJ48" i="13" s="1"/>
  <c r="J121" i="12"/>
  <c r="J122" i="12" s="1"/>
  <c r="G118" i="7"/>
  <c r="L117" i="7"/>
  <c r="AT43" i="13" l="1"/>
  <c r="AS48" i="13"/>
  <c r="I122" i="12"/>
  <c r="I123" i="12" s="1"/>
  <c r="G119" i="7"/>
  <c r="L118" i="7"/>
  <c r="BI48" i="13" l="1"/>
  <c r="BF48" i="13"/>
  <c r="AV48" i="13"/>
  <c r="AJ49" i="13" s="1"/>
  <c r="BJ43" i="13"/>
  <c r="BG43" i="13"/>
  <c r="AW43" i="13"/>
  <c r="AK44" i="13" s="1"/>
  <c r="J123" i="12"/>
  <c r="J124" i="12" s="1"/>
  <c r="G120" i="7"/>
  <c r="L119" i="7"/>
  <c r="I124" i="12" l="1"/>
  <c r="I125" i="12" s="1"/>
  <c r="L120" i="7"/>
  <c r="G121" i="7"/>
  <c r="AT44" i="13" l="1"/>
  <c r="AS49" i="13"/>
  <c r="J125" i="12"/>
  <c r="J126" i="12" s="1"/>
  <c r="L121" i="7"/>
  <c r="G122" i="7"/>
  <c r="BI49" i="13" l="1"/>
  <c r="BF49" i="13"/>
  <c r="AV49" i="13"/>
  <c r="AJ50" i="13" s="1"/>
  <c r="BJ44" i="13"/>
  <c r="BG44" i="13"/>
  <c r="AW44" i="13"/>
  <c r="AK45" i="13" s="1"/>
  <c r="I126" i="12"/>
  <c r="I127" i="12" s="1"/>
  <c r="G123" i="7"/>
  <c r="L122" i="7"/>
  <c r="J127" i="12" l="1"/>
  <c r="J128" i="12" s="1"/>
  <c r="G124" i="7"/>
  <c r="L123" i="7"/>
  <c r="AS50" i="13" l="1"/>
  <c r="AT45" i="13"/>
  <c r="I128" i="12"/>
  <c r="I129" i="12" s="1"/>
  <c r="L124" i="7"/>
  <c r="G125" i="7"/>
  <c r="BJ45" i="13" l="1"/>
  <c r="BG45" i="13"/>
  <c r="AW45" i="13"/>
  <c r="AK46" i="13" s="1"/>
  <c r="BI50" i="13"/>
  <c r="BF50" i="13"/>
  <c r="AV50" i="13"/>
  <c r="AJ51" i="13" s="1"/>
  <c r="J129" i="12"/>
  <c r="J130" i="12" s="1"/>
  <c r="G126" i="7"/>
  <c r="L125" i="7"/>
  <c r="I130" i="12" l="1"/>
  <c r="I131" i="12" s="1"/>
  <c r="G127" i="7"/>
  <c r="L126" i="7"/>
  <c r="AT46" i="13" l="1"/>
  <c r="AS51" i="13"/>
  <c r="J131" i="12"/>
  <c r="J132" i="12" s="1"/>
  <c r="G128" i="7"/>
  <c r="L127" i="7"/>
  <c r="BI51" i="13" l="1"/>
  <c r="BF51" i="13"/>
  <c r="AV51" i="13"/>
  <c r="AJ52" i="13" s="1"/>
  <c r="BG46" i="13"/>
  <c r="BJ46" i="13"/>
  <c r="AW46" i="13"/>
  <c r="AK47" i="13" s="1"/>
  <c r="I132" i="12"/>
  <c r="I133" i="12" s="1"/>
  <c r="L128" i="7"/>
  <c r="G129" i="7"/>
  <c r="J133" i="12" l="1"/>
  <c r="J134" i="12" s="1"/>
  <c r="G130" i="7"/>
  <c r="L129" i="7"/>
  <c r="AS52" i="13" l="1"/>
  <c r="AT47" i="13"/>
  <c r="I134" i="12"/>
  <c r="I135" i="12" s="1"/>
  <c r="G131" i="7"/>
  <c r="L130" i="7"/>
  <c r="BJ47" i="13" l="1"/>
  <c r="BG47" i="13"/>
  <c r="AW47" i="13"/>
  <c r="AK48" i="13" s="1"/>
  <c r="BF52" i="13"/>
  <c r="BI52" i="13"/>
  <c r="AV52" i="13"/>
  <c r="AJ53" i="13" s="1"/>
  <c r="J135" i="12"/>
  <c r="J136" i="12" s="1"/>
  <c r="L131" i="7"/>
  <c r="G132" i="7"/>
  <c r="AS53" i="13" l="1"/>
  <c r="I136" i="12"/>
  <c r="I137" i="12" s="1"/>
  <c r="L132" i="7"/>
  <c r="G133" i="7"/>
  <c r="BI53" i="13" l="1"/>
  <c r="BF53" i="13"/>
  <c r="AV53" i="13"/>
  <c r="AJ54" i="13" s="1"/>
  <c r="AT48" i="13"/>
  <c r="J137" i="12"/>
  <c r="J138" i="12" s="1"/>
  <c r="G134" i="7"/>
  <c r="L133" i="7"/>
  <c r="BJ48" i="13" l="1"/>
  <c r="BG48" i="13"/>
  <c r="AW48" i="13"/>
  <c r="AK49" i="13" s="1"/>
  <c r="I138" i="12"/>
  <c r="I139" i="12" s="1"/>
  <c r="G135" i="7"/>
  <c r="L134" i="7"/>
  <c r="AS54" i="13" l="1"/>
  <c r="J139" i="12"/>
  <c r="J140" i="12" s="1"/>
  <c r="G136" i="7"/>
  <c r="L135" i="7"/>
  <c r="AT49" i="13" l="1"/>
  <c r="BI54" i="13"/>
  <c r="BF54" i="13"/>
  <c r="AV54" i="13"/>
  <c r="AJ55" i="13" s="1"/>
  <c r="I140" i="12"/>
  <c r="I141" i="12" s="1"/>
  <c r="L136" i="7"/>
  <c r="G137" i="7"/>
  <c r="BJ49" i="13" l="1"/>
  <c r="BG49" i="13"/>
  <c r="AW49" i="13"/>
  <c r="AK50" i="13" s="1"/>
  <c r="J141" i="12"/>
  <c r="J142" i="12" s="1"/>
  <c r="L137" i="7"/>
  <c r="G138" i="7"/>
  <c r="AS55" i="13" l="1"/>
  <c r="I142" i="12"/>
  <c r="I143" i="12" s="1"/>
  <c r="G139" i="7"/>
  <c r="L138" i="7"/>
  <c r="BI55" i="13" l="1"/>
  <c r="BF55" i="13"/>
  <c r="AV55" i="13"/>
  <c r="AJ56" i="13" s="1"/>
  <c r="AT50" i="13"/>
  <c r="J143" i="12"/>
  <c r="J144" i="12" s="1"/>
  <c r="L139" i="7"/>
  <c r="G140" i="7"/>
  <c r="BJ50" i="13" l="1"/>
  <c r="BG50" i="13"/>
  <c r="AW50" i="13"/>
  <c r="AK51" i="13" s="1"/>
  <c r="AS56" i="13"/>
  <c r="I144" i="12"/>
  <c r="I145" i="12" s="1"/>
  <c r="L140" i="7"/>
  <c r="G141" i="7"/>
  <c r="BI56" i="13" l="1"/>
  <c r="BF56" i="13"/>
  <c r="AV56" i="13"/>
  <c r="AJ57" i="13" s="1"/>
  <c r="J145" i="12"/>
  <c r="J146" i="12" s="1"/>
  <c r="G142" i="7"/>
  <c r="L141" i="7"/>
  <c r="AT51" i="13" l="1"/>
  <c r="I146" i="12"/>
  <c r="I147" i="12" s="1"/>
  <c r="G143" i="7"/>
  <c r="L142" i="7"/>
  <c r="BJ51" i="13" l="1"/>
  <c r="BG51" i="13"/>
  <c r="AW51" i="13"/>
  <c r="AK52" i="13" s="1"/>
  <c r="J147" i="12"/>
  <c r="J148" i="12" s="1"/>
  <c r="G144" i="7"/>
  <c r="L143" i="7"/>
  <c r="I148" i="12" l="1"/>
  <c r="I149" i="12" s="1"/>
  <c r="L144" i="7"/>
  <c r="G145" i="7"/>
  <c r="AT52" i="13" l="1"/>
  <c r="J149" i="12"/>
  <c r="J150" i="12" s="1"/>
  <c r="G146" i="7"/>
  <c r="L145" i="7"/>
  <c r="BG52" i="13" l="1"/>
  <c r="BJ52" i="13"/>
  <c r="AW52" i="13"/>
  <c r="AK53" i="13" s="1"/>
  <c r="I150" i="12"/>
  <c r="I151" i="12" s="1"/>
  <c r="G147" i="7"/>
  <c r="L146" i="7"/>
  <c r="J151" i="12" l="1"/>
  <c r="J152" i="12" s="1"/>
  <c r="L147" i="7"/>
  <c r="G148" i="7"/>
  <c r="AT53" i="13" l="1"/>
  <c r="I152" i="12"/>
  <c r="I153" i="12" s="1"/>
  <c r="L148" i="7"/>
  <c r="G149" i="7"/>
  <c r="BJ53" i="13" l="1"/>
  <c r="BG53" i="13"/>
  <c r="AW53" i="13"/>
  <c r="AK54" i="13" s="1"/>
  <c r="J153" i="12"/>
  <c r="J154" i="12" s="1"/>
  <c r="G150" i="7"/>
  <c r="L149" i="7"/>
  <c r="I154" i="12" l="1"/>
  <c r="I155" i="12" s="1"/>
  <c r="G151" i="7"/>
  <c r="L150" i="7"/>
  <c r="AT54" i="13" l="1"/>
  <c r="J155" i="12"/>
  <c r="J156" i="12" s="1"/>
  <c r="G152" i="7"/>
  <c r="L151" i="7"/>
  <c r="BJ54" i="13" l="1"/>
  <c r="BG54" i="13"/>
  <c r="AW54" i="13"/>
  <c r="AK55" i="13" s="1"/>
  <c r="I156" i="12"/>
  <c r="I157" i="12" s="1"/>
  <c r="L152" i="7"/>
  <c r="G153" i="7"/>
  <c r="J157" i="12" l="1"/>
  <c r="J158" i="12" s="1"/>
  <c r="G154" i="7"/>
  <c r="L153" i="7"/>
  <c r="AT55" i="13" l="1"/>
  <c r="I158" i="12"/>
  <c r="I159" i="12" s="1"/>
  <c r="G155" i="7"/>
  <c r="L154" i="7"/>
  <c r="BJ55" i="13" l="1"/>
  <c r="BG55" i="13"/>
  <c r="AW55" i="13"/>
  <c r="AK56" i="13" s="1"/>
  <c r="J159" i="12"/>
  <c r="J160" i="12" s="1"/>
  <c r="L155" i="7"/>
  <c r="G156" i="7"/>
  <c r="I160" i="12" l="1"/>
  <c r="I161" i="12" s="1"/>
  <c r="L156" i="7"/>
  <c r="G157" i="7"/>
  <c r="AT56" i="13" l="1"/>
  <c r="J161" i="12"/>
  <c r="J162" i="12" s="1"/>
  <c r="G158" i="7"/>
  <c r="L157" i="7"/>
  <c r="BJ56" i="13" l="1"/>
  <c r="BG56" i="13"/>
  <c r="AW56" i="13"/>
  <c r="AK57" i="13" s="1"/>
  <c r="I162" i="12"/>
  <c r="I163" i="12" s="1"/>
  <c r="G159" i="7"/>
  <c r="L158" i="7"/>
  <c r="J163" i="12" l="1"/>
  <c r="J164" i="12" s="1"/>
  <c r="G160" i="7"/>
  <c r="L159" i="7"/>
  <c r="I164" i="12" l="1"/>
  <c r="I165" i="12" s="1"/>
  <c r="L160" i="7"/>
  <c r="G161" i="7"/>
  <c r="J165" i="12" l="1"/>
  <c r="J166" i="12" s="1"/>
  <c r="G162" i="7"/>
  <c r="L161" i="7"/>
  <c r="I166" i="12" l="1"/>
  <c r="I167" i="12" s="1"/>
  <c r="G163" i="7"/>
  <c r="L162" i="7"/>
  <c r="J167" i="12" l="1"/>
  <c r="J168" i="12" s="1"/>
  <c r="L163" i="7"/>
  <c r="G164" i="7"/>
  <c r="I168" i="12" l="1"/>
  <c r="I169" i="12" s="1"/>
  <c r="L164" i="7"/>
  <c r="G165" i="7"/>
  <c r="J169" i="12" l="1"/>
  <c r="J170" i="12" s="1"/>
  <c r="G166" i="7"/>
  <c r="L165" i="7"/>
  <c r="I170" i="12" l="1"/>
  <c r="G167" i="7"/>
  <c r="L166" i="7"/>
  <c r="I171" i="12" l="1"/>
  <c r="J171" i="12"/>
  <c r="J172" i="12" s="1"/>
  <c r="G168" i="7"/>
  <c r="L167" i="7"/>
  <c r="I172" i="12" l="1"/>
  <c r="I173" i="12" s="1"/>
  <c r="L168" i="7"/>
  <c r="G169" i="7"/>
  <c r="J173" i="12" l="1"/>
  <c r="J174" i="12" s="1"/>
  <c r="G170" i="7"/>
  <c r="L169" i="7"/>
  <c r="I174" i="12" l="1"/>
  <c r="G171" i="7"/>
  <c r="L170" i="7"/>
  <c r="I175" i="12" l="1"/>
  <c r="J175" i="12"/>
  <c r="J176" i="12" s="1"/>
  <c r="L171" i="7"/>
  <c r="G172" i="7"/>
  <c r="I176" i="12" l="1"/>
  <c r="L172" i="7"/>
  <c r="G173" i="7"/>
  <c r="I177" i="12" l="1"/>
  <c r="J177" i="12"/>
  <c r="J178" i="12" s="1"/>
  <c r="G174" i="7"/>
  <c r="L173" i="7"/>
  <c r="G175" i="7" l="1"/>
  <c r="L174" i="7"/>
  <c r="G176" i="7" l="1"/>
  <c r="L175" i="7"/>
  <c r="L176" i="7" l="1"/>
  <c r="G177" i="7"/>
  <c r="L177" i="7" l="1"/>
  <c r="G178" i="7"/>
  <c r="G179" i="7" l="1"/>
  <c r="L178" i="7"/>
  <c r="L179" i="7" l="1"/>
  <c r="G180" i="7"/>
  <c r="L180" i="7" l="1"/>
  <c r="G181" i="7"/>
  <c r="G182" i="7" l="1"/>
  <c r="L181" i="7"/>
  <c r="G183" i="7" l="1"/>
  <c r="L182" i="7"/>
  <c r="G184" i="7" l="1"/>
  <c r="L183" i="7"/>
  <c r="L184" i="7" l="1"/>
  <c r="G185" i="7"/>
  <c r="G186" i="7" l="1"/>
  <c r="L185" i="7"/>
  <c r="G187" i="7" l="1"/>
  <c r="L186" i="7"/>
  <c r="L187" i="7" l="1"/>
  <c r="G188" i="7"/>
  <c r="L188" i="7" l="1"/>
  <c r="G189" i="7"/>
  <c r="G190" i="7" l="1"/>
  <c r="L189" i="7"/>
  <c r="G191" i="7" l="1"/>
  <c r="L190" i="7"/>
  <c r="G192" i="7" l="1"/>
  <c r="L191" i="7"/>
  <c r="L192" i="7" l="1"/>
  <c r="G193" i="7"/>
  <c r="L193" i="7" l="1"/>
  <c r="G194" i="7"/>
  <c r="G195" i="7" l="1"/>
  <c r="L194" i="7"/>
  <c r="L195" i="7" l="1"/>
  <c r="G196" i="7"/>
  <c r="G197" i="7" l="1"/>
  <c r="L196" i="7"/>
  <c r="G198" i="7" l="1"/>
  <c r="L197" i="7"/>
  <c r="G199" i="7" l="1"/>
  <c r="L198" i="7"/>
  <c r="G200" i="7" l="1"/>
  <c r="L199" i="7"/>
  <c r="L200" i="7" l="1"/>
  <c r="G201" i="7"/>
  <c r="G202" i="7" l="1"/>
  <c r="L201" i="7"/>
  <c r="G203" i="7" l="1"/>
  <c r="L202" i="7"/>
  <c r="L203" i="7" l="1"/>
  <c r="G204" i="7"/>
  <c r="G205" i="7" l="1"/>
  <c r="L204" i="7"/>
  <c r="G206" i="7" l="1"/>
  <c r="L205" i="7"/>
  <c r="G207" i="7" l="1"/>
  <c r="L206" i="7"/>
  <c r="G208" i="7" l="1"/>
  <c r="L207" i="7"/>
  <c r="L208" i="7" l="1"/>
  <c r="G209" i="7"/>
  <c r="G210" i="7" l="1"/>
  <c r="L209" i="7"/>
  <c r="G211" i="7" l="1"/>
  <c r="L210" i="7"/>
  <c r="L211" i="7" l="1"/>
  <c r="G212" i="7"/>
  <c r="G213" i="7" l="1"/>
  <c r="L212" i="7"/>
  <c r="G214" i="7" l="1"/>
  <c r="L213" i="7"/>
  <c r="G215" i="7" l="1"/>
  <c r="L214" i="7"/>
  <c r="G216" i="7" l="1"/>
  <c r="L215" i="7"/>
  <c r="G217" i="7" l="1"/>
  <c r="L216" i="7"/>
  <c r="L217" i="7" l="1"/>
  <c r="G218" i="7"/>
  <c r="L218" i="7" l="1"/>
  <c r="G219" i="7"/>
  <c r="G220" i="7" l="1"/>
  <c r="L219" i="7"/>
  <c r="G221" i="7" l="1"/>
  <c r="L220" i="7"/>
  <c r="G222" i="7" l="1"/>
  <c r="L221" i="7"/>
  <c r="G223" i="7" l="1"/>
  <c r="L222" i="7"/>
  <c r="G224" i="7" l="1"/>
  <c r="L223" i="7"/>
  <c r="G225" i="7" l="1"/>
  <c r="L224" i="7"/>
  <c r="L225" i="7" l="1"/>
  <c r="G226" i="7"/>
  <c r="L226" i="7" l="1"/>
  <c r="G227" i="7"/>
  <c r="G228" i="7" l="1"/>
  <c r="L227" i="7"/>
  <c r="G229" i="7" l="1"/>
  <c r="L228" i="7"/>
  <c r="G230" i="7" l="1"/>
  <c r="L229" i="7"/>
  <c r="G231" i="7" l="1"/>
  <c r="L230" i="7"/>
  <c r="G232" i="7" l="1"/>
  <c r="L231" i="7"/>
  <c r="G233" i="7" l="1"/>
  <c r="L232" i="7"/>
  <c r="L233" i="7" l="1"/>
  <c r="G234" i="7"/>
  <c r="L234" i="7" l="1"/>
  <c r="G235" i="7"/>
  <c r="G236" i="7" l="1"/>
  <c r="L235" i="7"/>
  <c r="G237" i="7" l="1"/>
  <c r="L236" i="7"/>
  <c r="G238" i="7" l="1"/>
  <c r="L237" i="7"/>
  <c r="G239" i="7" l="1"/>
  <c r="L238" i="7"/>
  <c r="G240" i="7" l="1"/>
  <c r="L239" i="7"/>
  <c r="G241" i="7" l="1"/>
  <c r="L240" i="7"/>
  <c r="L241" i="7" l="1"/>
  <c r="G242" i="7"/>
  <c r="L242" i="7" l="1"/>
  <c r="G243" i="7"/>
  <c r="G244" i="7" l="1"/>
  <c r="L243" i="7"/>
  <c r="G245" i="7" l="1"/>
  <c r="L244" i="7"/>
  <c r="G246" i="7" l="1"/>
  <c r="L245" i="7"/>
  <c r="L246" i="7" l="1"/>
  <c r="G247" i="7"/>
  <c r="G248" i="7" l="1"/>
  <c r="L247" i="7"/>
  <c r="L248" i="7" l="1"/>
  <c r="G249" i="7"/>
  <c r="G250" i="7" l="1"/>
  <c r="L249" i="7"/>
  <c r="G251" i="7" l="1"/>
  <c r="L250" i="7"/>
  <c r="L251" i="7" l="1"/>
  <c r="G252" i="7"/>
  <c r="G253" i="7" l="1"/>
  <c r="L252" i="7"/>
  <c r="G254" i="7" l="1"/>
  <c r="L253" i="7"/>
  <c r="G255" i="7" l="1"/>
  <c r="L254" i="7"/>
  <c r="G256" i="7" l="1"/>
  <c r="L255" i="7"/>
  <c r="L256" i="7" l="1"/>
  <c r="G257" i="7"/>
  <c r="L257" i="7" l="1"/>
  <c r="G258" i="7"/>
  <c r="G259" i="7" l="1"/>
  <c r="L258" i="7"/>
  <c r="G260" i="7" l="1"/>
  <c r="L259" i="7"/>
  <c r="G261" i="7" l="1"/>
  <c r="L260" i="7"/>
  <c r="G262" i="7" l="1"/>
  <c r="L261" i="7"/>
  <c r="G263" i="7" l="1"/>
  <c r="L262" i="7"/>
  <c r="L263" i="7" l="1"/>
  <c r="G264" i="7"/>
  <c r="L264" i="7" l="1"/>
  <c r="G265" i="7"/>
  <c r="L265" i="7" l="1"/>
  <c r="G266" i="7"/>
  <c r="G267" i="7" l="1"/>
  <c r="L266" i="7"/>
  <c r="G268" i="7" l="1"/>
  <c r="L267" i="7"/>
  <c r="G269" i="7" l="1"/>
  <c r="L268" i="7"/>
  <c r="L269" i="7" l="1"/>
  <c r="G270" i="7"/>
  <c r="G271" i="7" l="1"/>
  <c r="L270" i="7"/>
  <c r="G272" i="7" l="1"/>
  <c r="L271" i="7"/>
  <c r="L272" i="7" l="1"/>
  <c r="G273" i="7"/>
  <c r="L273" i="7" l="1"/>
  <c r="G274" i="7"/>
  <c r="G275" i="7" l="1"/>
  <c r="L274" i="7"/>
  <c r="G276" i="7" l="1"/>
  <c r="L275" i="7"/>
  <c r="G277" i="7" l="1"/>
  <c r="L276" i="7"/>
  <c r="L277" i="7" l="1"/>
  <c r="V347" i="13" l="1"/>
  <c r="V348" i="13" s="1"/>
  <c r="U347" i="13" l="1"/>
  <c r="U348" i="13" s="1"/>
  <c r="T347" i="13"/>
  <c r="T348" i="13" s="1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G41" i="13"/>
  <c r="AE53" i="13"/>
  <c r="AD53" i="13"/>
  <c r="AC53" i="13"/>
  <c r="AE52" i="13"/>
  <c r="AH52" i="13" s="1"/>
  <c r="AD52" i="13"/>
  <c r="AG52" i="13" s="1"/>
  <c r="AC52" i="13"/>
  <c r="AE51" i="13"/>
  <c r="AD51" i="13"/>
  <c r="AC51" i="13"/>
  <c r="AE50" i="13"/>
  <c r="AD50" i="13"/>
  <c r="AG50" i="13" s="1"/>
  <c r="AC50" i="13"/>
  <c r="AF50" i="13" s="1"/>
  <c r="AE49" i="13"/>
  <c r="AH49" i="13" s="1"/>
  <c r="AD49" i="13"/>
  <c r="AG49" i="13" s="1"/>
  <c r="AC49" i="13"/>
  <c r="AE48" i="13"/>
  <c r="AD48" i="13"/>
  <c r="AC48" i="13"/>
  <c r="AE47" i="13"/>
  <c r="AH47" i="13" s="1"/>
  <c r="AD47" i="13"/>
  <c r="AG47" i="13" s="1"/>
  <c r="AC47" i="13"/>
  <c r="AF47" i="13" s="1"/>
  <c r="AE46" i="13"/>
  <c r="AD46" i="13"/>
  <c r="AC46" i="13"/>
  <c r="AE45" i="13"/>
  <c r="AH46" i="13" s="1"/>
  <c r="AD45" i="13"/>
  <c r="AC45" i="13"/>
  <c r="AF45" i="13" s="1"/>
  <c r="AE44" i="13"/>
  <c r="AH44" i="13" s="1"/>
  <c r="AD44" i="13"/>
  <c r="AG44" i="13" s="1"/>
  <c r="AC44" i="13"/>
  <c r="AE43" i="13"/>
  <c r="AD43" i="13"/>
  <c r="AC43" i="13"/>
  <c r="AF44" i="13" s="1"/>
  <c r="AE42" i="13"/>
  <c r="AD42" i="13"/>
  <c r="AG42" i="13" s="1"/>
  <c r="AC42" i="13"/>
  <c r="AF42" i="13" s="1"/>
  <c r="AE41" i="13"/>
  <c r="AH41" i="13" s="1"/>
  <c r="AD41" i="13"/>
  <c r="AC41" i="13"/>
  <c r="AE40" i="13"/>
  <c r="AD40" i="13"/>
  <c r="AC40" i="13"/>
  <c r="AE39" i="13"/>
  <c r="AH39" i="13" s="1"/>
  <c r="AD39" i="13"/>
  <c r="AG39" i="13" s="1"/>
  <c r="AC39" i="13"/>
  <c r="AF39" i="13" s="1"/>
  <c r="AE38" i="13"/>
  <c r="AH38" i="13" s="1"/>
  <c r="AD38" i="13"/>
  <c r="AC38" i="13"/>
  <c r="AE37" i="13"/>
  <c r="AD37" i="13"/>
  <c r="AC37" i="13"/>
  <c r="AF37" i="13" s="1"/>
  <c r="AE36" i="13"/>
  <c r="AH36" i="13" s="1"/>
  <c r="AD36" i="13"/>
  <c r="AG36" i="13" s="1"/>
  <c r="AC36" i="13"/>
  <c r="AF36" i="13" s="1"/>
  <c r="AE35" i="13"/>
  <c r="AD35" i="13"/>
  <c r="AC35" i="13"/>
  <c r="AE34" i="13"/>
  <c r="AD34" i="13"/>
  <c r="AG34" i="13" s="1"/>
  <c r="AC34" i="13"/>
  <c r="AF34" i="13" s="1"/>
  <c r="AE33" i="13"/>
  <c r="AH33" i="13" s="1"/>
  <c r="AD33" i="13"/>
  <c r="AG33" i="13" s="1"/>
  <c r="AC33" i="13"/>
  <c r="AE32" i="13"/>
  <c r="AD32" i="13"/>
  <c r="AC32" i="13"/>
  <c r="AE31" i="13"/>
  <c r="AH31" i="13" s="1"/>
  <c r="AD31" i="13"/>
  <c r="AG31" i="13" s="1"/>
  <c r="AC31" i="13"/>
  <c r="AF31" i="13" s="1"/>
  <c r="AE30" i="13"/>
  <c r="AH30" i="13" s="1"/>
  <c r="AD30" i="13"/>
  <c r="AG30" i="13" s="1"/>
  <c r="AC30" i="13"/>
  <c r="AE29" i="13"/>
  <c r="AD29" i="13"/>
  <c r="AC29" i="13"/>
  <c r="AF29" i="13" s="1"/>
  <c r="AE28" i="13"/>
  <c r="AH28" i="13" s="1"/>
  <c r="AD28" i="13"/>
  <c r="AG28" i="13" s="1"/>
  <c r="AC28" i="13"/>
  <c r="AF28" i="13" s="1"/>
  <c r="AE27" i="13"/>
  <c r="AH27" i="13" s="1"/>
  <c r="AD27" i="13"/>
  <c r="AC27" i="13"/>
  <c r="AE26" i="13"/>
  <c r="AD26" i="13"/>
  <c r="AG26" i="13" s="1"/>
  <c r="AC26" i="13"/>
  <c r="AF26" i="13" s="1"/>
  <c r="AE25" i="13"/>
  <c r="AH25" i="13" s="1"/>
  <c r="AD25" i="13"/>
  <c r="AG25" i="13" s="1"/>
  <c r="AC25" i="13"/>
  <c r="AF25" i="13" s="1"/>
  <c r="AE24" i="13"/>
  <c r="AD24" i="13"/>
  <c r="AC24" i="13"/>
  <c r="AE23" i="13"/>
  <c r="AH23" i="13" s="1"/>
  <c r="AD23" i="13"/>
  <c r="AG23" i="13" s="1"/>
  <c r="AC23" i="13"/>
  <c r="AF23" i="13" s="1"/>
  <c r="AE22" i="13"/>
  <c r="AH22" i="13" s="1"/>
  <c r="AD22" i="13"/>
  <c r="AG22" i="13" s="1"/>
  <c r="AC22" i="13"/>
  <c r="AE21" i="13"/>
  <c r="AD21" i="13"/>
  <c r="AC21" i="13"/>
  <c r="AF21" i="13" s="1"/>
  <c r="AE20" i="13"/>
  <c r="AH20" i="13" s="1"/>
  <c r="AD20" i="13"/>
  <c r="AG20" i="13" s="1"/>
  <c r="AC20" i="13"/>
  <c r="AF20" i="13" s="1"/>
  <c r="AE19" i="13"/>
  <c r="AH19" i="13" s="1"/>
  <c r="AD19" i="13"/>
  <c r="AC19" i="13"/>
  <c r="AE18" i="13"/>
  <c r="AD18" i="13"/>
  <c r="AG18" i="13" s="1"/>
  <c r="AC18" i="13"/>
  <c r="AF18" i="13" s="1"/>
  <c r="AE17" i="13"/>
  <c r="AE5" i="13" s="1"/>
  <c r="AD17" i="13"/>
  <c r="AD5" i="13" s="1"/>
  <c r="AC17" i="13"/>
  <c r="AF17" i="13" s="1"/>
  <c r="AC16" i="13"/>
  <c r="AF16" i="13" s="1"/>
  <c r="AC15" i="13"/>
  <c r="AF15" i="13" s="1"/>
  <c r="AC14" i="13"/>
  <c r="AC13" i="13"/>
  <c r="AF13" i="13" s="1"/>
  <c r="AC12" i="13"/>
  <c r="AC11" i="13"/>
  <c r="AF11" i="13" s="1"/>
  <c r="AC10" i="13"/>
  <c r="AF10" i="13" s="1"/>
  <c r="AC9" i="13"/>
  <c r="AF9" i="13" s="1"/>
  <c r="AC8" i="13"/>
  <c r="AF8" i="13" s="1"/>
  <c r="AC7" i="13"/>
  <c r="AF7" i="13" s="1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O56" i="13"/>
  <c r="M56" i="13"/>
  <c r="L56" i="13"/>
  <c r="O57" i="13" s="1"/>
  <c r="K56" i="13"/>
  <c r="M55" i="13"/>
  <c r="P55" i="13" s="1"/>
  <c r="L55" i="13"/>
  <c r="O55" i="13" s="1"/>
  <c r="K55" i="13"/>
  <c r="M54" i="13"/>
  <c r="L54" i="13"/>
  <c r="K54" i="13"/>
  <c r="N54" i="13" s="1"/>
  <c r="M53" i="13"/>
  <c r="P53" i="13" s="1"/>
  <c r="L53" i="13"/>
  <c r="O53" i="13" s="1"/>
  <c r="K53" i="13"/>
  <c r="N53" i="13" s="1"/>
  <c r="M52" i="13"/>
  <c r="P52" i="13" s="1"/>
  <c r="L52" i="13"/>
  <c r="K52" i="13"/>
  <c r="M51" i="13"/>
  <c r="L51" i="13"/>
  <c r="O51" i="13" s="1"/>
  <c r="K51" i="13"/>
  <c r="N51" i="13" s="1"/>
  <c r="M50" i="13"/>
  <c r="P50" i="13" s="1"/>
  <c r="L50" i="13"/>
  <c r="O50" i="13" s="1"/>
  <c r="K50" i="13"/>
  <c r="N50" i="13" s="1"/>
  <c r="M49" i="13"/>
  <c r="L49" i="13"/>
  <c r="K49" i="13"/>
  <c r="M48" i="13"/>
  <c r="P48" i="13" s="1"/>
  <c r="L48" i="13"/>
  <c r="O48" i="13" s="1"/>
  <c r="K48" i="13"/>
  <c r="N48" i="13" s="1"/>
  <c r="M47" i="13"/>
  <c r="L47" i="13"/>
  <c r="O47" i="13" s="1"/>
  <c r="K47" i="13"/>
  <c r="M46" i="13"/>
  <c r="P47" i="13" s="1"/>
  <c r="L46" i="13"/>
  <c r="K46" i="13"/>
  <c r="N46" i="13" s="1"/>
  <c r="M45" i="13"/>
  <c r="P45" i="13" s="1"/>
  <c r="L45" i="13"/>
  <c r="O45" i="13" s="1"/>
  <c r="K45" i="13"/>
  <c r="N45" i="13" s="1"/>
  <c r="M44" i="13"/>
  <c r="P44" i="13" s="1"/>
  <c r="L44" i="13"/>
  <c r="K44" i="13"/>
  <c r="M43" i="13"/>
  <c r="L43" i="13"/>
  <c r="O43" i="13" s="1"/>
  <c r="K43" i="13"/>
  <c r="N43" i="13" s="1"/>
  <c r="M42" i="13"/>
  <c r="P42" i="13" s="1"/>
  <c r="L42" i="13"/>
  <c r="O42" i="13" s="1"/>
  <c r="K42" i="13"/>
  <c r="N42" i="13" s="1"/>
  <c r="M41" i="13"/>
  <c r="L41" i="13"/>
  <c r="K41" i="13"/>
  <c r="M40" i="13"/>
  <c r="P40" i="13" s="1"/>
  <c r="L40" i="13"/>
  <c r="O40" i="13" s="1"/>
  <c r="K40" i="13"/>
  <c r="N40" i="13" s="1"/>
  <c r="M39" i="13"/>
  <c r="P39" i="13" s="1"/>
  <c r="L39" i="13"/>
  <c r="O39" i="13" s="1"/>
  <c r="K39" i="13"/>
  <c r="M38" i="13"/>
  <c r="L38" i="13"/>
  <c r="K38" i="13"/>
  <c r="N38" i="13" s="1"/>
  <c r="M37" i="13"/>
  <c r="P37" i="13" s="1"/>
  <c r="L37" i="13"/>
  <c r="O37" i="13" s="1"/>
  <c r="K37" i="13"/>
  <c r="M36" i="13"/>
  <c r="P36" i="13" s="1"/>
  <c r="L36" i="13"/>
  <c r="K36" i="13"/>
  <c r="N37" i="13" s="1"/>
  <c r="M35" i="13"/>
  <c r="L35" i="13"/>
  <c r="O35" i="13" s="1"/>
  <c r="K35" i="13"/>
  <c r="N35" i="13" s="1"/>
  <c r="M34" i="13"/>
  <c r="P34" i="13" s="1"/>
  <c r="L34" i="13"/>
  <c r="O34" i="13" s="1"/>
  <c r="K34" i="13"/>
  <c r="N34" i="13" s="1"/>
  <c r="M33" i="13"/>
  <c r="L33" i="13"/>
  <c r="K33" i="13"/>
  <c r="M32" i="13"/>
  <c r="P32" i="13" s="1"/>
  <c r="L32" i="13"/>
  <c r="O32" i="13" s="1"/>
  <c r="K32" i="13"/>
  <c r="N32" i="13" s="1"/>
  <c r="M31" i="13"/>
  <c r="P31" i="13" s="1"/>
  <c r="L31" i="13"/>
  <c r="O31" i="13" s="1"/>
  <c r="K31" i="13"/>
  <c r="M30" i="13"/>
  <c r="L30" i="13"/>
  <c r="K30" i="13"/>
  <c r="N30" i="13" s="1"/>
  <c r="M29" i="13"/>
  <c r="P29" i="13" s="1"/>
  <c r="L29" i="13"/>
  <c r="O29" i="13" s="1"/>
  <c r="K29" i="13"/>
  <c r="N29" i="13" s="1"/>
  <c r="M28" i="13"/>
  <c r="P28" i="13" s="1"/>
  <c r="L28" i="13"/>
  <c r="K28" i="13"/>
  <c r="M27" i="13"/>
  <c r="L27" i="13"/>
  <c r="O27" i="13" s="1"/>
  <c r="K27" i="13"/>
  <c r="N27" i="13" s="1"/>
  <c r="M26" i="13"/>
  <c r="P26" i="13" s="1"/>
  <c r="L26" i="13"/>
  <c r="K26" i="13"/>
  <c r="N26" i="13" s="1"/>
  <c r="M25" i="13"/>
  <c r="L25" i="13"/>
  <c r="O26" i="13" s="1"/>
  <c r="K25" i="13"/>
  <c r="M24" i="13"/>
  <c r="P24" i="13" s="1"/>
  <c r="L24" i="13"/>
  <c r="O24" i="13" s="1"/>
  <c r="K24" i="13"/>
  <c r="N24" i="13" s="1"/>
  <c r="M23" i="13"/>
  <c r="P23" i="13" s="1"/>
  <c r="L23" i="13"/>
  <c r="O23" i="13" s="1"/>
  <c r="K23" i="13"/>
  <c r="M22" i="13"/>
  <c r="L22" i="13"/>
  <c r="K22" i="13"/>
  <c r="N22" i="13" s="1"/>
  <c r="M21" i="13"/>
  <c r="P21" i="13" s="1"/>
  <c r="L21" i="13"/>
  <c r="O21" i="13" s="1"/>
  <c r="K21" i="13"/>
  <c r="N21" i="13" s="1"/>
  <c r="M20" i="13"/>
  <c r="P20" i="13" s="1"/>
  <c r="L20" i="13"/>
  <c r="K20" i="13"/>
  <c r="M19" i="13"/>
  <c r="L19" i="13"/>
  <c r="O19" i="13" s="1"/>
  <c r="K19" i="13"/>
  <c r="N19" i="13" s="1"/>
  <c r="M18" i="13"/>
  <c r="P18" i="13" s="1"/>
  <c r="L18" i="13"/>
  <c r="O18" i="13" s="1"/>
  <c r="K18" i="13"/>
  <c r="N18" i="13" s="1"/>
  <c r="M17" i="13"/>
  <c r="L17" i="13"/>
  <c r="K17" i="13"/>
  <c r="M16" i="13"/>
  <c r="P16" i="13" s="1"/>
  <c r="L16" i="13"/>
  <c r="O16" i="13" s="1"/>
  <c r="K16" i="13"/>
  <c r="N16" i="13" s="1"/>
  <c r="M15" i="13"/>
  <c r="P15" i="13" s="1"/>
  <c r="L15" i="13"/>
  <c r="O15" i="13" s="1"/>
  <c r="K15" i="13"/>
  <c r="M14" i="13"/>
  <c r="P14" i="13" s="1"/>
  <c r="L14" i="13"/>
  <c r="K14" i="13"/>
  <c r="N14" i="13" s="1"/>
  <c r="M13" i="13"/>
  <c r="P13" i="13" s="1"/>
  <c r="L13" i="13"/>
  <c r="O13" i="13" s="1"/>
  <c r="K13" i="13"/>
  <c r="N13" i="13" s="1"/>
  <c r="M12" i="13"/>
  <c r="P12" i="13" s="1"/>
  <c r="L12" i="13"/>
  <c r="K12" i="13"/>
  <c r="N12" i="13" s="1"/>
  <c r="M11" i="13"/>
  <c r="L11" i="13"/>
  <c r="O11" i="13" s="1"/>
  <c r="K11" i="13"/>
  <c r="N11" i="13" s="1"/>
  <c r="M10" i="13"/>
  <c r="P10" i="13" s="1"/>
  <c r="L10" i="13"/>
  <c r="O10" i="13" s="1"/>
  <c r="K10" i="13"/>
  <c r="N10" i="13" s="1"/>
  <c r="M9" i="13"/>
  <c r="L9" i="13"/>
  <c r="O9" i="13" s="1"/>
  <c r="K9" i="13"/>
  <c r="M8" i="13"/>
  <c r="P8" i="13" s="1"/>
  <c r="L8" i="13"/>
  <c r="O8" i="13" s="1"/>
  <c r="K8" i="13"/>
  <c r="N8" i="13" s="1"/>
  <c r="M7" i="13"/>
  <c r="P7" i="13" s="1"/>
  <c r="L7" i="13"/>
  <c r="O7" i="13" s="1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N56" i="13" l="1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BE7" i="13" l="1"/>
  <c r="BH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D67" i="13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AG34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7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BG57" i="13" l="1"/>
  <c r="BJ57" i="13"/>
  <c r="BF57" i="13"/>
  <c r="BI57" i="13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AW57" i="13"/>
  <c r="AK58" i="13" s="1"/>
  <c r="AT58" i="13" s="1"/>
  <c r="AV57" i="13"/>
  <c r="AJ58" i="13" s="1"/>
  <c r="AS58" i="13" s="1"/>
  <c r="AR8" i="13"/>
  <c r="BI58" i="13" l="1"/>
  <c r="BF58" i="13"/>
  <c r="BJ58" i="13"/>
  <c r="BG58" i="13"/>
  <c r="BH8" i="13"/>
  <c r="BE8" i="13"/>
  <c r="AU8" i="13"/>
  <c r="AI9" i="13" s="1"/>
  <c r="AV58" i="13"/>
  <c r="AJ59" i="13" s="1"/>
  <c r="AS59" i="13" s="1"/>
  <c r="AW58" i="13"/>
  <c r="AK59" i="13" s="1"/>
  <c r="AT59" i="13" s="1"/>
  <c r="AR9" i="13" l="1"/>
  <c r="BI59" i="13"/>
  <c r="BF59" i="13"/>
  <c r="BJ59" i="13"/>
  <c r="BG59" i="13"/>
  <c r="AU9" i="13"/>
  <c r="AI10" i="13" s="1"/>
  <c r="AW59" i="13"/>
  <c r="AK60" i="13" s="1"/>
  <c r="AT60" i="13" s="1"/>
  <c r="AC347" i="13"/>
  <c r="AC348" i="13" s="1"/>
  <c r="AD347" i="13"/>
  <c r="AD348" i="13" s="1"/>
  <c r="AV59" i="13"/>
  <c r="AJ60" i="13" s="1"/>
  <c r="AS60" i="13" s="1"/>
  <c r="AE347" i="13"/>
  <c r="AE348" i="13" s="1"/>
  <c r="AR10" i="13" l="1"/>
  <c r="BI60" i="13"/>
  <c r="BF60" i="13"/>
  <c r="BJ60" i="13"/>
  <c r="BG60" i="13"/>
  <c r="BE9" i="13"/>
  <c r="BH9" i="13"/>
  <c r="AU10" i="13"/>
  <c r="AI11" i="13" s="1"/>
  <c r="AR11" i="13" s="1"/>
  <c r="AV60" i="13"/>
  <c r="AJ61" i="13" s="1"/>
  <c r="AS61" i="13" s="1"/>
  <c r="AW60" i="13"/>
  <c r="AK61" i="13" s="1"/>
  <c r="AT61" i="13" s="1"/>
  <c r="BH11" i="13" l="1"/>
  <c r="BE11" i="13"/>
  <c r="BI61" i="13"/>
  <c r="BF61" i="13"/>
  <c r="BJ61" i="13"/>
  <c r="BG61" i="13"/>
  <c r="BH10" i="13"/>
  <c r="BE10" i="13"/>
  <c r="AU11" i="13"/>
  <c r="AI12" i="13" s="1"/>
  <c r="AR12" i="13" s="1"/>
  <c r="AV61" i="13"/>
  <c r="AJ62" i="13" s="1"/>
  <c r="AS62" i="13" s="1"/>
  <c r="AW61" i="13"/>
  <c r="AK62" i="13" s="1"/>
  <c r="AT62" i="13" s="1"/>
  <c r="BH12" i="13" l="1"/>
  <c r="BE12" i="13"/>
  <c r="AU12" i="13"/>
  <c r="AI13" i="13" s="1"/>
  <c r="AW62" i="13"/>
  <c r="AK63" i="13" s="1"/>
  <c r="AT63" i="13" s="1"/>
  <c r="AV62" i="13"/>
  <c r="AJ63" i="13" s="1"/>
  <c r="AS63" i="13" s="1"/>
  <c r="AR13" i="13"/>
  <c r="BE13" i="13" l="1"/>
  <c r="BH13" i="13"/>
  <c r="AU13" i="13"/>
  <c r="AI14" i="13" s="1"/>
  <c r="AV63" i="13"/>
  <c r="AJ64" i="13" s="1"/>
  <c r="AS64" i="13" s="1"/>
  <c r="AW63" i="13"/>
  <c r="AK64" i="13" s="1"/>
  <c r="AT64" i="13" s="1"/>
  <c r="AR14" i="13"/>
  <c r="BH14" i="13" l="1"/>
  <c r="BE14" i="13"/>
  <c r="AU14" i="13"/>
  <c r="AI15" i="13" s="1"/>
  <c r="AW64" i="13"/>
  <c r="AK65" i="13" s="1"/>
  <c r="AT65" i="13" s="1"/>
  <c r="AV64" i="13"/>
  <c r="AJ65" i="13" s="1"/>
  <c r="AS65" i="13" s="1"/>
  <c r="AR15" i="13"/>
  <c r="BH15" i="13" l="1"/>
  <c r="BE15" i="13"/>
  <c r="AU15" i="13"/>
  <c r="AI16" i="13" s="1"/>
  <c r="AV65" i="13"/>
  <c r="AJ66" i="13" s="1"/>
  <c r="AS66" i="13" s="1"/>
  <c r="AM3" i="13" s="1"/>
  <c r="AW65" i="13"/>
  <c r="AK66" i="13" s="1"/>
  <c r="AT66" i="13" s="1"/>
  <c r="AN3" i="13" s="1"/>
  <c r="AR16" i="13"/>
  <c r="BH16" i="13" l="1"/>
  <c r="BE16" i="13"/>
  <c r="AU16" i="13"/>
  <c r="AI17" i="13" s="1"/>
  <c r="AV66" i="13"/>
  <c r="AJ67" i="13" s="1"/>
  <c r="AW66" i="13"/>
  <c r="AK67" i="13" s="1"/>
  <c r="AR17" i="13"/>
  <c r="BH17" i="13" l="1"/>
  <c r="BE17" i="13"/>
  <c r="AU17" i="13"/>
  <c r="AI18" i="13" s="1"/>
  <c r="AR18" i="13"/>
  <c r="BH18" i="13" l="1"/>
  <c r="BE18" i="13"/>
  <c r="AU18" i="13"/>
  <c r="AI19" i="13" s="1"/>
  <c r="AR19" i="13" l="1"/>
  <c r="AU19" i="13" s="1"/>
  <c r="AI20" i="13" s="1"/>
  <c r="BH19" i="13" l="1"/>
  <c r="BE19" i="13"/>
  <c r="AR20" i="13" l="1"/>
  <c r="BH20" i="13" l="1"/>
  <c r="BE20" i="13"/>
  <c r="AU20" i="13"/>
  <c r="AI21" i="13" s="1"/>
  <c r="AR21" i="13" l="1"/>
  <c r="BH21" i="13" l="1"/>
  <c r="BE21" i="13"/>
  <c r="AU21" i="13"/>
  <c r="AI22" i="13" s="1"/>
  <c r="AR22" i="13" l="1"/>
  <c r="BH22" i="13" l="1"/>
  <c r="BE22" i="13"/>
  <c r="AU22" i="13"/>
  <c r="AI23" i="13" s="1"/>
  <c r="AR23" i="13" l="1"/>
  <c r="BH23" i="13" l="1"/>
  <c r="BE23" i="13"/>
  <c r="AU23" i="13"/>
  <c r="AI24" i="13" s="1"/>
  <c r="AR24" i="13" l="1"/>
  <c r="BH24" i="13" l="1"/>
  <c r="BE24" i="13"/>
  <c r="AU24" i="13"/>
  <c r="AI25" i="13" s="1"/>
  <c r="AR25" i="13" l="1"/>
  <c r="BH25" i="13" l="1"/>
  <c r="BE25" i="13"/>
  <c r="AU25" i="13"/>
  <c r="AI26" i="13" s="1"/>
  <c r="AR26" i="13" l="1"/>
  <c r="BH26" i="13" l="1"/>
  <c r="BE26" i="13"/>
  <c r="AU26" i="13"/>
  <c r="AI27" i="13" s="1"/>
  <c r="AR27" i="13" l="1"/>
  <c r="BH27" i="13" l="1"/>
  <c r="BE27" i="13"/>
  <c r="AU27" i="13"/>
  <c r="AI28" i="13" s="1"/>
  <c r="AR28" i="13" l="1"/>
  <c r="BE28" i="13" l="1"/>
  <c r="BH28" i="13"/>
  <c r="AU28" i="13"/>
  <c r="AI29" i="13" s="1"/>
  <c r="AR29" i="13" l="1"/>
  <c r="BH29" i="13" l="1"/>
  <c r="BE29" i="13"/>
  <c r="AU29" i="13"/>
  <c r="AI30" i="13" s="1"/>
  <c r="AR30" i="13" l="1"/>
  <c r="BH30" i="13" l="1"/>
  <c r="BE30" i="13"/>
  <c r="AU30" i="13"/>
  <c r="AI31" i="13" s="1"/>
  <c r="AR31" i="13" l="1"/>
  <c r="BE31" i="13" l="1"/>
  <c r="BH31" i="13"/>
  <c r="AU31" i="13"/>
  <c r="AI32" i="13" s="1"/>
  <c r="AR32" i="13" l="1"/>
  <c r="BH32" i="13" l="1"/>
  <c r="BE32" i="13"/>
  <c r="AU32" i="13"/>
  <c r="AI33" i="13" s="1"/>
  <c r="AR33" i="13" l="1"/>
  <c r="BH33" i="13" l="1"/>
  <c r="BE33" i="13"/>
  <c r="AU33" i="13"/>
  <c r="AI34" i="13" s="1"/>
  <c r="AR34" i="13" l="1"/>
  <c r="BH34" i="13" l="1"/>
  <c r="BE34" i="13"/>
  <c r="AU34" i="13"/>
  <c r="AI35" i="13" s="1"/>
  <c r="AR35" i="13" l="1"/>
  <c r="BH35" i="13" l="1"/>
  <c r="BE35" i="13"/>
  <c r="AU35" i="13"/>
  <c r="AI36" i="13" s="1"/>
  <c r="AR36" i="13" l="1"/>
  <c r="BE36" i="13" l="1"/>
  <c r="BH36" i="13"/>
  <c r="AU36" i="13"/>
  <c r="AI37" i="13" s="1"/>
  <c r="AR37" i="13" l="1"/>
  <c r="BH37" i="13" l="1"/>
  <c r="BE37" i="13"/>
  <c r="AU37" i="13"/>
  <c r="AI38" i="13" s="1"/>
  <c r="AR38" i="13" l="1"/>
  <c r="BH38" i="13" l="1"/>
  <c r="BE38" i="13"/>
  <c r="AU38" i="13"/>
  <c r="AI39" i="13" s="1"/>
  <c r="AR39" i="13" l="1"/>
  <c r="BH39" i="13" l="1"/>
  <c r="BE39" i="13"/>
  <c r="AU39" i="13"/>
  <c r="AI40" i="13" s="1"/>
  <c r="AR40" i="13" l="1"/>
  <c r="BH40" i="13" l="1"/>
  <c r="BE40" i="13"/>
  <c r="AU40" i="13"/>
  <c r="AI41" i="13" s="1"/>
  <c r="AR41" i="13" l="1"/>
  <c r="BH41" i="13" l="1"/>
  <c r="BE41" i="13"/>
  <c r="AU41" i="13"/>
  <c r="AI42" i="13" s="1"/>
  <c r="AR42" i="13" l="1"/>
  <c r="BE42" i="13" l="1"/>
  <c r="BH42" i="13"/>
  <c r="AU42" i="13"/>
  <c r="AI43" i="13" s="1"/>
  <c r="AR43" i="13" l="1"/>
  <c r="BH43" i="13" l="1"/>
  <c r="BE43" i="13"/>
  <c r="AU43" i="13"/>
  <c r="AI44" i="13" s="1"/>
  <c r="AR44" i="13" l="1"/>
  <c r="BE44" i="13" l="1"/>
  <c r="BH44" i="13"/>
  <c r="AU44" i="13"/>
  <c r="AI45" i="13" s="1"/>
  <c r="AR45" i="13" l="1"/>
  <c r="BH45" i="13" l="1"/>
  <c r="BE45" i="13"/>
  <c r="AU45" i="13"/>
  <c r="AI46" i="13" s="1"/>
  <c r="AR46" i="13" l="1"/>
  <c r="BH46" i="13" l="1"/>
  <c r="BE46" i="13"/>
  <c r="AU46" i="13"/>
  <c r="AI47" i="13" s="1"/>
  <c r="AR47" i="13" l="1"/>
  <c r="BC62" i="13"/>
  <c r="BF62" i="13" s="1"/>
  <c r="BC63" i="13"/>
  <c r="BF63" i="13" s="1"/>
  <c r="BD65" i="13"/>
  <c r="BG65" i="13" s="1"/>
  <c r="BJ64" i="13"/>
  <c r="BD64" i="13"/>
  <c r="BG64" i="13"/>
  <c r="BI64" i="13"/>
  <c r="BA64" i="13"/>
  <c r="BJ63" i="13"/>
  <c r="BC64" i="13"/>
  <c r="BF64" i="13" s="1"/>
  <c r="BD62" i="13"/>
  <c r="BG62" i="13" s="1"/>
  <c r="BB62" i="13"/>
  <c r="BD63" i="13"/>
  <c r="BG63" i="13"/>
  <c r="BC65" i="13"/>
  <c r="BF65" i="13" s="1"/>
  <c r="BJ62" i="13"/>
  <c r="BI62" i="13"/>
  <c r="BA62" i="13"/>
  <c r="BA63" i="13"/>
  <c r="BI63" i="13"/>
  <c r="BI65" i="13"/>
  <c r="BA65" i="13"/>
  <c r="BJ65" i="13"/>
  <c r="BE47" i="13" l="1"/>
  <c r="BH47" i="13"/>
  <c r="AU47" i="13"/>
  <c r="AI48" i="13" s="1"/>
  <c r="BI348" i="13"/>
  <c r="BJ348" i="13"/>
  <c r="AR48" i="13" l="1"/>
  <c r="Z67" i="13"/>
  <c r="BB66" i="13"/>
  <c r="BH48" i="13" l="1"/>
  <c r="BE48" i="13"/>
  <c r="AU48" i="13"/>
  <c r="AI49" i="13" s="1"/>
  <c r="AR49" i="13" l="1"/>
  <c r="AA67" i="13"/>
  <c r="BI66" i="13"/>
  <c r="BC66" i="13"/>
  <c r="BA66" i="13"/>
  <c r="BD66" i="13"/>
  <c r="AB67" i="13"/>
  <c r="BJ66" i="13"/>
  <c r="BH49" i="13" l="1"/>
  <c r="BE49" i="13"/>
  <c r="AU49" i="13"/>
  <c r="AI50" i="13" s="1"/>
  <c r="AT67" i="13"/>
  <c r="BG66" i="13"/>
  <c r="BF66" i="13"/>
  <c r="AS67" i="13"/>
  <c r="F277" i="7"/>
  <c r="AR50" i="13" l="1"/>
  <c r="AV67" i="13"/>
  <c r="AJ68" i="13" s="1"/>
  <c r="I67" i="13"/>
  <c r="K278" i="7"/>
  <c r="I278" i="7"/>
  <c r="J278" i="7"/>
  <c r="H278" i="7"/>
  <c r="G278" i="7"/>
  <c r="AW67" i="13"/>
  <c r="AK68" i="13" s="1"/>
  <c r="J67" i="13"/>
  <c r="BH50" i="13" l="1"/>
  <c r="BE50" i="13"/>
  <c r="AU50" i="13"/>
  <c r="AI51" i="13" s="1"/>
  <c r="L278" i="7"/>
  <c r="G178" i="12" s="1"/>
  <c r="L67" i="13"/>
  <c r="O67" i="13" s="1"/>
  <c r="R67" i="13"/>
  <c r="S67" i="13"/>
  <c r="M67" i="13"/>
  <c r="P67" i="13" s="1"/>
  <c r="AR51" i="13" l="1"/>
  <c r="H178" i="12"/>
  <c r="I178" i="12" s="1"/>
  <c r="BH51" i="13" l="1"/>
  <c r="BE51" i="13"/>
  <c r="AU51" i="13"/>
  <c r="AI52" i="13" s="1"/>
  <c r="J179" i="12"/>
  <c r="BC67" i="13"/>
  <c r="AB68" i="13"/>
  <c r="AR52" i="13" l="1"/>
  <c r="AS68" i="13"/>
  <c r="BF67" i="13"/>
  <c r="BB67" i="13"/>
  <c r="BD67" i="13"/>
  <c r="AA68" i="13"/>
  <c r="BA67" i="13"/>
  <c r="BI67" i="13"/>
  <c r="BJ67" i="13"/>
  <c r="BE52" i="13" l="1"/>
  <c r="BH52" i="13"/>
  <c r="AU52" i="13"/>
  <c r="AI53" i="13" s="1"/>
  <c r="BG67" i="13"/>
  <c r="AT68" i="13"/>
  <c r="AV68" i="13"/>
  <c r="AJ69" i="13" s="1"/>
  <c r="I68" i="13"/>
  <c r="AR53" i="13" l="1"/>
  <c r="BI68" i="13"/>
  <c r="BC68" i="13"/>
  <c r="BF68" i="13" s="1"/>
  <c r="J68" i="13"/>
  <c r="AW68" i="13"/>
  <c r="AK69" i="13" s="1"/>
  <c r="L68" i="13"/>
  <c r="O68" i="13" s="1"/>
  <c r="R68" i="13"/>
  <c r="AA69" i="13" s="1"/>
  <c r="BH53" i="13" l="1"/>
  <c r="BE53" i="13"/>
  <c r="AU53" i="13"/>
  <c r="AI54" i="13" s="1"/>
  <c r="AS69" i="13"/>
  <c r="I69" i="13" s="1"/>
  <c r="BJ68" i="13"/>
  <c r="BD68" i="13"/>
  <c r="BG68" i="13" s="1"/>
  <c r="AT69" i="13"/>
  <c r="M68" i="13"/>
  <c r="P68" i="13" s="1"/>
  <c r="S68" i="13"/>
  <c r="AB69" i="13" s="1"/>
  <c r="BB68" i="13"/>
  <c r="AV69" i="13" l="1"/>
  <c r="AJ70" i="13" s="1"/>
  <c r="AR54" i="13"/>
  <c r="R69" i="13"/>
  <c r="AA70" i="13" s="1"/>
  <c r="L69" i="13"/>
  <c r="O69" i="13" s="1"/>
  <c r="AW69" i="13"/>
  <c r="AK70" i="13" s="1"/>
  <c r="J69" i="13"/>
  <c r="BI69" i="13"/>
  <c r="BC69" i="13"/>
  <c r="BF69" i="13" s="1"/>
  <c r="BH54" i="13" l="1"/>
  <c r="BE54" i="13"/>
  <c r="AU54" i="13"/>
  <c r="AI55" i="13" s="1"/>
  <c r="AS70" i="13"/>
  <c r="I70" i="13" s="1"/>
  <c r="M69" i="13"/>
  <c r="P69" i="13" s="1"/>
  <c r="S69" i="13"/>
  <c r="AB70" i="13" s="1"/>
  <c r="BD69" i="13"/>
  <c r="BG69" i="13" s="1"/>
  <c r="BJ69" i="13"/>
  <c r="AV70" i="13"/>
  <c r="AJ71" i="13" s="1"/>
  <c r="AR55" i="13" l="1"/>
  <c r="AT70" i="13"/>
  <c r="BB69" i="13"/>
  <c r="L70" i="13"/>
  <c r="O70" i="13" s="1"/>
  <c r="R70" i="13"/>
  <c r="BH55" i="13" l="1"/>
  <c r="BE55" i="13"/>
  <c r="AU55" i="13"/>
  <c r="AI56" i="13" s="1"/>
  <c r="AA71" i="13"/>
  <c r="AW70" i="13"/>
  <c r="AK71" i="13" s="1"/>
  <c r="J70" i="13"/>
  <c r="AR56" i="13" l="1"/>
  <c r="BD70" i="13"/>
  <c r="BG70" i="13" s="1"/>
  <c r="BJ70" i="13"/>
  <c r="S70" i="13"/>
  <c r="AB71" i="13" s="1"/>
  <c r="M70" i="13"/>
  <c r="P70" i="13" s="1"/>
  <c r="BI70" i="13"/>
  <c r="BC70" i="13"/>
  <c r="BH56" i="13" l="1"/>
  <c r="BE56" i="13"/>
  <c r="AU56" i="13"/>
  <c r="AI57" i="13" s="1"/>
  <c r="AR57" i="13" s="1"/>
  <c r="AT71" i="13"/>
  <c r="BF70" i="13"/>
  <c r="AS71" i="13"/>
  <c r="BB70" i="13"/>
  <c r="BH57" i="13" l="1"/>
  <c r="BE57" i="13"/>
  <c r="AU57" i="13"/>
  <c r="AI58" i="13" s="1"/>
  <c r="AR58" i="13" s="1"/>
  <c r="J71" i="13"/>
  <c r="AW71" i="13"/>
  <c r="AK72" i="13" s="1"/>
  <c r="AV71" i="13"/>
  <c r="AJ72" i="13" s="1"/>
  <c r="I71" i="13"/>
  <c r="BH58" i="13" l="1"/>
  <c r="BE58" i="13"/>
  <c r="AU58" i="13"/>
  <c r="AI59" i="13" s="1"/>
  <c r="AR59" i="13" s="1"/>
  <c r="BB71" i="13"/>
  <c r="R71" i="13"/>
  <c r="AA72" i="13" s="1"/>
  <c r="L71" i="13"/>
  <c r="O71" i="13" s="1"/>
  <c r="S71" i="13"/>
  <c r="AB72" i="13" s="1"/>
  <c r="M71" i="13"/>
  <c r="P71" i="13" s="1"/>
  <c r="BD71" i="13"/>
  <c r="BG71" i="13" s="1"/>
  <c r="BJ71" i="13"/>
  <c r="BC71" i="13"/>
  <c r="BF71" i="13" s="1"/>
  <c r="BI71" i="13"/>
  <c r="BH59" i="13" l="1"/>
  <c r="BE59" i="13"/>
  <c r="AU59" i="13"/>
  <c r="AI60" i="13" s="1"/>
  <c r="AR60" i="13" s="1"/>
  <c r="AS72" i="13"/>
  <c r="AT72" i="13"/>
  <c r="BE60" i="13" l="1"/>
  <c r="BH60" i="13"/>
  <c r="AU60" i="13"/>
  <c r="AI61" i="13" s="1"/>
  <c r="AR61" i="13" s="1"/>
  <c r="J72" i="13"/>
  <c r="AW72" i="13"/>
  <c r="AK73" i="13" s="1"/>
  <c r="I72" i="13"/>
  <c r="AV72" i="13"/>
  <c r="AJ73" i="13" s="1"/>
  <c r="BH61" i="13" l="1"/>
  <c r="BE61" i="13"/>
  <c r="AU61" i="13"/>
  <c r="AI62" i="13" s="1"/>
  <c r="AR62" i="13" s="1"/>
  <c r="BJ72" i="13"/>
  <c r="BD72" i="13"/>
  <c r="BG72" i="13" s="1"/>
  <c r="R72" i="13"/>
  <c r="AA73" i="13" s="1"/>
  <c r="L72" i="13"/>
  <c r="O72" i="13" s="1"/>
  <c r="BC72" i="13"/>
  <c r="BF72" i="13" s="1"/>
  <c r="BI72" i="13"/>
  <c r="BB72" i="13"/>
  <c r="M72" i="13"/>
  <c r="P72" i="13" s="1"/>
  <c r="S72" i="13"/>
  <c r="AB73" i="13" s="1"/>
  <c r="AU62" i="13" l="1"/>
  <c r="AI63" i="13" s="1"/>
  <c r="AR63" i="13" s="1"/>
  <c r="BH62" i="13"/>
  <c r="BE62" i="13"/>
  <c r="AT73" i="13"/>
  <c r="AW73" i="13" s="1"/>
  <c r="AK74" i="13" s="1"/>
  <c r="AS73" i="13"/>
  <c r="I73" i="13" s="1"/>
  <c r="J73" i="13" l="1"/>
  <c r="BH63" i="13"/>
  <c r="BE63" i="13"/>
  <c r="AU63" i="13"/>
  <c r="AI64" i="13" s="1"/>
  <c r="AR64" i="13" s="1"/>
  <c r="BD73" i="13"/>
  <c r="BG73" i="13" s="1"/>
  <c r="BJ73" i="13"/>
  <c r="AV73" i="13"/>
  <c r="AJ74" i="13" s="1"/>
  <c r="AT74" i="13"/>
  <c r="BB73" i="13"/>
  <c r="M73" i="13"/>
  <c r="P73" i="13" s="1"/>
  <c r="S73" i="13"/>
  <c r="AB74" i="13" s="1"/>
  <c r="BC73" i="13"/>
  <c r="BF73" i="13" s="1"/>
  <c r="BI73" i="13"/>
  <c r="L73" i="13"/>
  <c r="O73" i="13" s="1"/>
  <c r="R73" i="13"/>
  <c r="AA74" i="13" s="1"/>
  <c r="BH64" i="13" l="1"/>
  <c r="BE64" i="13"/>
  <c r="AU64" i="13"/>
  <c r="AI65" i="13" s="1"/>
  <c r="AR65" i="13" s="1"/>
  <c r="AS74" i="13"/>
  <c r="I74" i="13" s="1"/>
  <c r="AW74" i="13"/>
  <c r="AK75" i="13" s="1"/>
  <c r="J74" i="13"/>
  <c r="BH65" i="13" l="1"/>
  <c r="BE65" i="13"/>
  <c r="AU65" i="13"/>
  <c r="AI66" i="13" s="1"/>
  <c r="AR66" i="13" s="1"/>
  <c r="AL3" i="13" s="1"/>
  <c r="AV74" i="13"/>
  <c r="AJ75" i="13" s="1"/>
  <c r="R74" i="13"/>
  <c r="L74" i="13"/>
  <c r="O74" i="13" s="1"/>
  <c r="S74" i="13"/>
  <c r="AB75" i="13" s="1"/>
  <c r="M74" i="13"/>
  <c r="P74" i="13" s="1"/>
  <c r="BB74" i="13"/>
  <c r="BD74" i="13"/>
  <c r="BG74" i="13" s="1"/>
  <c r="BJ74" i="13"/>
  <c r="BH66" i="13" l="1"/>
  <c r="BH67" i="13" s="1"/>
  <c r="AU66" i="13"/>
  <c r="AI67" i="13" s="1"/>
  <c r="AR67" i="13" s="1"/>
  <c r="BE66" i="13"/>
  <c r="BI74" i="13"/>
  <c r="BC74" i="13"/>
  <c r="AA75" i="13"/>
  <c r="AT75" i="13"/>
  <c r="H67" i="13" l="1"/>
  <c r="AU67" i="13"/>
  <c r="AI68" i="13" s="1"/>
  <c r="AR68" i="13" s="1"/>
  <c r="BE67" i="13"/>
  <c r="BF74" i="13"/>
  <c r="AS75" i="13"/>
  <c r="AW75" i="13"/>
  <c r="AK76" i="13" s="1"/>
  <c r="J75" i="13"/>
  <c r="H68" i="13" l="1"/>
  <c r="AU68" i="13"/>
  <c r="AI69" i="13" s="1"/>
  <c r="AR69" i="13" s="1"/>
  <c r="BE68" i="13"/>
  <c r="K67" i="13"/>
  <c r="N67" i="13" s="1"/>
  <c r="Q67" i="13"/>
  <c r="Z68" i="13" s="1"/>
  <c r="BK67" i="13"/>
  <c r="BH68" i="13" s="1"/>
  <c r="I75" i="13"/>
  <c r="AV75" i="13"/>
  <c r="AJ76" i="13" s="1"/>
  <c r="BJ75" i="13"/>
  <c r="BD75" i="13"/>
  <c r="BG75" i="13" s="1"/>
  <c r="BB75" i="13"/>
  <c r="S75" i="13"/>
  <c r="AB76" i="13" s="1"/>
  <c r="M75" i="13"/>
  <c r="P75" i="13" s="1"/>
  <c r="F278" i="7" l="1"/>
  <c r="BA68" i="13"/>
  <c r="H69" i="13"/>
  <c r="AU69" i="13"/>
  <c r="AI70" i="13" s="1"/>
  <c r="AR70" i="13" s="1"/>
  <c r="BE69" i="13"/>
  <c r="Q68" i="13"/>
  <c r="Z69" i="13" s="1"/>
  <c r="BA69" i="13" s="1"/>
  <c r="BK68" i="13"/>
  <c r="BH69" i="13" s="1"/>
  <c r="K68" i="13"/>
  <c r="N68" i="13" s="1"/>
  <c r="BC75" i="13"/>
  <c r="BF75" i="13" s="1"/>
  <c r="BI75" i="13"/>
  <c r="R75" i="13"/>
  <c r="AA76" i="13" s="1"/>
  <c r="L75" i="13"/>
  <c r="O75" i="13" s="1"/>
  <c r="AT76" i="13"/>
  <c r="AW76" i="13" s="1"/>
  <c r="AK77" i="13" s="1"/>
  <c r="J279" i="7" l="1"/>
  <c r="G279" i="7"/>
  <c r="K279" i="7"/>
  <c r="H279" i="7"/>
  <c r="I279" i="7"/>
  <c r="F279" i="7"/>
  <c r="AU70" i="13"/>
  <c r="AI71" i="13" s="1"/>
  <c r="AR71" i="13" s="1"/>
  <c r="H70" i="13"/>
  <c r="BE70" i="13"/>
  <c r="BK69" i="13"/>
  <c r="BH70" i="13" s="1"/>
  <c r="Q69" i="13"/>
  <c r="Z70" i="13" s="1"/>
  <c r="BA70" i="13" s="1"/>
  <c r="K69" i="13"/>
  <c r="N69" i="13" s="1"/>
  <c r="AS76" i="13"/>
  <c r="J76" i="13"/>
  <c r="BJ76" i="13"/>
  <c r="S76" i="13"/>
  <c r="M76" i="13"/>
  <c r="P76" i="13" s="1"/>
  <c r="I280" i="7" l="1"/>
  <c r="Q70" i="13"/>
  <c r="Z71" i="13" s="1"/>
  <c r="BA71" i="13" s="1"/>
  <c r="K70" i="13"/>
  <c r="N70" i="13" s="1"/>
  <c r="BK70" i="13"/>
  <c r="BH71" i="13" s="1"/>
  <c r="H280" i="7"/>
  <c r="AU71" i="13"/>
  <c r="AI72" i="13" s="1"/>
  <c r="AR72" i="13" s="1"/>
  <c r="H71" i="13"/>
  <c r="BE71" i="13"/>
  <c r="K280" i="7"/>
  <c r="L279" i="7"/>
  <c r="G179" i="12" s="1"/>
  <c r="H179" i="12" s="1"/>
  <c r="I179" i="12" s="1"/>
  <c r="J180" i="12" s="1"/>
  <c r="G280" i="7"/>
  <c r="F280" i="7"/>
  <c r="F281" i="7" s="1"/>
  <c r="J280" i="7"/>
  <c r="I76" i="13"/>
  <c r="AV76" i="13"/>
  <c r="AJ77" i="13" s="1"/>
  <c r="AB77" i="13"/>
  <c r="BD76" i="13"/>
  <c r="BG76" i="13" s="1"/>
  <c r="BB76" i="13"/>
  <c r="L280" i="7" l="1"/>
  <c r="G180" i="12" s="1"/>
  <c r="H180" i="12" s="1"/>
  <c r="I180" i="12" s="1"/>
  <c r="G281" i="7"/>
  <c r="H281" i="7"/>
  <c r="H282" i="7" s="1"/>
  <c r="K281" i="7"/>
  <c r="K282" i="7" s="1"/>
  <c r="I281" i="7"/>
  <c r="I282" i="7" s="1"/>
  <c r="Q71" i="13"/>
  <c r="Z72" i="13" s="1"/>
  <c r="BA72" i="13" s="1"/>
  <c r="K71" i="13"/>
  <c r="N71" i="13" s="1"/>
  <c r="BK71" i="13"/>
  <c r="BH72" i="13" s="1"/>
  <c r="J181" i="12"/>
  <c r="J281" i="7"/>
  <c r="J282" i="7" s="1"/>
  <c r="H72" i="13"/>
  <c r="AU72" i="13"/>
  <c r="AI73" i="13" s="1"/>
  <c r="AR73" i="13" s="1"/>
  <c r="BE72" i="13"/>
  <c r="BI76" i="13"/>
  <c r="BC76" i="13"/>
  <c r="AT77" i="13"/>
  <c r="AW77" i="13" s="1"/>
  <c r="AK78" i="13" s="1"/>
  <c r="L76" i="13"/>
  <c r="O76" i="13" s="1"/>
  <c r="R76" i="13"/>
  <c r="AA77" i="13" s="1"/>
  <c r="F282" i="7" l="1"/>
  <c r="H73" i="13"/>
  <c r="AU73" i="13"/>
  <c r="AI74" i="13" s="1"/>
  <c r="AR74" i="13" s="1"/>
  <c r="BE73" i="13"/>
  <c r="L281" i="7"/>
  <c r="G181" i="12" s="1"/>
  <c r="H181" i="12" s="1"/>
  <c r="I181" i="12" s="1"/>
  <c r="J182" i="12" s="1"/>
  <c r="G282" i="7"/>
  <c r="Q72" i="13"/>
  <c r="Z73" i="13" s="1"/>
  <c r="BA73" i="13" s="1"/>
  <c r="BK72" i="13"/>
  <c r="BH73" i="13" s="1"/>
  <c r="K72" i="13"/>
  <c r="N72" i="13" s="1"/>
  <c r="J77" i="13"/>
  <c r="M77" i="13" s="1"/>
  <c r="P77" i="13" s="1"/>
  <c r="BF76" i="13"/>
  <c r="AS77" i="13"/>
  <c r="BJ77" i="13"/>
  <c r="BD77" i="13"/>
  <c r="BG77" i="13" s="1"/>
  <c r="S77" i="13" l="1"/>
  <c r="AB78" i="13" s="1"/>
  <c r="F283" i="7"/>
  <c r="H283" i="7"/>
  <c r="H284" i="7" s="1"/>
  <c r="K73" i="13"/>
  <c r="N73" i="13" s="1"/>
  <c r="Q73" i="13"/>
  <c r="Z74" i="13" s="1"/>
  <c r="BA74" i="13" s="1"/>
  <c r="BK73" i="13"/>
  <c r="BH74" i="13" s="1"/>
  <c r="K283" i="7"/>
  <c r="K284" i="7" s="1"/>
  <c r="AU74" i="13"/>
  <c r="AI75" i="13" s="1"/>
  <c r="AR75" i="13" s="1"/>
  <c r="H74" i="13"/>
  <c r="BE74" i="13"/>
  <c r="I283" i="7"/>
  <c r="I284" i="7" s="1"/>
  <c r="L282" i="7"/>
  <c r="G182" i="12" s="1"/>
  <c r="H182" i="12" s="1"/>
  <c r="I182" i="12" s="1"/>
  <c r="J183" i="12" s="1"/>
  <c r="G283" i="7"/>
  <c r="J283" i="7"/>
  <c r="J284" i="7" s="1"/>
  <c r="AV77" i="13"/>
  <c r="AJ78" i="13" s="1"/>
  <c r="I77" i="13"/>
  <c r="AT78" i="13"/>
  <c r="AW78" i="13" s="1"/>
  <c r="AK79" i="13" s="1"/>
  <c r="BB77" i="13"/>
  <c r="L283" i="7" l="1"/>
  <c r="G183" i="12" s="1"/>
  <c r="H183" i="12" s="1"/>
  <c r="I183" i="12" s="1"/>
  <c r="J184" i="12" s="1"/>
  <c r="K74" i="13"/>
  <c r="N74" i="13" s="1"/>
  <c r="BK74" i="13"/>
  <c r="BH75" i="13" s="1"/>
  <c r="Q74" i="13"/>
  <c r="Z75" i="13" s="1"/>
  <c r="BA75" i="13" s="1"/>
  <c r="F284" i="7"/>
  <c r="J285" i="7" s="1"/>
  <c r="G284" i="7"/>
  <c r="AU75" i="13"/>
  <c r="AI76" i="13" s="1"/>
  <c r="AR76" i="13" s="1"/>
  <c r="H75" i="13"/>
  <c r="BE75" i="13"/>
  <c r="J78" i="13"/>
  <c r="M78" i="13" s="1"/>
  <c r="P78" i="13" s="1"/>
  <c r="L77" i="13"/>
  <c r="O77" i="13" s="1"/>
  <c r="R77" i="13"/>
  <c r="AA78" i="13" s="1"/>
  <c r="BC77" i="13"/>
  <c r="BI77" i="13"/>
  <c r="S78" i="13" l="1"/>
  <c r="Q75" i="13"/>
  <c r="Z76" i="13" s="1"/>
  <c r="BA76" i="13" s="1"/>
  <c r="K75" i="13"/>
  <c r="N75" i="13" s="1"/>
  <c r="BK75" i="13"/>
  <c r="BH76" i="13" s="1"/>
  <c r="H76" i="13"/>
  <c r="AU76" i="13"/>
  <c r="AI77" i="13" s="1"/>
  <c r="AR77" i="13" s="1"/>
  <c r="BE76" i="13"/>
  <c r="H285" i="7"/>
  <c r="F285" i="7"/>
  <c r="L284" i="7"/>
  <c r="G184" i="12" s="1"/>
  <c r="H184" i="12" s="1"/>
  <c r="I184" i="12" s="1"/>
  <c r="J185" i="12" s="1"/>
  <c r="G285" i="7"/>
  <c r="I285" i="7"/>
  <c r="K285" i="7"/>
  <c r="BF77" i="13"/>
  <c r="AS78" i="13"/>
  <c r="AB79" i="13"/>
  <c r="BD78" i="13"/>
  <c r="BJ78" i="13"/>
  <c r="I286" i="7" l="1"/>
  <c r="K286" i="7"/>
  <c r="J286" i="7"/>
  <c r="F286" i="7"/>
  <c r="Q76" i="13"/>
  <c r="Z77" i="13" s="1"/>
  <c r="BA77" i="13" s="1"/>
  <c r="K76" i="13"/>
  <c r="N76" i="13" s="1"/>
  <c r="BK76" i="13"/>
  <c r="BH77" i="13" s="1"/>
  <c r="L285" i="7"/>
  <c r="G185" i="12" s="1"/>
  <c r="H185" i="12" s="1"/>
  <c r="I185" i="12" s="1"/>
  <c r="J186" i="12" s="1"/>
  <c r="G286" i="7"/>
  <c r="G287" i="7" s="1"/>
  <c r="AU77" i="13"/>
  <c r="AI78" i="13" s="1"/>
  <c r="AR78" i="13" s="1"/>
  <c r="H77" i="13"/>
  <c r="BE77" i="13"/>
  <c r="H286" i="7"/>
  <c r="AV78" i="13"/>
  <c r="AJ79" i="13" s="1"/>
  <c r="I78" i="13"/>
  <c r="BB78" i="13"/>
  <c r="BG78" i="13"/>
  <c r="AT79" i="13"/>
  <c r="K77" i="13" l="1"/>
  <c r="N77" i="13" s="1"/>
  <c r="Q77" i="13"/>
  <c r="Z78" i="13" s="1"/>
  <c r="BA78" i="13" s="1"/>
  <c r="BK77" i="13"/>
  <c r="BH78" i="13" s="1"/>
  <c r="BE78" i="13"/>
  <c r="F287" i="7"/>
  <c r="G288" i="7" s="1"/>
  <c r="J287" i="7"/>
  <c r="J288" i="7" s="1"/>
  <c r="H287" i="7"/>
  <c r="H288" i="7" s="1"/>
  <c r="I287" i="7"/>
  <c r="AU78" i="13"/>
  <c r="AI79" i="13" s="1"/>
  <c r="AR79" i="13" s="1"/>
  <c r="H78" i="13"/>
  <c r="L286" i="7"/>
  <c r="G186" i="12" s="1"/>
  <c r="H186" i="12" s="1"/>
  <c r="I186" i="12" s="1"/>
  <c r="J187" i="12" s="1"/>
  <c r="K287" i="7"/>
  <c r="R78" i="13"/>
  <c r="AA79" i="13" s="1"/>
  <c r="L78" i="13"/>
  <c r="O78" i="13" s="1"/>
  <c r="BI78" i="13"/>
  <c r="BC78" i="13"/>
  <c r="AW79" i="13"/>
  <c r="AK80" i="13" s="1"/>
  <c r="J79" i="13"/>
  <c r="L287" i="7" l="1"/>
  <c r="G187" i="12" s="1"/>
  <c r="H187" i="12" s="1"/>
  <c r="I187" i="12" s="1"/>
  <c r="Q78" i="13"/>
  <c r="Z79" i="13" s="1"/>
  <c r="BK78" i="13"/>
  <c r="BH79" i="13" s="1"/>
  <c r="K78" i="13"/>
  <c r="N78" i="13" s="1"/>
  <c r="I288" i="7"/>
  <c r="F288" i="7"/>
  <c r="F289" i="7" s="1"/>
  <c r="K288" i="7"/>
  <c r="K289" i="7" s="1"/>
  <c r="K290" i="7" s="1"/>
  <c r="J188" i="12"/>
  <c r="BF78" i="13"/>
  <c r="AS79" i="13"/>
  <c r="AU79" i="13"/>
  <c r="AI80" i="13" s="1"/>
  <c r="H79" i="13"/>
  <c r="M79" i="13"/>
  <c r="P79" i="13" s="1"/>
  <c r="S79" i="13"/>
  <c r="AB80" i="13" s="1"/>
  <c r="BD79" i="13"/>
  <c r="BG79" i="13" s="1"/>
  <c r="BJ79" i="13"/>
  <c r="L288" i="7" l="1"/>
  <c r="G188" i="12" s="1"/>
  <c r="H188" i="12" s="1"/>
  <c r="I188" i="12" s="1"/>
  <c r="J189" i="12" s="1"/>
  <c r="H289" i="7"/>
  <c r="H290" i="7" s="1"/>
  <c r="J289" i="7"/>
  <c r="J290" i="7" s="1"/>
  <c r="I289" i="7"/>
  <c r="I290" i="7" s="1"/>
  <c r="G289" i="7"/>
  <c r="AV79" i="13"/>
  <c r="AJ80" i="13" s="1"/>
  <c r="I79" i="13"/>
  <c r="BA79" i="13"/>
  <c r="BB79" i="13"/>
  <c r="BE79" i="13" s="1"/>
  <c r="K79" i="13"/>
  <c r="N79" i="13" s="1"/>
  <c r="BK79" i="13"/>
  <c r="BH80" i="13" s="1"/>
  <c r="Q79" i="13"/>
  <c r="Z80" i="13" s="1"/>
  <c r="AT80" i="13"/>
  <c r="L289" i="7" l="1"/>
  <c r="G189" i="12" s="1"/>
  <c r="H189" i="12" s="1"/>
  <c r="I189" i="12" s="1"/>
  <c r="J190" i="12" s="1"/>
  <c r="G290" i="7"/>
  <c r="L290" i="7" s="1"/>
  <c r="G190" i="12" s="1"/>
  <c r="BI79" i="13"/>
  <c r="BC79" i="13"/>
  <c r="AR80" i="13"/>
  <c r="AU80" i="13" s="1"/>
  <c r="AI81" i="13" s="1"/>
  <c r="R79" i="13"/>
  <c r="AA80" i="13" s="1"/>
  <c r="L79" i="13"/>
  <c r="O79" i="13" s="1"/>
  <c r="AW80" i="13"/>
  <c r="AK81" i="13" s="1"/>
  <c r="J80" i="13"/>
  <c r="H190" i="12"/>
  <c r="I190" i="12" s="1"/>
  <c r="BF79" i="13" l="1"/>
  <c r="AS80" i="13"/>
  <c r="F290" i="7"/>
  <c r="K291" i="7" s="1"/>
  <c r="H80" i="13"/>
  <c r="Q80" i="13" s="1"/>
  <c r="Z81" i="13" s="1"/>
  <c r="S80" i="13"/>
  <c r="AB81" i="13" s="1"/>
  <c r="M80" i="13"/>
  <c r="P80" i="13" s="1"/>
  <c r="BB80" i="13"/>
  <c r="BE80" i="13" s="1"/>
  <c r="J291" i="7"/>
  <c r="BJ80" i="13"/>
  <c r="BD80" i="13"/>
  <c r="BG80" i="13" s="1"/>
  <c r="J191" i="12"/>
  <c r="H291" i="7" l="1"/>
  <c r="K80" i="13"/>
  <c r="N80" i="13" s="1"/>
  <c r="I291" i="7"/>
  <c r="G291" i="7"/>
  <c r="L291" i="7" s="1"/>
  <c r="G191" i="12" s="1"/>
  <c r="I80" i="13"/>
  <c r="AV80" i="13"/>
  <c r="AJ81" i="13" s="1"/>
  <c r="AR81" i="13"/>
  <c r="AT81" i="13"/>
  <c r="BI80" i="13" l="1"/>
  <c r="BA80" i="13"/>
  <c r="BC80" i="13"/>
  <c r="BF80" i="13" s="1"/>
  <c r="L80" i="13"/>
  <c r="O80" i="13" s="1"/>
  <c r="R80" i="13"/>
  <c r="AA81" i="13" s="1"/>
  <c r="BK80" i="13"/>
  <c r="BH81" i="13" s="1"/>
  <c r="AS81" i="13"/>
  <c r="J81" i="13"/>
  <c r="AW81" i="13"/>
  <c r="AK82" i="13" s="1"/>
  <c r="H81" i="13"/>
  <c r="AU81" i="13"/>
  <c r="AI82" i="13" s="1"/>
  <c r="H191" i="12"/>
  <c r="I191" i="12" s="1"/>
  <c r="BI81" i="13" l="1"/>
  <c r="BC81" i="13"/>
  <c r="BF81" i="13" s="1"/>
  <c r="BB81" i="13"/>
  <c r="BE81" i="13" s="1"/>
  <c r="AV81" i="13"/>
  <c r="AJ82" i="13" s="1"/>
  <c r="AS82" i="13" s="1"/>
  <c r="I82" i="13" s="1"/>
  <c r="I81" i="13"/>
  <c r="BK81" i="13" s="1"/>
  <c r="BH82" i="13" s="1"/>
  <c r="F291" i="7"/>
  <c r="BJ81" i="13"/>
  <c r="BD81" i="13"/>
  <c r="BG81" i="13" s="1"/>
  <c r="K81" i="13"/>
  <c r="N81" i="13" s="1"/>
  <c r="Q81" i="13"/>
  <c r="S81" i="13"/>
  <c r="AB82" i="13" s="1"/>
  <c r="M81" i="13"/>
  <c r="P81" i="13" s="1"/>
  <c r="J192" i="12"/>
  <c r="BA81" i="13" l="1"/>
  <c r="AV82" i="13"/>
  <c r="AJ83" i="13" s="1"/>
  <c r="Z82" i="13"/>
  <c r="R81" i="13"/>
  <c r="AA82" i="13" s="1"/>
  <c r="L81" i="13"/>
  <c r="O81" i="13" s="1"/>
  <c r="AT82" i="13"/>
  <c r="J292" i="7"/>
  <c r="G292" i="7"/>
  <c r="I292" i="7"/>
  <c r="H292" i="7"/>
  <c r="K292" i="7"/>
  <c r="L82" i="13"/>
  <c r="R82" i="13"/>
  <c r="AR82" i="13"/>
  <c r="O82" i="13" l="1"/>
  <c r="J82" i="13"/>
  <c r="S82" i="13" s="1"/>
  <c r="AB83" i="13" s="1"/>
  <c r="AW82" i="13"/>
  <c r="AK83" i="13" s="1"/>
  <c r="AA83" i="13"/>
  <c r="F292" i="7"/>
  <c r="J293" i="7" s="1"/>
  <c r="L292" i="7"/>
  <c r="G192" i="12" s="1"/>
  <c r="H82" i="13"/>
  <c r="AU82" i="13"/>
  <c r="AI83" i="13" s="1"/>
  <c r="BD82" i="13"/>
  <c r="BG82" i="13" s="1"/>
  <c r="BJ82" i="13"/>
  <c r="M82" i="13" l="1"/>
  <c r="P82" i="13" s="1"/>
  <c r="G293" i="7"/>
  <c r="K293" i="7"/>
  <c r="H293" i="7"/>
  <c r="I293" i="7"/>
  <c r="BI82" i="13"/>
  <c r="BC82" i="13"/>
  <c r="AS83" i="13" s="1"/>
  <c r="H192" i="12"/>
  <c r="I192" i="12" s="1"/>
  <c r="BB82" i="13"/>
  <c r="BE82" i="13" s="1"/>
  <c r="BA82" i="13"/>
  <c r="K82" i="13"/>
  <c r="N82" i="13" s="1"/>
  <c r="BK82" i="13"/>
  <c r="BH83" i="13" s="1"/>
  <c r="Q82" i="13"/>
  <c r="Z83" i="13" s="1"/>
  <c r="AT83" i="13"/>
  <c r="L293" i="7" l="1"/>
  <c r="G193" i="12" s="1"/>
  <c r="BF82" i="13"/>
  <c r="J193" i="12"/>
  <c r="F293" i="7"/>
  <c r="AV83" i="13"/>
  <c r="AJ84" i="13" s="1"/>
  <c r="I83" i="13"/>
  <c r="H193" i="12"/>
  <c r="I193" i="12" s="1"/>
  <c r="AW83" i="13"/>
  <c r="AK84" i="13" s="1"/>
  <c r="J83" i="13"/>
  <c r="AR83" i="13"/>
  <c r="BA83" i="13" l="1"/>
  <c r="BB83" i="13"/>
  <c r="BE83" i="13" s="1"/>
  <c r="J294" i="7"/>
  <c r="K294" i="7"/>
  <c r="I294" i="7"/>
  <c r="G294" i="7"/>
  <c r="H294" i="7"/>
  <c r="J194" i="12"/>
  <c r="AU83" i="13"/>
  <c r="AI84" i="13" s="1"/>
  <c r="H83" i="13"/>
  <c r="M83" i="13"/>
  <c r="P83" i="13" s="1"/>
  <c r="S83" i="13"/>
  <c r="AB84" i="13" s="1"/>
  <c r="BJ83" i="13"/>
  <c r="BD83" i="13"/>
  <c r="BG83" i="13" s="1"/>
  <c r="L83" i="13"/>
  <c r="O83" i="13" s="1"/>
  <c r="R83" i="13"/>
  <c r="AA84" i="13" s="1"/>
  <c r="BC83" i="13"/>
  <c r="BF83" i="13" s="1"/>
  <c r="BI83" i="13"/>
  <c r="AR84" i="13" l="1"/>
  <c r="AT84" i="13"/>
  <c r="AS84" i="13"/>
  <c r="Q83" i="13"/>
  <c r="Z84" i="13" s="1"/>
  <c r="K83" i="13"/>
  <c r="N83" i="13" s="1"/>
  <c r="BK83" i="13"/>
  <c r="L294" i="7"/>
  <c r="G194" i="12" s="1"/>
  <c r="H194" i="12" l="1"/>
  <c r="I194" i="12" s="1"/>
  <c r="H84" i="13"/>
  <c r="AU84" i="13"/>
  <c r="AI85" i="13" s="1"/>
  <c r="F294" i="7"/>
  <c r="J84" i="13"/>
  <c r="AW84" i="13"/>
  <c r="AK85" i="13" s="1"/>
  <c r="AV84" i="13"/>
  <c r="AJ85" i="13" s="1"/>
  <c r="I84" i="13"/>
  <c r="L84" i="13" l="1"/>
  <c r="O84" i="13" s="1"/>
  <c r="R84" i="13"/>
  <c r="Q84" i="13"/>
  <c r="BK84" i="13"/>
  <c r="K84" i="13"/>
  <c r="N84" i="13" s="1"/>
  <c r="S84" i="13"/>
  <c r="M84" i="13"/>
  <c r="P84" i="13" s="1"/>
  <c r="K295" i="7"/>
  <c r="J295" i="7"/>
  <c r="I295" i="7"/>
  <c r="G295" i="7"/>
  <c r="H295" i="7"/>
  <c r="J195" i="12"/>
  <c r="L295" i="7" l="1"/>
  <c r="G195" i="12" s="1"/>
  <c r="H195" i="12" l="1"/>
  <c r="I195" i="12" s="1"/>
  <c r="J196" i="12" l="1"/>
  <c r="BH84" i="13"/>
  <c r="BI84" i="13" s="1"/>
  <c r="BJ84" i="13" l="1"/>
  <c r="BC84" i="13"/>
  <c r="AA85" i="13"/>
  <c r="BD84" i="13" l="1"/>
  <c r="AB85" i="13"/>
  <c r="AT85" i="13"/>
  <c r="BG84" i="13"/>
  <c r="BH85" i="13"/>
  <c r="Z85" i="13"/>
  <c r="BB84" i="13"/>
  <c r="BA84" i="13"/>
  <c r="AS85" i="13"/>
  <c r="BF84" i="13"/>
  <c r="AW85" i="13" l="1"/>
  <c r="AK86" i="13" s="1"/>
  <c r="J85" i="13"/>
  <c r="AR85" i="13"/>
  <c r="BE84" i="13"/>
  <c r="F295" i="7"/>
  <c r="AV85" i="13"/>
  <c r="AJ86" i="13" s="1"/>
  <c r="I85" i="13"/>
  <c r="S85" i="13" l="1"/>
  <c r="M85" i="13"/>
  <c r="P85" i="13" s="1"/>
  <c r="BD85" i="13"/>
  <c r="BJ85" i="13"/>
  <c r="K296" i="7"/>
  <c r="G296" i="7"/>
  <c r="H296" i="7"/>
  <c r="I296" i="7"/>
  <c r="J296" i="7"/>
  <c r="R85" i="13"/>
  <c r="AA86" i="13" s="1"/>
  <c r="L85" i="13"/>
  <c r="O85" i="13" s="1"/>
  <c r="AU85" i="13"/>
  <c r="AI86" i="13" s="1"/>
  <c r="H85" i="13"/>
  <c r="AB86" i="13"/>
  <c r="BC85" i="13"/>
  <c r="BF85" i="13" s="1"/>
  <c r="BI85" i="13"/>
  <c r="AS86" i="13" l="1"/>
  <c r="L296" i="7"/>
  <c r="G196" i="12" s="1"/>
  <c r="BB85" i="13"/>
  <c r="BE85" i="13" s="1"/>
  <c r="BA85" i="13"/>
  <c r="I86" i="13"/>
  <c r="AV86" i="13"/>
  <c r="AJ87" i="13" s="1"/>
  <c r="BK85" i="13"/>
  <c r="BH86" i="13" s="1"/>
  <c r="Q85" i="13"/>
  <c r="Z86" i="13" s="1"/>
  <c r="K85" i="13"/>
  <c r="N85" i="13" s="1"/>
  <c r="BG85" i="13"/>
  <c r="AT86" i="13"/>
  <c r="F296" i="7" l="1"/>
  <c r="R86" i="13"/>
  <c r="AA87" i="13" s="1"/>
  <c r="L86" i="13"/>
  <c r="O86" i="13" s="1"/>
  <c r="AW86" i="13"/>
  <c r="AK87" i="13" s="1"/>
  <c r="J86" i="13"/>
  <c r="AR86" i="13"/>
  <c r="H196" i="12"/>
  <c r="I196" i="12" s="1"/>
  <c r="BB86" i="13" l="1"/>
  <c r="BE86" i="13" s="1"/>
  <c r="BA86" i="13"/>
  <c r="H297" i="7"/>
  <c r="J297" i="7"/>
  <c r="K297" i="7"/>
  <c r="G297" i="7"/>
  <c r="I297" i="7"/>
  <c r="S86" i="13"/>
  <c r="AB87" i="13" s="1"/>
  <c r="M86" i="13"/>
  <c r="P86" i="13" s="1"/>
  <c r="J197" i="12"/>
  <c r="BD86" i="13"/>
  <c r="BG86" i="13" s="1"/>
  <c r="BJ86" i="13"/>
  <c r="H86" i="13"/>
  <c r="AU86" i="13"/>
  <c r="AI87" i="13" s="1"/>
  <c r="AT87" i="13"/>
  <c r="BC86" i="13"/>
  <c r="BI86" i="13"/>
  <c r="J87" i="13" l="1"/>
  <c r="AW87" i="13"/>
  <c r="AK88" i="13" s="1"/>
  <c r="AR87" i="13"/>
  <c r="BF86" i="13"/>
  <c r="AS87" i="13"/>
  <c r="BK86" i="13"/>
  <c r="BH87" i="13" s="1"/>
  <c r="Q86" i="13"/>
  <c r="Z87" i="13" s="1"/>
  <c r="K86" i="13"/>
  <c r="N86" i="13" s="1"/>
  <c r="L297" i="7"/>
  <c r="G197" i="12" s="1"/>
  <c r="H197" i="12" l="1"/>
  <c r="I197" i="12" s="1"/>
  <c r="F297" i="7"/>
  <c r="I87" i="13"/>
  <c r="AV87" i="13"/>
  <c r="AJ88" i="13" s="1"/>
  <c r="H87" i="13"/>
  <c r="AU87" i="13"/>
  <c r="AI88" i="13" s="1"/>
  <c r="S87" i="13"/>
  <c r="M87" i="13"/>
  <c r="P87" i="13" s="1"/>
  <c r="BB87" i="13" l="1"/>
  <c r="BE87" i="13" s="1"/>
  <c r="BA87" i="13"/>
  <c r="H298" i="7"/>
  <c r="J298" i="7"/>
  <c r="I298" i="7"/>
  <c r="K298" i="7"/>
  <c r="G298" i="7"/>
  <c r="BC87" i="13"/>
  <c r="BF87" i="13" s="1"/>
  <c r="BI87" i="13"/>
  <c r="R87" i="13"/>
  <c r="AA88" i="13" s="1"/>
  <c r="L87" i="13"/>
  <c r="O87" i="13" s="1"/>
  <c r="AB88" i="13"/>
  <c r="AR88" i="13"/>
  <c r="BK87" i="13"/>
  <c r="BH88" i="13" s="1"/>
  <c r="Q87" i="13"/>
  <c r="Z88" i="13" s="1"/>
  <c r="K87" i="13"/>
  <c r="N87" i="13" s="1"/>
  <c r="BD87" i="13"/>
  <c r="BJ87" i="13"/>
  <c r="J198" i="12"/>
  <c r="AS88" i="13" l="1"/>
  <c r="F298" i="7"/>
  <c r="BG87" i="13"/>
  <c r="AT88" i="13"/>
  <c r="H88" i="13"/>
  <c r="AU88" i="13"/>
  <c r="AI89" i="13" s="1"/>
  <c r="L298" i="7"/>
  <c r="G198" i="12" s="1"/>
  <c r="I88" i="13"/>
  <c r="AV88" i="13"/>
  <c r="AJ89" i="13" s="1"/>
  <c r="H198" i="12" l="1"/>
  <c r="I198" i="12" s="1"/>
  <c r="J88" i="13"/>
  <c r="BK88" i="13" s="1"/>
  <c r="BH89" i="13" s="1"/>
  <c r="AW88" i="13"/>
  <c r="AK89" i="13" s="1"/>
  <c r="I299" i="7"/>
  <c r="BC88" i="13"/>
  <c r="BF88" i="13" s="1"/>
  <c r="BI88" i="13"/>
  <c r="H299" i="7"/>
  <c r="Q88" i="13"/>
  <c r="Z89" i="13" s="1"/>
  <c r="K88" i="13"/>
  <c r="N88" i="13" s="1"/>
  <c r="R88" i="13"/>
  <c r="AA89" i="13" s="1"/>
  <c r="L88" i="13"/>
  <c r="O88" i="13" s="1"/>
  <c r="J299" i="7"/>
  <c r="G299" i="7"/>
  <c r="K299" i="7"/>
  <c r="BB88" i="13"/>
  <c r="BE88" i="13" s="1"/>
  <c r="AR89" i="13" l="1"/>
  <c r="AS89" i="13"/>
  <c r="I89" i="13" s="1"/>
  <c r="BD88" i="13"/>
  <c r="BG88" i="13" s="1"/>
  <c r="BJ88" i="13"/>
  <c r="L299" i="7"/>
  <c r="G199" i="12" s="1"/>
  <c r="S88" i="13"/>
  <c r="AB89" i="13" s="1"/>
  <c r="M88" i="13"/>
  <c r="P88" i="13" s="1"/>
  <c r="BA88" i="13"/>
  <c r="AU89" i="13"/>
  <c r="AI90" i="13" s="1"/>
  <c r="H89" i="13"/>
  <c r="J199" i="12"/>
  <c r="AV89" i="13"/>
  <c r="AJ90" i="13" s="1"/>
  <c r="F299" i="7" l="1"/>
  <c r="J300" i="7" s="1"/>
  <c r="Q89" i="13"/>
  <c r="Z90" i="13" s="1"/>
  <c r="K89" i="13"/>
  <c r="N89" i="13" s="1"/>
  <c r="AR90" i="13"/>
  <c r="H199" i="12"/>
  <c r="I199" i="12" s="1"/>
  <c r="J200" i="12" s="1"/>
  <c r="R89" i="13"/>
  <c r="AA90" i="13" s="1"/>
  <c r="L89" i="13"/>
  <c r="O89" i="13" s="1"/>
  <c r="BB89" i="13"/>
  <c r="BE89" i="13" s="1"/>
  <c r="AT89" i="13"/>
  <c r="BC89" i="13"/>
  <c r="BF89" i="13" s="1"/>
  <c r="BI89" i="13"/>
  <c r="H300" i="7" l="1"/>
  <c r="G300" i="7"/>
  <c r="I300" i="7"/>
  <c r="K300" i="7"/>
  <c r="AS90" i="13"/>
  <c r="I90" i="13" s="1"/>
  <c r="BD89" i="13"/>
  <c r="BG89" i="13" s="1"/>
  <c r="BJ89" i="13"/>
  <c r="BA89" i="13"/>
  <c r="AU90" i="13"/>
  <c r="AI91" i="13" s="1"/>
  <c r="H90" i="13"/>
  <c r="L300" i="7"/>
  <c r="G200" i="12" s="1"/>
  <c r="AV90" i="13"/>
  <c r="AJ91" i="13" s="1"/>
  <c r="AW89" i="13"/>
  <c r="AK90" i="13" s="1"/>
  <c r="J89" i="13"/>
  <c r="AT90" i="13" l="1"/>
  <c r="R90" i="13"/>
  <c r="L90" i="13"/>
  <c r="O90" i="13" s="1"/>
  <c r="H200" i="12"/>
  <c r="I200" i="12" s="1"/>
  <c r="S89" i="13"/>
  <c r="AB90" i="13" s="1"/>
  <c r="M89" i="13"/>
  <c r="P89" i="13" s="1"/>
  <c r="BK89" i="13"/>
  <c r="BH90" i="13" s="1"/>
  <c r="Q90" i="13"/>
  <c r="K90" i="13"/>
  <c r="N90" i="13" s="1"/>
  <c r="F300" i="7" l="1"/>
  <c r="AA91" i="13"/>
  <c r="J201" i="12"/>
  <c r="AW90" i="13"/>
  <c r="AK91" i="13" s="1"/>
  <c r="J90" i="13"/>
  <c r="S90" i="13" l="1"/>
  <c r="AB91" i="13" s="1"/>
  <c r="M90" i="13"/>
  <c r="P90" i="13" s="1"/>
  <c r="BK90" i="13"/>
  <c r="BH91" i="13" s="1"/>
  <c r="BB90" i="13"/>
  <c r="BA90" i="13"/>
  <c r="J301" i="7"/>
  <c r="I301" i="7"/>
  <c r="H301" i="7"/>
  <c r="K301" i="7"/>
  <c r="G301" i="7"/>
  <c r="BD90" i="13"/>
  <c r="BG90" i="13" s="1"/>
  <c r="BJ90" i="13"/>
  <c r="BC90" i="13"/>
  <c r="BI90" i="13"/>
  <c r="Z91" i="13"/>
  <c r="F301" i="7" l="1"/>
  <c r="K302" i="7" s="1"/>
  <c r="L301" i="7"/>
  <c r="G201" i="12" s="1"/>
  <c r="H302" i="7"/>
  <c r="I302" i="7"/>
  <c r="AT91" i="13"/>
  <c r="BE90" i="13"/>
  <c r="AR91" i="13"/>
  <c r="BF90" i="13"/>
  <c r="AS91" i="13"/>
  <c r="J302" i="7"/>
  <c r="G302" i="7" l="1"/>
  <c r="L302" i="7" s="1"/>
  <c r="G202" i="12" s="1"/>
  <c r="BB91" i="13"/>
  <c r="BE91" i="13" s="1"/>
  <c r="I91" i="13"/>
  <c r="AV91" i="13"/>
  <c r="AJ92" i="13" s="1"/>
  <c r="BD91" i="13"/>
  <c r="BG91" i="13" s="1"/>
  <c r="BJ91" i="13"/>
  <c r="H201" i="12"/>
  <c r="I201" i="12" s="1"/>
  <c r="H91" i="13"/>
  <c r="AU91" i="13"/>
  <c r="AI92" i="13" s="1"/>
  <c r="J91" i="13"/>
  <c r="AW91" i="13"/>
  <c r="AK92" i="13" s="1"/>
  <c r="BA91" i="13"/>
  <c r="H202" i="12" l="1"/>
  <c r="I202" i="12" s="1"/>
  <c r="J202" i="12"/>
  <c r="S91" i="13"/>
  <c r="AB92" i="13" s="1"/>
  <c r="M91" i="13"/>
  <c r="P91" i="13" s="1"/>
  <c r="BC91" i="13"/>
  <c r="BF91" i="13" s="1"/>
  <c r="BI91" i="13"/>
  <c r="R91" i="13"/>
  <c r="AA92" i="13" s="1"/>
  <c r="L91" i="13"/>
  <c r="O91" i="13" s="1"/>
  <c r="AT92" i="13"/>
  <c r="AR92" i="13"/>
  <c r="BK91" i="13"/>
  <c r="BH92" i="13" s="1"/>
  <c r="Q91" i="13"/>
  <c r="Z92" i="13" s="1"/>
  <c r="K91" i="13"/>
  <c r="N91" i="13" s="1"/>
  <c r="J203" i="12" l="1"/>
  <c r="F302" i="7"/>
  <c r="J92" i="13"/>
  <c r="AW92" i="13"/>
  <c r="AK93" i="13" s="1"/>
  <c r="H92" i="13"/>
  <c r="AU92" i="13"/>
  <c r="AI93" i="13" s="1"/>
  <c r="AS92" i="13"/>
  <c r="I92" i="13" l="1"/>
  <c r="AV92" i="13"/>
  <c r="AJ93" i="13" s="1"/>
  <c r="S92" i="13"/>
  <c r="AB93" i="13" s="1"/>
  <c r="M92" i="13"/>
  <c r="P92" i="13" s="1"/>
  <c r="BB92" i="13"/>
  <c r="BE92" i="13" s="1"/>
  <c r="I303" i="7"/>
  <c r="J303" i="7"/>
  <c r="H303" i="7"/>
  <c r="G303" i="7"/>
  <c r="K303" i="7"/>
  <c r="BK92" i="13"/>
  <c r="BH93" i="13" s="1"/>
  <c r="Q92" i="13"/>
  <c r="Z93" i="13" s="1"/>
  <c r="K92" i="13"/>
  <c r="N92" i="13" s="1"/>
  <c r="BD92" i="13"/>
  <c r="BG92" i="13" s="1"/>
  <c r="BJ92" i="13"/>
  <c r="BA92" i="13"/>
  <c r="AR93" i="13" l="1"/>
  <c r="AU93" i="13" s="1"/>
  <c r="AI94" i="13" s="1"/>
  <c r="AT93" i="13"/>
  <c r="BC92" i="13"/>
  <c r="BF92" i="13" s="1"/>
  <c r="BI92" i="13"/>
  <c r="L303" i="7"/>
  <c r="G203" i="12" s="1"/>
  <c r="R92" i="13"/>
  <c r="AA93" i="13" s="1"/>
  <c r="L92" i="13"/>
  <c r="O92" i="13" s="1"/>
  <c r="H93" i="13" l="1"/>
  <c r="K93" i="13" s="1"/>
  <c r="N93" i="13" s="1"/>
  <c r="AW93" i="13"/>
  <c r="AK94" i="13" s="1"/>
  <c r="J93" i="13"/>
  <c r="H203" i="12"/>
  <c r="I203" i="12" s="1"/>
  <c r="F303" i="7"/>
  <c r="AS93" i="13"/>
  <c r="BB93" i="13"/>
  <c r="BE93" i="13" s="1"/>
  <c r="Q93" i="13" l="1"/>
  <c r="Z94" i="13" s="1"/>
  <c r="AR94" i="13"/>
  <c r="AU94" i="13" s="1"/>
  <c r="AI95" i="13" s="1"/>
  <c r="J204" i="12"/>
  <c r="H94" i="13"/>
  <c r="AV93" i="13"/>
  <c r="AJ94" i="13" s="1"/>
  <c r="I93" i="13"/>
  <c r="BD93" i="13"/>
  <c r="BG93" i="13" s="1"/>
  <c r="BJ93" i="13"/>
  <c r="S93" i="13"/>
  <c r="AB94" i="13" s="1"/>
  <c r="M93" i="13"/>
  <c r="P93" i="13" s="1"/>
  <c r="K304" i="7"/>
  <c r="I304" i="7"/>
  <c r="H304" i="7"/>
  <c r="G304" i="7"/>
  <c r="J304" i="7"/>
  <c r="AT94" i="13" l="1"/>
  <c r="BC93" i="13"/>
  <c r="BF93" i="13" s="1"/>
  <c r="BI93" i="13"/>
  <c r="BA93" i="13"/>
  <c r="R93" i="13"/>
  <c r="AA94" i="13" s="1"/>
  <c r="L93" i="13"/>
  <c r="O93" i="13" s="1"/>
  <c r="BK93" i="13"/>
  <c r="BH94" i="13" s="1"/>
  <c r="AS94" i="13"/>
  <c r="Q94" i="13"/>
  <c r="K94" i="13"/>
  <c r="N94" i="13" s="1"/>
  <c r="AW94" i="13"/>
  <c r="AK95" i="13" s="1"/>
  <c r="J94" i="13"/>
  <c r="L304" i="7"/>
  <c r="G204" i="12" s="1"/>
  <c r="S94" i="13" l="1"/>
  <c r="M94" i="13"/>
  <c r="P94" i="13" s="1"/>
  <c r="F304" i="7"/>
  <c r="Z95" i="13"/>
  <c r="H204" i="12"/>
  <c r="I204" i="12" s="1"/>
  <c r="AV94" i="13"/>
  <c r="AJ95" i="13" s="1"/>
  <c r="I94" i="13"/>
  <c r="J305" i="7" l="1"/>
  <c r="I305" i="7"/>
  <c r="K305" i="7"/>
  <c r="G305" i="7"/>
  <c r="H305" i="7"/>
  <c r="R94" i="13"/>
  <c r="AA95" i="13" s="1"/>
  <c r="L94" i="13"/>
  <c r="O94" i="13" s="1"/>
  <c r="BK94" i="13"/>
  <c r="BH95" i="13" s="1"/>
  <c r="BC94" i="13"/>
  <c r="BF94" i="13" s="1"/>
  <c r="BI94" i="13"/>
  <c r="AB95" i="13"/>
  <c r="BD94" i="13"/>
  <c r="BJ94" i="13"/>
  <c r="J205" i="12"/>
  <c r="BB94" i="13"/>
  <c r="BA94" i="13"/>
  <c r="AS95" i="13" l="1"/>
  <c r="BC95" i="13"/>
  <c r="L305" i="7"/>
  <c r="G205" i="12" s="1"/>
  <c r="I95" i="13"/>
  <c r="AV95" i="13"/>
  <c r="AJ96" i="13" s="1"/>
  <c r="BE94" i="13"/>
  <c r="AR95" i="13"/>
  <c r="BG94" i="13"/>
  <c r="AT95" i="13"/>
  <c r="F305" i="7"/>
  <c r="H306" i="7" s="1"/>
  <c r="BF95" i="13" l="1"/>
  <c r="BI95" i="13"/>
  <c r="K306" i="7"/>
  <c r="G306" i="7"/>
  <c r="J306" i="7"/>
  <c r="J95" i="13"/>
  <c r="AW95" i="13"/>
  <c r="AK96" i="13" s="1"/>
  <c r="H95" i="13"/>
  <c r="AU95" i="13"/>
  <c r="AI96" i="13" s="1"/>
  <c r="R95" i="13"/>
  <c r="AA96" i="13" s="1"/>
  <c r="L95" i="13"/>
  <c r="O95" i="13" s="1"/>
  <c r="H205" i="12"/>
  <c r="I205" i="12" s="1"/>
  <c r="AS96" i="13"/>
  <c r="I306" i="7"/>
  <c r="L306" i="7" l="1"/>
  <c r="G206" i="12" s="1"/>
  <c r="BB95" i="13"/>
  <c r="BE95" i="13" s="1"/>
  <c r="BA95" i="13"/>
  <c r="H206" i="12"/>
  <c r="I206" i="12" s="1"/>
  <c r="BK95" i="13"/>
  <c r="BH96" i="13" s="1"/>
  <c r="Q95" i="13"/>
  <c r="Z96" i="13" s="1"/>
  <c r="K95" i="13"/>
  <c r="N95" i="13" s="1"/>
  <c r="AR96" i="13"/>
  <c r="BD95" i="13"/>
  <c r="BG95" i="13" s="1"/>
  <c r="BJ95" i="13"/>
  <c r="I96" i="13"/>
  <c r="AV96" i="13"/>
  <c r="AJ97" i="13" s="1"/>
  <c r="J206" i="12"/>
  <c r="S95" i="13"/>
  <c r="AB96" i="13" s="1"/>
  <c r="M95" i="13"/>
  <c r="P95" i="13" s="1"/>
  <c r="AT96" i="13" l="1"/>
  <c r="F306" i="7"/>
  <c r="H96" i="13"/>
  <c r="AU96" i="13"/>
  <c r="AI97" i="13" s="1"/>
  <c r="J96" i="13"/>
  <c r="AW96" i="13"/>
  <c r="AK97" i="13" s="1"/>
  <c r="J207" i="12"/>
  <c r="R96" i="13"/>
  <c r="AA97" i="13" s="1"/>
  <c r="L96" i="13"/>
  <c r="O96" i="13" s="1"/>
  <c r="H307" i="7" l="1"/>
  <c r="G307" i="7"/>
  <c r="J307" i="7"/>
  <c r="K307" i="7"/>
  <c r="I307" i="7"/>
  <c r="BD96" i="13"/>
  <c r="BG96" i="13" s="1"/>
  <c r="BJ96" i="13"/>
  <c r="BK96" i="13"/>
  <c r="BH97" i="13" s="1"/>
  <c r="Q96" i="13"/>
  <c r="Z97" i="13" s="1"/>
  <c r="K96" i="13"/>
  <c r="N96" i="13" s="1"/>
  <c r="S96" i="13"/>
  <c r="AB97" i="13" s="1"/>
  <c r="M96" i="13"/>
  <c r="P96" i="13" s="1"/>
  <c r="BB96" i="13"/>
  <c r="BE96" i="13" s="1"/>
  <c r="BA96" i="13"/>
  <c r="AR97" i="13"/>
  <c r="BC96" i="13"/>
  <c r="BI96" i="13"/>
  <c r="AT97" i="13" l="1"/>
  <c r="L307" i="7"/>
  <c r="G207" i="12" s="1"/>
  <c r="BF96" i="13"/>
  <c r="AS97" i="13"/>
  <c r="AU97" i="13"/>
  <c r="AI98" i="13" s="1"/>
  <c r="H97" i="13"/>
  <c r="F307" i="7"/>
  <c r="G308" i="7" s="1"/>
  <c r="BD97" i="13" l="1"/>
  <c r="BG97" i="13" s="1"/>
  <c r="BJ97" i="13"/>
  <c r="Q97" i="13"/>
  <c r="Z98" i="13" s="1"/>
  <c r="K97" i="13"/>
  <c r="N97" i="13" s="1"/>
  <c r="AV97" i="13"/>
  <c r="AJ98" i="13" s="1"/>
  <c r="I97" i="13"/>
  <c r="H207" i="12"/>
  <c r="I207" i="12" s="1"/>
  <c r="AW97" i="13"/>
  <c r="AK98" i="13" s="1"/>
  <c r="J97" i="13"/>
  <c r="K308" i="7"/>
  <c r="J308" i="7"/>
  <c r="H308" i="7"/>
  <c r="I308" i="7"/>
  <c r="BB97" i="13"/>
  <c r="BE97" i="13" s="1"/>
  <c r="BK97" i="13" l="1"/>
  <c r="BH98" i="13" s="1"/>
  <c r="L308" i="7"/>
  <c r="G208" i="12" s="1"/>
  <c r="H208" i="12" s="1"/>
  <c r="I208" i="12" s="1"/>
  <c r="AT98" i="13"/>
  <c r="AR98" i="13"/>
  <c r="J208" i="12"/>
  <c r="R97" i="13"/>
  <c r="AA98" i="13" s="1"/>
  <c r="L97" i="13"/>
  <c r="O97" i="13" s="1"/>
  <c r="BC97" i="13"/>
  <c r="BF97" i="13" s="1"/>
  <c r="BI97" i="13"/>
  <c r="BA97" i="13"/>
  <c r="S97" i="13"/>
  <c r="AB98" i="13" s="1"/>
  <c r="M97" i="13"/>
  <c r="P97" i="13" s="1"/>
  <c r="J209" i="12" l="1"/>
  <c r="F308" i="7"/>
  <c r="AU98" i="13"/>
  <c r="AI99" i="13" s="1"/>
  <c r="H98" i="13"/>
  <c r="AS98" i="13"/>
  <c r="AW98" i="13"/>
  <c r="AK99" i="13" s="1"/>
  <c r="J98" i="13"/>
  <c r="AV98" i="13" l="1"/>
  <c r="AJ99" i="13" s="1"/>
  <c r="I98" i="13"/>
  <c r="BK98" i="13"/>
  <c r="Q98" i="13"/>
  <c r="Z99" i="13" s="1"/>
  <c r="K98" i="13"/>
  <c r="N98" i="13" s="1"/>
  <c r="BH99" i="13"/>
  <c r="BB98" i="13"/>
  <c r="BE98" i="13" s="1"/>
  <c r="AR99" i="13"/>
  <c r="BD98" i="13"/>
  <c r="BG98" i="13" s="1"/>
  <c r="BJ98" i="13"/>
  <c r="BA98" i="13"/>
  <c r="S98" i="13"/>
  <c r="AB99" i="13" s="1"/>
  <c r="M98" i="13"/>
  <c r="P98" i="13" s="1"/>
  <c r="G309" i="7"/>
  <c r="J309" i="7"/>
  <c r="H309" i="7"/>
  <c r="K309" i="7"/>
  <c r="I309" i="7"/>
  <c r="BB99" i="13" l="1"/>
  <c r="BE99" i="13" s="1"/>
  <c r="R98" i="13"/>
  <c r="AA99" i="13" s="1"/>
  <c r="L98" i="13"/>
  <c r="O98" i="13" s="1"/>
  <c r="L309" i="7"/>
  <c r="G209" i="12" s="1"/>
  <c r="H99" i="13"/>
  <c r="AU99" i="13"/>
  <c r="AI100" i="13" s="1"/>
  <c r="BC98" i="13"/>
  <c r="BF98" i="13" s="1"/>
  <c r="BI98" i="13"/>
  <c r="AT99" i="13"/>
  <c r="F309" i="7" l="1"/>
  <c r="AS99" i="13"/>
  <c r="BD99" i="13"/>
  <c r="BG99" i="13" s="1"/>
  <c r="BJ99" i="13"/>
  <c r="Q99" i="13"/>
  <c r="Z100" i="13" s="1"/>
  <c r="K99" i="13"/>
  <c r="N99" i="13" s="1"/>
  <c r="I99" i="13"/>
  <c r="AV99" i="13"/>
  <c r="AJ100" i="13" s="1"/>
  <c r="J99" i="13"/>
  <c r="AW99" i="13"/>
  <c r="AK100" i="13" s="1"/>
  <c r="H209" i="12"/>
  <c r="I209" i="12" s="1"/>
  <c r="AR100" i="13"/>
  <c r="H310" i="7"/>
  <c r="J310" i="7"/>
  <c r="G310" i="7"/>
  <c r="I310" i="7"/>
  <c r="K310" i="7"/>
  <c r="BK99" i="13" l="1"/>
  <c r="BH100" i="13" s="1"/>
  <c r="J210" i="12"/>
  <c r="AT100" i="13"/>
  <c r="R99" i="13"/>
  <c r="AA100" i="13" s="1"/>
  <c r="L99" i="13"/>
  <c r="O99" i="13" s="1"/>
  <c r="BC99" i="13"/>
  <c r="BF99" i="13" s="1"/>
  <c r="BI99" i="13"/>
  <c r="BA99" i="13"/>
  <c r="S99" i="13"/>
  <c r="AB100" i="13" s="1"/>
  <c r="M99" i="13"/>
  <c r="P99" i="13" s="1"/>
  <c r="H100" i="13"/>
  <c r="AU100" i="13"/>
  <c r="AI101" i="13" s="1"/>
  <c r="L310" i="7"/>
  <c r="G210" i="12" s="1"/>
  <c r="F310" i="7" l="1"/>
  <c r="I311" i="7" s="1"/>
  <c r="H210" i="12"/>
  <c r="I210" i="12" s="1"/>
  <c r="J100" i="13"/>
  <c r="AW100" i="13"/>
  <c r="AK101" i="13" s="1"/>
  <c r="Q100" i="13"/>
  <c r="Z101" i="13" s="1"/>
  <c r="K100" i="13"/>
  <c r="N100" i="13" s="1"/>
  <c r="G311" i="7"/>
  <c r="K311" i="7"/>
  <c r="H311" i="7"/>
  <c r="J311" i="7"/>
  <c r="AS100" i="13"/>
  <c r="BB100" i="13"/>
  <c r="BE100" i="13" s="1"/>
  <c r="AR101" i="13" l="1"/>
  <c r="S100" i="13"/>
  <c r="AB101" i="13" s="1"/>
  <c r="M100" i="13"/>
  <c r="P100" i="13" s="1"/>
  <c r="L311" i="7"/>
  <c r="G211" i="12" s="1"/>
  <c r="AU101" i="13"/>
  <c r="AI102" i="13" s="1"/>
  <c r="H101" i="13"/>
  <c r="J211" i="12"/>
  <c r="BD100" i="13"/>
  <c r="BG100" i="13" s="1"/>
  <c r="BJ100" i="13"/>
  <c r="I100" i="13"/>
  <c r="AV100" i="13"/>
  <c r="AJ101" i="13" s="1"/>
  <c r="H211" i="12" l="1"/>
  <c r="I211" i="12" s="1"/>
  <c r="Q101" i="13"/>
  <c r="K101" i="13"/>
  <c r="N101" i="13" s="1"/>
  <c r="AT101" i="13"/>
  <c r="BC100" i="13"/>
  <c r="BF100" i="13" s="1"/>
  <c r="BI100" i="13"/>
  <c r="BA100" i="13"/>
  <c r="R100" i="13"/>
  <c r="AA101" i="13" s="1"/>
  <c r="L100" i="13"/>
  <c r="O100" i="13" s="1"/>
  <c r="BK100" i="13"/>
  <c r="BH101" i="13" s="1"/>
  <c r="AS101" i="13" l="1"/>
  <c r="F311" i="7"/>
  <c r="AV101" i="13"/>
  <c r="AJ102" i="13" s="1"/>
  <c r="Z102" i="13"/>
  <c r="AW101" i="13"/>
  <c r="AK102" i="13" s="1"/>
  <c r="J101" i="13"/>
  <c r="J212" i="12"/>
  <c r="BI101" i="13" l="1"/>
  <c r="BC101" i="13"/>
  <c r="BF101" i="13" s="1"/>
  <c r="I101" i="13"/>
  <c r="R101" i="13" s="1"/>
  <c r="AA102" i="13" s="1"/>
  <c r="S101" i="13"/>
  <c r="AB102" i="13" s="1"/>
  <c r="M101" i="13"/>
  <c r="P101" i="13" s="1"/>
  <c r="BB101" i="13"/>
  <c r="BA101" i="13"/>
  <c r="AS102" i="13"/>
  <c r="I312" i="7"/>
  <c r="H312" i="7"/>
  <c r="G312" i="7"/>
  <c r="J312" i="7"/>
  <c r="K312" i="7"/>
  <c r="BD101" i="13"/>
  <c r="BG101" i="13" s="1"/>
  <c r="BJ101" i="13"/>
  <c r="AT102" i="13" l="1"/>
  <c r="J102" i="13" s="1"/>
  <c r="BK101" i="13"/>
  <c r="BH102" i="13" s="1"/>
  <c r="L101" i="13"/>
  <c r="O101" i="13" s="1"/>
  <c r="AW102" i="13"/>
  <c r="AK103" i="13" s="1"/>
  <c r="BE101" i="13"/>
  <c r="AR102" i="13"/>
  <c r="F312" i="7"/>
  <c r="K313" i="7" s="1"/>
  <c r="L312" i="7"/>
  <c r="G212" i="12" s="1"/>
  <c r="AV102" i="13"/>
  <c r="AJ103" i="13" s="1"/>
  <c r="I102" i="13"/>
  <c r="H313" i="7" l="1"/>
  <c r="AU102" i="13"/>
  <c r="AI103" i="13" s="1"/>
  <c r="H102" i="13"/>
  <c r="I313" i="7"/>
  <c r="BD102" i="13"/>
  <c r="BG102" i="13" s="1"/>
  <c r="BJ102" i="13"/>
  <c r="R102" i="13"/>
  <c r="AA103" i="13" s="1"/>
  <c r="L102" i="13"/>
  <c r="O102" i="13" s="1"/>
  <c r="S102" i="13"/>
  <c r="AB103" i="13" s="1"/>
  <c r="M102" i="13"/>
  <c r="P102" i="13" s="1"/>
  <c r="G313" i="7"/>
  <c r="H212" i="12"/>
  <c r="I212" i="12" s="1"/>
  <c r="J313" i="7"/>
  <c r="BC102" i="13"/>
  <c r="BF102" i="13" s="1"/>
  <c r="BI102" i="13"/>
  <c r="AS103" i="13" l="1"/>
  <c r="BB102" i="13"/>
  <c r="BE102" i="13" s="1"/>
  <c r="BA102" i="13"/>
  <c r="L313" i="7"/>
  <c r="G213" i="12" s="1"/>
  <c r="BK102" i="13"/>
  <c r="BH103" i="13" s="1"/>
  <c r="Q102" i="13"/>
  <c r="Z103" i="13" s="1"/>
  <c r="K102" i="13"/>
  <c r="N102" i="13" s="1"/>
  <c r="I103" i="13"/>
  <c r="AV103" i="13"/>
  <c r="AJ104" i="13" s="1"/>
  <c r="AT103" i="13"/>
  <c r="AR103" i="13"/>
  <c r="J213" i="12"/>
  <c r="H213" i="12" l="1"/>
  <c r="I213" i="12" s="1"/>
  <c r="J214" i="12" s="1"/>
  <c r="H103" i="13"/>
  <c r="AU103" i="13"/>
  <c r="AI104" i="13" s="1"/>
  <c r="J103" i="13"/>
  <c r="AW103" i="13"/>
  <c r="AK104" i="13" s="1"/>
  <c r="R103" i="13"/>
  <c r="AA104" i="13" s="1"/>
  <c r="L103" i="13"/>
  <c r="O103" i="13" s="1"/>
  <c r="F313" i="7"/>
  <c r="S103" i="13" l="1"/>
  <c r="AB104" i="13" s="1"/>
  <c r="M103" i="13"/>
  <c r="P103" i="13" s="1"/>
  <c r="K314" i="7"/>
  <c r="H314" i="7"/>
  <c r="J314" i="7"/>
  <c r="G314" i="7"/>
  <c r="I314" i="7"/>
  <c r="BB103" i="13"/>
  <c r="BE103" i="13" s="1"/>
  <c r="BA103" i="13"/>
  <c r="BD103" i="13"/>
  <c r="BG103" i="13" s="1"/>
  <c r="BJ103" i="13"/>
  <c r="BK103" i="13"/>
  <c r="BH104" i="13" s="1"/>
  <c r="Q103" i="13"/>
  <c r="Z104" i="13" s="1"/>
  <c r="K103" i="13"/>
  <c r="N103" i="13" s="1"/>
  <c r="BC103" i="13"/>
  <c r="BI103" i="13"/>
  <c r="AR104" i="13" l="1"/>
  <c r="AT104" i="13"/>
  <c r="AW104" i="13" s="1"/>
  <c r="AK105" i="13" s="1"/>
  <c r="L314" i="7"/>
  <c r="G214" i="12" s="1"/>
  <c r="F314" i="7"/>
  <c r="I315" i="7" s="1"/>
  <c r="H104" i="13"/>
  <c r="AU104" i="13"/>
  <c r="AI105" i="13" s="1"/>
  <c r="BF103" i="13"/>
  <c r="AS104" i="13"/>
  <c r="H315" i="7" l="1"/>
  <c r="G315" i="7"/>
  <c r="J104" i="13"/>
  <c r="S104" i="13" s="1"/>
  <c r="AB105" i="13" s="1"/>
  <c r="BC104" i="13"/>
  <c r="BF104" i="13" s="1"/>
  <c r="BI104" i="13"/>
  <c r="H214" i="12"/>
  <c r="I214" i="12" s="1"/>
  <c r="Q104" i="13"/>
  <c r="Z105" i="13" s="1"/>
  <c r="K104" i="13"/>
  <c r="N104" i="13" s="1"/>
  <c r="I104" i="13"/>
  <c r="AV104" i="13"/>
  <c r="AJ105" i="13" s="1"/>
  <c r="K315" i="7"/>
  <c r="BB104" i="13"/>
  <c r="BE104" i="13" s="1"/>
  <c r="BA104" i="13"/>
  <c r="J315" i="7"/>
  <c r="BD104" i="13"/>
  <c r="BG104" i="13" s="1"/>
  <c r="BJ104" i="13"/>
  <c r="M104" i="13" l="1"/>
  <c r="P104" i="13" s="1"/>
  <c r="L315" i="7"/>
  <c r="G215" i="12" s="1"/>
  <c r="AT105" i="13"/>
  <c r="AR105" i="13"/>
  <c r="AU105" i="13" s="1"/>
  <c r="AI106" i="13" s="1"/>
  <c r="AW105" i="13"/>
  <c r="AK106" i="13" s="1"/>
  <c r="J105" i="13"/>
  <c r="R104" i="13"/>
  <c r="AA105" i="13" s="1"/>
  <c r="L104" i="13"/>
  <c r="O104" i="13" s="1"/>
  <c r="J215" i="12"/>
  <c r="H215" i="12"/>
  <c r="I215" i="12" s="1"/>
  <c r="AS105" i="13"/>
  <c r="BK104" i="13"/>
  <c r="BH105" i="13" s="1"/>
  <c r="H105" i="13" l="1"/>
  <c r="S105" i="13"/>
  <c r="M105" i="13"/>
  <c r="P105" i="13" s="1"/>
  <c r="AV105" i="13"/>
  <c r="AJ106" i="13" s="1"/>
  <c r="I105" i="13"/>
  <c r="BK105" i="13" s="1"/>
  <c r="F315" i="7"/>
  <c r="Q105" i="13"/>
  <c r="K105" i="13"/>
  <c r="N105" i="13" s="1"/>
  <c r="J216" i="12"/>
  <c r="BC105" i="13" l="1"/>
  <c r="BF105" i="13" s="1"/>
  <c r="BI105" i="13"/>
  <c r="BD105" i="13"/>
  <c r="BJ105" i="13"/>
  <c r="BB105" i="13"/>
  <c r="BH106" i="13"/>
  <c r="BA105" i="13"/>
  <c r="AB106" i="13"/>
  <c r="Z106" i="13"/>
  <c r="AS106" i="13"/>
  <c r="I316" i="7"/>
  <c r="H316" i="7"/>
  <c r="G316" i="7"/>
  <c r="K316" i="7"/>
  <c r="J316" i="7"/>
  <c r="R105" i="13"/>
  <c r="AA106" i="13" s="1"/>
  <c r="L105" i="13"/>
  <c r="O105" i="13" s="1"/>
  <c r="F316" i="7" l="1"/>
  <c r="I317" i="7" s="1"/>
  <c r="BC106" i="13"/>
  <c r="BF106" i="13" s="1"/>
  <c r="BE105" i="13"/>
  <c r="AR106" i="13"/>
  <c r="BG105" i="13"/>
  <c r="AT106" i="13"/>
  <c r="AV106" i="13"/>
  <c r="AJ107" i="13" s="1"/>
  <c r="I106" i="13"/>
  <c r="J317" i="7"/>
  <c r="K317" i="7"/>
  <c r="G317" i="7"/>
  <c r="L316" i="7"/>
  <c r="G216" i="12" s="1"/>
  <c r="H317" i="7"/>
  <c r="BI106" i="13" l="1"/>
  <c r="L317" i="7"/>
  <c r="G217" i="12" s="1"/>
  <c r="R106" i="13"/>
  <c r="AA107" i="13" s="1"/>
  <c r="L106" i="13"/>
  <c r="O106" i="13" s="1"/>
  <c r="H216" i="12"/>
  <c r="I216" i="12" s="1"/>
  <c r="AU106" i="13"/>
  <c r="AI107" i="13" s="1"/>
  <c r="H106" i="13"/>
  <c r="AS107" i="13"/>
  <c r="AW106" i="13"/>
  <c r="AK107" i="13" s="1"/>
  <c r="J106" i="13"/>
  <c r="H217" i="12" l="1"/>
  <c r="S106" i="13"/>
  <c r="AB107" i="13" s="1"/>
  <c r="M106" i="13"/>
  <c r="P106" i="13" s="1"/>
  <c r="I107" i="13"/>
  <c r="AV107" i="13"/>
  <c r="AJ108" i="13" s="1"/>
  <c r="I217" i="12"/>
  <c r="J217" i="12"/>
  <c r="BB106" i="13"/>
  <c r="BE106" i="13" s="1"/>
  <c r="BA106" i="13"/>
  <c r="BK106" i="13"/>
  <c r="BH107" i="13" s="1"/>
  <c r="Q106" i="13"/>
  <c r="Z107" i="13" s="1"/>
  <c r="K106" i="13"/>
  <c r="N106" i="13" s="1"/>
  <c r="BD106" i="13"/>
  <c r="BG106" i="13" s="1"/>
  <c r="BJ106" i="13"/>
  <c r="AR107" i="13" l="1"/>
  <c r="AT107" i="13"/>
  <c r="AW107" i="13" s="1"/>
  <c r="AK108" i="13" s="1"/>
  <c r="J218" i="12"/>
  <c r="R107" i="13"/>
  <c r="AA108" i="13" s="1"/>
  <c r="L107" i="13"/>
  <c r="O107" i="13" s="1"/>
  <c r="H107" i="13"/>
  <c r="AU107" i="13"/>
  <c r="AI108" i="13" s="1"/>
  <c r="J107" i="13"/>
  <c r="F317" i="7"/>
  <c r="BB107" i="13" l="1"/>
  <c r="BE107" i="13" s="1"/>
  <c r="BA107" i="13"/>
  <c r="I318" i="7"/>
  <c r="H318" i="7"/>
  <c r="K318" i="7"/>
  <c r="J318" i="7"/>
  <c r="G318" i="7"/>
  <c r="BD107" i="13"/>
  <c r="BG107" i="13" s="1"/>
  <c r="BJ107" i="13"/>
  <c r="S107" i="13"/>
  <c r="AB108" i="13" s="1"/>
  <c r="M107" i="13"/>
  <c r="P107" i="13" s="1"/>
  <c r="AR108" i="13"/>
  <c r="BK107" i="13"/>
  <c r="BH108" i="13" s="1"/>
  <c r="Q107" i="13"/>
  <c r="Z108" i="13" s="1"/>
  <c r="K107" i="13"/>
  <c r="N107" i="13" s="1"/>
  <c r="BC107" i="13"/>
  <c r="BI107" i="13"/>
  <c r="BF107" i="13" l="1"/>
  <c r="AS108" i="13"/>
  <c r="F318" i="7"/>
  <c r="G319" i="7" s="1"/>
  <c r="H108" i="13"/>
  <c r="AU108" i="13"/>
  <c r="AI109" i="13" s="1"/>
  <c r="L318" i="7"/>
  <c r="G218" i="12" s="1"/>
  <c r="AT108" i="13"/>
  <c r="K319" i="7" l="1"/>
  <c r="Q108" i="13"/>
  <c r="Z109" i="13" s="1"/>
  <c r="K108" i="13"/>
  <c r="N108" i="13" s="1"/>
  <c r="J108" i="13"/>
  <c r="AW108" i="13"/>
  <c r="AK109" i="13" s="1"/>
  <c r="I108" i="13"/>
  <c r="AV108" i="13"/>
  <c r="AJ109" i="13" s="1"/>
  <c r="BB108" i="13"/>
  <c r="BE108" i="13" s="1"/>
  <c r="H319" i="7"/>
  <c r="H218" i="12"/>
  <c r="I218" i="12" s="1"/>
  <c r="I319" i="7"/>
  <c r="J319" i="7"/>
  <c r="BA108" i="13" l="1"/>
  <c r="BK108" i="13"/>
  <c r="BH109" i="13" s="1"/>
  <c r="BC108" i="13"/>
  <c r="BF108" i="13" s="1"/>
  <c r="BI108" i="13"/>
  <c r="J219" i="12"/>
  <c r="BD108" i="13"/>
  <c r="BG108" i="13" s="1"/>
  <c r="BJ108" i="13"/>
  <c r="L319" i="7"/>
  <c r="G219" i="12" s="1"/>
  <c r="S108" i="13"/>
  <c r="AB109" i="13" s="1"/>
  <c r="M108" i="13"/>
  <c r="P108" i="13" s="1"/>
  <c r="AR109" i="13"/>
  <c r="R108" i="13"/>
  <c r="AA109" i="13" s="1"/>
  <c r="L108" i="13"/>
  <c r="O108" i="13" s="1"/>
  <c r="AT109" i="13" l="1"/>
  <c r="AS109" i="13"/>
  <c r="I109" i="13" s="1"/>
  <c r="AW109" i="13"/>
  <c r="AK110" i="13" s="1"/>
  <c r="J109" i="13"/>
  <c r="AV109" i="13"/>
  <c r="AJ110" i="13" s="1"/>
  <c r="F319" i="7"/>
  <c r="AU109" i="13"/>
  <c r="AI110" i="13" s="1"/>
  <c r="H109" i="13"/>
  <c r="H219" i="12"/>
  <c r="I219" i="12" s="1"/>
  <c r="J220" i="12" s="1"/>
  <c r="BB109" i="13" l="1"/>
  <c r="BE109" i="13" s="1"/>
  <c r="BA109" i="13"/>
  <c r="BD109" i="13"/>
  <c r="BG109" i="13" s="1"/>
  <c r="BJ109" i="13"/>
  <c r="R109" i="13"/>
  <c r="AA110" i="13" s="1"/>
  <c r="L109" i="13"/>
  <c r="O109" i="13" s="1"/>
  <c r="G320" i="7"/>
  <c r="K320" i="7"/>
  <c r="J320" i="7"/>
  <c r="H320" i="7"/>
  <c r="I320" i="7"/>
  <c r="S109" i="13"/>
  <c r="AB110" i="13" s="1"/>
  <c r="M109" i="13"/>
  <c r="P109" i="13" s="1"/>
  <c r="BC109" i="13"/>
  <c r="BF109" i="13" s="1"/>
  <c r="BI109" i="13"/>
  <c r="Q109" i="13"/>
  <c r="Z110" i="13" s="1"/>
  <c r="BK109" i="13"/>
  <c r="BH110" i="13" s="1"/>
  <c r="K109" i="13"/>
  <c r="N109" i="13" s="1"/>
  <c r="AR110" i="13"/>
  <c r="AT110" i="13" l="1"/>
  <c r="AU110" i="13"/>
  <c r="AI111" i="13" s="1"/>
  <c r="H110" i="13"/>
  <c r="L320" i="7"/>
  <c r="G220" i="12" s="1"/>
  <c r="F320" i="7"/>
  <c r="H321" i="7" s="1"/>
  <c r="AS110" i="13"/>
  <c r="AW110" i="13" l="1"/>
  <c r="AK111" i="13" s="1"/>
  <c r="J110" i="13"/>
  <c r="S110" i="13"/>
  <c r="AB111" i="13" s="1"/>
  <c r="M110" i="13"/>
  <c r="P110" i="13" s="1"/>
  <c r="I110" i="13"/>
  <c r="BK110" i="13" s="1"/>
  <c r="BH111" i="13" s="1"/>
  <c r="AV110" i="13"/>
  <c r="AJ111" i="13" s="1"/>
  <c r="I321" i="7"/>
  <c r="H220" i="12"/>
  <c r="I220" i="12" s="1"/>
  <c r="Q110" i="13"/>
  <c r="Z111" i="13" s="1"/>
  <c r="K110" i="13"/>
  <c r="N110" i="13" s="1"/>
  <c r="J321" i="7"/>
  <c r="BB110" i="13"/>
  <c r="BE110" i="13" s="1"/>
  <c r="BD110" i="13"/>
  <c r="BG110" i="13" s="1"/>
  <c r="BJ110" i="13"/>
  <c r="G321" i="7"/>
  <c r="K321" i="7"/>
  <c r="BA110" i="13"/>
  <c r="J221" i="12" l="1"/>
  <c r="R110" i="13"/>
  <c r="AA111" i="13" s="1"/>
  <c r="L110" i="13"/>
  <c r="O110" i="13" s="1"/>
  <c r="AT111" i="13"/>
  <c r="BC110" i="13"/>
  <c r="BF110" i="13" s="1"/>
  <c r="BI110" i="13"/>
  <c r="L321" i="7"/>
  <c r="G221" i="12" s="1"/>
  <c r="AR111" i="13"/>
  <c r="F321" i="7" l="1"/>
  <c r="J322" i="7" s="1"/>
  <c r="H111" i="13"/>
  <c r="AU111" i="13"/>
  <c r="AI112" i="13" s="1"/>
  <c r="J111" i="13"/>
  <c r="AW111" i="13"/>
  <c r="AK112" i="13" s="1"/>
  <c r="AS111" i="13"/>
  <c r="H221" i="12"/>
  <c r="I221" i="12" s="1"/>
  <c r="H322" i="7"/>
  <c r="G322" i="7"/>
  <c r="I322" i="7"/>
  <c r="K322" i="7" l="1"/>
  <c r="BD111" i="13"/>
  <c r="BG111" i="13" s="1"/>
  <c r="BJ111" i="13"/>
  <c r="L322" i="7"/>
  <c r="G222" i="12" s="1"/>
  <c r="Q111" i="13"/>
  <c r="Z112" i="13" s="1"/>
  <c r="K111" i="13"/>
  <c r="N111" i="13" s="1"/>
  <c r="I111" i="13"/>
  <c r="AV111" i="13"/>
  <c r="AJ112" i="13" s="1"/>
  <c r="AT112" i="13"/>
  <c r="S111" i="13"/>
  <c r="AB112" i="13" s="1"/>
  <c r="M111" i="13"/>
  <c r="P111" i="13" s="1"/>
  <c r="J222" i="12"/>
  <c r="BB111" i="13"/>
  <c r="BE111" i="13" s="1"/>
  <c r="BC111" i="13" l="1"/>
  <c r="BF111" i="13" s="1"/>
  <c r="BI111" i="13"/>
  <c r="AS112" i="13"/>
  <c r="R111" i="13"/>
  <c r="AA112" i="13" s="1"/>
  <c r="L111" i="13"/>
  <c r="O111" i="13" s="1"/>
  <c r="H222" i="12"/>
  <c r="I222" i="12" s="1"/>
  <c r="BA111" i="13"/>
  <c r="BK111" i="13"/>
  <c r="BH112" i="13" s="1"/>
  <c r="AR112" i="13"/>
  <c r="AW112" i="13"/>
  <c r="AK113" i="13" s="1"/>
  <c r="J112" i="13"/>
  <c r="J223" i="12" l="1"/>
  <c r="F322" i="7"/>
  <c r="AU112" i="13"/>
  <c r="AI113" i="13" s="1"/>
  <c r="H112" i="13"/>
  <c r="AV112" i="13"/>
  <c r="AJ113" i="13" s="1"/>
  <c r="I112" i="13"/>
  <c r="S112" i="13"/>
  <c r="M112" i="13"/>
  <c r="P112" i="13" s="1"/>
  <c r="J323" i="7" l="1"/>
  <c r="H323" i="7"/>
  <c r="G323" i="7"/>
  <c r="K323" i="7"/>
  <c r="I323" i="7"/>
  <c r="AB113" i="13"/>
  <c r="R112" i="13"/>
  <c r="AA113" i="13" s="1"/>
  <c r="L112" i="13"/>
  <c r="O112" i="13" s="1"/>
  <c r="BD112" i="13"/>
  <c r="BJ112" i="13"/>
  <c r="BB112" i="13"/>
  <c r="BE112" i="13" s="1"/>
  <c r="BA112" i="13"/>
  <c r="AS113" i="13"/>
  <c r="Q112" i="13"/>
  <c r="Z113" i="13" s="1"/>
  <c r="BK112" i="13"/>
  <c r="BH113" i="13" s="1"/>
  <c r="K112" i="13"/>
  <c r="N112" i="13" s="1"/>
  <c r="BC112" i="13"/>
  <c r="BF112" i="13" s="1"/>
  <c r="BI112" i="13"/>
  <c r="BG112" i="13" l="1"/>
  <c r="AT113" i="13"/>
  <c r="L323" i="7"/>
  <c r="G223" i="12" s="1"/>
  <c r="AV113" i="13"/>
  <c r="AJ114" i="13" s="1"/>
  <c r="I113" i="13"/>
  <c r="AR113" i="13"/>
  <c r="F323" i="7"/>
  <c r="K324" i="7" s="1"/>
  <c r="G324" i="7" l="1"/>
  <c r="I324" i="7"/>
  <c r="AU113" i="13"/>
  <c r="AI114" i="13" s="1"/>
  <c r="H113" i="13"/>
  <c r="H223" i="12"/>
  <c r="I223" i="12" s="1"/>
  <c r="J324" i="7"/>
  <c r="H324" i="7"/>
  <c r="AW113" i="13"/>
  <c r="AK114" i="13" s="1"/>
  <c r="J113" i="13"/>
  <c r="R113" i="13"/>
  <c r="AA114" i="13" s="1"/>
  <c r="L113" i="13"/>
  <c r="O113" i="13" s="1"/>
  <c r="BC113" i="13"/>
  <c r="BF113" i="13" s="1"/>
  <c r="BI113" i="13"/>
  <c r="BD113" i="13" l="1"/>
  <c r="BG113" i="13" s="1"/>
  <c r="BJ113" i="13"/>
  <c r="S113" i="13"/>
  <c r="AB114" i="13" s="1"/>
  <c r="M113" i="13"/>
  <c r="P113" i="13" s="1"/>
  <c r="BK113" i="13"/>
  <c r="BH114" i="13" s="1"/>
  <c r="Q113" i="13"/>
  <c r="Z114" i="13" s="1"/>
  <c r="K113" i="13"/>
  <c r="N113" i="13" s="1"/>
  <c r="AT114" i="13"/>
  <c r="L324" i="7"/>
  <c r="G224" i="12" s="1"/>
  <c r="BB113" i="13"/>
  <c r="BE113" i="13" s="1"/>
  <c r="BA113" i="13"/>
  <c r="J224" i="12"/>
  <c r="AS114" i="13"/>
  <c r="I114" i="13" l="1"/>
  <c r="AV114" i="13"/>
  <c r="AJ115" i="13" s="1"/>
  <c r="H224" i="12"/>
  <c r="I224" i="12" s="1"/>
  <c r="J225" i="12" s="1"/>
  <c r="F324" i="7"/>
  <c r="J114" i="13"/>
  <c r="AW114" i="13"/>
  <c r="AK115" i="13" s="1"/>
  <c r="AR114" i="13"/>
  <c r="BB114" i="13" l="1"/>
  <c r="BE114" i="13" s="1"/>
  <c r="BA114" i="13"/>
  <c r="H114" i="13"/>
  <c r="AU114" i="13"/>
  <c r="AI115" i="13" s="1"/>
  <c r="BD114" i="13"/>
  <c r="BG114" i="13" s="1"/>
  <c r="BJ114" i="13"/>
  <c r="R114" i="13"/>
  <c r="AA115" i="13" s="1"/>
  <c r="L114" i="13"/>
  <c r="O114" i="13" s="1"/>
  <c r="S114" i="13"/>
  <c r="AB115" i="13" s="1"/>
  <c r="M114" i="13"/>
  <c r="P114" i="13" s="1"/>
  <c r="K325" i="7"/>
  <c r="G325" i="7"/>
  <c r="I325" i="7"/>
  <c r="H325" i="7"/>
  <c r="J325" i="7"/>
  <c r="BC114" i="13"/>
  <c r="BF114" i="13" s="1"/>
  <c r="BI114" i="13"/>
  <c r="AS115" i="13" l="1"/>
  <c r="AT115" i="13"/>
  <c r="J115" i="13" s="1"/>
  <c r="I115" i="13"/>
  <c r="AV115" i="13"/>
  <c r="AJ116" i="13" s="1"/>
  <c r="BK114" i="13"/>
  <c r="BH115" i="13" s="1"/>
  <c r="Q114" i="13"/>
  <c r="Z115" i="13" s="1"/>
  <c r="K114" i="13"/>
  <c r="N114" i="13" s="1"/>
  <c r="L325" i="7"/>
  <c r="G225" i="12" s="1"/>
  <c r="AR115" i="13"/>
  <c r="AW115" i="13" l="1"/>
  <c r="AK116" i="13" s="1"/>
  <c r="H225" i="12"/>
  <c r="I225" i="12" s="1"/>
  <c r="S115" i="13"/>
  <c r="M115" i="13"/>
  <c r="P115" i="13" s="1"/>
  <c r="H115" i="13"/>
  <c r="AU115" i="13"/>
  <c r="AI116" i="13" s="1"/>
  <c r="F325" i="7"/>
  <c r="R115" i="13"/>
  <c r="L115" i="13"/>
  <c r="O115" i="13" s="1"/>
  <c r="AA116" i="13" l="1"/>
  <c r="BB115" i="13"/>
  <c r="BE115" i="13" s="1"/>
  <c r="BA115" i="13"/>
  <c r="BC115" i="13"/>
  <c r="BI115" i="13"/>
  <c r="BD115" i="13"/>
  <c r="BJ115" i="13"/>
  <c r="AB116" i="13"/>
  <c r="J326" i="7"/>
  <c r="I326" i="7"/>
  <c r="H326" i="7"/>
  <c r="G326" i="7"/>
  <c r="K326" i="7"/>
  <c r="AR116" i="13"/>
  <c r="BK115" i="13"/>
  <c r="BH116" i="13" s="1"/>
  <c r="Q115" i="13"/>
  <c r="Z116" i="13" s="1"/>
  <c r="K115" i="13"/>
  <c r="N115" i="13" s="1"/>
  <c r="J226" i="12"/>
  <c r="BG115" i="13" l="1"/>
  <c r="AT116" i="13"/>
  <c r="F326" i="7"/>
  <c r="L326" i="7"/>
  <c r="G226" i="12" s="1"/>
  <c r="BF115" i="13"/>
  <c r="AS116" i="13"/>
  <c r="AU116" i="13"/>
  <c r="AI117" i="13" s="1"/>
  <c r="H116" i="13"/>
  <c r="BD116" i="13" l="1"/>
  <c r="BG116" i="13" s="1"/>
  <c r="BJ116" i="13"/>
  <c r="AV116" i="13"/>
  <c r="AJ117" i="13" s="1"/>
  <c r="I116" i="13"/>
  <c r="H226" i="12"/>
  <c r="I226" i="12" s="1"/>
  <c r="H327" i="7"/>
  <c r="Q116" i="13"/>
  <c r="Z117" i="13" s="1"/>
  <c r="K116" i="13"/>
  <c r="N116" i="13" s="1"/>
  <c r="J327" i="7"/>
  <c r="AW116" i="13"/>
  <c r="AK117" i="13" s="1"/>
  <c r="J116" i="13"/>
  <c r="I327" i="7"/>
  <c r="K327" i="7"/>
  <c r="G327" i="7"/>
  <c r="BB116" i="13"/>
  <c r="BE116" i="13" s="1"/>
  <c r="AR117" i="13" l="1"/>
  <c r="BK116" i="13"/>
  <c r="BH117" i="13" s="1"/>
  <c r="J227" i="12"/>
  <c r="L327" i="7"/>
  <c r="G227" i="12" s="1"/>
  <c r="AU117" i="13"/>
  <c r="AI118" i="13" s="1"/>
  <c r="H117" i="13"/>
  <c r="BC116" i="13"/>
  <c r="BF116" i="13" s="1"/>
  <c r="BI116" i="13"/>
  <c r="R116" i="13"/>
  <c r="AA117" i="13" s="1"/>
  <c r="L116" i="13"/>
  <c r="O116" i="13" s="1"/>
  <c r="S116" i="13"/>
  <c r="AB117" i="13" s="1"/>
  <c r="M116" i="13"/>
  <c r="P116" i="13" s="1"/>
  <c r="BA116" i="13"/>
  <c r="AT117" i="13"/>
  <c r="Q117" i="13" l="1"/>
  <c r="Z118" i="13" s="1"/>
  <c r="K117" i="13"/>
  <c r="N117" i="13" s="1"/>
  <c r="AS117" i="13"/>
  <c r="F327" i="7"/>
  <c r="BB117" i="13"/>
  <c r="BE117" i="13" s="1"/>
  <c r="AW117" i="13"/>
  <c r="AK118" i="13" s="1"/>
  <c r="J117" i="13"/>
  <c r="H227" i="12"/>
  <c r="I227" i="12" s="1"/>
  <c r="S117" i="13" l="1"/>
  <c r="AB118" i="13" s="1"/>
  <c r="M117" i="13"/>
  <c r="P117" i="13" s="1"/>
  <c r="AV117" i="13"/>
  <c r="AJ118" i="13" s="1"/>
  <c r="I117" i="13"/>
  <c r="AR118" i="13"/>
  <c r="K328" i="7"/>
  <c r="J328" i="7"/>
  <c r="H328" i="7"/>
  <c r="I328" i="7"/>
  <c r="G328" i="7"/>
  <c r="BD117" i="13"/>
  <c r="BG117" i="13" s="1"/>
  <c r="BJ117" i="13"/>
  <c r="J228" i="12"/>
  <c r="AT118" i="13" l="1"/>
  <c r="J118" i="13" s="1"/>
  <c r="R117" i="13"/>
  <c r="AA118" i="13" s="1"/>
  <c r="L117" i="13"/>
  <c r="O117" i="13" s="1"/>
  <c r="BK117" i="13"/>
  <c r="BH118" i="13" s="1"/>
  <c r="L328" i="7"/>
  <c r="G228" i="12" s="1"/>
  <c r="H118" i="13"/>
  <c r="AU118" i="13"/>
  <c r="AI119" i="13" s="1"/>
  <c r="BC117" i="13"/>
  <c r="BF117" i="13" s="1"/>
  <c r="BI117" i="13"/>
  <c r="BA117" i="13"/>
  <c r="AW118" i="13" l="1"/>
  <c r="AK119" i="13" s="1"/>
  <c r="AS118" i="13"/>
  <c r="F328" i="7"/>
  <c r="I118" i="13"/>
  <c r="AV118" i="13"/>
  <c r="AJ119" i="13" s="1"/>
  <c r="BK118" i="13"/>
  <c r="Q118" i="13"/>
  <c r="Z119" i="13" s="1"/>
  <c r="K118" i="13"/>
  <c r="N118" i="13" s="1"/>
  <c r="H228" i="12"/>
  <c r="I228" i="12" s="1"/>
  <c r="S118" i="13"/>
  <c r="M118" i="13"/>
  <c r="P118" i="13" s="1"/>
  <c r="BC118" i="13" l="1"/>
  <c r="BF118" i="13" s="1"/>
  <c r="BI118" i="13"/>
  <c r="AS119" i="13"/>
  <c r="R118" i="13"/>
  <c r="AA119" i="13" s="1"/>
  <c r="L118" i="13"/>
  <c r="O118" i="13" s="1"/>
  <c r="G329" i="7"/>
  <c r="J329" i="7"/>
  <c r="I329" i="7"/>
  <c r="H329" i="7"/>
  <c r="K329" i="7"/>
  <c r="J229" i="12"/>
  <c r="BD118" i="13"/>
  <c r="BJ118" i="13"/>
  <c r="BH119" i="13"/>
  <c r="BB118" i="13"/>
  <c r="BA118" i="13"/>
  <c r="AB119" i="13"/>
  <c r="I119" i="13" l="1"/>
  <c r="AV119" i="13"/>
  <c r="AJ120" i="13" s="1"/>
  <c r="F329" i="7"/>
  <c r="I330" i="7" s="1"/>
  <c r="BE118" i="13"/>
  <c r="AR119" i="13"/>
  <c r="BG118" i="13"/>
  <c r="AT119" i="13"/>
  <c r="L329" i="7"/>
  <c r="G229" i="12" s="1"/>
  <c r="J330" i="7" l="1"/>
  <c r="G330" i="7"/>
  <c r="H119" i="13"/>
  <c r="AU119" i="13"/>
  <c r="AI120" i="13" s="1"/>
  <c r="R119" i="13"/>
  <c r="AA120" i="13" s="1"/>
  <c r="L119" i="13"/>
  <c r="O119" i="13" s="1"/>
  <c r="H229" i="12"/>
  <c r="I229" i="12" s="1"/>
  <c r="K330" i="7"/>
  <c r="J119" i="13"/>
  <c r="AW119" i="13"/>
  <c r="AK120" i="13" s="1"/>
  <c r="H330" i="7"/>
  <c r="BC119" i="13"/>
  <c r="BF119" i="13" s="1"/>
  <c r="BI119" i="13"/>
  <c r="AS120" i="13" l="1"/>
  <c r="I120" i="13" s="1"/>
  <c r="J230" i="12"/>
  <c r="BK119" i="13"/>
  <c r="BH120" i="13" s="1"/>
  <c r="Q119" i="13"/>
  <c r="Z120" i="13" s="1"/>
  <c r="K119" i="13"/>
  <c r="N119" i="13" s="1"/>
  <c r="S119" i="13"/>
  <c r="AB120" i="13" s="1"/>
  <c r="M119" i="13"/>
  <c r="P119" i="13" s="1"/>
  <c r="L330" i="7"/>
  <c r="G230" i="12" s="1"/>
  <c r="BD119" i="13"/>
  <c r="BG119" i="13" s="1"/>
  <c r="BJ119" i="13"/>
  <c r="BB119" i="13"/>
  <c r="BE119" i="13" s="1"/>
  <c r="BA119" i="13"/>
  <c r="AT120" i="13"/>
  <c r="AV120" i="13" l="1"/>
  <c r="AJ121" i="13" s="1"/>
  <c r="AR120" i="13"/>
  <c r="AU120" i="13" s="1"/>
  <c r="AI121" i="13" s="1"/>
  <c r="F330" i="7"/>
  <c r="AW120" i="13"/>
  <c r="AK121" i="13" s="1"/>
  <c r="J120" i="13"/>
  <c r="H230" i="12"/>
  <c r="I230" i="12" s="1"/>
  <c r="R120" i="13"/>
  <c r="L120" i="13"/>
  <c r="O120" i="13" s="1"/>
  <c r="AA121" i="13" l="1"/>
  <c r="H120" i="13"/>
  <c r="K120" i="13" s="1"/>
  <c r="N120" i="13" s="1"/>
  <c r="BB120" i="13"/>
  <c r="BE120" i="13" s="1"/>
  <c r="BD120" i="13"/>
  <c r="BG120" i="13" s="1"/>
  <c r="BJ120" i="13"/>
  <c r="Q120" i="13"/>
  <c r="Z121" i="13" s="1"/>
  <c r="BK120" i="13"/>
  <c r="BH121" i="13" s="1"/>
  <c r="S120" i="13"/>
  <c r="AB121" i="13" s="1"/>
  <c r="M120" i="13"/>
  <c r="P120" i="13" s="1"/>
  <c r="J231" i="12"/>
  <c r="I331" i="7"/>
  <c r="J331" i="7"/>
  <c r="G331" i="7"/>
  <c r="K331" i="7"/>
  <c r="H331" i="7"/>
  <c r="BC120" i="13"/>
  <c r="BI120" i="13"/>
  <c r="BA120" i="13" l="1"/>
  <c r="AT121" i="13"/>
  <c r="L331" i="7"/>
  <c r="G231" i="12" s="1"/>
  <c r="AW121" i="13"/>
  <c r="AK122" i="13" s="1"/>
  <c r="J121" i="13"/>
  <c r="F331" i="7"/>
  <c r="K332" i="7" s="1"/>
  <c r="BF120" i="13"/>
  <c r="AS121" i="13"/>
  <c r="AR121" i="13"/>
  <c r="J332" i="7" l="1"/>
  <c r="H332" i="7"/>
  <c r="G332" i="7"/>
  <c r="AU121" i="13"/>
  <c r="AI122" i="13" s="1"/>
  <c r="H121" i="13"/>
  <c r="AV121" i="13"/>
  <c r="AJ122" i="13" s="1"/>
  <c r="I121" i="13"/>
  <c r="H231" i="12"/>
  <c r="I231" i="12" s="1"/>
  <c r="I332" i="7"/>
  <c r="L332" i="7" s="1"/>
  <c r="G232" i="12" s="1"/>
  <c r="BD121" i="13"/>
  <c r="BG121" i="13" s="1"/>
  <c r="BJ121" i="13"/>
  <c r="S121" i="13"/>
  <c r="AB122" i="13" s="1"/>
  <c r="M121" i="13"/>
  <c r="P121" i="13" s="1"/>
  <c r="R121" i="13" l="1"/>
  <c r="AA122" i="13" s="1"/>
  <c r="L121" i="13"/>
  <c r="O121" i="13" s="1"/>
  <c r="H232" i="12"/>
  <c r="I232" i="12" s="1"/>
  <c r="AT122" i="13"/>
  <c r="BB121" i="13"/>
  <c r="BE121" i="13" s="1"/>
  <c r="BA121" i="13"/>
  <c r="BK121" i="13"/>
  <c r="BH122" i="13" s="1"/>
  <c r="Q121" i="13"/>
  <c r="Z122" i="13" s="1"/>
  <c r="K121" i="13"/>
  <c r="N121" i="13" s="1"/>
  <c r="BC121" i="13"/>
  <c r="BF121" i="13" s="1"/>
  <c r="BI121" i="13"/>
  <c r="J232" i="12"/>
  <c r="AR122" i="13"/>
  <c r="AS122" i="13" l="1"/>
  <c r="I122" i="13" s="1"/>
  <c r="J122" i="13"/>
  <c r="AW122" i="13"/>
  <c r="AK123" i="13" s="1"/>
  <c r="F332" i="7"/>
  <c r="AV122" i="13"/>
  <c r="AJ123" i="13" s="1"/>
  <c r="J233" i="12"/>
  <c r="H122" i="13"/>
  <c r="AU122" i="13"/>
  <c r="AI123" i="13" s="1"/>
  <c r="BB122" i="13" l="1"/>
  <c r="BE122" i="13" s="1"/>
  <c r="BA122" i="13"/>
  <c r="BC122" i="13"/>
  <c r="BF122" i="13" s="1"/>
  <c r="BI122" i="13"/>
  <c r="BD122" i="13"/>
  <c r="BG122" i="13" s="1"/>
  <c r="BJ122" i="13"/>
  <c r="AR123" i="13"/>
  <c r="S122" i="13"/>
  <c r="AB123" i="13" s="1"/>
  <c r="M122" i="13"/>
  <c r="P122" i="13" s="1"/>
  <c r="BK122" i="13"/>
  <c r="BH123" i="13" s="1"/>
  <c r="Q122" i="13"/>
  <c r="Z123" i="13" s="1"/>
  <c r="K122" i="13"/>
  <c r="N122" i="13" s="1"/>
  <c r="R122" i="13"/>
  <c r="AA123" i="13" s="1"/>
  <c r="L122" i="13"/>
  <c r="O122" i="13" s="1"/>
  <c r="K333" i="7"/>
  <c r="J333" i="7"/>
  <c r="G333" i="7"/>
  <c r="H333" i="7"/>
  <c r="I333" i="7"/>
  <c r="AT123" i="13" l="1"/>
  <c r="H123" i="13"/>
  <c r="AU123" i="13"/>
  <c r="AI124" i="13" s="1"/>
  <c r="AS123" i="13"/>
  <c r="L333" i="7"/>
  <c r="G233" i="12" s="1"/>
  <c r="J123" i="13"/>
  <c r="AW123" i="13"/>
  <c r="AK124" i="13" s="1"/>
  <c r="F333" i="7"/>
  <c r="H334" i="7" s="1"/>
  <c r="BC123" i="13" l="1"/>
  <c r="BF123" i="13" s="1"/>
  <c r="BI123" i="13"/>
  <c r="G334" i="7"/>
  <c r="I334" i="7"/>
  <c r="J334" i="7"/>
  <c r="I123" i="13"/>
  <c r="BK123" i="13" s="1"/>
  <c r="BH124" i="13" s="1"/>
  <c r="AV123" i="13"/>
  <c r="AJ124" i="13" s="1"/>
  <c r="BD123" i="13"/>
  <c r="BG123" i="13" s="1"/>
  <c r="BJ123" i="13"/>
  <c r="K334" i="7"/>
  <c r="Q123" i="13"/>
  <c r="Z124" i="13" s="1"/>
  <c r="K123" i="13"/>
  <c r="N123" i="13" s="1"/>
  <c r="S123" i="13"/>
  <c r="AB124" i="13" s="1"/>
  <c r="M123" i="13"/>
  <c r="P123" i="13" s="1"/>
  <c r="H233" i="12"/>
  <c r="I233" i="12" s="1"/>
  <c r="BB123" i="13"/>
  <c r="BE123" i="13" s="1"/>
  <c r="BA123" i="13"/>
  <c r="AT124" i="13" l="1"/>
  <c r="L334" i="7"/>
  <c r="G234" i="12" s="1"/>
  <c r="AR124" i="13"/>
  <c r="J234" i="12"/>
  <c r="AW124" i="13"/>
  <c r="AK125" i="13" s="1"/>
  <c r="J124" i="13"/>
  <c r="AS124" i="13"/>
  <c r="R123" i="13"/>
  <c r="AA124" i="13" s="1"/>
  <c r="L123" i="13"/>
  <c r="O123" i="13" s="1"/>
  <c r="BC124" i="13" l="1"/>
  <c r="BF124" i="13" s="1"/>
  <c r="AV124" i="13"/>
  <c r="AJ125" i="13" s="1"/>
  <c r="I124" i="13"/>
  <c r="S124" i="13"/>
  <c r="AB125" i="13" s="1"/>
  <c r="M124" i="13"/>
  <c r="P124" i="13" s="1"/>
  <c r="H234" i="12"/>
  <c r="I234" i="12" s="1"/>
  <c r="BD124" i="13"/>
  <c r="BG124" i="13" s="1"/>
  <c r="BJ124" i="13"/>
  <c r="AU124" i="13"/>
  <c r="AI125" i="13" s="1"/>
  <c r="H124" i="13"/>
  <c r="F334" i="7"/>
  <c r="BI124" i="13" l="1"/>
  <c r="R124" i="13"/>
  <c r="AA125" i="13" s="1"/>
  <c r="L124" i="13"/>
  <c r="O124" i="13" s="1"/>
  <c r="AS125" i="13"/>
  <c r="BB124" i="13"/>
  <c r="BE124" i="13" s="1"/>
  <c r="BA124" i="13"/>
  <c r="Q124" i="13"/>
  <c r="Z125" i="13" s="1"/>
  <c r="BK124" i="13"/>
  <c r="BH125" i="13" s="1"/>
  <c r="K124" i="13"/>
  <c r="N124" i="13" s="1"/>
  <c r="H335" i="7"/>
  <c r="J335" i="7"/>
  <c r="K335" i="7"/>
  <c r="I335" i="7"/>
  <c r="G335" i="7"/>
  <c r="J235" i="12"/>
  <c r="AT125" i="13"/>
  <c r="AR125" i="13" l="1"/>
  <c r="F335" i="7"/>
  <c r="K336" i="7" s="1"/>
  <c r="AW125" i="13"/>
  <c r="AK126" i="13" s="1"/>
  <c r="J125" i="13"/>
  <c r="AV125" i="13"/>
  <c r="AJ126" i="13" s="1"/>
  <c r="I125" i="13"/>
  <c r="L335" i="7"/>
  <c r="G235" i="12" s="1"/>
  <c r="I336" i="7" l="1"/>
  <c r="G336" i="7"/>
  <c r="BA125" i="13"/>
  <c r="BB125" i="13"/>
  <c r="BE125" i="13" s="1"/>
  <c r="H336" i="7"/>
  <c r="J336" i="7"/>
  <c r="H125" i="13"/>
  <c r="BK125" i="13" s="1"/>
  <c r="BH126" i="13" s="1"/>
  <c r="AU125" i="13"/>
  <c r="AI126" i="13" s="1"/>
  <c r="AR126" i="13" s="1"/>
  <c r="R125" i="13"/>
  <c r="AA126" i="13" s="1"/>
  <c r="L125" i="13"/>
  <c r="O125" i="13" s="1"/>
  <c r="H235" i="12"/>
  <c r="I235" i="12" s="1"/>
  <c r="BD125" i="13"/>
  <c r="BG125" i="13" s="1"/>
  <c r="BJ125" i="13"/>
  <c r="BC125" i="13"/>
  <c r="BF125" i="13" s="1"/>
  <c r="BI125" i="13"/>
  <c r="S125" i="13"/>
  <c r="AB126" i="13" s="1"/>
  <c r="M125" i="13"/>
  <c r="P125" i="13" s="1"/>
  <c r="L336" i="7" l="1"/>
  <c r="G236" i="12" s="1"/>
  <c r="K125" i="13"/>
  <c r="N125" i="13" s="1"/>
  <c r="Q125" i="13"/>
  <c r="Z126" i="13" s="1"/>
  <c r="F336" i="7" s="1"/>
  <c r="J236" i="12"/>
  <c r="H126" i="13"/>
  <c r="AU126" i="13"/>
  <c r="AI127" i="13" s="1"/>
  <c r="H236" i="12"/>
  <c r="I236" i="12" s="1"/>
  <c r="AS126" i="13"/>
  <c r="AT126" i="13"/>
  <c r="Q126" i="13" l="1"/>
  <c r="Z127" i="13" s="1"/>
  <c r="K126" i="13"/>
  <c r="N126" i="13" s="1"/>
  <c r="I126" i="13"/>
  <c r="AV126" i="13"/>
  <c r="AJ127" i="13" s="1"/>
  <c r="J126" i="13"/>
  <c r="AW126" i="13"/>
  <c r="AK127" i="13" s="1"/>
  <c r="J237" i="12"/>
  <c r="J337" i="7"/>
  <c r="G337" i="7"/>
  <c r="H337" i="7"/>
  <c r="I337" i="7"/>
  <c r="K337" i="7"/>
  <c r="BB126" i="13"/>
  <c r="BE126" i="13" s="1"/>
  <c r="BD126" i="13" l="1"/>
  <c r="BG126" i="13" s="1"/>
  <c r="BJ126" i="13"/>
  <c r="S126" i="13"/>
  <c r="AB127" i="13" s="1"/>
  <c r="M126" i="13"/>
  <c r="P126" i="13" s="1"/>
  <c r="R126" i="13"/>
  <c r="AA127" i="13" s="1"/>
  <c r="L126" i="13"/>
  <c r="O126" i="13" s="1"/>
  <c r="AR127" i="13"/>
  <c r="BK126" i="13"/>
  <c r="BH127" i="13" s="1"/>
  <c r="BA126" i="13"/>
  <c r="BC126" i="13"/>
  <c r="BF126" i="13" s="1"/>
  <c r="BI126" i="13"/>
  <c r="L337" i="7"/>
  <c r="G237" i="12" s="1"/>
  <c r="AT127" i="13"/>
  <c r="F337" i="7" l="1"/>
  <c r="J127" i="13"/>
  <c r="AW127" i="13"/>
  <c r="AK128" i="13" s="1"/>
  <c r="H237" i="12"/>
  <c r="I237" i="12" s="1"/>
  <c r="BB127" i="13"/>
  <c r="BE127" i="13" s="1"/>
  <c r="H127" i="13"/>
  <c r="AU127" i="13"/>
  <c r="AI128" i="13" s="1"/>
  <c r="AS127" i="13"/>
  <c r="I127" i="13" l="1"/>
  <c r="AV127" i="13"/>
  <c r="AJ128" i="13" s="1"/>
  <c r="AR128" i="13"/>
  <c r="BK127" i="13"/>
  <c r="BH128" i="13" s="1"/>
  <c r="Q127" i="13"/>
  <c r="Z128" i="13" s="1"/>
  <c r="K127" i="13"/>
  <c r="N127" i="13" s="1"/>
  <c r="K338" i="7"/>
  <c r="J338" i="7"/>
  <c r="I338" i="7"/>
  <c r="G338" i="7"/>
  <c r="H338" i="7"/>
  <c r="BD127" i="13"/>
  <c r="BG127" i="13" s="1"/>
  <c r="BJ127" i="13"/>
  <c r="J238" i="12"/>
  <c r="S127" i="13"/>
  <c r="AB128" i="13" s="1"/>
  <c r="M127" i="13"/>
  <c r="P127" i="13" s="1"/>
  <c r="AT128" i="13" l="1"/>
  <c r="BC127" i="13"/>
  <c r="BF127" i="13" s="1"/>
  <c r="BI127" i="13"/>
  <c r="BA127" i="13"/>
  <c r="BB128" i="13"/>
  <c r="BE128" i="13" s="1"/>
  <c r="AU128" i="13"/>
  <c r="AI129" i="13" s="1"/>
  <c r="H128" i="13"/>
  <c r="L338" i="7"/>
  <c r="G238" i="12" s="1"/>
  <c r="R127" i="13"/>
  <c r="AA128" i="13" s="1"/>
  <c r="L127" i="13"/>
  <c r="O127" i="13" s="1"/>
  <c r="AS128" i="13" l="1"/>
  <c r="J128" i="13"/>
  <c r="S128" i="13" s="1"/>
  <c r="AB129" i="13" s="1"/>
  <c r="AW128" i="13"/>
  <c r="AK129" i="13" s="1"/>
  <c r="F338" i="7"/>
  <c r="BD128" i="13"/>
  <c r="BG128" i="13" s="1"/>
  <c r="BJ128" i="13"/>
  <c r="Q128" i="13"/>
  <c r="Z129" i="13" s="1"/>
  <c r="K128" i="13"/>
  <c r="N128" i="13" s="1"/>
  <c r="AR129" i="13"/>
  <c r="H238" i="12"/>
  <c r="I238" i="12" s="1"/>
  <c r="AV128" i="13"/>
  <c r="AJ129" i="13" s="1"/>
  <c r="I128" i="13"/>
  <c r="BK128" i="13" s="1"/>
  <c r="BH129" i="13" s="1"/>
  <c r="M128" i="13" l="1"/>
  <c r="P128" i="13" s="1"/>
  <c r="J239" i="12"/>
  <c r="AT129" i="13"/>
  <c r="BC128" i="13"/>
  <c r="BF128" i="13" s="1"/>
  <c r="BI128" i="13"/>
  <c r="BA128" i="13"/>
  <c r="BB129" i="13"/>
  <c r="BE129" i="13" s="1"/>
  <c r="AU129" i="13"/>
  <c r="AI130" i="13" s="1"/>
  <c r="H129" i="13"/>
  <c r="R128" i="13"/>
  <c r="AA129" i="13" s="1"/>
  <c r="L128" i="13"/>
  <c r="O128" i="13" s="1"/>
  <c r="G339" i="7"/>
  <c r="K339" i="7"/>
  <c r="I339" i="7"/>
  <c r="H339" i="7"/>
  <c r="J339" i="7"/>
  <c r="AR130" i="13" l="1"/>
  <c r="L339" i="7"/>
  <c r="G239" i="12" s="1"/>
  <c r="Q129" i="13"/>
  <c r="Z130" i="13" s="1"/>
  <c r="K129" i="13"/>
  <c r="N129" i="13" s="1"/>
  <c r="AW129" i="13"/>
  <c r="AK130" i="13" s="1"/>
  <c r="J129" i="13"/>
  <c r="F339" i="7"/>
  <c r="AS129" i="13"/>
  <c r="AV129" i="13" l="1"/>
  <c r="AJ130" i="13" s="1"/>
  <c r="I129" i="13"/>
  <c r="S129" i="13"/>
  <c r="AB130" i="13" s="1"/>
  <c r="M129" i="13"/>
  <c r="P129" i="13" s="1"/>
  <c r="H239" i="12"/>
  <c r="I239" i="12" s="1"/>
  <c r="K340" i="7"/>
  <c r="I340" i="7"/>
  <c r="H340" i="7"/>
  <c r="G340" i="7"/>
  <c r="BD129" i="13"/>
  <c r="BG129" i="13" s="1"/>
  <c r="BJ129" i="13"/>
  <c r="J340" i="7"/>
  <c r="H130" i="13"/>
  <c r="AU130" i="13"/>
  <c r="AI131" i="13" s="1"/>
  <c r="J240" i="12" l="1"/>
  <c r="AT130" i="13"/>
  <c r="L340" i="7"/>
  <c r="G240" i="12" s="1"/>
  <c r="Q130" i="13"/>
  <c r="K130" i="13"/>
  <c r="N130" i="13" s="1"/>
  <c r="R129" i="13"/>
  <c r="AA130" i="13" s="1"/>
  <c r="L129" i="13"/>
  <c r="O129" i="13" s="1"/>
  <c r="BK129" i="13"/>
  <c r="BH130" i="13" s="1"/>
  <c r="BC129" i="13"/>
  <c r="BF129" i="13" s="1"/>
  <c r="BI129" i="13"/>
  <c r="BA129" i="13"/>
  <c r="AS130" i="13"/>
  <c r="BC130" i="13" l="1"/>
  <c r="BF130" i="13" s="1"/>
  <c r="I130" i="13"/>
  <c r="AV130" i="13"/>
  <c r="AJ131" i="13" s="1"/>
  <c r="J130" i="13"/>
  <c r="AW130" i="13"/>
  <c r="AK131" i="13" s="1"/>
  <c r="H240" i="12"/>
  <c r="I240" i="12" s="1"/>
  <c r="F340" i="7"/>
  <c r="Z131" i="13"/>
  <c r="BI130" i="13" l="1"/>
  <c r="BD130" i="13"/>
  <c r="BG130" i="13" s="1"/>
  <c r="BJ130" i="13"/>
  <c r="H341" i="7"/>
  <c r="J341" i="7"/>
  <c r="I341" i="7"/>
  <c r="K341" i="7"/>
  <c r="G341" i="7"/>
  <c r="S130" i="13"/>
  <c r="AB131" i="13" s="1"/>
  <c r="M130" i="13"/>
  <c r="P130" i="13" s="1"/>
  <c r="R130" i="13"/>
  <c r="AA131" i="13" s="1"/>
  <c r="L130" i="13"/>
  <c r="O130" i="13" s="1"/>
  <c r="BK130" i="13"/>
  <c r="BH131" i="13" s="1"/>
  <c r="AS131" i="13"/>
  <c r="BB130" i="13"/>
  <c r="BA130" i="13"/>
  <c r="J241" i="12"/>
  <c r="AT131" i="13" l="1"/>
  <c r="BE130" i="13"/>
  <c r="AR131" i="13"/>
  <c r="F341" i="7"/>
  <c r="J131" i="13"/>
  <c r="AW131" i="13"/>
  <c r="AK132" i="13" s="1"/>
  <c r="I131" i="13"/>
  <c r="AV131" i="13"/>
  <c r="AJ132" i="13" s="1"/>
  <c r="L341" i="7"/>
  <c r="G241" i="12" s="1"/>
  <c r="H342" i="7" l="1"/>
  <c r="H131" i="13"/>
  <c r="AU131" i="13"/>
  <c r="AI132" i="13" s="1"/>
  <c r="J342" i="7"/>
  <c r="R131" i="13"/>
  <c r="AA132" i="13" s="1"/>
  <c r="L131" i="13"/>
  <c r="O131" i="13" s="1"/>
  <c r="BD131" i="13"/>
  <c r="BG131" i="13" s="1"/>
  <c r="BJ131" i="13"/>
  <c r="G342" i="7"/>
  <c r="K342" i="7"/>
  <c r="S131" i="13"/>
  <c r="AB132" i="13" s="1"/>
  <c r="M131" i="13"/>
  <c r="P131" i="13" s="1"/>
  <c r="H241" i="12"/>
  <c r="I241" i="12" s="1"/>
  <c r="I342" i="7"/>
  <c r="BC131" i="13"/>
  <c r="BF131" i="13" s="1"/>
  <c r="BI131" i="13"/>
  <c r="AS132" i="13" l="1"/>
  <c r="L342" i="7"/>
  <c r="G242" i="12" s="1"/>
  <c r="AV132" i="13"/>
  <c r="AJ133" i="13" s="1"/>
  <c r="I132" i="13"/>
  <c r="J242" i="12"/>
  <c r="BB131" i="13"/>
  <c r="BE131" i="13" s="1"/>
  <c r="BA131" i="13"/>
  <c r="AT132" i="13"/>
  <c r="BK131" i="13"/>
  <c r="BH132" i="13" s="1"/>
  <c r="Q131" i="13"/>
  <c r="Z132" i="13" s="1"/>
  <c r="K131" i="13"/>
  <c r="N131" i="13" s="1"/>
  <c r="AR132" i="13" l="1"/>
  <c r="AU132" i="13" s="1"/>
  <c r="AI133" i="13" s="1"/>
  <c r="R132" i="13"/>
  <c r="AA133" i="13" s="1"/>
  <c r="L132" i="13"/>
  <c r="O132" i="13" s="1"/>
  <c r="AW132" i="13"/>
  <c r="AK133" i="13" s="1"/>
  <c r="J132" i="13"/>
  <c r="F342" i="7"/>
  <c r="H242" i="12"/>
  <c r="I242" i="12" s="1"/>
  <c r="H132" i="13" l="1"/>
  <c r="I343" i="7"/>
  <c r="G343" i="7"/>
  <c r="H343" i="7"/>
  <c r="J343" i="7"/>
  <c r="K343" i="7"/>
  <c r="BB132" i="13"/>
  <c r="BE132" i="13" s="1"/>
  <c r="BA132" i="13"/>
  <c r="Q132" i="13"/>
  <c r="Z133" i="13" s="1"/>
  <c r="BK132" i="13"/>
  <c r="BH133" i="13" s="1"/>
  <c r="K132" i="13"/>
  <c r="N132" i="13" s="1"/>
  <c r="BC132" i="13"/>
  <c r="BI132" i="13"/>
  <c r="J243" i="12"/>
  <c r="S132" i="13"/>
  <c r="AB133" i="13" s="1"/>
  <c r="M132" i="13"/>
  <c r="P132" i="13" s="1"/>
  <c r="BD132" i="13"/>
  <c r="BG132" i="13" s="1"/>
  <c r="BJ132" i="13"/>
  <c r="AR133" i="13" l="1"/>
  <c r="L343" i="7"/>
  <c r="G243" i="12" s="1"/>
  <c r="F343" i="7"/>
  <c r="H344" i="7" s="1"/>
  <c r="BF132" i="13"/>
  <c r="AS133" i="13"/>
  <c r="AU133" i="13"/>
  <c r="AI134" i="13" s="1"/>
  <c r="H133" i="13"/>
  <c r="AT133" i="13"/>
  <c r="AW133" i="13" l="1"/>
  <c r="AK134" i="13" s="1"/>
  <c r="J133" i="13"/>
  <c r="Q133" i="13"/>
  <c r="Z134" i="13" s="1"/>
  <c r="K133" i="13"/>
  <c r="N133" i="13" s="1"/>
  <c r="I344" i="7"/>
  <c r="K344" i="7"/>
  <c r="G344" i="7"/>
  <c r="BB133" i="13"/>
  <c r="BE133" i="13" s="1"/>
  <c r="H243" i="12"/>
  <c r="I243" i="12" s="1"/>
  <c r="AV133" i="13"/>
  <c r="AJ134" i="13" s="1"/>
  <c r="I133" i="13"/>
  <c r="BK133" i="13" s="1"/>
  <c r="BH134" i="13" s="1"/>
  <c r="J344" i="7"/>
  <c r="AR134" i="13" l="1"/>
  <c r="BB134" i="13" s="1"/>
  <c r="BE134" i="13" s="1"/>
  <c r="S133" i="13"/>
  <c r="AB134" i="13" s="1"/>
  <c r="M133" i="13"/>
  <c r="P133" i="13" s="1"/>
  <c r="J244" i="12"/>
  <c r="R133" i="13"/>
  <c r="AA134" i="13" s="1"/>
  <c r="L133" i="13"/>
  <c r="O133" i="13" s="1"/>
  <c r="BD133" i="13"/>
  <c r="BG133" i="13" s="1"/>
  <c r="BJ133" i="13"/>
  <c r="BC133" i="13"/>
  <c r="BF133" i="13" s="1"/>
  <c r="BI133" i="13"/>
  <c r="BA133" i="13"/>
  <c r="L344" i="7"/>
  <c r="G244" i="12" s="1"/>
  <c r="AT134" i="13" l="1"/>
  <c r="AU134" i="13"/>
  <c r="AI135" i="13" s="1"/>
  <c r="H134" i="13"/>
  <c r="F344" i="7"/>
  <c r="I345" i="7" s="1"/>
  <c r="AR135" i="13"/>
  <c r="Q134" i="13"/>
  <c r="Z135" i="13" s="1"/>
  <c r="K134" i="13"/>
  <c r="N134" i="13" s="1"/>
  <c r="J134" i="13"/>
  <c r="AW134" i="13"/>
  <c r="AK135" i="13" s="1"/>
  <c r="H244" i="12"/>
  <c r="I244" i="12" s="1"/>
  <c r="AS134" i="13"/>
  <c r="G345" i="7" l="1"/>
  <c r="K345" i="7"/>
  <c r="H345" i="7"/>
  <c r="J345" i="7"/>
  <c r="L345" i="7" s="1"/>
  <c r="G245" i="12" s="1"/>
  <c r="BD134" i="13"/>
  <c r="BG134" i="13" s="1"/>
  <c r="BJ134" i="13"/>
  <c r="H135" i="13"/>
  <c r="AU135" i="13"/>
  <c r="AI136" i="13" s="1"/>
  <c r="S134" i="13"/>
  <c r="AB135" i="13" s="1"/>
  <c r="M134" i="13"/>
  <c r="P134" i="13" s="1"/>
  <c r="I134" i="13"/>
  <c r="AV134" i="13"/>
  <c r="AJ135" i="13" s="1"/>
  <c r="J245" i="12"/>
  <c r="H245" i="12" l="1"/>
  <c r="I245" i="12" s="1"/>
  <c r="R134" i="13"/>
  <c r="AA135" i="13" s="1"/>
  <c r="L134" i="13"/>
  <c r="O134" i="13" s="1"/>
  <c r="BK134" i="13"/>
  <c r="BH135" i="13" s="1"/>
  <c r="AT135" i="13"/>
  <c r="J246" i="12"/>
  <c r="BC134" i="13"/>
  <c r="BF134" i="13" s="1"/>
  <c r="BI134" i="13"/>
  <c r="BA134" i="13"/>
  <c r="Q135" i="13"/>
  <c r="K135" i="13"/>
  <c r="N135" i="13" s="1"/>
  <c r="J135" i="13" l="1"/>
  <c r="AW135" i="13"/>
  <c r="AK136" i="13" s="1"/>
  <c r="AS135" i="13"/>
  <c r="Z136" i="13"/>
  <c r="F345" i="7"/>
  <c r="BD135" i="13" l="1"/>
  <c r="BG135" i="13" s="1"/>
  <c r="BJ135" i="13"/>
  <c r="BC135" i="13"/>
  <c r="BF135" i="13" s="1"/>
  <c r="BI135" i="13"/>
  <c r="I135" i="13"/>
  <c r="AV135" i="13"/>
  <c r="AJ136" i="13" s="1"/>
  <c r="AT136" i="13"/>
  <c r="BB135" i="13"/>
  <c r="BA135" i="13"/>
  <c r="I346" i="7"/>
  <c r="H346" i="7"/>
  <c r="J346" i="7"/>
  <c r="G346" i="7"/>
  <c r="K346" i="7"/>
  <c r="S135" i="13"/>
  <c r="AB136" i="13" s="1"/>
  <c r="M135" i="13"/>
  <c r="P135" i="13" s="1"/>
  <c r="R135" i="13" l="1"/>
  <c r="AA136" i="13" s="1"/>
  <c r="L135" i="13"/>
  <c r="O135" i="13" s="1"/>
  <c r="BK135" i="13"/>
  <c r="BH136" i="13" s="1"/>
  <c r="AS136" i="13"/>
  <c r="BE135" i="13"/>
  <c r="AR136" i="13"/>
  <c r="L346" i="7"/>
  <c r="G246" i="12" s="1"/>
  <c r="J136" i="13"/>
  <c r="AW136" i="13"/>
  <c r="AK137" i="13" s="1"/>
  <c r="S136" i="13" l="1"/>
  <c r="M136" i="13"/>
  <c r="P136" i="13" s="1"/>
  <c r="I136" i="13"/>
  <c r="AV136" i="13"/>
  <c r="AJ137" i="13" s="1"/>
  <c r="F346" i="7"/>
  <c r="H246" i="12"/>
  <c r="I246" i="12" s="1"/>
  <c r="AU136" i="13"/>
  <c r="AI137" i="13" s="1"/>
  <c r="H136" i="13"/>
  <c r="Q136" i="13" l="1"/>
  <c r="Z137" i="13" s="1"/>
  <c r="BK136" i="13"/>
  <c r="K136" i="13"/>
  <c r="N136" i="13" s="1"/>
  <c r="BC136" i="13"/>
  <c r="BF136" i="13" s="1"/>
  <c r="BI136" i="13"/>
  <c r="BD136" i="13"/>
  <c r="BJ136" i="13"/>
  <c r="R136" i="13"/>
  <c r="AA137" i="13" s="1"/>
  <c r="L136" i="13"/>
  <c r="O136" i="13" s="1"/>
  <c r="I347" i="7"/>
  <c r="G347" i="7"/>
  <c r="K347" i="7"/>
  <c r="J347" i="7"/>
  <c r="H347" i="7"/>
  <c r="AB137" i="13"/>
  <c r="J247" i="12"/>
  <c r="BB136" i="13"/>
  <c r="BE136" i="13" s="1"/>
  <c r="BH137" i="13"/>
  <c r="BA136" i="13"/>
  <c r="F347" i="7" l="1"/>
  <c r="AS137" i="13"/>
  <c r="I348" i="7"/>
  <c r="BG136" i="13"/>
  <c r="AT137" i="13"/>
  <c r="AV137" i="13"/>
  <c r="AJ138" i="13" s="1"/>
  <c r="I137" i="13"/>
  <c r="AR137" i="13"/>
  <c r="L347" i="7"/>
  <c r="G247" i="12" s="1"/>
  <c r="G348" i="7"/>
  <c r="H348" i="7"/>
  <c r="J348" i="7"/>
  <c r="K348" i="7"/>
  <c r="AU137" i="13" l="1"/>
  <c r="AI138" i="13" s="1"/>
  <c r="H137" i="13"/>
  <c r="BC137" i="13"/>
  <c r="BF137" i="13" s="1"/>
  <c r="BI137" i="13"/>
  <c r="R137" i="13"/>
  <c r="AA138" i="13" s="1"/>
  <c r="L137" i="13"/>
  <c r="O137" i="13" s="1"/>
  <c r="AW137" i="13"/>
  <c r="AK138" i="13" s="1"/>
  <c r="J137" i="13"/>
  <c r="L348" i="7"/>
  <c r="G248" i="12" s="1"/>
  <c r="H247" i="12"/>
  <c r="I247" i="12" s="1"/>
  <c r="BD137" i="13" l="1"/>
  <c r="BG137" i="13" s="1"/>
  <c r="BJ137" i="13"/>
  <c r="AT138" i="13"/>
  <c r="BB137" i="13"/>
  <c r="BE137" i="13" s="1"/>
  <c r="BA137" i="13"/>
  <c r="S137" i="13"/>
  <c r="AB138" i="13" s="1"/>
  <c r="M137" i="13"/>
  <c r="P137" i="13" s="1"/>
  <c r="AS138" i="13"/>
  <c r="Q137" i="13"/>
  <c r="Z138" i="13" s="1"/>
  <c r="BK137" i="13"/>
  <c r="BH138" i="13" s="1"/>
  <c r="K137" i="13"/>
  <c r="N137" i="13" s="1"/>
  <c r="J248" i="12"/>
  <c r="H248" i="12"/>
  <c r="I248" i="12" s="1"/>
  <c r="J138" i="13" l="1"/>
  <c r="AW138" i="13"/>
  <c r="AK139" i="13" s="1"/>
  <c r="F348" i="7"/>
  <c r="AR138" i="13"/>
  <c r="J249" i="12"/>
  <c r="I138" i="13"/>
  <c r="AV138" i="13"/>
  <c r="AJ139" i="13" s="1"/>
  <c r="BB138" i="13" l="1"/>
  <c r="BE138" i="13" s="1"/>
  <c r="BA138" i="13"/>
  <c r="G349" i="7"/>
  <c r="K349" i="7"/>
  <c r="H349" i="7"/>
  <c r="I349" i="7"/>
  <c r="J349" i="7"/>
  <c r="S138" i="13"/>
  <c r="AB139" i="13" s="1"/>
  <c r="M138" i="13"/>
  <c r="P138" i="13" s="1"/>
  <c r="BD138" i="13"/>
  <c r="BG138" i="13" s="1"/>
  <c r="BJ138" i="13"/>
  <c r="H138" i="13"/>
  <c r="AU138" i="13"/>
  <c r="AI139" i="13" s="1"/>
  <c r="R138" i="13"/>
  <c r="AA139" i="13" s="1"/>
  <c r="L138" i="13"/>
  <c r="O138" i="13" s="1"/>
  <c r="BC138" i="13"/>
  <c r="BF138" i="13" s="1"/>
  <c r="BI138" i="13"/>
  <c r="L349" i="7" l="1"/>
  <c r="G249" i="12" s="1"/>
  <c r="AR139" i="13"/>
  <c r="BK138" i="13"/>
  <c r="BH139" i="13" s="1"/>
  <c r="Q138" i="13"/>
  <c r="Z139" i="13" s="1"/>
  <c r="K138" i="13"/>
  <c r="N138" i="13" s="1"/>
  <c r="AT139" i="13"/>
  <c r="AS139" i="13"/>
  <c r="J139" i="13" l="1"/>
  <c r="AW139" i="13"/>
  <c r="AK140" i="13" s="1"/>
  <c r="F349" i="7"/>
  <c r="H249" i="12"/>
  <c r="I249" i="12" s="1"/>
  <c r="H139" i="13"/>
  <c r="AU139" i="13"/>
  <c r="AI140" i="13" s="1"/>
  <c r="I139" i="13"/>
  <c r="AV139" i="13"/>
  <c r="AJ140" i="13" s="1"/>
  <c r="R139" i="13" l="1"/>
  <c r="AA140" i="13" s="1"/>
  <c r="L139" i="13"/>
  <c r="O139" i="13" s="1"/>
  <c r="BC139" i="13"/>
  <c r="BF139" i="13" s="1"/>
  <c r="BI139" i="13"/>
  <c r="G350" i="7"/>
  <c r="K350" i="7"/>
  <c r="J350" i="7"/>
  <c r="H350" i="7"/>
  <c r="I350" i="7"/>
  <c r="J250" i="12"/>
  <c r="BD139" i="13"/>
  <c r="BG139" i="13" s="1"/>
  <c r="BJ139" i="13"/>
  <c r="AR140" i="13"/>
  <c r="BK139" i="13"/>
  <c r="BH140" i="13" s="1"/>
  <c r="Q139" i="13"/>
  <c r="Z140" i="13" s="1"/>
  <c r="K139" i="13"/>
  <c r="N139" i="13" s="1"/>
  <c r="BB139" i="13"/>
  <c r="BE139" i="13" s="1"/>
  <c r="BA139" i="13"/>
  <c r="S139" i="13"/>
  <c r="AB140" i="13" s="1"/>
  <c r="M139" i="13"/>
  <c r="P139" i="13" s="1"/>
  <c r="AT140" i="13" l="1"/>
  <c r="F350" i="7"/>
  <c r="G351" i="7" s="1"/>
  <c r="J140" i="13"/>
  <c r="AW140" i="13"/>
  <c r="AK141" i="13" s="1"/>
  <c r="AS140" i="13"/>
  <c r="AU140" i="13"/>
  <c r="AI141" i="13" s="1"/>
  <c r="H140" i="13"/>
  <c r="K351" i="7"/>
  <c r="L350" i="7"/>
  <c r="G250" i="12" s="1"/>
  <c r="H351" i="7" l="1"/>
  <c r="J351" i="7"/>
  <c r="I351" i="7"/>
  <c r="BC140" i="13"/>
  <c r="BF140" i="13" s="1"/>
  <c r="BI140" i="13"/>
  <c r="L351" i="7"/>
  <c r="G251" i="12" s="1"/>
  <c r="H250" i="12"/>
  <c r="I250" i="12" s="1"/>
  <c r="BD140" i="13"/>
  <c r="BG140" i="13" s="1"/>
  <c r="BJ140" i="13"/>
  <c r="Q140" i="13"/>
  <c r="Z141" i="13" s="1"/>
  <c r="K140" i="13"/>
  <c r="N140" i="13" s="1"/>
  <c r="I140" i="13"/>
  <c r="AV140" i="13"/>
  <c r="AJ141" i="13" s="1"/>
  <c r="S140" i="13"/>
  <c r="AB141" i="13" s="1"/>
  <c r="M140" i="13"/>
  <c r="P140" i="13" s="1"/>
  <c r="BB140" i="13"/>
  <c r="BE140" i="13" s="1"/>
  <c r="BA140" i="13"/>
  <c r="AT141" i="13" l="1"/>
  <c r="AR141" i="13"/>
  <c r="AU141" i="13" s="1"/>
  <c r="AI142" i="13" s="1"/>
  <c r="AW141" i="13"/>
  <c r="AK142" i="13" s="1"/>
  <c r="J141" i="13"/>
  <c r="J251" i="12"/>
  <c r="H251" i="12"/>
  <c r="I251" i="12" s="1"/>
  <c r="R140" i="13"/>
  <c r="AA141" i="13" s="1"/>
  <c r="L140" i="13"/>
  <c r="O140" i="13" s="1"/>
  <c r="BK140" i="13"/>
  <c r="BH141" i="13" s="1"/>
  <c r="AS141" i="13"/>
  <c r="H141" i="13" l="1"/>
  <c r="F351" i="7"/>
  <c r="I352" i="7" s="1"/>
  <c r="AV141" i="13"/>
  <c r="AJ142" i="13" s="1"/>
  <c r="I141" i="13"/>
  <c r="Q141" i="13"/>
  <c r="Z142" i="13" s="1"/>
  <c r="BK141" i="13"/>
  <c r="K141" i="13"/>
  <c r="N141" i="13" s="1"/>
  <c r="S141" i="13"/>
  <c r="M141" i="13"/>
  <c r="P141" i="13" s="1"/>
  <c r="K352" i="7"/>
  <c r="H352" i="7"/>
  <c r="G352" i="7"/>
  <c r="J252" i="12"/>
  <c r="J352" i="7" l="1"/>
  <c r="R141" i="13"/>
  <c r="AA142" i="13" s="1"/>
  <c r="L141" i="13"/>
  <c r="O141" i="13" s="1"/>
  <c r="AB142" i="13"/>
  <c r="BC141" i="13"/>
  <c r="BF141" i="13" s="1"/>
  <c r="BI141" i="13"/>
  <c r="L352" i="7"/>
  <c r="G252" i="12" s="1"/>
  <c r="BD141" i="13"/>
  <c r="BJ141" i="13"/>
  <c r="BH142" i="13"/>
  <c r="BB141" i="13"/>
  <c r="BA141" i="13"/>
  <c r="BG141" i="13" l="1"/>
  <c r="AT142" i="13"/>
  <c r="BE141" i="13"/>
  <c r="AR142" i="13"/>
  <c r="H252" i="12"/>
  <c r="I252" i="12" s="1"/>
  <c r="F352" i="7"/>
  <c r="AS142" i="13"/>
  <c r="J253" i="12" l="1"/>
  <c r="H142" i="13"/>
  <c r="AU142" i="13"/>
  <c r="AI143" i="13" s="1"/>
  <c r="J142" i="13"/>
  <c r="AW142" i="13"/>
  <c r="AK143" i="13" s="1"/>
  <c r="H353" i="7"/>
  <c r="I353" i="7"/>
  <c r="K353" i="7"/>
  <c r="J353" i="7"/>
  <c r="G353" i="7"/>
  <c r="I142" i="13"/>
  <c r="AV142" i="13"/>
  <c r="AJ143" i="13" s="1"/>
  <c r="S142" i="13" l="1"/>
  <c r="AB143" i="13" s="1"/>
  <c r="M142" i="13"/>
  <c r="P142" i="13" s="1"/>
  <c r="R142" i="13"/>
  <c r="AA143" i="13" s="1"/>
  <c r="L142" i="13"/>
  <c r="O142" i="13" s="1"/>
  <c r="BK142" i="13"/>
  <c r="BH143" i="13" s="1"/>
  <c r="Q142" i="13"/>
  <c r="Z143" i="13" s="1"/>
  <c r="K142" i="13"/>
  <c r="N142" i="13" s="1"/>
  <c r="L353" i="7"/>
  <c r="G253" i="12" s="1"/>
  <c r="BB142" i="13"/>
  <c r="BE142" i="13" s="1"/>
  <c r="BA142" i="13"/>
  <c r="BC142" i="13"/>
  <c r="BF142" i="13" s="1"/>
  <c r="BI142" i="13"/>
  <c r="AS143" i="13"/>
  <c r="BD142" i="13"/>
  <c r="BG142" i="13" s="1"/>
  <c r="BJ142" i="13"/>
  <c r="AR143" i="13" l="1"/>
  <c r="H253" i="12"/>
  <c r="I253" i="12" s="1"/>
  <c r="AT143" i="13"/>
  <c r="I143" i="13"/>
  <c r="AV143" i="13"/>
  <c r="AJ144" i="13" s="1"/>
  <c r="F353" i="7"/>
  <c r="H143" i="13" l="1"/>
  <c r="AU143" i="13"/>
  <c r="AI144" i="13" s="1"/>
  <c r="R143" i="13"/>
  <c r="AA144" i="13" s="1"/>
  <c r="L143" i="13"/>
  <c r="O143" i="13" s="1"/>
  <c r="BC143" i="13"/>
  <c r="BF143" i="13" s="1"/>
  <c r="BI143" i="13"/>
  <c r="J143" i="13"/>
  <c r="AW143" i="13"/>
  <c r="AK144" i="13" s="1"/>
  <c r="J254" i="12"/>
  <c r="H354" i="7"/>
  <c r="G354" i="7"/>
  <c r="J354" i="7"/>
  <c r="I354" i="7"/>
  <c r="K354" i="7"/>
  <c r="AS144" i="13" l="1"/>
  <c r="I144" i="13" s="1"/>
  <c r="L354" i="7"/>
  <c r="G254" i="12" s="1"/>
  <c r="BD143" i="13"/>
  <c r="BG143" i="13" s="1"/>
  <c r="BJ143" i="13"/>
  <c r="BB143" i="13"/>
  <c r="BE143" i="13" s="1"/>
  <c r="BA143" i="13"/>
  <c r="S143" i="13"/>
  <c r="AB144" i="13" s="1"/>
  <c r="M143" i="13"/>
  <c r="P143" i="13" s="1"/>
  <c r="BK143" i="13"/>
  <c r="BH144" i="13" s="1"/>
  <c r="Q143" i="13"/>
  <c r="Z144" i="13" s="1"/>
  <c r="K143" i="13"/>
  <c r="N143" i="13" s="1"/>
  <c r="AV144" i="13" l="1"/>
  <c r="AJ145" i="13" s="1"/>
  <c r="AR144" i="13"/>
  <c r="AT144" i="13"/>
  <c r="AW144" i="13" s="1"/>
  <c r="AK145" i="13" s="1"/>
  <c r="AU144" i="13"/>
  <c r="AI145" i="13" s="1"/>
  <c r="H144" i="13"/>
  <c r="R144" i="13"/>
  <c r="L144" i="13"/>
  <c r="O144" i="13" s="1"/>
  <c r="H254" i="12"/>
  <c r="I254" i="12" s="1"/>
  <c r="F354" i="7"/>
  <c r="J144" i="13" l="1"/>
  <c r="AA145" i="13"/>
  <c r="G355" i="7"/>
  <c r="K355" i="7"/>
  <c r="J355" i="7"/>
  <c r="I355" i="7"/>
  <c r="H355" i="7"/>
  <c r="Q144" i="13"/>
  <c r="Z145" i="13" s="1"/>
  <c r="BK144" i="13"/>
  <c r="BH145" i="13" s="1"/>
  <c r="K144" i="13"/>
  <c r="N144" i="13" s="1"/>
  <c r="S144" i="13"/>
  <c r="AB145" i="13" s="1"/>
  <c r="M144" i="13"/>
  <c r="P144" i="13" s="1"/>
  <c r="BD144" i="13"/>
  <c r="BG144" i="13" s="1"/>
  <c r="BJ144" i="13"/>
  <c r="J255" i="12"/>
  <c r="BB144" i="13"/>
  <c r="BE144" i="13" s="1"/>
  <c r="BA144" i="13"/>
  <c r="BC144" i="13"/>
  <c r="BI144" i="13"/>
  <c r="BF144" i="13" l="1"/>
  <c r="AS145" i="13"/>
  <c r="AR145" i="13"/>
  <c r="L355" i="7"/>
  <c r="G255" i="12" s="1"/>
  <c r="AT145" i="13"/>
  <c r="F355" i="7"/>
  <c r="I356" i="7" s="1"/>
  <c r="BD145" i="13" l="1"/>
  <c r="BG145" i="13" s="1"/>
  <c r="BJ145" i="13"/>
  <c r="BB145" i="13"/>
  <c r="BE145" i="13" s="1"/>
  <c r="J356" i="7"/>
  <c r="H356" i="7"/>
  <c r="K356" i="7"/>
  <c r="H255" i="12"/>
  <c r="I255" i="12" s="1"/>
  <c r="AW145" i="13"/>
  <c r="AK146" i="13" s="1"/>
  <c r="J145" i="13"/>
  <c r="G356" i="7"/>
  <c r="AU145" i="13"/>
  <c r="AI146" i="13" s="1"/>
  <c r="H145" i="13"/>
  <c r="AV145" i="13"/>
  <c r="AJ146" i="13" s="1"/>
  <c r="I145" i="13"/>
  <c r="BA145" i="13"/>
  <c r="J256" i="12" l="1"/>
  <c r="BC145" i="13"/>
  <c r="BF145" i="13" s="1"/>
  <c r="BI145" i="13"/>
  <c r="R145" i="13"/>
  <c r="AA146" i="13" s="1"/>
  <c r="L145" i="13"/>
  <c r="O145" i="13" s="1"/>
  <c r="Q145" i="13"/>
  <c r="Z146" i="13" s="1"/>
  <c r="BK145" i="13"/>
  <c r="BH146" i="13" s="1"/>
  <c r="K145" i="13"/>
  <c r="N145" i="13" s="1"/>
  <c r="AT146" i="13"/>
  <c r="S145" i="13"/>
  <c r="AB146" i="13" s="1"/>
  <c r="M145" i="13"/>
  <c r="P145" i="13" s="1"/>
  <c r="AR146" i="13"/>
  <c r="L356" i="7"/>
  <c r="G256" i="12" s="1"/>
  <c r="H256" i="12" l="1"/>
  <c r="I256" i="12" s="1"/>
  <c r="H146" i="13"/>
  <c r="AU146" i="13"/>
  <c r="AI147" i="13" s="1"/>
  <c r="F356" i="7"/>
  <c r="AS146" i="13"/>
  <c r="J146" i="13"/>
  <c r="AW146" i="13"/>
  <c r="AK147" i="13" s="1"/>
  <c r="J257" i="12" l="1"/>
  <c r="K1" i="7"/>
  <c r="Q146" i="13"/>
  <c r="Z147" i="13" s="1"/>
  <c r="K146" i="13"/>
  <c r="N146" i="13" s="1"/>
  <c r="I357" i="7"/>
  <c r="J357" i="7"/>
  <c r="K357" i="7"/>
  <c r="H357" i="7"/>
  <c r="G357" i="7"/>
  <c r="BD146" i="13"/>
  <c r="BG146" i="13" s="1"/>
  <c r="BJ146" i="13"/>
  <c r="BB146" i="13"/>
  <c r="BE146" i="13" s="1"/>
  <c r="S146" i="13"/>
  <c r="AB147" i="13" s="1"/>
  <c r="M146" i="13"/>
  <c r="P146" i="13" s="1"/>
  <c r="I146" i="13"/>
  <c r="BK146" i="13" s="1"/>
  <c r="BH147" i="13" s="1"/>
  <c r="AV146" i="13"/>
  <c r="AJ147" i="13" s="1"/>
  <c r="BA146" i="13"/>
  <c r="BC146" i="13" l="1"/>
  <c r="BF146" i="13" s="1"/>
  <c r="BI146" i="13"/>
  <c r="L357" i="7"/>
  <c r="G257" i="12" s="1"/>
  <c r="AR147" i="13"/>
  <c r="AS147" i="13"/>
  <c r="R146" i="13"/>
  <c r="AA147" i="13" s="1"/>
  <c r="L146" i="13"/>
  <c r="O146" i="13" s="1"/>
  <c r="AT147" i="13"/>
  <c r="BC147" i="13" l="1"/>
  <c r="BF147" i="13" s="1"/>
  <c r="H257" i="12"/>
  <c r="I257" i="12" s="1"/>
  <c r="F357" i="7"/>
  <c r="J147" i="13"/>
  <c r="AW147" i="13"/>
  <c r="AK148" i="13" s="1"/>
  <c r="I147" i="13"/>
  <c r="AV147" i="13"/>
  <c r="AJ148" i="13" s="1"/>
  <c r="H147" i="13"/>
  <c r="AU147" i="13"/>
  <c r="AI148" i="13" s="1"/>
  <c r="BI147" i="13" l="1"/>
  <c r="J358" i="7"/>
  <c r="I358" i="7"/>
  <c r="G358" i="7"/>
  <c r="K358" i="7"/>
  <c r="H358" i="7"/>
  <c r="BK147" i="13"/>
  <c r="BH148" i="13" s="1"/>
  <c r="Q147" i="13"/>
  <c r="Z148" i="13" s="1"/>
  <c r="K147" i="13"/>
  <c r="N147" i="13" s="1"/>
  <c r="S147" i="13"/>
  <c r="AB148" i="13" s="1"/>
  <c r="M147" i="13"/>
  <c r="P147" i="13" s="1"/>
  <c r="BD147" i="13"/>
  <c r="BG147" i="13" s="1"/>
  <c r="BJ147" i="13"/>
  <c r="BB147" i="13"/>
  <c r="BE147" i="13" s="1"/>
  <c r="BA147" i="13"/>
  <c r="AS148" i="13"/>
  <c r="J258" i="12"/>
  <c r="R147" i="13"/>
  <c r="AA148" i="13" s="1"/>
  <c r="L147" i="13"/>
  <c r="O147" i="13" s="1"/>
  <c r="AT148" i="13"/>
  <c r="I148" i="13" l="1"/>
  <c r="AV148" i="13"/>
  <c r="AJ149" i="13" s="1"/>
  <c r="AR148" i="13"/>
  <c r="L358" i="7"/>
  <c r="G258" i="12" s="1"/>
  <c r="J148" i="13"/>
  <c r="AW148" i="13"/>
  <c r="AK149" i="13" s="1"/>
  <c r="F358" i="7"/>
  <c r="I359" i="7" s="1"/>
  <c r="K359" i="7" l="1"/>
  <c r="H359" i="7"/>
  <c r="AU148" i="13"/>
  <c r="AI149" i="13" s="1"/>
  <c r="H148" i="13"/>
  <c r="S148" i="13"/>
  <c r="AB149" i="13" s="1"/>
  <c r="M148" i="13"/>
  <c r="P148" i="13" s="1"/>
  <c r="BD148" i="13"/>
  <c r="BG148" i="13" s="1"/>
  <c r="BJ148" i="13"/>
  <c r="J359" i="7"/>
  <c r="R148" i="13"/>
  <c r="AA149" i="13" s="1"/>
  <c r="L148" i="13"/>
  <c r="O148" i="13" s="1"/>
  <c r="G359" i="7"/>
  <c r="H258" i="12"/>
  <c r="I258" i="12" s="1"/>
  <c r="BC148" i="13"/>
  <c r="BF148" i="13" s="1"/>
  <c r="BI148" i="13"/>
  <c r="Q148" i="13" l="1"/>
  <c r="Z149" i="13" s="1"/>
  <c r="BK148" i="13"/>
  <c r="BH149" i="13" s="1"/>
  <c r="K148" i="13"/>
  <c r="N148" i="13" s="1"/>
  <c r="J259" i="12"/>
  <c r="BB148" i="13"/>
  <c r="BE148" i="13" s="1"/>
  <c r="BA148" i="13"/>
  <c r="L359" i="7"/>
  <c r="G259" i="12" s="1"/>
  <c r="AT149" i="13"/>
  <c r="AS149" i="13"/>
  <c r="AR149" i="13" l="1"/>
  <c r="H259" i="12"/>
  <c r="I259" i="12" s="1"/>
  <c r="J260" i="12" s="1"/>
  <c r="AV149" i="13"/>
  <c r="AJ150" i="13" s="1"/>
  <c r="I149" i="13"/>
  <c r="AU149" i="13"/>
  <c r="AI150" i="13" s="1"/>
  <c r="H149" i="13"/>
  <c r="AW149" i="13"/>
  <c r="AK150" i="13" s="1"/>
  <c r="J149" i="13"/>
  <c r="F359" i="7"/>
  <c r="I360" i="7" l="1"/>
  <c r="H360" i="7"/>
  <c r="K360" i="7"/>
  <c r="G360" i="7"/>
  <c r="J360" i="7"/>
  <c r="AS150" i="13"/>
  <c r="BD149" i="13"/>
  <c r="BG149" i="13" s="1"/>
  <c r="BJ149" i="13"/>
  <c r="BB149" i="13"/>
  <c r="BE149" i="13" s="1"/>
  <c r="BA149" i="13"/>
  <c r="Q149" i="13"/>
  <c r="Z150" i="13" s="1"/>
  <c r="BK149" i="13"/>
  <c r="BH150" i="13" s="1"/>
  <c r="K149" i="13"/>
  <c r="N149" i="13" s="1"/>
  <c r="R149" i="13"/>
  <c r="AA150" i="13" s="1"/>
  <c r="L149" i="13"/>
  <c r="O149" i="13" s="1"/>
  <c r="S149" i="13"/>
  <c r="AB150" i="13" s="1"/>
  <c r="M149" i="13"/>
  <c r="P149" i="13" s="1"/>
  <c r="BC149" i="13"/>
  <c r="BF149" i="13" s="1"/>
  <c r="BI149" i="13"/>
  <c r="AR150" i="13"/>
  <c r="AT150" i="13" l="1"/>
  <c r="BD150" i="13"/>
  <c r="BC150" i="13"/>
  <c r="BF150" i="13" s="1"/>
  <c r="H150" i="13"/>
  <c r="AU150" i="13"/>
  <c r="AI151" i="13" s="1"/>
  <c r="L360" i="7"/>
  <c r="G260" i="12" s="1"/>
  <c r="I150" i="13"/>
  <c r="AV150" i="13"/>
  <c r="AJ151" i="13" s="1"/>
  <c r="J150" i="13"/>
  <c r="AW150" i="13"/>
  <c r="AK151" i="13" s="1"/>
  <c r="F360" i="7"/>
  <c r="J361" i="7" s="1"/>
  <c r="BG150" i="13" l="1"/>
  <c r="BJ150" i="13"/>
  <c r="BI150" i="13"/>
  <c r="I361" i="7"/>
  <c r="H260" i="12"/>
  <c r="I260" i="12" s="1"/>
  <c r="S150" i="13"/>
  <c r="AB151" i="13" s="1"/>
  <c r="M150" i="13"/>
  <c r="P150" i="13" s="1"/>
  <c r="R150" i="13"/>
  <c r="AA151" i="13" s="1"/>
  <c r="L150" i="13"/>
  <c r="O150" i="13" s="1"/>
  <c r="G361" i="7"/>
  <c r="H361" i="7"/>
  <c r="BK150" i="13"/>
  <c r="BH151" i="13" s="1"/>
  <c r="Q150" i="13"/>
  <c r="Z151" i="13" s="1"/>
  <c r="K150" i="13"/>
  <c r="N150" i="13" s="1"/>
  <c r="AT151" i="13"/>
  <c r="AS151" i="13"/>
  <c r="K361" i="7"/>
  <c r="BB150" i="13"/>
  <c r="BE150" i="13" s="1"/>
  <c r="BA150" i="13"/>
  <c r="F361" i="7" l="1"/>
  <c r="H362" i="7" s="1"/>
  <c r="J151" i="13"/>
  <c r="AW151" i="13"/>
  <c r="AK152" i="13" s="1"/>
  <c r="I151" i="13"/>
  <c r="AV151" i="13"/>
  <c r="AJ152" i="13" s="1"/>
  <c r="AR151" i="13"/>
  <c r="J261" i="12"/>
  <c r="L361" i="7"/>
  <c r="G261" i="12" s="1"/>
  <c r="K362" i="7" l="1"/>
  <c r="G362" i="7"/>
  <c r="H261" i="12"/>
  <c r="I261" i="12" s="1"/>
  <c r="R151" i="13"/>
  <c r="AA152" i="13" s="1"/>
  <c r="L151" i="13"/>
  <c r="O151" i="13" s="1"/>
  <c r="S151" i="13"/>
  <c r="AB152" i="13" s="1"/>
  <c r="M151" i="13"/>
  <c r="P151" i="13" s="1"/>
  <c r="H151" i="13"/>
  <c r="AU151" i="13"/>
  <c r="AI152" i="13" s="1"/>
  <c r="BC151" i="13"/>
  <c r="BF151" i="13" s="1"/>
  <c r="BI151" i="13"/>
  <c r="BD151" i="13"/>
  <c r="BG151" i="13" s="1"/>
  <c r="BJ151" i="13"/>
  <c r="J362" i="7"/>
  <c r="I362" i="7"/>
  <c r="AT152" i="13" l="1"/>
  <c r="AS152" i="13"/>
  <c r="L362" i="7"/>
  <c r="G262" i="12" s="1"/>
  <c r="BB151" i="13"/>
  <c r="BE151" i="13" s="1"/>
  <c r="BA151" i="13"/>
  <c r="I152" i="13"/>
  <c r="AV152" i="13"/>
  <c r="AJ153" i="13" s="1"/>
  <c r="J152" i="13"/>
  <c r="AW152" i="13"/>
  <c r="AK153" i="13" s="1"/>
  <c r="BK151" i="13"/>
  <c r="BH152" i="13" s="1"/>
  <c r="Q151" i="13"/>
  <c r="Z152" i="13" s="1"/>
  <c r="K151" i="13"/>
  <c r="N151" i="13" s="1"/>
  <c r="J262" i="12"/>
  <c r="AR152" i="13" l="1"/>
  <c r="H262" i="12"/>
  <c r="I262" i="12" s="1"/>
  <c r="J263" i="12" s="1"/>
  <c r="AU152" i="13"/>
  <c r="AI153" i="13" s="1"/>
  <c r="H152" i="13"/>
  <c r="R152" i="13"/>
  <c r="L152" i="13"/>
  <c r="O152" i="13" s="1"/>
  <c r="S152" i="13"/>
  <c r="M152" i="13"/>
  <c r="P152" i="13" s="1"/>
  <c r="F362" i="7"/>
  <c r="AA153" i="13" l="1"/>
  <c r="AB153" i="13"/>
  <c r="BB152" i="13"/>
  <c r="BE152" i="13" s="1"/>
  <c r="BA152" i="13"/>
  <c r="K363" i="7"/>
  <c r="H363" i="7"/>
  <c r="G363" i="7"/>
  <c r="I363" i="7"/>
  <c r="J363" i="7"/>
  <c r="BD152" i="13"/>
  <c r="BJ152" i="13"/>
  <c r="Q152" i="13"/>
  <c r="Z153" i="13" s="1"/>
  <c r="BK152" i="13"/>
  <c r="BH153" i="13" s="1"/>
  <c r="K152" i="13"/>
  <c r="N152" i="13" s="1"/>
  <c r="BC152" i="13"/>
  <c r="BI152" i="13"/>
  <c r="F363" i="7" l="1"/>
  <c r="I364" i="7" s="1"/>
  <c r="BF152" i="13"/>
  <c r="AS153" i="13"/>
  <c r="L363" i="7"/>
  <c r="G263" i="12" s="1"/>
  <c r="AR153" i="13"/>
  <c r="BG152" i="13"/>
  <c r="AT153" i="13"/>
  <c r="J364" i="7" l="1"/>
  <c r="G364" i="7"/>
  <c r="K364" i="7"/>
  <c r="H364" i="7"/>
  <c r="L364" i="7" s="1"/>
  <c r="G264" i="12" s="1"/>
  <c r="H263" i="12"/>
  <c r="I263" i="12" s="1"/>
  <c r="AV153" i="13"/>
  <c r="AJ154" i="13" s="1"/>
  <c r="I153" i="13"/>
  <c r="AW153" i="13"/>
  <c r="AK154" i="13" s="1"/>
  <c r="J153" i="13"/>
  <c r="H153" i="13"/>
  <c r="AU153" i="13"/>
  <c r="AI154" i="13" s="1"/>
  <c r="J264" i="12" l="1"/>
  <c r="R153" i="13"/>
  <c r="AA154" i="13" s="1"/>
  <c r="L153" i="13"/>
  <c r="O153" i="13" s="1"/>
  <c r="Q153" i="13"/>
  <c r="Z154" i="13" s="1"/>
  <c r="BK153" i="13"/>
  <c r="BH154" i="13" s="1"/>
  <c r="K153" i="13"/>
  <c r="N153" i="13" s="1"/>
  <c r="H264" i="12"/>
  <c r="I264" i="12" s="1"/>
  <c r="BC153" i="13"/>
  <c r="BF153" i="13" s="1"/>
  <c r="BI153" i="13"/>
  <c r="BD153" i="13"/>
  <c r="BG153" i="13" s="1"/>
  <c r="BJ153" i="13"/>
  <c r="S153" i="13"/>
  <c r="AB154" i="13" s="1"/>
  <c r="M153" i="13"/>
  <c r="P153" i="13" s="1"/>
  <c r="BB153" i="13"/>
  <c r="BE153" i="13" s="1"/>
  <c r="BA153" i="13"/>
  <c r="AR154" i="13" l="1"/>
  <c r="AT154" i="13"/>
  <c r="J154" i="13" s="1"/>
  <c r="F364" i="7"/>
  <c r="H154" i="13"/>
  <c r="AU154" i="13"/>
  <c r="AI155" i="13" s="1"/>
  <c r="J265" i="12"/>
  <c r="AS154" i="13"/>
  <c r="AW154" i="13" l="1"/>
  <c r="AK155" i="13" s="1"/>
  <c r="I154" i="13"/>
  <c r="AV154" i="13"/>
  <c r="AJ155" i="13" s="1"/>
  <c r="BK154" i="13"/>
  <c r="BH155" i="13" s="1"/>
  <c r="Q154" i="13"/>
  <c r="Z155" i="13" s="1"/>
  <c r="K154" i="13"/>
  <c r="N154" i="13" s="1"/>
  <c r="S154" i="13"/>
  <c r="AB155" i="13" s="1"/>
  <c r="M154" i="13"/>
  <c r="P154" i="13" s="1"/>
  <c r="G365" i="7"/>
  <c r="K365" i="7"/>
  <c r="H365" i="7"/>
  <c r="I365" i="7"/>
  <c r="J365" i="7"/>
  <c r="BB154" i="13"/>
  <c r="BE154" i="13" s="1"/>
  <c r="BD154" i="13"/>
  <c r="BG154" i="13" s="1"/>
  <c r="BJ154" i="13"/>
  <c r="AT155" i="13" l="1"/>
  <c r="AR155" i="13"/>
  <c r="BB155" i="13" s="1"/>
  <c r="BE155" i="13" s="1"/>
  <c r="BC154" i="13"/>
  <c r="BF154" i="13" s="1"/>
  <c r="BI154" i="13"/>
  <c r="BA154" i="13"/>
  <c r="L365" i="7"/>
  <c r="G265" i="12" s="1"/>
  <c r="J155" i="13"/>
  <c r="AW155" i="13"/>
  <c r="AK156" i="13" s="1"/>
  <c r="H155" i="13"/>
  <c r="R154" i="13"/>
  <c r="AA155" i="13" s="1"/>
  <c r="L154" i="13"/>
  <c r="O154" i="13" s="1"/>
  <c r="AU155" i="13" l="1"/>
  <c r="AI156" i="13" s="1"/>
  <c r="AR156" i="13" s="1"/>
  <c r="AS155" i="13"/>
  <c r="BD155" i="13"/>
  <c r="BG155" i="13" s="1"/>
  <c r="BJ155" i="13"/>
  <c r="S155" i="13"/>
  <c r="AB156" i="13" s="1"/>
  <c r="M155" i="13"/>
  <c r="P155" i="13" s="1"/>
  <c r="H265" i="12"/>
  <c r="I265" i="12" s="1"/>
  <c r="I155" i="13"/>
  <c r="BK155" i="13" s="1"/>
  <c r="BH156" i="13" s="1"/>
  <c r="AV155" i="13"/>
  <c r="AJ156" i="13" s="1"/>
  <c r="Q155" i="13"/>
  <c r="Z156" i="13" s="1"/>
  <c r="K155" i="13"/>
  <c r="N155" i="13" s="1"/>
  <c r="F365" i="7"/>
  <c r="BC155" i="13" l="1"/>
  <c r="BF155" i="13" s="1"/>
  <c r="BI155" i="13"/>
  <c r="BA155" i="13"/>
  <c r="BB156" i="13"/>
  <c r="BE156" i="13" s="1"/>
  <c r="AS156" i="13"/>
  <c r="R155" i="13"/>
  <c r="AA156" i="13" s="1"/>
  <c r="L155" i="13"/>
  <c r="O155" i="13" s="1"/>
  <c r="G366" i="7"/>
  <c r="J366" i="7"/>
  <c r="H366" i="7"/>
  <c r="K366" i="7"/>
  <c r="I366" i="7"/>
  <c r="AT156" i="13"/>
  <c r="J266" i="12"/>
  <c r="AU156" i="13"/>
  <c r="AI157" i="13" s="1"/>
  <c r="H156" i="13"/>
  <c r="F366" i="7" l="1"/>
  <c r="I367" i="7" s="1"/>
  <c r="BD156" i="13"/>
  <c r="BG156" i="13" s="1"/>
  <c r="BJ156" i="13"/>
  <c r="L366" i="7"/>
  <c r="G266" i="12" s="1"/>
  <c r="AR157" i="13"/>
  <c r="I156" i="13"/>
  <c r="AV156" i="13"/>
  <c r="AJ157" i="13" s="1"/>
  <c r="J156" i="13"/>
  <c r="AW156" i="13"/>
  <c r="AK157" i="13" s="1"/>
  <c r="Q156" i="13"/>
  <c r="Z157" i="13" s="1"/>
  <c r="K156" i="13"/>
  <c r="N156" i="13" s="1"/>
  <c r="G367" i="7" l="1"/>
  <c r="J367" i="7"/>
  <c r="H367" i="7"/>
  <c r="K367" i="7"/>
  <c r="L367" i="7"/>
  <c r="G267" i="12" s="1"/>
  <c r="AT157" i="13"/>
  <c r="BC156" i="13"/>
  <c r="BF156" i="13" s="1"/>
  <c r="BI156" i="13"/>
  <c r="BA156" i="13"/>
  <c r="R156" i="13"/>
  <c r="AA157" i="13" s="1"/>
  <c r="L156" i="13"/>
  <c r="O156" i="13" s="1"/>
  <c r="H266" i="12"/>
  <c r="I266" i="12" s="1"/>
  <c r="S156" i="13"/>
  <c r="AB157" i="13" s="1"/>
  <c r="M156" i="13"/>
  <c r="P156" i="13" s="1"/>
  <c r="BK156" i="13"/>
  <c r="BH157" i="13" s="1"/>
  <c r="H157" i="13"/>
  <c r="AU157" i="13"/>
  <c r="AI158" i="13" s="1"/>
  <c r="AS157" i="13" l="1"/>
  <c r="J267" i="12"/>
  <c r="AW157" i="13"/>
  <c r="AK158" i="13" s="1"/>
  <c r="J157" i="13"/>
  <c r="Q157" i="13"/>
  <c r="K157" i="13"/>
  <c r="N157" i="13" s="1"/>
  <c r="H267" i="12"/>
  <c r="I267" i="12" s="1"/>
  <c r="F367" i="7"/>
  <c r="BI157" i="13" l="1"/>
  <c r="BC157" i="13"/>
  <c r="BF157" i="13" s="1"/>
  <c r="I157" i="13"/>
  <c r="BK157" i="13" s="1"/>
  <c r="BH158" i="13" s="1"/>
  <c r="AV157" i="13"/>
  <c r="AJ158" i="13" s="1"/>
  <c r="AS158" i="13" s="1"/>
  <c r="Z158" i="13"/>
  <c r="J268" i="12"/>
  <c r="G368" i="7"/>
  <c r="K368" i="7"/>
  <c r="H368" i="7"/>
  <c r="J368" i="7"/>
  <c r="I368" i="7"/>
  <c r="BD157" i="13"/>
  <c r="BG157" i="13" s="1"/>
  <c r="BJ157" i="13"/>
  <c r="S157" i="13"/>
  <c r="AB158" i="13" s="1"/>
  <c r="M157" i="13"/>
  <c r="P157" i="13" s="1"/>
  <c r="BB157" i="13"/>
  <c r="BA157" i="13"/>
  <c r="L157" i="13" l="1"/>
  <c r="O157" i="13" s="1"/>
  <c r="R157" i="13"/>
  <c r="AA158" i="13" s="1"/>
  <c r="AT158" i="13"/>
  <c r="J158" i="13" s="1"/>
  <c r="L368" i="7"/>
  <c r="G268" i="12" s="1"/>
  <c r="BE157" i="13"/>
  <c r="AR158" i="13"/>
  <c r="I158" i="13"/>
  <c r="AV158" i="13"/>
  <c r="AJ159" i="13" s="1"/>
  <c r="F368" i="7" l="1"/>
  <c r="K369" i="7" s="1"/>
  <c r="AW158" i="13"/>
  <c r="AK159" i="13" s="1"/>
  <c r="BC158" i="13"/>
  <c r="BF158" i="13" s="1"/>
  <c r="G369" i="7"/>
  <c r="J369" i="7"/>
  <c r="H158" i="13"/>
  <c r="AU158" i="13"/>
  <c r="AI159" i="13" s="1"/>
  <c r="S158" i="13"/>
  <c r="AB159" i="13" s="1"/>
  <c r="M158" i="13"/>
  <c r="P158" i="13" s="1"/>
  <c r="R158" i="13"/>
  <c r="L158" i="13"/>
  <c r="O158" i="13" s="1"/>
  <c r="BD158" i="13"/>
  <c r="BG158" i="13" s="1"/>
  <c r="BJ158" i="13"/>
  <c r="H268" i="12"/>
  <c r="I268" i="12" s="1"/>
  <c r="H369" i="7" l="1"/>
  <c r="I369" i="7"/>
  <c r="L369" i="7"/>
  <c r="G269" i="12" s="1"/>
  <c r="H269" i="12" s="1"/>
  <c r="I269" i="12" s="1"/>
  <c r="BI158" i="13"/>
  <c r="AA159" i="13"/>
  <c r="AT159" i="13"/>
  <c r="J159" i="13" s="1"/>
  <c r="BK158" i="13"/>
  <c r="BH159" i="13" s="1"/>
  <c r="Q158" i="13"/>
  <c r="Z159" i="13" s="1"/>
  <c r="K158" i="13"/>
  <c r="N158" i="13" s="1"/>
  <c r="J269" i="12"/>
  <c r="AS159" i="13"/>
  <c r="BB158" i="13"/>
  <c r="BE158" i="13" s="1"/>
  <c r="BA158" i="13"/>
  <c r="AW159" i="13" l="1"/>
  <c r="AK160" i="13" s="1"/>
  <c r="F369" i="7"/>
  <c r="AR159" i="13"/>
  <c r="I159" i="13"/>
  <c r="AV159" i="13"/>
  <c r="AJ160" i="13" s="1"/>
  <c r="J270" i="12"/>
  <c r="S159" i="13"/>
  <c r="M159" i="13"/>
  <c r="P159" i="13" s="1"/>
  <c r="AB160" i="13" l="1"/>
  <c r="BB159" i="13"/>
  <c r="BE159" i="13" s="1"/>
  <c r="BA159" i="13"/>
  <c r="G370" i="7"/>
  <c r="J370" i="7"/>
  <c r="I370" i="7"/>
  <c r="H370" i="7"/>
  <c r="K370" i="7"/>
  <c r="BD159" i="13"/>
  <c r="BJ159" i="13"/>
  <c r="R159" i="13"/>
  <c r="AA160" i="13" s="1"/>
  <c r="L159" i="13"/>
  <c r="O159" i="13" s="1"/>
  <c r="H159" i="13"/>
  <c r="AU159" i="13"/>
  <c r="AI160" i="13" s="1"/>
  <c r="BC159" i="13"/>
  <c r="BF159" i="13" s="1"/>
  <c r="BI159" i="13"/>
  <c r="L370" i="7" l="1"/>
  <c r="G270" i="12" s="1"/>
  <c r="AS160" i="13"/>
  <c r="BG159" i="13"/>
  <c r="AT160" i="13"/>
  <c r="AR160" i="13"/>
  <c r="BK159" i="13"/>
  <c r="BH160" i="13" s="1"/>
  <c r="Q159" i="13"/>
  <c r="Z160" i="13" s="1"/>
  <c r="K159" i="13"/>
  <c r="N159" i="13" s="1"/>
  <c r="J160" i="13" l="1"/>
  <c r="AW160" i="13"/>
  <c r="AK161" i="13" s="1"/>
  <c r="F370" i="7"/>
  <c r="I160" i="13"/>
  <c r="AV160" i="13"/>
  <c r="AJ161" i="13" s="1"/>
  <c r="AU160" i="13"/>
  <c r="AI161" i="13" s="1"/>
  <c r="H160" i="13"/>
  <c r="H270" i="12"/>
  <c r="I270" i="12" s="1"/>
  <c r="BD160" i="13" l="1"/>
  <c r="BG160" i="13" s="1"/>
  <c r="BJ160" i="13"/>
  <c r="G371" i="7"/>
  <c r="H371" i="7"/>
  <c r="I371" i="7"/>
  <c r="K371" i="7"/>
  <c r="J371" i="7"/>
  <c r="R160" i="13"/>
  <c r="AA161" i="13" s="1"/>
  <c r="L160" i="13"/>
  <c r="O160" i="13" s="1"/>
  <c r="BK160" i="13"/>
  <c r="BH161" i="13" s="1"/>
  <c r="Q160" i="13"/>
  <c r="Z161" i="13" s="1"/>
  <c r="K160" i="13"/>
  <c r="N160" i="13" s="1"/>
  <c r="J271" i="12"/>
  <c r="AT161" i="13"/>
  <c r="BB160" i="13"/>
  <c r="BE160" i="13" s="1"/>
  <c r="BA160" i="13"/>
  <c r="BC160" i="13"/>
  <c r="BF160" i="13" s="1"/>
  <c r="BI160" i="13"/>
  <c r="S160" i="13"/>
  <c r="AB161" i="13" s="1"/>
  <c r="M160" i="13"/>
  <c r="P160" i="13" s="1"/>
  <c r="BD161" i="13" l="1"/>
  <c r="BG161" i="13" s="1"/>
  <c r="L371" i="7"/>
  <c r="G271" i="12" s="1"/>
  <c r="F371" i="7"/>
  <c r="H372" i="7" s="1"/>
  <c r="AS161" i="13"/>
  <c r="AR161" i="13"/>
  <c r="AW161" i="13"/>
  <c r="AK162" i="13" s="1"/>
  <c r="J161" i="13"/>
  <c r="BJ161" i="13" l="1"/>
  <c r="K372" i="7"/>
  <c r="J372" i="7"/>
  <c r="G372" i="7"/>
  <c r="I372" i="7"/>
  <c r="BC161" i="13"/>
  <c r="BF161" i="13" s="1"/>
  <c r="BI161" i="13"/>
  <c r="H271" i="12"/>
  <c r="I271" i="12" s="1"/>
  <c r="AU161" i="13"/>
  <c r="AI162" i="13" s="1"/>
  <c r="H161" i="13"/>
  <c r="S161" i="13"/>
  <c r="AB162" i="13" s="1"/>
  <c r="M161" i="13"/>
  <c r="P161" i="13" s="1"/>
  <c r="BB161" i="13"/>
  <c r="BE161" i="13" s="1"/>
  <c r="BA161" i="13"/>
  <c r="AV161" i="13"/>
  <c r="AJ162" i="13" s="1"/>
  <c r="I161" i="13"/>
  <c r="AT162" i="13"/>
  <c r="L372" i="7" l="1"/>
  <c r="G272" i="12" s="1"/>
  <c r="AS162" i="13"/>
  <c r="AR162" i="13"/>
  <c r="J162" i="13"/>
  <c r="AW162" i="13"/>
  <c r="AK163" i="13" s="1"/>
  <c r="J272" i="12"/>
  <c r="Q161" i="13"/>
  <c r="Z162" i="13" s="1"/>
  <c r="BK161" i="13"/>
  <c r="BH162" i="13" s="1"/>
  <c r="K161" i="13"/>
  <c r="N161" i="13" s="1"/>
  <c r="H272" i="12"/>
  <c r="I272" i="12" s="1"/>
  <c r="R161" i="13"/>
  <c r="AA162" i="13" s="1"/>
  <c r="L161" i="13"/>
  <c r="O161" i="13" s="1"/>
  <c r="S162" i="13" l="1"/>
  <c r="M162" i="13"/>
  <c r="P162" i="13" s="1"/>
  <c r="H162" i="13"/>
  <c r="AU162" i="13"/>
  <c r="AI163" i="13" s="1"/>
  <c r="I162" i="13"/>
  <c r="AV162" i="13"/>
  <c r="AJ163" i="13" s="1"/>
  <c r="F372" i="7"/>
  <c r="J273" i="12"/>
  <c r="BB162" i="13" l="1"/>
  <c r="BE162" i="13" s="1"/>
  <c r="BA162" i="13"/>
  <c r="G373" i="7"/>
  <c r="K373" i="7"/>
  <c r="J373" i="7"/>
  <c r="I373" i="7"/>
  <c r="H373" i="7"/>
  <c r="BK162" i="13"/>
  <c r="BH163" i="13" s="1"/>
  <c r="Q162" i="13"/>
  <c r="Z163" i="13" s="1"/>
  <c r="K162" i="13"/>
  <c r="N162" i="13" s="1"/>
  <c r="BD162" i="13"/>
  <c r="BJ162" i="13"/>
  <c r="BC162" i="13"/>
  <c r="BF162" i="13" s="1"/>
  <c r="BI162" i="13"/>
  <c r="AR163" i="13"/>
  <c r="R162" i="13"/>
  <c r="AA163" i="13" s="1"/>
  <c r="L162" i="13"/>
  <c r="O162" i="13" s="1"/>
  <c r="AB163" i="13"/>
  <c r="F373" i="7" l="1"/>
  <c r="J374" i="7" s="1"/>
  <c r="AS163" i="13"/>
  <c r="H163" i="13"/>
  <c r="AU163" i="13"/>
  <c r="AI164" i="13" s="1"/>
  <c r="L373" i="7"/>
  <c r="G273" i="12" s="1"/>
  <c r="BG162" i="13"/>
  <c r="AT163" i="13"/>
  <c r="H374" i="7"/>
  <c r="I374" i="7"/>
  <c r="AV163" i="13" l="1"/>
  <c r="AJ164" i="13" s="1"/>
  <c r="I163" i="13"/>
  <c r="L163" i="13" s="1"/>
  <c r="O163" i="13" s="1"/>
  <c r="K374" i="7"/>
  <c r="G374" i="7"/>
  <c r="BD163" i="13"/>
  <c r="BG163" i="13" s="1"/>
  <c r="BJ163" i="13"/>
  <c r="AR164" i="13"/>
  <c r="R163" i="13"/>
  <c r="AA164" i="13" s="1"/>
  <c r="Q163" i="13"/>
  <c r="Z164" i="13" s="1"/>
  <c r="K163" i="13"/>
  <c r="N163" i="13" s="1"/>
  <c r="BB163" i="13"/>
  <c r="BE163" i="13" s="1"/>
  <c r="BA163" i="13"/>
  <c r="J163" i="13"/>
  <c r="AW163" i="13"/>
  <c r="AK164" i="13" s="1"/>
  <c r="H273" i="12"/>
  <c r="I273" i="12" s="1"/>
  <c r="BC163" i="13"/>
  <c r="BF163" i="13" s="1"/>
  <c r="BI163" i="13"/>
  <c r="L374" i="7" l="1"/>
  <c r="G274" i="12" s="1"/>
  <c r="J274" i="12"/>
  <c r="AU164" i="13"/>
  <c r="AI165" i="13" s="1"/>
  <c r="H164" i="13"/>
  <c r="H274" i="12"/>
  <c r="I274" i="12" s="1"/>
  <c r="AS164" i="13"/>
  <c r="S163" i="13"/>
  <c r="AB164" i="13" s="1"/>
  <c r="M163" i="13"/>
  <c r="P163" i="13" s="1"/>
  <c r="AT164" i="13"/>
  <c r="BK163" i="13"/>
  <c r="BH164" i="13" s="1"/>
  <c r="F374" i="7" l="1"/>
  <c r="I164" i="13"/>
  <c r="AV164" i="13"/>
  <c r="AJ165" i="13" s="1"/>
  <c r="Q164" i="13"/>
  <c r="K164" i="13"/>
  <c r="N164" i="13" s="1"/>
  <c r="K375" i="7"/>
  <c r="J375" i="7"/>
  <c r="H375" i="7"/>
  <c r="G375" i="7"/>
  <c r="I375" i="7"/>
  <c r="J164" i="13"/>
  <c r="AW164" i="13"/>
  <c r="AK165" i="13" s="1"/>
  <c r="J275" i="12"/>
  <c r="S164" i="13" l="1"/>
  <c r="AB165" i="13" s="1"/>
  <c r="M164" i="13"/>
  <c r="P164" i="13" s="1"/>
  <c r="BK164" i="13"/>
  <c r="BH165" i="13" s="1"/>
  <c r="BB164" i="13"/>
  <c r="BA164" i="13"/>
  <c r="L375" i="7"/>
  <c r="G275" i="12" s="1"/>
  <c r="Z165" i="13"/>
  <c r="BD164" i="13"/>
  <c r="BG164" i="13" s="1"/>
  <c r="BJ164" i="13"/>
  <c r="R164" i="13"/>
  <c r="AA165" i="13" s="1"/>
  <c r="L164" i="13"/>
  <c r="O164" i="13" s="1"/>
  <c r="BC164" i="13"/>
  <c r="BF164" i="13" s="1"/>
  <c r="BI164" i="13"/>
  <c r="BE164" i="13" l="1"/>
  <c r="AR165" i="13"/>
  <c r="F375" i="7"/>
  <c r="H275" i="12"/>
  <c r="I275" i="12" s="1"/>
  <c r="AS165" i="13"/>
  <c r="AT165" i="13"/>
  <c r="AU165" i="13" l="1"/>
  <c r="AI166" i="13" s="1"/>
  <c r="H165" i="13"/>
  <c r="J276" i="12"/>
  <c r="AW165" i="13"/>
  <c r="AK166" i="13" s="1"/>
  <c r="J165" i="13"/>
  <c r="AV165" i="13"/>
  <c r="AJ166" i="13" s="1"/>
  <c r="I165" i="13"/>
  <c r="G376" i="7"/>
  <c r="I376" i="7"/>
  <c r="K376" i="7"/>
  <c r="H376" i="7"/>
  <c r="J376" i="7"/>
  <c r="L376" i="7" l="1"/>
  <c r="G276" i="12" s="1"/>
  <c r="BB165" i="13"/>
  <c r="BE165" i="13" s="1"/>
  <c r="BA165" i="13"/>
  <c r="BC165" i="13"/>
  <c r="BF165" i="13" s="1"/>
  <c r="BI165" i="13"/>
  <c r="R165" i="13"/>
  <c r="AA166" i="13" s="1"/>
  <c r="L165" i="13"/>
  <c r="O165" i="13" s="1"/>
  <c r="Q165" i="13"/>
  <c r="Z166" i="13" s="1"/>
  <c r="BK165" i="13"/>
  <c r="BH166" i="13" s="1"/>
  <c r="K165" i="13"/>
  <c r="N165" i="13" s="1"/>
  <c r="BD165" i="13"/>
  <c r="BG165" i="13" s="1"/>
  <c r="BJ165" i="13"/>
  <c r="S165" i="13"/>
  <c r="AB166" i="13" s="1"/>
  <c r="M165" i="13"/>
  <c r="P165" i="13" s="1"/>
  <c r="AS166" i="13"/>
  <c r="AR166" i="13"/>
  <c r="BB166" i="13" l="1"/>
  <c r="BE166" i="13" s="1"/>
  <c r="I166" i="13"/>
  <c r="AV166" i="13"/>
  <c r="AJ167" i="13" s="1"/>
  <c r="H276" i="12"/>
  <c r="I276" i="12" s="1"/>
  <c r="F376" i="7"/>
  <c r="AT166" i="13"/>
  <c r="H166" i="13"/>
  <c r="AU166" i="13"/>
  <c r="AI167" i="13" s="1"/>
  <c r="BD166" i="13" l="1"/>
  <c r="BG166" i="13" s="1"/>
  <c r="BJ166" i="13"/>
  <c r="Q166" i="13"/>
  <c r="Z167" i="13" s="1"/>
  <c r="K166" i="13"/>
  <c r="N166" i="13" s="1"/>
  <c r="BC166" i="13"/>
  <c r="BF166" i="13" s="1"/>
  <c r="BI166" i="13"/>
  <c r="AR167" i="13"/>
  <c r="R166" i="13"/>
  <c r="AA167" i="13" s="1"/>
  <c r="L166" i="13"/>
  <c r="O166" i="13" s="1"/>
  <c r="J166" i="13"/>
  <c r="BK166" i="13" s="1"/>
  <c r="BH167" i="13" s="1"/>
  <c r="AW166" i="13"/>
  <c r="AK167" i="13" s="1"/>
  <c r="J377" i="7"/>
  <c r="K377" i="7"/>
  <c r="H377" i="7"/>
  <c r="I377" i="7"/>
  <c r="G377" i="7"/>
  <c r="BA166" i="13"/>
  <c r="J277" i="12"/>
  <c r="AS167" i="13" l="1"/>
  <c r="I167" i="13" s="1"/>
  <c r="AT167" i="13"/>
  <c r="L377" i="7"/>
  <c r="G277" i="12" s="1"/>
  <c r="S166" i="13"/>
  <c r="AB167" i="13" s="1"/>
  <c r="M166" i="13"/>
  <c r="P166" i="13" s="1"/>
  <c r="H167" i="13"/>
  <c r="AU167" i="13"/>
  <c r="AI168" i="13" s="1"/>
  <c r="AV167" i="13" l="1"/>
  <c r="AJ168" i="13" s="1"/>
  <c r="F377" i="7"/>
  <c r="K378" i="7" s="1"/>
  <c r="R167" i="13"/>
  <c r="AA168" i="13" s="1"/>
  <c r="L167" i="13"/>
  <c r="O167" i="13" s="1"/>
  <c r="BC167" i="13"/>
  <c r="BF167" i="13" s="1"/>
  <c r="BI167" i="13"/>
  <c r="J167" i="13"/>
  <c r="AW167" i="13"/>
  <c r="AK168" i="13" s="1"/>
  <c r="Q167" i="13"/>
  <c r="Z168" i="13" s="1"/>
  <c r="K167" i="13"/>
  <c r="N167" i="13" s="1"/>
  <c r="H277" i="12"/>
  <c r="I277" i="12" s="1"/>
  <c r="BB167" i="13"/>
  <c r="BE167" i="13" s="1"/>
  <c r="J378" i="7" l="1"/>
  <c r="H378" i="7"/>
  <c r="AR168" i="13"/>
  <c r="AU168" i="13" s="1"/>
  <c r="AI169" i="13" s="1"/>
  <c r="G378" i="7"/>
  <c r="I378" i="7"/>
  <c r="S167" i="13"/>
  <c r="AB168" i="13" s="1"/>
  <c r="M167" i="13"/>
  <c r="P167" i="13" s="1"/>
  <c r="J278" i="12"/>
  <c r="BD167" i="13"/>
  <c r="BG167" i="13" s="1"/>
  <c r="BJ167" i="13"/>
  <c r="BA167" i="13"/>
  <c r="BK167" i="13"/>
  <c r="BH168" i="13" s="1"/>
  <c r="AS168" i="13"/>
  <c r="L378" i="7" l="1"/>
  <c r="G278" i="12" s="1"/>
  <c r="H168" i="13"/>
  <c r="AT168" i="13"/>
  <c r="H278" i="12"/>
  <c r="I278" i="12" s="1"/>
  <c r="J279" i="12" s="1"/>
  <c r="I168" i="13"/>
  <c r="AV168" i="13"/>
  <c r="AJ169" i="13" s="1"/>
  <c r="Q168" i="13"/>
  <c r="K168" i="13"/>
  <c r="N168" i="13" s="1"/>
  <c r="F378" i="7"/>
  <c r="Z169" i="13" l="1"/>
  <c r="AW168" i="13"/>
  <c r="AK169" i="13" s="1"/>
  <c r="J168" i="13"/>
  <c r="S168" i="13" s="1"/>
  <c r="AB169" i="13" s="1"/>
  <c r="BD168" i="13"/>
  <c r="BG168" i="13" s="1"/>
  <c r="BJ168" i="13"/>
  <c r="BC168" i="13"/>
  <c r="BF168" i="13" s="1"/>
  <c r="BI168" i="13"/>
  <c r="R168" i="13"/>
  <c r="AA169" i="13" s="1"/>
  <c r="L168" i="13"/>
  <c r="O168" i="13" s="1"/>
  <c r="K379" i="7"/>
  <c r="G379" i="7"/>
  <c r="H379" i="7"/>
  <c r="I379" i="7"/>
  <c r="J379" i="7"/>
  <c r="BB168" i="13"/>
  <c r="BA168" i="13"/>
  <c r="M168" i="13" l="1"/>
  <c r="P168" i="13" s="1"/>
  <c r="BK168" i="13"/>
  <c r="BH169" i="13" s="1"/>
  <c r="AT169" i="13"/>
  <c r="J169" i="13" s="1"/>
  <c r="F379" i="7"/>
  <c r="H380" i="7" s="1"/>
  <c r="AS169" i="13"/>
  <c r="BE168" i="13"/>
  <c r="AR169" i="13"/>
  <c r="L379" i="7"/>
  <c r="G279" i="12" s="1"/>
  <c r="I380" i="7" l="1"/>
  <c r="BD169" i="13"/>
  <c r="BG169" i="13" s="1"/>
  <c r="AW169" i="13"/>
  <c r="AK170" i="13" s="1"/>
  <c r="K380" i="7"/>
  <c r="G380" i="7"/>
  <c r="J380" i="7"/>
  <c r="S169" i="13"/>
  <c r="AB170" i="13" s="1"/>
  <c r="M169" i="13"/>
  <c r="P169" i="13" s="1"/>
  <c r="AU169" i="13"/>
  <c r="AI170" i="13" s="1"/>
  <c r="H169" i="13"/>
  <c r="AV169" i="13"/>
  <c r="AJ170" i="13" s="1"/>
  <c r="I169" i="13"/>
  <c r="H279" i="12"/>
  <c r="I279" i="12" s="1"/>
  <c r="L380" i="7" l="1"/>
  <c r="G280" i="12" s="1"/>
  <c r="BJ169" i="13"/>
  <c r="AT170" i="13"/>
  <c r="J170" i="13" s="1"/>
  <c r="BC169" i="13"/>
  <c r="BF169" i="13" s="1"/>
  <c r="BI169" i="13"/>
  <c r="H280" i="12"/>
  <c r="I280" i="12" s="1"/>
  <c r="BB169" i="13"/>
  <c r="BE169" i="13" s="1"/>
  <c r="BA169" i="13"/>
  <c r="J280" i="12"/>
  <c r="R169" i="13"/>
  <c r="AA170" i="13" s="1"/>
  <c r="L169" i="13"/>
  <c r="O169" i="13" s="1"/>
  <c r="Q169" i="13"/>
  <c r="Z170" i="13" s="1"/>
  <c r="BK169" i="13"/>
  <c r="BH170" i="13" s="1"/>
  <c r="K169" i="13"/>
  <c r="N169" i="13" s="1"/>
  <c r="AR170" i="13" l="1"/>
  <c r="AS170" i="13"/>
  <c r="AW170" i="13"/>
  <c r="AK171" i="13" s="1"/>
  <c r="H170" i="13"/>
  <c r="AU170" i="13"/>
  <c r="AI171" i="13" s="1"/>
  <c r="F380" i="7"/>
  <c r="J281" i="12"/>
  <c r="S170" i="13"/>
  <c r="M170" i="13"/>
  <c r="P170" i="13" s="1"/>
  <c r="I170" i="13"/>
  <c r="AV170" i="13"/>
  <c r="AJ171" i="13" s="1"/>
  <c r="AB171" i="13" l="1"/>
  <c r="BC170" i="13"/>
  <c r="BF170" i="13" s="1"/>
  <c r="BI170" i="13"/>
  <c r="R170" i="13"/>
  <c r="AA171" i="13" s="1"/>
  <c r="L170" i="13"/>
  <c r="O170" i="13" s="1"/>
  <c r="BB170" i="13"/>
  <c r="BE170" i="13" s="1"/>
  <c r="BA170" i="13"/>
  <c r="BK170" i="13"/>
  <c r="BH171" i="13" s="1"/>
  <c r="Q170" i="13"/>
  <c r="Z171" i="13" s="1"/>
  <c r="K170" i="13"/>
  <c r="N170" i="13" s="1"/>
  <c r="I381" i="7"/>
  <c r="G381" i="7"/>
  <c r="H381" i="7"/>
  <c r="K381" i="7"/>
  <c r="J381" i="7"/>
  <c r="BD170" i="13"/>
  <c r="BJ170" i="13"/>
  <c r="BG170" i="13" l="1"/>
  <c r="AT171" i="13"/>
  <c r="AR171" i="13"/>
  <c r="F381" i="7"/>
  <c r="H382" i="7" s="1"/>
  <c r="L381" i="7"/>
  <c r="G281" i="12" s="1"/>
  <c r="AS171" i="13"/>
  <c r="G382" i="7" l="1"/>
  <c r="K382" i="7"/>
  <c r="I382" i="7"/>
  <c r="I171" i="13"/>
  <c r="AV171" i="13"/>
  <c r="AJ172" i="13" s="1"/>
  <c r="J171" i="13"/>
  <c r="AW171" i="13"/>
  <c r="AK172" i="13" s="1"/>
  <c r="H171" i="13"/>
  <c r="AU171" i="13"/>
  <c r="AI172" i="13" s="1"/>
  <c r="H281" i="12"/>
  <c r="I281" i="12" s="1"/>
  <c r="J382" i="7"/>
  <c r="L382" i="7" l="1"/>
  <c r="G282" i="12" s="1"/>
  <c r="BB171" i="13"/>
  <c r="BE171" i="13" s="1"/>
  <c r="BA171" i="13"/>
  <c r="S171" i="13"/>
  <c r="AB172" i="13" s="1"/>
  <c r="M171" i="13"/>
  <c r="P171" i="13" s="1"/>
  <c r="J282" i="12"/>
  <c r="AR172" i="13"/>
  <c r="H282" i="12"/>
  <c r="I282" i="12" s="1"/>
  <c r="BD171" i="13"/>
  <c r="BG171" i="13" s="1"/>
  <c r="BJ171" i="13"/>
  <c r="BK171" i="13"/>
  <c r="BH172" i="13" s="1"/>
  <c r="Q171" i="13"/>
  <c r="Z172" i="13" s="1"/>
  <c r="K171" i="13"/>
  <c r="N171" i="13" s="1"/>
  <c r="R171" i="13"/>
  <c r="AA172" i="13" s="1"/>
  <c r="L171" i="13"/>
  <c r="O171" i="13" s="1"/>
  <c r="BC171" i="13"/>
  <c r="BF171" i="13" s="1"/>
  <c r="BI171" i="13"/>
  <c r="AS172" i="13" l="1"/>
  <c r="AU172" i="13"/>
  <c r="AI173" i="13" s="1"/>
  <c r="H172" i="13"/>
  <c r="F382" i="7"/>
  <c r="AT172" i="13"/>
  <c r="J283" i="12"/>
  <c r="I172" i="13" l="1"/>
  <c r="AV172" i="13"/>
  <c r="AJ173" i="13" s="1"/>
  <c r="R172" i="13"/>
  <c r="AA173" i="13" s="1"/>
  <c r="L172" i="13"/>
  <c r="O172" i="13" s="1"/>
  <c r="I383" i="7"/>
  <c r="G383" i="7"/>
  <c r="H383" i="7"/>
  <c r="K383" i="7"/>
  <c r="J383" i="7"/>
  <c r="BC172" i="13"/>
  <c r="BF172" i="13" s="1"/>
  <c r="BI172" i="13"/>
  <c r="J172" i="13"/>
  <c r="BK172" i="13" s="1"/>
  <c r="BH173" i="13" s="1"/>
  <c r="AW172" i="13"/>
  <c r="AK173" i="13" s="1"/>
  <c r="BB172" i="13"/>
  <c r="BE172" i="13" s="1"/>
  <c r="Q172" i="13"/>
  <c r="Z173" i="13" s="1"/>
  <c r="K172" i="13"/>
  <c r="N172" i="13" s="1"/>
  <c r="BA172" i="13"/>
  <c r="L383" i="7" l="1"/>
  <c r="G283" i="12" s="1"/>
  <c r="AS173" i="13"/>
  <c r="BD172" i="13"/>
  <c r="BG172" i="13" s="1"/>
  <c r="BJ172" i="13"/>
  <c r="AR173" i="13"/>
  <c r="AT173" i="13"/>
  <c r="S172" i="13"/>
  <c r="AB173" i="13" s="1"/>
  <c r="M172" i="13"/>
  <c r="P172" i="13" s="1"/>
  <c r="F383" i="7" l="1"/>
  <c r="AV173" i="13"/>
  <c r="AJ174" i="13" s="1"/>
  <c r="I173" i="13"/>
  <c r="AU173" i="13"/>
  <c r="AI174" i="13" s="1"/>
  <c r="H173" i="13"/>
  <c r="H283" i="12"/>
  <c r="I283" i="12" s="1"/>
  <c r="AW173" i="13"/>
  <c r="AK174" i="13" s="1"/>
  <c r="J173" i="13"/>
  <c r="BD173" i="13" l="1"/>
  <c r="BG173" i="13" s="1"/>
  <c r="BJ173" i="13"/>
  <c r="BC173" i="13"/>
  <c r="BF173" i="13" s="1"/>
  <c r="BI173" i="13"/>
  <c r="S173" i="13"/>
  <c r="AB174" i="13" s="1"/>
  <c r="M173" i="13"/>
  <c r="P173" i="13" s="1"/>
  <c r="R173" i="13"/>
  <c r="AA174" i="13" s="1"/>
  <c r="L173" i="13"/>
  <c r="O173" i="13" s="1"/>
  <c r="J284" i="12"/>
  <c r="Q173" i="13"/>
  <c r="Z174" i="13" s="1"/>
  <c r="BK173" i="13"/>
  <c r="BH174" i="13" s="1"/>
  <c r="K173" i="13"/>
  <c r="N173" i="13" s="1"/>
  <c r="AT174" i="13"/>
  <c r="AS174" i="13"/>
  <c r="BB173" i="13"/>
  <c r="BE173" i="13" s="1"/>
  <c r="BA173" i="13"/>
  <c r="H384" i="7"/>
  <c r="I384" i="7"/>
  <c r="K384" i="7"/>
  <c r="J384" i="7"/>
  <c r="G384" i="7"/>
  <c r="BC174" i="13" l="1"/>
  <c r="BF174" i="13" s="1"/>
  <c r="AV174" i="13"/>
  <c r="AJ175" i="13" s="1"/>
  <c r="I174" i="13"/>
  <c r="AR174" i="13"/>
  <c r="F384" i="7"/>
  <c r="H385" i="7" s="1"/>
  <c r="L384" i="7"/>
  <c r="G284" i="12" s="1"/>
  <c r="AW174" i="13"/>
  <c r="AK175" i="13" s="1"/>
  <c r="J174" i="13"/>
  <c r="BI174" i="13" l="1"/>
  <c r="K385" i="7"/>
  <c r="G385" i="7"/>
  <c r="I385" i="7"/>
  <c r="H284" i="12"/>
  <c r="I284" i="12" s="1"/>
  <c r="R174" i="13"/>
  <c r="AA175" i="13" s="1"/>
  <c r="L174" i="13"/>
  <c r="O174" i="13" s="1"/>
  <c r="H174" i="13"/>
  <c r="AU174" i="13"/>
  <c r="AI175" i="13" s="1"/>
  <c r="AS175" i="13"/>
  <c r="S174" i="13"/>
  <c r="AB175" i="13" s="1"/>
  <c r="M174" i="13"/>
  <c r="P174" i="13" s="1"/>
  <c r="BD174" i="13"/>
  <c r="BG174" i="13" s="1"/>
  <c r="BJ174" i="13"/>
  <c r="J385" i="7"/>
  <c r="L385" i="7" l="1"/>
  <c r="G285" i="12" s="1"/>
  <c r="AT175" i="13"/>
  <c r="BB174" i="13"/>
  <c r="BE174" i="13" s="1"/>
  <c r="BA174" i="13"/>
  <c r="H285" i="12"/>
  <c r="I285" i="12" s="1"/>
  <c r="I175" i="13"/>
  <c r="AV175" i="13"/>
  <c r="AJ176" i="13" s="1"/>
  <c r="J175" i="13"/>
  <c r="AW175" i="13"/>
  <c r="AK176" i="13" s="1"/>
  <c r="BK174" i="13"/>
  <c r="BH175" i="13" s="1"/>
  <c r="Q174" i="13"/>
  <c r="Z175" i="13" s="1"/>
  <c r="K174" i="13"/>
  <c r="N174" i="13" s="1"/>
  <c r="J285" i="12"/>
  <c r="AR175" i="13" l="1"/>
  <c r="H175" i="13" s="1"/>
  <c r="F385" i="7"/>
  <c r="J286" i="12"/>
  <c r="R175" i="13"/>
  <c r="L175" i="13"/>
  <c r="O175" i="13" s="1"/>
  <c r="S175" i="13"/>
  <c r="M175" i="13"/>
  <c r="P175" i="13" s="1"/>
  <c r="AU175" i="13" l="1"/>
  <c r="AI176" i="13" s="1"/>
  <c r="AB176" i="13"/>
  <c r="AA176" i="13"/>
  <c r="BK175" i="13"/>
  <c r="BH176" i="13" s="1"/>
  <c r="Q175" i="13"/>
  <c r="Z176" i="13" s="1"/>
  <c r="K175" i="13"/>
  <c r="N175" i="13" s="1"/>
  <c r="BD175" i="13"/>
  <c r="BJ175" i="13"/>
  <c r="H386" i="7"/>
  <c r="I386" i="7"/>
  <c r="K386" i="7"/>
  <c r="G386" i="7"/>
  <c r="J386" i="7"/>
  <c r="BC175" i="13"/>
  <c r="BI175" i="13"/>
  <c r="BB175" i="13"/>
  <c r="BE175" i="13" s="1"/>
  <c r="BA175" i="13"/>
  <c r="F386" i="7" l="1"/>
  <c r="H387" i="7" s="1"/>
  <c r="J387" i="7"/>
  <c r="BG175" i="13"/>
  <c r="AT176" i="13"/>
  <c r="BF175" i="13"/>
  <c r="AS176" i="13"/>
  <c r="G387" i="7"/>
  <c r="L386" i="7"/>
  <c r="G286" i="12" s="1"/>
  <c r="K387" i="7"/>
  <c r="AR176" i="13"/>
  <c r="I387" i="7"/>
  <c r="BC176" i="13" l="1"/>
  <c r="BF176" i="13" s="1"/>
  <c r="BI176" i="13"/>
  <c r="H286" i="12"/>
  <c r="I286" i="12" s="1"/>
  <c r="H176" i="13"/>
  <c r="AU176" i="13"/>
  <c r="AI177" i="13" s="1"/>
  <c r="L387" i="7"/>
  <c r="G287" i="12" s="1"/>
  <c r="J176" i="13"/>
  <c r="AW176" i="13"/>
  <c r="AK177" i="13" s="1"/>
  <c r="I176" i="13"/>
  <c r="AV176" i="13"/>
  <c r="AJ177" i="13" s="1"/>
  <c r="S176" i="13" l="1"/>
  <c r="AB177" i="13" s="1"/>
  <c r="M176" i="13"/>
  <c r="P176" i="13" s="1"/>
  <c r="BD176" i="13"/>
  <c r="BG176" i="13" s="1"/>
  <c r="BJ176" i="13"/>
  <c r="J287" i="12"/>
  <c r="BB176" i="13"/>
  <c r="BE176" i="13" s="1"/>
  <c r="BA176" i="13"/>
  <c r="AS177" i="13"/>
  <c r="BK176" i="13"/>
  <c r="BH177" i="13" s="1"/>
  <c r="Q176" i="13"/>
  <c r="Z177" i="13" s="1"/>
  <c r="K176" i="13"/>
  <c r="N176" i="13" s="1"/>
  <c r="H287" i="12"/>
  <c r="I287" i="12" s="1"/>
  <c r="R176" i="13"/>
  <c r="AA177" i="13" s="1"/>
  <c r="L176" i="13"/>
  <c r="O176" i="13" s="1"/>
  <c r="AT177" i="13" l="1"/>
  <c r="AW177" i="13" s="1"/>
  <c r="AK178" i="13" s="1"/>
  <c r="J177" i="13"/>
  <c r="AV177" i="13"/>
  <c r="AJ178" i="13" s="1"/>
  <c r="I177" i="13"/>
  <c r="J288" i="12"/>
  <c r="F387" i="7"/>
  <c r="AR177" i="13"/>
  <c r="BB177" i="13" l="1"/>
  <c r="BE177" i="13" s="1"/>
  <c r="BA177" i="13"/>
  <c r="S177" i="13"/>
  <c r="AB178" i="13" s="1"/>
  <c r="M177" i="13"/>
  <c r="P177" i="13" s="1"/>
  <c r="BD177" i="13"/>
  <c r="BG177" i="13" s="1"/>
  <c r="BJ177" i="13"/>
  <c r="BC177" i="13"/>
  <c r="BF177" i="13" s="1"/>
  <c r="BI177" i="13"/>
  <c r="AU177" i="13"/>
  <c r="AI178" i="13" s="1"/>
  <c r="H177" i="13"/>
  <c r="G388" i="7"/>
  <c r="I388" i="7"/>
  <c r="K388" i="7"/>
  <c r="H388" i="7"/>
  <c r="J388" i="7"/>
  <c r="R177" i="13"/>
  <c r="AA178" i="13" s="1"/>
  <c r="L177" i="13"/>
  <c r="O177" i="13" s="1"/>
  <c r="AS178" i="13" l="1"/>
  <c r="AT178" i="13"/>
  <c r="J178" i="13" s="1"/>
  <c r="AV178" i="13"/>
  <c r="AJ179" i="13" s="1"/>
  <c r="I178" i="13"/>
  <c r="L388" i="7"/>
  <c r="G288" i="12" s="1"/>
  <c r="Q177" i="13"/>
  <c r="Z178" i="13" s="1"/>
  <c r="BK177" i="13"/>
  <c r="BH178" i="13" s="1"/>
  <c r="K177" i="13"/>
  <c r="N177" i="13" s="1"/>
  <c r="AR178" i="13"/>
  <c r="AW178" i="13" l="1"/>
  <c r="AK179" i="13" s="1"/>
  <c r="AU178" i="13"/>
  <c r="AI179" i="13" s="1"/>
  <c r="H178" i="13"/>
  <c r="S178" i="13"/>
  <c r="M178" i="13"/>
  <c r="P178" i="13" s="1"/>
  <c r="R178" i="13"/>
  <c r="L178" i="13"/>
  <c r="O178" i="13" s="1"/>
  <c r="H288" i="12"/>
  <c r="I288" i="12" s="1"/>
  <c r="F388" i="7"/>
  <c r="AB179" i="13" l="1"/>
  <c r="BC178" i="13"/>
  <c r="BI178" i="13"/>
  <c r="J289" i="12"/>
  <c r="AR179" i="13"/>
  <c r="BD178" i="13"/>
  <c r="BJ178" i="13"/>
  <c r="BK178" i="13"/>
  <c r="BH179" i="13" s="1"/>
  <c r="Q178" i="13"/>
  <c r="Z179" i="13" s="1"/>
  <c r="K178" i="13"/>
  <c r="N178" i="13" s="1"/>
  <c r="AA179" i="13"/>
  <c r="I389" i="7"/>
  <c r="G389" i="7"/>
  <c r="K389" i="7"/>
  <c r="H389" i="7"/>
  <c r="J389" i="7"/>
  <c r="BB178" i="13"/>
  <c r="BE178" i="13" s="1"/>
  <c r="BA178" i="13"/>
  <c r="F389" i="7" l="1"/>
  <c r="BB179" i="13"/>
  <c r="BE179" i="13" s="1"/>
  <c r="H179" i="13"/>
  <c r="AU179" i="13"/>
  <c r="AI180" i="13" s="1"/>
  <c r="J390" i="7"/>
  <c r="H390" i="7"/>
  <c r="G390" i="7"/>
  <c r="L389" i="7"/>
  <c r="G289" i="12" s="1"/>
  <c r="K390" i="7"/>
  <c r="I390" i="7"/>
  <c r="BG178" i="13"/>
  <c r="AT179" i="13"/>
  <c r="BF178" i="13"/>
  <c r="AS179" i="13"/>
  <c r="Q179" i="13" l="1"/>
  <c r="Z180" i="13" s="1"/>
  <c r="K179" i="13"/>
  <c r="N179" i="13" s="1"/>
  <c r="BD179" i="13"/>
  <c r="BG179" i="13" s="1"/>
  <c r="BJ179" i="13"/>
  <c r="L390" i="7"/>
  <c r="G290" i="12" s="1"/>
  <c r="AR180" i="13"/>
  <c r="I179" i="13"/>
  <c r="AV179" i="13"/>
  <c r="AJ180" i="13" s="1"/>
  <c r="H289" i="12"/>
  <c r="I289" i="12" s="1"/>
  <c r="J179" i="13"/>
  <c r="AW179" i="13"/>
  <c r="AK180" i="13" s="1"/>
  <c r="BK179" i="13" l="1"/>
  <c r="BH180" i="13" s="1"/>
  <c r="J290" i="12"/>
  <c r="AT180" i="13"/>
  <c r="BC179" i="13"/>
  <c r="BF179" i="13" s="1"/>
  <c r="BI179" i="13"/>
  <c r="BA179" i="13"/>
  <c r="H180" i="13"/>
  <c r="AU180" i="13"/>
  <c r="AI181" i="13" s="1"/>
  <c r="S179" i="13"/>
  <c r="AB180" i="13" s="1"/>
  <c r="M179" i="13"/>
  <c r="P179" i="13" s="1"/>
  <c r="R179" i="13"/>
  <c r="AA180" i="13" s="1"/>
  <c r="L179" i="13"/>
  <c r="O179" i="13" s="1"/>
  <c r="H290" i="12"/>
  <c r="I290" i="12" s="1"/>
  <c r="AS180" i="13" l="1"/>
  <c r="Q180" i="13"/>
  <c r="Z181" i="13" s="1"/>
  <c r="K180" i="13"/>
  <c r="N180" i="13" s="1"/>
  <c r="AV180" i="13"/>
  <c r="AJ181" i="13" s="1"/>
  <c r="I180" i="13"/>
  <c r="J291" i="12"/>
  <c r="F390" i="7"/>
  <c r="AW180" i="13"/>
  <c r="AK181" i="13" s="1"/>
  <c r="J180" i="13"/>
  <c r="BB180" i="13"/>
  <c r="BE180" i="13" s="1"/>
  <c r="AR181" i="13" l="1"/>
  <c r="AU181" i="13" s="1"/>
  <c r="AI182" i="13" s="1"/>
  <c r="BA180" i="13"/>
  <c r="R180" i="13"/>
  <c r="AA181" i="13" s="1"/>
  <c r="L180" i="13"/>
  <c r="O180" i="13" s="1"/>
  <c r="S180" i="13"/>
  <c r="AB181" i="13" s="1"/>
  <c r="M180" i="13"/>
  <c r="P180" i="13" s="1"/>
  <c r="BD180" i="13"/>
  <c r="BG180" i="13" s="1"/>
  <c r="BJ180" i="13"/>
  <c r="K391" i="7"/>
  <c r="G391" i="7"/>
  <c r="J391" i="7"/>
  <c r="I391" i="7"/>
  <c r="H391" i="7"/>
  <c r="BK180" i="13"/>
  <c r="BH181" i="13" s="1"/>
  <c r="BC180" i="13"/>
  <c r="BF180" i="13" s="1"/>
  <c r="BI180" i="13"/>
  <c r="H181" i="13" l="1"/>
  <c r="Q181" i="13" s="1"/>
  <c r="BB181" i="13"/>
  <c r="BE181" i="13" s="1"/>
  <c r="F391" i="7"/>
  <c r="K392" i="7" s="1"/>
  <c r="AT181" i="13"/>
  <c r="L391" i="7"/>
  <c r="G291" i="12" s="1"/>
  <c r="AS181" i="13"/>
  <c r="J392" i="7" l="1"/>
  <c r="I392" i="7"/>
  <c r="Z182" i="13"/>
  <c r="K181" i="13"/>
  <c r="N181" i="13" s="1"/>
  <c r="G392" i="7"/>
  <c r="AR182" i="13"/>
  <c r="AU182" i="13" s="1"/>
  <c r="AI183" i="13" s="1"/>
  <c r="H392" i="7"/>
  <c r="J181" i="13"/>
  <c r="AW181" i="13"/>
  <c r="AK182" i="13" s="1"/>
  <c r="I181" i="13"/>
  <c r="AV181" i="13"/>
  <c r="AJ182" i="13" s="1"/>
  <c r="H291" i="12"/>
  <c r="I291" i="12" s="1"/>
  <c r="H182" i="13" l="1"/>
  <c r="L392" i="7"/>
  <c r="G292" i="12" s="1"/>
  <c r="J292" i="12"/>
  <c r="H292" i="12"/>
  <c r="I292" i="12" s="1"/>
  <c r="S181" i="13"/>
  <c r="AB182" i="13" s="1"/>
  <c r="M181" i="13"/>
  <c r="P181" i="13" s="1"/>
  <c r="BD181" i="13"/>
  <c r="BG181" i="13" s="1"/>
  <c r="BJ181" i="13"/>
  <c r="BC181" i="13"/>
  <c r="BF181" i="13" s="1"/>
  <c r="BI181" i="13"/>
  <c r="BA181" i="13"/>
  <c r="R181" i="13"/>
  <c r="AA182" i="13" s="1"/>
  <c r="L181" i="13"/>
  <c r="O181" i="13" s="1"/>
  <c r="BK181" i="13"/>
  <c r="BH182" i="13" s="1"/>
  <c r="Q182" i="13"/>
  <c r="K182" i="13"/>
  <c r="N182" i="13" s="1"/>
  <c r="AT182" i="13" l="1"/>
  <c r="J182" i="13" s="1"/>
  <c r="BB182" i="13"/>
  <c r="F392" i="7"/>
  <c r="J293" i="12"/>
  <c r="AS182" i="13"/>
  <c r="Z183" i="13"/>
  <c r="AW182" i="13" l="1"/>
  <c r="AK183" i="13" s="1"/>
  <c r="BD182" i="13"/>
  <c r="BG182" i="13" s="1"/>
  <c r="BC182" i="13"/>
  <c r="BF182" i="13" s="1"/>
  <c r="BI182" i="13"/>
  <c r="S182" i="13"/>
  <c r="AB183" i="13" s="1"/>
  <c r="M182" i="13"/>
  <c r="P182" i="13" s="1"/>
  <c r="I182" i="13"/>
  <c r="AV182" i="13"/>
  <c r="AJ183" i="13" s="1"/>
  <c r="K393" i="7"/>
  <c r="J393" i="7"/>
  <c r="G393" i="7"/>
  <c r="H393" i="7"/>
  <c r="I393" i="7"/>
  <c r="BE182" i="13"/>
  <c r="AR183" i="13"/>
  <c r="BJ182" i="13"/>
  <c r="BA182" i="13" l="1"/>
  <c r="L393" i="7"/>
  <c r="G293" i="12" s="1"/>
  <c r="AT183" i="13"/>
  <c r="AU183" i="13"/>
  <c r="AI184" i="13" s="1"/>
  <c r="H183" i="13"/>
  <c r="AS183" i="13"/>
  <c r="R182" i="13"/>
  <c r="AA183" i="13" s="1"/>
  <c r="L182" i="13"/>
  <c r="O182" i="13" s="1"/>
  <c r="BK182" i="13"/>
  <c r="BH183" i="13" s="1"/>
  <c r="J183" i="13" l="1"/>
  <c r="AW183" i="13"/>
  <c r="AK184" i="13" s="1"/>
  <c r="I183" i="13"/>
  <c r="BK183" i="13" s="1"/>
  <c r="AV183" i="13"/>
  <c r="AJ184" i="13" s="1"/>
  <c r="F393" i="7"/>
  <c r="H293" i="12"/>
  <c r="I293" i="12" s="1"/>
  <c r="Q183" i="13"/>
  <c r="K183" i="13"/>
  <c r="N183" i="13" s="1"/>
  <c r="Z184" i="13" l="1"/>
  <c r="R183" i="13"/>
  <c r="AA184" i="13" s="1"/>
  <c r="L183" i="13"/>
  <c r="O183" i="13" s="1"/>
  <c r="J294" i="12"/>
  <c r="S183" i="13"/>
  <c r="AB184" i="13" s="1"/>
  <c r="M183" i="13"/>
  <c r="P183" i="13" s="1"/>
  <c r="J394" i="7"/>
  <c r="I394" i="7"/>
  <c r="H394" i="7"/>
  <c r="K394" i="7"/>
  <c r="G394" i="7"/>
  <c r="BD183" i="13"/>
  <c r="BG183" i="13" s="1"/>
  <c r="BJ183" i="13"/>
  <c r="BC183" i="13"/>
  <c r="BF183" i="13" s="1"/>
  <c r="BI183" i="13"/>
  <c r="BB183" i="13"/>
  <c r="BH184" i="13"/>
  <c r="BA183" i="13"/>
  <c r="BE183" i="13" l="1"/>
  <c r="AR184" i="13"/>
  <c r="AT184" i="13"/>
  <c r="L394" i="7"/>
  <c r="G294" i="12" s="1"/>
  <c r="F394" i="7"/>
  <c r="H395" i="7" s="1"/>
  <c r="AS184" i="13"/>
  <c r="I395" i="7" l="1"/>
  <c r="AW184" i="13"/>
  <c r="AK185" i="13" s="1"/>
  <c r="J184" i="13"/>
  <c r="AV184" i="13"/>
  <c r="AJ185" i="13" s="1"/>
  <c r="I184" i="13"/>
  <c r="K395" i="7"/>
  <c r="H294" i="12"/>
  <c r="I294" i="12" s="1"/>
  <c r="AU184" i="13"/>
  <c r="AI185" i="13" s="1"/>
  <c r="H184" i="13"/>
  <c r="G395" i="7"/>
  <c r="J395" i="7"/>
  <c r="BB184" i="13" l="1"/>
  <c r="BE184" i="13" s="1"/>
  <c r="BA184" i="13"/>
  <c r="L395" i="7"/>
  <c r="G295" i="12" s="1"/>
  <c r="BD184" i="13"/>
  <c r="BG184" i="13" s="1"/>
  <c r="BJ184" i="13"/>
  <c r="BC184" i="13"/>
  <c r="BF184" i="13" s="1"/>
  <c r="BI184" i="13"/>
  <c r="R184" i="13"/>
  <c r="AA185" i="13" s="1"/>
  <c r="L184" i="13"/>
  <c r="O184" i="13" s="1"/>
  <c r="AR185" i="13"/>
  <c r="S184" i="13"/>
  <c r="AB185" i="13" s="1"/>
  <c r="M184" i="13"/>
  <c r="P184" i="13" s="1"/>
  <c r="Q184" i="13"/>
  <c r="Z185" i="13" s="1"/>
  <c r="BK184" i="13"/>
  <c r="BH185" i="13" s="1"/>
  <c r="K184" i="13"/>
  <c r="N184" i="13" s="1"/>
  <c r="J295" i="12"/>
  <c r="AS185" i="13" l="1"/>
  <c r="H185" i="13"/>
  <c r="AU185" i="13"/>
  <c r="AI186" i="13" s="1"/>
  <c r="H295" i="12"/>
  <c r="I295" i="12" s="1"/>
  <c r="J296" i="12" s="1"/>
  <c r="AT185" i="13"/>
  <c r="I185" i="13"/>
  <c r="AV185" i="13"/>
  <c r="AJ186" i="13" s="1"/>
  <c r="F395" i="7"/>
  <c r="Q185" i="13" l="1"/>
  <c r="Z186" i="13" s="1"/>
  <c r="K185" i="13"/>
  <c r="N185" i="13" s="1"/>
  <c r="BC185" i="13"/>
  <c r="BF185" i="13" s="1"/>
  <c r="BI185" i="13"/>
  <c r="BB185" i="13"/>
  <c r="BE185" i="13" s="1"/>
  <c r="BA185" i="13"/>
  <c r="H396" i="7"/>
  <c r="I396" i="7"/>
  <c r="J396" i="7"/>
  <c r="K396" i="7"/>
  <c r="G396" i="7"/>
  <c r="AS186" i="13"/>
  <c r="R185" i="13"/>
  <c r="AA186" i="13" s="1"/>
  <c r="L185" i="13"/>
  <c r="O185" i="13" s="1"/>
  <c r="J185" i="13"/>
  <c r="BK185" i="13" s="1"/>
  <c r="BH186" i="13" s="1"/>
  <c r="AW185" i="13"/>
  <c r="AK186" i="13" s="1"/>
  <c r="L396" i="7" l="1"/>
  <c r="G296" i="12" s="1"/>
  <c r="BD185" i="13"/>
  <c r="BG185" i="13" s="1"/>
  <c r="BJ185" i="13"/>
  <c r="I186" i="13"/>
  <c r="AV186" i="13"/>
  <c r="AJ187" i="13" s="1"/>
  <c r="AR186" i="13"/>
  <c r="S185" i="13"/>
  <c r="AB186" i="13" s="1"/>
  <c r="M185" i="13"/>
  <c r="P185" i="13" s="1"/>
  <c r="F396" i="7" l="1"/>
  <c r="H296" i="12"/>
  <c r="I296" i="12" s="1"/>
  <c r="H186" i="13"/>
  <c r="AU186" i="13"/>
  <c r="AI187" i="13" s="1"/>
  <c r="BC186" i="13"/>
  <c r="BF186" i="13" s="1"/>
  <c r="BI186" i="13"/>
  <c r="AT186" i="13"/>
  <c r="R186" i="13"/>
  <c r="AA187" i="13" s="1"/>
  <c r="L186" i="13"/>
  <c r="O186" i="13" s="1"/>
  <c r="AS187" i="13" l="1"/>
  <c r="J297" i="12"/>
  <c r="Q186" i="13"/>
  <c r="Z187" i="13" s="1"/>
  <c r="K186" i="13"/>
  <c r="N186" i="13" s="1"/>
  <c r="H397" i="7"/>
  <c r="K397" i="7"/>
  <c r="I397" i="7"/>
  <c r="G397" i="7"/>
  <c r="J397" i="7"/>
  <c r="BB186" i="13"/>
  <c r="BE186" i="13" s="1"/>
  <c r="J186" i="13"/>
  <c r="BK186" i="13" s="1"/>
  <c r="BH187" i="13" s="1"/>
  <c r="AW186" i="13"/>
  <c r="AK187" i="13" s="1"/>
  <c r="L397" i="7" l="1"/>
  <c r="G297" i="12" s="1"/>
  <c r="BD186" i="13"/>
  <c r="BG186" i="13" s="1"/>
  <c r="BJ186" i="13"/>
  <c r="S186" i="13"/>
  <c r="AB187" i="13" s="1"/>
  <c r="M186" i="13"/>
  <c r="P186" i="13" s="1"/>
  <c r="AR187" i="13"/>
  <c r="AT187" i="13"/>
  <c r="BA186" i="13"/>
  <c r="I187" i="13"/>
  <c r="AV187" i="13"/>
  <c r="AJ188" i="13" s="1"/>
  <c r="BD187" i="13" l="1"/>
  <c r="BG187" i="13" s="1"/>
  <c r="BJ187" i="13"/>
  <c r="H297" i="12"/>
  <c r="I297" i="12" s="1"/>
  <c r="AU187" i="13"/>
  <c r="AI188" i="13" s="1"/>
  <c r="H187" i="13"/>
  <c r="J187" i="13"/>
  <c r="AW187" i="13"/>
  <c r="AK188" i="13" s="1"/>
  <c r="R187" i="13"/>
  <c r="AA188" i="13" s="1"/>
  <c r="L187" i="13"/>
  <c r="O187" i="13" s="1"/>
  <c r="F397" i="7"/>
  <c r="BC187" i="13"/>
  <c r="BF187" i="13" s="1"/>
  <c r="BI187" i="13"/>
  <c r="AS188" i="13" l="1"/>
  <c r="BB187" i="13"/>
  <c r="BE187" i="13" s="1"/>
  <c r="BA187" i="13"/>
  <c r="AR188" i="13"/>
  <c r="S187" i="13"/>
  <c r="AB188" i="13" s="1"/>
  <c r="M187" i="13"/>
  <c r="P187" i="13" s="1"/>
  <c r="AV188" i="13"/>
  <c r="AJ189" i="13" s="1"/>
  <c r="I188" i="13"/>
  <c r="I398" i="7"/>
  <c r="K398" i="7"/>
  <c r="H398" i="7"/>
  <c r="J398" i="7"/>
  <c r="G398" i="7"/>
  <c r="J298" i="12"/>
  <c r="BK187" i="13"/>
  <c r="BH188" i="13" s="1"/>
  <c r="Q187" i="13"/>
  <c r="Z188" i="13" s="1"/>
  <c r="K187" i="13"/>
  <c r="N187" i="13" s="1"/>
  <c r="AT188" i="13"/>
  <c r="AU188" i="13" l="1"/>
  <c r="AI189" i="13" s="1"/>
  <c r="H188" i="13"/>
  <c r="F398" i="7"/>
  <c r="K399" i="7" s="1"/>
  <c r="L398" i="7"/>
  <c r="G298" i="12" s="1"/>
  <c r="R188" i="13"/>
  <c r="AA189" i="13" s="1"/>
  <c r="L188" i="13"/>
  <c r="O188" i="13" s="1"/>
  <c r="AW188" i="13"/>
  <c r="AK189" i="13" s="1"/>
  <c r="J188" i="13"/>
  <c r="J399" i="7" l="1"/>
  <c r="H399" i="7"/>
  <c r="I399" i="7"/>
  <c r="G399" i="7"/>
  <c r="S188" i="13"/>
  <c r="AB189" i="13" s="1"/>
  <c r="M188" i="13"/>
  <c r="P188" i="13" s="1"/>
  <c r="H298" i="12"/>
  <c r="I298" i="12" s="1"/>
  <c r="BB188" i="13"/>
  <c r="BE188" i="13" s="1"/>
  <c r="BA188" i="13"/>
  <c r="BD188" i="13"/>
  <c r="BG188" i="13" s="1"/>
  <c r="BJ188" i="13"/>
  <c r="Q188" i="13"/>
  <c r="Z189" i="13" s="1"/>
  <c r="BK188" i="13"/>
  <c r="BH189" i="13" s="1"/>
  <c r="K188" i="13"/>
  <c r="N188" i="13" s="1"/>
  <c r="BC188" i="13"/>
  <c r="BI188" i="13"/>
  <c r="L399" i="7" l="1"/>
  <c r="G299" i="12" s="1"/>
  <c r="AT189" i="13"/>
  <c r="AW189" i="13" s="1"/>
  <c r="AK190" i="13" s="1"/>
  <c r="J299" i="12"/>
  <c r="H299" i="12"/>
  <c r="I299" i="12" s="1"/>
  <c r="AR189" i="13"/>
  <c r="BF188" i="13"/>
  <c r="AS189" i="13"/>
  <c r="F399" i="7"/>
  <c r="J189" i="13" l="1"/>
  <c r="BJ189" i="13"/>
  <c r="J300" i="12"/>
  <c r="I189" i="13"/>
  <c r="AV189" i="13"/>
  <c r="AJ190" i="13" s="1"/>
  <c r="H189" i="13"/>
  <c r="AU189" i="13"/>
  <c r="AI190" i="13" s="1"/>
  <c r="K400" i="7"/>
  <c r="G400" i="7"/>
  <c r="H400" i="7"/>
  <c r="J400" i="7"/>
  <c r="I400" i="7"/>
  <c r="S189" i="13"/>
  <c r="M189" i="13"/>
  <c r="P189" i="13" s="1"/>
  <c r="BD189" i="13" l="1"/>
  <c r="BG189" i="13" s="1"/>
  <c r="AB190" i="13"/>
  <c r="AT190" i="13"/>
  <c r="J190" i="13" s="1"/>
  <c r="R189" i="13"/>
  <c r="AA190" i="13" s="1"/>
  <c r="L189" i="13"/>
  <c r="O189" i="13" s="1"/>
  <c r="BB189" i="13"/>
  <c r="BE189" i="13" s="1"/>
  <c r="BA189" i="13"/>
  <c r="BK189" i="13"/>
  <c r="BH190" i="13" s="1"/>
  <c r="Q189" i="13"/>
  <c r="Z190" i="13" s="1"/>
  <c r="K189" i="13"/>
  <c r="N189" i="13" s="1"/>
  <c r="BC189" i="13"/>
  <c r="BF189" i="13" s="1"/>
  <c r="BI189" i="13"/>
  <c r="L400" i="7"/>
  <c r="G300" i="12" s="1"/>
  <c r="AW190" i="13" l="1"/>
  <c r="AK191" i="13" s="1"/>
  <c r="AR190" i="13"/>
  <c r="H190" i="13" s="1"/>
  <c r="H300" i="12"/>
  <c r="I300" i="12" s="1"/>
  <c r="F400" i="7"/>
  <c r="S190" i="13"/>
  <c r="M190" i="13"/>
  <c r="P190" i="13" s="1"/>
  <c r="AS190" i="13"/>
  <c r="AU190" i="13" l="1"/>
  <c r="AI191" i="13" s="1"/>
  <c r="I401" i="7"/>
  <c r="G401" i="7"/>
  <c r="J401" i="7"/>
  <c r="H401" i="7"/>
  <c r="K401" i="7"/>
  <c r="J301" i="12"/>
  <c r="AB191" i="13"/>
  <c r="Q190" i="13"/>
  <c r="Z191" i="13" s="1"/>
  <c r="K190" i="13"/>
  <c r="N190" i="13" s="1"/>
  <c r="BD190" i="13"/>
  <c r="BJ190" i="13"/>
  <c r="BB190" i="13"/>
  <c r="BE190" i="13" s="1"/>
  <c r="I190" i="13"/>
  <c r="BK190" i="13" s="1"/>
  <c r="BH191" i="13" s="1"/>
  <c r="AV190" i="13"/>
  <c r="AJ191" i="13" s="1"/>
  <c r="BA190" i="13"/>
  <c r="AR191" i="13" l="1"/>
  <c r="R190" i="13"/>
  <c r="AA191" i="13" s="1"/>
  <c r="L190" i="13"/>
  <c r="O190" i="13" s="1"/>
  <c r="BG190" i="13"/>
  <c r="AT191" i="13"/>
  <c r="L401" i="7"/>
  <c r="G301" i="12" s="1"/>
  <c r="AU191" i="13"/>
  <c r="AI192" i="13" s="1"/>
  <c r="H191" i="13"/>
  <c r="BC190" i="13"/>
  <c r="BF190" i="13" s="1"/>
  <c r="BI190" i="13"/>
  <c r="AS191" i="13" l="1"/>
  <c r="Q191" i="13"/>
  <c r="Z192" i="13" s="1"/>
  <c r="K191" i="13"/>
  <c r="N191" i="13" s="1"/>
  <c r="H301" i="12"/>
  <c r="I301" i="12" s="1"/>
  <c r="J191" i="13"/>
  <c r="AW191" i="13"/>
  <c r="AK192" i="13" s="1"/>
  <c r="BB191" i="13"/>
  <c r="BE191" i="13" s="1"/>
  <c r="F401" i="7"/>
  <c r="AR192" i="13" l="1"/>
  <c r="J302" i="12"/>
  <c r="BC191" i="13"/>
  <c r="BF191" i="13" s="1"/>
  <c r="BI191" i="13"/>
  <c r="K402" i="7"/>
  <c r="H402" i="7"/>
  <c r="I402" i="7"/>
  <c r="G402" i="7"/>
  <c r="J402" i="7"/>
  <c r="S191" i="13"/>
  <c r="AB192" i="13" s="1"/>
  <c r="M191" i="13"/>
  <c r="P191" i="13" s="1"/>
  <c r="BA191" i="13"/>
  <c r="AU192" i="13"/>
  <c r="AI193" i="13" s="1"/>
  <c r="H192" i="13"/>
  <c r="BD191" i="13"/>
  <c r="BG191" i="13" s="1"/>
  <c r="BJ191" i="13"/>
  <c r="I191" i="13"/>
  <c r="AV191" i="13"/>
  <c r="AJ192" i="13" s="1"/>
  <c r="AT192" i="13" l="1"/>
  <c r="J192" i="13" s="1"/>
  <c r="AS192" i="13"/>
  <c r="R191" i="13"/>
  <c r="AA192" i="13" s="1"/>
  <c r="L191" i="13"/>
  <c r="O191" i="13" s="1"/>
  <c r="BK191" i="13"/>
  <c r="BH192" i="13" s="1"/>
  <c r="L402" i="7"/>
  <c r="G302" i="12" s="1"/>
  <c r="Q192" i="13"/>
  <c r="K192" i="13"/>
  <c r="N192" i="13" s="1"/>
  <c r="AW192" i="13" l="1"/>
  <c r="AK193" i="13" s="1"/>
  <c r="F402" i="7"/>
  <c r="H302" i="12"/>
  <c r="I302" i="12" s="1"/>
  <c r="AV192" i="13"/>
  <c r="AJ193" i="13" s="1"/>
  <c r="I192" i="13"/>
  <c r="S192" i="13"/>
  <c r="M192" i="13"/>
  <c r="P192" i="13" s="1"/>
  <c r="J303" i="12" l="1"/>
  <c r="BC192" i="13"/>
  <c r="BF192" i="13" s="1"/>
  <c r="BI192" i="13"/>
  <c r="H403" i="7"/>
  <c r="J403" i="7"/>
  <c r="G403" i="7"/>
  <c r="K403" i="7"/>
  <c r="I403" i="7"/>
  <c r="AB193" i="13"/>
  <c r="BB192" i="13"/>
  <c r="BA192" i="13"/>
  <c r="BD192" i="13"/>
  <c r="BJ192" i="13"/>
  <c r="R192" i="13"/>
  <c r="AA193" i="13" s="1"/>
  <c r="L192" i="13"/>
  <c r="O192" i="13" s="1"/>
  <c r="BK192" i="13"/>
  <c r="BH193" i="13" s="1"/>
  <c r="Z193" i="13"/>
  <c r="AS193" i="13" l="1"/>
  <c r="F403" i="7"/>
  <c r="G404" i="7" s="1"/>
  <c r="K404" i="7"/>
  <c r="BG192" i="13"/>
  <c r="AT193" i="13"/>
  <c r="L403" i="7"/>
  <c r="G303" i="12" s="1"/>
  <c r="BE192" i="13"/>
  <c r="AR193" i="13"/>
  <c r="I193" i="13"/>
  <c r="AV193" i="13"/>
  <c r="AJ194" i="13" s="1"/>
  <c r="J404" i="7"/>
  <c r="I404" i="7" l="1"/>
  <c r="H404" i="7"/>
  <c r="BB193" i="13"/>
  <c r="BE193" i="13" s="1"/>
  <c r="R193" i="13"/>
  <c r="AA194" i="13" s="1"/>
  <c r="L193" i="13"/>
  <c r="O193" i="13" s="1"/>
  <c r="H303" i="12"/>
  <c r="I303" i="12" s="1"/>
  <c r="L404" i="7"/>
  <c r="G304" i="12" s="1"/>
  <c r="BC193" i="13"/>
  <c r="BF193" i="13" s="1"/>
  <c r="BI193" i="13"/>
  <c r="J193" i="13"/>
  <c r="AW193" i="13"/>
  <c r="AK194" i="13" s="1"/>
  <c r="H193" i="13"/>
  <c r="AU193" i="13"/>
  <c r="AI194" i="13" s="1"/>
  <c r="AS194" i="13" l="1"/>
  <c r="BD193" i="13"/>
  <c r="BG193" i="13" s="1"/>
  <c r="BJ193" i="13"/>
  <c r="H304" i="12"/>
  <c r="I304" i="12" s="1"/>
  <c r="AT194" i="13"/>
  <c r="I194" i="13"/>
  <c r="AV194" i="13"/>
  <c r="AJ195" i="13" s="1"/>
  <c r="AR194" i="13"/>
  <c r="BK193" i="13"/>
  <c r="BH194" i="13" s="1"/>
  <c r="Q193" i="13"/>
  <c r="Z194" i="13" s="1"/>
  <c r="K193" i="13"/>
  <c r="N193" i="13" s="1"/>
  <c r="BA193" i="13"/>
  <c r="S193" i="13"/>
  <c r="AB194" i="13" s="1"/>
  <c r="M193" i="13"/>
  <c r="P193" i="13" s="1"/>
  <c r="J304" i="12"/>
  <c r="J305" i="12" l="1"/>
  <c r="H194" i="13"/>
  <c r="AU194" i="13"/>
  <c r="AI195" i="13" s="1"/>
  <c r="R194" i="13"/>
  <c r="L194" i="13"/>
  <c r="O194" i="13" s="1"/>
  <c r="J194" i="13"/>
  <c r="AW194" i="13"/>
  <c r="AK195" i="13" s="1"/>
  <c r="F404" i="7"/>
  <c r="BB194" i="13" l="1"/>
  <c r="BE194" i="13" s="1"/>
  <c r="BA194" i="13"/>
  <c r="H405" i="7"/>
  <c r="K405" i="7"/>
  <c r="I405" i="7"/>
  <c r="G405" i="7"/>
  <c r="J405" i="7"/>
  <c r="BK194" i="13"/>
  <c r="BH195" i="13" s="1"/>
  <c r="Q194" i="13"/>
  <c r="Z195" i="13" s="1"/>
  <c r="K194" i="13"/>
  <c r="N194" i="13" s="1"/>
  <c r="BD194" i="13"/>
  <c r="BG194" i="13" s="1"/>
  <c r="BJ194" i="13"/>
  <c r="BC194" i="13"/>
  <c r="BI194" i="13"/>
  <c r="S194" i="13"/>
  <c r="AB195" i="13" s="1"/>
  <c r="M194" i="13"/>
  <c r="P194" i="13" s="1"/>
  <c r="AA195" i="13"/>
  <c r="F405" i="7" l="1"/>
  <c r="H406" i="7" s="1"/>
  <c r="BF194" i="13"/>
  <c r="AS195" i="13"/>
  <c r="L405" i="7"/>
  <c r="G305" i="12" s="1"/>
  <c r="AT195" i="13"/>
  <c r="AR195" i="13"/>
  <c r="I406" i="7" l="1"/>
  <c r="K406" i="7"/>
  <c r="G406" i="7"/>
  <c r="J406" i="7"/>
  <c r="L406" i="7"/>
  <c r="G306" i="12" s="1"/>
  <c r="AU195" i="13"/>
  <c r="AI196" i="13" s="1"/>
  <c r="H195" i="13"/>
  <c r="I195" i="13"/>
  <c r="AV195" i="13"/>
  <c r="AJ196" i="13" s="1"/>
  <c r="H305" i="12"/>
  <c r="I305" i="12" s="1"/>
  <c r="J195" i="13"/>
  <c r="AW195" i="13"/>
  <c r="AK196" i="13" s="1"/>
  <c r="BC195" i="13" l="1"/>
  <c r="BF195" i="13" s="1"/>
  <c r="BI195" i="13"/>
  <c r="BK195" i="13"/>
  <c r="BH196" i="13" s="1"/>
  <c r="Q195" i="13"/>
  <c r="Z196" i="13" s="1"/>
  <c r="K195" i="13"/>
  <c r="N195" i="13" s="1"/>
  <c r="J306" i="12"/>
  <c r="BB195" i="13"/>
  <c r="BE195" i="13" s="1"/>
  <c r="BA195" i="13"/>
  <c r="S195" i="13"/>
  <c r="AB196" i="13" s="1"/>
  <c r="M195" i="13"/>
  <c r="P195" i="13" s="1"/>
  <c r="H306" i="12"/>
  <c r="I306" i="12" s="1"/>
  <c r="AS196" i="13"/>
  <c r="R195" i="13"/>
  <c r="AA196" i="13" s="1"/>
  <c r="L195" i="13"/>
  <c r="O195" i="13" s="1"/>
  <c r="BD195" i="13"/>
  <c r="BG195" i="13" s="1"/>
  <c r="BJ195" i="13"/>
  <c r="AR196" i="13" l="1"/>
  <c r="AU196" i="13" s="1"/>
  <c r="AI197" i="13" s="1"/>
  <c r="AT196" i="13"/>
  <c r="AW196" i="13" s="1"/>
  <c r="AK197" i="13" s="1"/>
  <c r="BC196" i="13"/>
  <c r="BF196" i="13" s="1"/>
  <c r="BI196" i="13"/>
  <c r="F406" i="7"/>
  <c r="AV196" i="13"/>
  <c r="AJ197" i="13" s="1"/>
  <c r="I196" i="13"/>
  <c r="J307" i="12"/>
  <c r="BJ196" i="13" l="1"/>
  <c r="J196" i="13"/>
  <c r="S196" i="13" s="1"/>
  <c r="AB197" i="13" s="1"/>
  <c r="H196" i="13"/>
  <c r="R196" i="13"/>
  <c r="AA197" i="13" s="1"/>
  <c r="L196" i="13"/>
  <c r="O196" i="13" s="1"/>
  <c r="AS197" i="13"/>
  <c r="BD196" i="13"/>
  <c r="BG196" i="13" s="1"/>
  <c r="G407" i="7"/>
  <c r="I407" i="7"/>
  <c r="H407" i="7"/>
  <c r="K407" i="7"/>
  <c r="J407" i="7"/>
  <c r="BB196" i="13"/>
  <c r="BE196" i="13" s="1"/>
  <c r="M196" i="13" l="1"/>
  <c r="P196" i="13" s="1"/>
  <c r="BK196" i="13"/>
  <c r="BH197" i="13" s="1"/>
  <c r="K196" i="13"/>
  <c r="N196" i="13" s="1"/>
  <c r="Q196" i="13"/>
  <c r="Z197" i="13" s="1"/>
  <c r="BA196" i="13"/>
  <c r="BI197" i="13"/>
  <c r="AT197" i="13"/>
  <c r="I197" i="13"/>
  <c r="AV197" i="13"/>
  <c r="AJ198" i="13" s="1"/>
  <c r="L407" i="7"/>
  <c r="G307" i="12" s="1"/>
  <c r="AR197" i="13"/>
  <c r="BC197" i="13" l="1"/>
  <c r="BF197" i="13" s="1"/>
  <c r="AW197" i="13"/>
  <c r="AK198" i="13" s="1"/>
  <c r="J197" i="13"/>
  <c r="S197" i="13" s="1"/>
  <c r="AB198" i="13" s="1"/>
  <c r="F407" i="7"/>
  <c r="G408" i="7" s="1"/>
  <c r="BD197" i="13"/>
  <c r="BG197" i="13" s="1"/>
  <c r="BJ197" i="13"/>
  <c r="H307" i="12"/>
  <c r="I307" i="12" s="1"/>
  <c r="AS198" i="13"/>
  <c r="R197" i="13"/>
  <c r="AA198" i="13" s="1"/>
  <c r="L197" i="13"/>
  <c r="O197" i="13" s="1"/>
  <c r="H197" i="13"/>
  <c r="AU197" i="13"/>
  <c r="AI198" i="13" s="1"/>
  <c r="J408" i="7" l="1"/>
  <c r="H408" i="7"/>
  <c r="I408" i="7"/>
  <c r="M197" i="13"/>
  <c r="P197" i="13" s="1"/>
  <c r="K408" i="7"/>
  <c r="L408" i="7" s="1"/>
  <c r="G308" i="12" s="1"/>
  <c r="I198" i="13"/>
  <c r="AV198" i="13"/>
  <c r="AJ199" i="13" s="1"/>
  <c r="BK197" i="13"/>
  <c r="BH198" i="13" s="1"/>
  <c r="Q197" i="13"/>
  <c r="Z198" i="13" s="1"/>
  <c r="K197" i="13"/>
  <c r="N197" i="13" s="1"/>
  <c r="AT198" i="13"/>
  <c r="BB197" i="13"/>
  <c r="BE197" i="13" s="1"/>
  <c r="BA197" i="13"/>
  <c r="J308" i="12"/>
  <c r="AR198" i="13" l="1"/>
  <c r="R198" i="13"/>
  <c r="AA199" i="13" s="1"/>
  <c r="L198" i="13"/>
  <c r="O198" i="13" s="1"/>
  <c r="J198" i="13"/>
  <c r="AW198" i="13"/>
  <c r="AK199" i="13" s="1"/>
  <c r="H308" i="12"/>
  <c r="I308" i="12" s="1"/>
  <c r="J309" i="12" s="1"/>
  <c r="F408" i="7"/>
  <c r="H198" i="13" l="1"/>
  <c r="AU198" i="13"/>
  <c r="AI199" i="13" s="1"/>
  <c r="G409" i="7"/>
  <c r="J409" i="7"/>
  <c r="I409" i="7"/>
  <c r="H409" i="7"/>
  <c r="K409" i="7"/>
  <c r="S198" i="13"/>
  <c r="AB199" i="13" s="1"/>
  <c r="M198" i="13"/>
  <c r="P198" i="13" s="1"/>
  <c r="BD198" i="13"/>
  <c r="BG198" i="13" s="1"/>
  <c r="BJ198" i="13"/>
  <c r="BC198" i="13"/>
  <c r="BI198" i="13"/>
  <c r="AT199" i="13" l="1"/>
  <c r="BB198" i="13"/>
  <c r="BE198" i="13" s="1"/>
  <c r="BA198" i="13"/>
  <c r="L409" i="7"/>
  <c r="G309" i="12" s="1"/>
  <c r="J199" i="13"/>
  <c r="AW199" i="13"/>
  <c r="AK200" i="13" s="1"/>
  <c r="AR199" i="13"/>
  <c r="BF198" i="13"/>
  <c r="AS199" i="13"/>
  <c r="BK198" i="13"/>
  <c r="BH199" i="13" s="1"/>
  <c r="Q198" i="13"/>
  <c r="Z199" i="13" s="1"/>
  <c r="K198" i="13"/>
  <c r="N198" i="13" s="1"/>
  <c r="H309" i="12" l="1"/>
  <c r="I309" i="12" s="1"/>
  <c r="AU199" i="13"/>
  <c r="AI200" i="13" s="1"/>
  <c r="H199" i="13"/>
  <c r="I199" i="13"/>
  <c r="AV199" i="13"/>
  <c r="AJ200" i="13" s="1"/>
  <c r="S199" i="13"/>
  <c r="AB200" i="13" s="1"/>
  <c r="M199" i="13"/>
  <c r="P199" i="13" s="1"/>
  <c r="F409" i="7"/>
  <c r="J310" i="12" l="1"/>
  <c r="BB199" i="13"/>
  <c r="BE199" i="13" s="1"/>
  <c r="BA199" i="13"/>
  <c r="K410" i="7"/>
  <c r="G410" i="7"/>
  <c r="H410" i="7"/>
  <c r="I410" i="7"/>
  <c r="J410" i="7"/>
  <c r="BC199" i="13"/>
  <c r="BF199" i="13" s="1"/>
  <c r="BI199" i="13"/>
  <c r="R199" i="13"/>
  <c r="AA200" i="13" s="1"/>
  <c r="L199" i="13"/>
  <c r="O199" i="13" s="1"/>
  <c r="BK199" i="13"/>
  <c r="BH200" i="13" s="1"/>
  <c r="Q199" i="13"/>
  <c r="Z200" i="13" s="1"/>
  <c r="K199" i="13"/>
  <c r="N199" i="13" s="1"/>
  <c r="BD199" i="13"/>
  <c r="BJ199" i="13"/>
  <c r="AR200" i="13" l="1"/>
  <c r="F410" i="7"/>
  <c r="I411" i="7" s="1"/>
  <c r="AU200" i="13"/>
  <c r="AI201" i="13" s="1"/>
  <c r="H200" i="13"/>
  <c r="H411" i="7"/>
  <c r="J411" i="7"/>
  <c r="G411" i="7"/>
  <c r="L410" i="7"/>
  <c r="G310" i="12" s="1"/>
  <c r="BG199" i="13"/>
  <c r="AT200" i="13"/>
  <c r="AS200" i="13"/>
  <c r="K411" i="7"/>
  <c r="AV200" i="13" l="1"/>
  <c r="AJ201" i="13" s="1"/>
  <c r="I200" i="13"/>
  <c r="AW200" i="13"/>
  <c r="AK201" i="13" s="1"/>
  <c r="J200" i="13"/>
  <c r="BB200" i="13"/>
  <c r="BE200" i="13" s="1"/>
  <c r="Q200" i="13"/>
  <c r="Z201" i="13" s="1"/>
  <c r="BK200" i="13"/>
  <c r="BH201" i="13" s="1"/>
  <c r="K200" i="13"/>
  <c r="N200" i="13" s="1"/>
  <c r="H310" i="12"/>
  <c r="I310" i="12" s="1"/>
  <c r="L411" i="7"/>
  <c r="G311" i="12" s="1"/>
  <c r="BA200" i="13"/>
  <c r="AR201" i="13" l="1"/>
  <c r="BB201" i="13" s="1"/>
  <c r="BE201" i="13" s="1"/>
  <c r="BD200" i="13"/>
  <c r="BG200" i="13" s="1"/>
  <c r="BJ200" i="13"/>
  <c r="S200" i="13"/>
  <c r="AB201" i="13" s="1"/>
  <c r="M200" i="13"/>
  <c r="P200" i="13" s="1"/>
  <c r="BC200" i="13"/>
  <c r="BF200" i="13" s="1"/>
  <c r="BI200" i="13"/>
  <c r="H311" i="12"/>
  <c r="I311" i="12" s="1"/>
  <c r="J311" i="12"/>
  <c r="R200" i="13"/>
  <c r="AA201" i="13" s="1"/>
  <c r="L200" i="13"/>
  <c r="O200" i="13" s="1"/>
  <c r="AU201" i="13"/>
  <c r="AI202" i="13" s="1"/>
  <c r="H201" i="13"/>
  <c r="AS201" i="13" l="1"/>
  <c r="AT201" i="13"/>
  <c r="BD201" i="13" s="1"/>
  <c r="BG201" i="13" s="1"/>
  <c r="AR202" i="13"/>
  <c r="AV201" i="13"/>
  <c r="AJ202" i="13" s="1"/>
  <c r="I201" i="13"/>
  <c r="J312" i="12"/>
  <c r="Q201" i="13"/>
  <c r="Z202" i="13" s="1"/>
  <c r="K201" i="13"/>
  <c r="N201" i="13" s="1"/>
  <c r="F411" i="7"/>
  <c r="J201" i="13" l="1"/>
  <c r="AW201" i="13"/>
  <c r="AK202" i="13" s="1"/>
  <c r="AT202" i="13" s="1"/>
  <c r="BJ201" i="13"/>
  <c r="S201" i="13"/>
  <c r="AB202" i="13" s="1"/>
  <c r="M201" i="13"/>
  <c r="P201" i="13" s="1"/>
  <c r="R201" i="13"/>
  <c r="AA202" i="13" s="1"/>
  <c r="L201" i="13"/>
  <c r="O201" i="13" s="1"/>
  <c r="BC201" i="13"/>
  <c r="BF201" i="13" s="1"/>
  <c r="BI201" i="13"/>
  <c r="BA201" i="13"/>
  <c r="BK201" i="13"/>
  <c r="BH202" i="13" s="1"/>
  <c r="J412" i="7"/>
  <c r="H412" i="7"/>
  <c r="I412" i="7"/>
  <c r="G412" i="7"/>
  <c r="K412" i="7"/>
  <c r="H202" i="13"/>
  <c r="AU202" i="13"/>
  <c r="AI203" i="13" s="1"/>
  <c r="F412" i="7" l="1"/>
  <c r="J413" i="7" s="1"/>
  <c r="AS202" i="13"/>
  <c r="I202" i="13" s="1"/>
  <c r="K413" i="7"/>
  <c r="J202" i="13"/>
  <c r="AW202" i="13"/>
  <c r="AK203" i="13" s="1"/>
  <c r="Q202" i="13"/>
  <c r="K202" i="13"/>
  <c r="N202" i="13" s="1"/>
  <c r="L412" i="7"/>
  <c r="G312" i="12" s="1"/>
  <c r="G413" i="7"/>
  <c r="I413" i="7"/>
  <c r="H413" i="7"/>
  <c r="AV202" i="13" l="1"/>
  <c r="AJ203" i="13" s="1"/>
  <c r="BD202" i="13"/>
  <c r="BG202" i="13" s="1"/>
  <c r="BJ202" i="13"/>
  <c r="AT203" i="13"/>
  <c r="L413" i="7"/>
  <c r="G313" i="12" s="1"/>
  <c r="S202" i="13"/>
  <c r="AB203" i="13" s="1"/>
  <c r="M202" i="13"/>
  <c r="P202" i="13" s="1"/>
  <c r="Z203" i="13"/>
  <c r="H312" i="12"/>
  <c r="I312" i="12" s="1"/>
  <c r="BK202" i="13"/>
  <c r="BH203" i="13" s="1"/>
  <c r="R202" i="13"/>
  <c r="AA203" i="13" s="1"/>
  <c r="L202" i="13"/>
  <c r="O202" i="13" s="1"/>
  <c r="BB202" i="13"/>
  <c r="BA202" i="13"/>
  <c r="BC202" i="13"/>
  <c r="BF202" i="13" s="1"/>
  <c r="BI202" i="13"/>
  <c r="AS203" i="13" l="1"/>
  <c r="AV203" i="13" s="1"/>
  <c r="AJ204" i="13" s="1"/>
  <c r="BD203" i="13"/>
  <c r="BG203" i="13" s="1"/>
  <c r="J313" i="12"/>
  <c r="J203" i="13"/>
  <c r="AW203" i="13"/>
  <c r="AK204" i="13" s="1"/>
  <c r="F413" i="7"/>
  <c r="H313" i="12"/>
  <c r="I313" i="12" s="1"/>
  <c r="BE202" i="13"/>
  <c r="AR203" i="13"/>
  <c r="I203" i="13" l="1"/>
  <c r="BJ203" i="13"/>
  <c r="AT204" i="13"/>
  <c r="J314" i="12"/>
  <c r="BC203" i="13"/>
  <c r="BF203" i="13" s="1"/>
  <c r="BI203" i="13"/>
  <c r="S203" i="13"/>
  <c r="AB204" i="13" s="1"/>
  <c r="M203" i="13"/>
  <c r="P203" i="13" s="1"/>
  <c r="J414" i="7"/>
  <c r="G414" i="7"/>
  <c r="I414" i="7"/>
  <c r="K414" i="7"/>
  <c r="H414" i="7"/>
  <c r="H203" i="13"/>
  <c r="AU203" i="13"/>
  <c r="AI204" i="13" s="1"/>
  <c r="R203" i="13"/>
  <c r="AA204" i="13" s="1"/>
  <c r="L203" i="13"/>
  <c r="O203" i="13" s="1"/>
  <c r="BK203" i="13" l="1"/>
  <c r="BH204" i="13" s="1"/>
  <c r="Q203" i="13"/>
  <c r="Z204" i="13" s="1"/>
  <c r="K203" i="13"/>
  <c r="N203" i="13" s="1"/>
  <c r="AW204" i="13"/>
  <c r="AK205" i="13" s="1"/>
  <c r="J204" i="13"/>
  <c r="BB203" i="13"/>
  <c r="BE203" i="13" s="1"/>
  <c r="BA203" i="13"/>
  <c r="L414" i="7"/>
  <c r="G314" i="12" s="1"/>
  <c r="AS204" i="13"/>
  <c r="F414" i="7" l="1"/>
  <c r="AR204" i="13"/>
  <c r="AV204" i="13"/>
  <c r="AJ205" i="13" s="1"/>
  <c r="I204" i="13"/>
  <c r="S204" i="13"/>
  <c r="M204" i="13"/>
  <c r="P204" i="13" s="1"/>
  <c r="H314" i="12"/>
  <c r="I314" i="12" s="1"/>
  <c r="AB205" i="13" l="1"/>
  <c r="BB204" i="13"/>
  <c r="BE204" i="13" s="1"/>
  <c r="BA204" i="13"/>
  <c r="J315" i="12"/>
  <c r="K415" i="7"/>
  <c r="G415" i="7"/>
  <c r="H415" i="7"/>
  <c r="I415" i="7"/>
  <c r="J415" i="7"/>
  <c r="R204" i="13"/>
  <c r="AA205" i="13" s="1"/>
  <c r="L204" i="13"/>
  <c r="O204" i="13" s="1"/>
  <c r="AU204" i="13"/>
  <c r="AI205" i="13" s="1"/>
  <c r="H204" i="13"/>
  <c r="BC204" i="13"/>
  <c r="BF204" i="13" s="1"/>
  <c r="BI204" i="13"/>
  <c r="BD204" i="13"/>
  <c r="BJ204" i="13"/>
  <c r="AS205" i="13" l="1"/>
  <c r="BG204" i="13"/>
  <c r="AT205" i="13"/>
  <c r="AV205" i="13"/>
  <c r="AJ206" i="13" s="1"/>
  <c r="I205" i="13"/>
  <c r="L415" i="7"/>
  <c r="G315" i="12" s="1"/>
  <c r="Q204" i="13"/>
  <c r="Z205" i="13" s="1"/>
  <c r="BK204" i="13"/>
  <c r="BH205" i="13" s="1"/>
  <c r="K204" i="13"/>
  <c r="N204" i="13" s="1"/>
  <c r="AR205" i="13"/>
  <c r="AU205" i="13" l="1"/>
  <c r="AI206" i="13" s="1"/>
  <c r="H205" i="13"/>
  <c r="F415" i="7"/>
  <c r="H315" i="12"/>
  <c r="I315" i="12" s="1"/>
  <c r="R205" i="13"/>
  <c r="L205" i="13"/>
  <c r="O205" i="13" s="1"/>
  <c r="AW205" i="13"/>
  <c r="AK206" i="13" s="1"/>
  <c r="J205" i="13"/>
  <c r="S205" i="13" l="1"/>
  <c r="AB206" i="13" s="1"/>
  <c r="M205" i="13"/>
  <c r="P205" i="13" s="1"/>
  <c r="BD205" i="13"/>
  <c r="BG205" i="13" s="1"/>
  <c r="BJ205" i="13"/>
  <c r="G416" i="7"/>
  <c r="I416" i="7"/>
  <c r="H416" i="7"/>
  <c r="J416" i="7"/>
  <c r="K416" i="7"/>
  <c r="BK205" i="13"/>
  <c r="BH206" i="13" s="1"/>
  <c r="Q205" i="13"/>
  <c r="Z206" i="13" s="1"/>
  <c r="K205" i="13"/>
  <c r="N205" i="13" s="1"/>
  <c r="J316" i="12"/>
  <c r="BC205" i="13"/>
  <c r="BI205" i="13"/>
  <c r="BB205" i="13"/>
  <c r="BE205" i="13" s="1"/>
  <c r="BA205" i="13"/>
  <c r="AA206" i="13"/>
  <c r="F416" i="7" l="1"/>
  <c r="BF205" i="13"/>
  <c r="AS206" i="13"/>
  <c r="J417" i="7"/>
  <c r="K417" i="7"/>
  <c r="AT206" i="13"/>
  <c r="AR206" i="13"/>
  <c r="I417" i="7"/>
  <c r="H417" i="7"/>
  <c r="G417" i="7"/>
  <c r="L416" i="7"/>
  <c r="G316" i="12" s="1"/>
  <c r="BC206" i="13" l="1"/>
  <c r="BF206" i="13" s="1"/>
  <c r="BI206" i="13"/>
  <c r="BB206" i="13"/>
  <c r="BE206" i="13" s="1"/>
  <c r="H316" i="12"/>
  <c r="I316" i="12" s="1"/>
  <c r="J206" i="13"/>
  <c r="AW206" i="13"/>
  <c r="AK207" i="13" s="1"/>
  <c r="L417" i="7"/>
  <c r="G317" i="12" s="1"/>
  <c r="I206" i="13"/>
  <c r="AV206" i="13"/>
  <c r="AJ207" i="13" s="1"/>
  <c r="BA206" i="13"/>
  <c r="H206" i="13"/>
  <c r="AU206" i="13"/>
  <c r="AI207" i="13" s="1"/>
  <c r="AR207" i="13" l="1"/>
  <c r="BK206" i="13"/>
  <c r="BH207" i="13" s="1"/>
  <c r="Q206" i="13"/>
  <c r="Z207" i="13" s="1"/>
  <c r="K206" i="13"/>
  <c r="N206" i="13" s="1"/>
  <c r="S206" i="13"/>
  <c r="AB207" i="13" s="1"/>
  <c r="M206" i="13"/>
  <c r="P206" i="13" s="1"/>
  <c r="H317" i="12"/>
  <c r="I317" i="12" s="1"/>
  <c r="J317" i="12"/>
  <c r="BD206" i="13"/>
  <c r="BG206" i="13" s="1"/>
  <c r="BJ206" i="13"/>
  <c r="AS207" i="13"/>
  <c r="R206" i="13"/>
  <c r="AA207" i="13" s="1"/>
  <c r="L206" i="13"/>
  <c r="O206" i="13" s="1"/>
  <c r="J318" i="12" l="1"/>
  <c r="F417" i="7"/>
  <c r="AT207" i="13"/>
  <c r="AU207" i="13"/>
  <c r="AI208" i="13" s="1"/>
  <c r="H207" i="13"/>
  <c r="AV207" i="13"/>
  <c r="AJ208" i="13" s="1"/>
  <c r="I207" i="13"/>
  <c r="BC207" i="13" l="1"/>
  <c r="BF207" i="13" s="1"/>
  <c r="BI207" i="13"/>
  <c r="H418" i="7"/>
  <c r="J418" i="7"/>
  <c r="K418" i="7"/>
  <c r="G418" i="7"/>
  <c r="I418" i="7"/>
  <c r="BB207" i="13"/>
  <c r="BE207" i="13" s="1"/>
  <c r="BA207" i="13"/>
  <c r="R207" i="13"/>
  <c r="AA208" i="13" s="1"/>
  <c r="L207" i="13"/>
  <c r="O207" i="13" s="1"/>
  <c r="BD207" i="13"/>
  <c r="BG207" i="13" s="1"/>
  <c r="BJ207" i="13"/>
  <c r="AS208" i="13"/>
  <c r="Q207" i="13"/>
  <c r="Z208" i="13" s="1"/>
  <c r="K207" i="13"/>
  <c r="N207" i="13" s="1"/>
  <c r="AW207" i="13"/>
  <c r="AK208" i="13" s="1"/>
  <c r="J207" i="13"/>
  <c r="BK207" i="13" s="1"/>
  <c r="BH208" i="13" s="1"/>
  <c r="AR208" i="13" l="1"/>
  <c r="AT208" i="13"/>
  <c r="L418" i="7"/>
  <c r="G318" i="12" s="1"/>
  <c r="I208" i="13"/>
  <c r="AV208" i="13"/>
  <c r="AJ209" i="13" s="1"/>
  <c r="S207" i="13"/>
  <c r="AB208" i="13" s="1"/>
  <c r="M207" i="13"/>
  <c r="P207" i="13" s="1"/>
  <c r="H208" i="13"/>
  <c r="AU208" i="13"/>
  <c r="AI209" i="13" s="1"/>
  <c r="J208" i="13" l="1"/>
  <c r="AW208" i="13"/>
  <c r="AK209" i="13" s="1"/>
  <c r="F418" i="7"/>
  <c r="R208" i="13"/>
  <c r="AA209" i="13" s="1"/>
  <c r="L208" i="13"/>
  <c r="O208" i="13" s="1"/>
  <c r="BK208" i="13"/>
  <c r="BH209" i="13" s="1"/>
  <c r="Q208" i="13"/>
  <c r="Z209" i="13" s="1"/>
  <c r="K208" i="13"/>
  <c r="N208" i="13" s="1"/>
  <c r="BB208" i="13"/>
  <c r="BE208" i="13" s="1"/>
  <c r="H318" i="12"/>
  <c r="I318" i="12" s="1"/>
  <c r="BC208" i="13"/>
  <c r="BF208" i="13" s="1"/>
  <c r="BI208" i="13"/>
  <c r="AS209" i="13"/>
  <c r="AR209" i="13"/>
  <c r="BA208" i="13"/>
  <c r="BB209" i="13" l="1"/>
  <c r="BE209" i="13" s="1"/>
  <c r="BC209" i="13"/>
  <c r="BF209" i="13" s="1"/>
  <c r="BI209" i="13"/>
  <c r="J319" i="12"/>
  <c r="BD208" i="13"/>
  <c r="BG208" i="13" s="1"/>
  <c r="BJ208" i="13"/>
  <c r="H209" i="13"/>
  <c r="AU209" i="13"/>
  <c r="AI210" i="13" s="1"/>
  <c r="G419" i="7"/>
  <c r="I419" i="7"/>
  <c r="J419" i="7"/>
  <c r="K419" i="7"/>
  <c r="H419" i="7"/>
  <c r="I209" i="13"/>
  <c r="AV209" i="13"/>
  <c r="AJ210" i="13" s="1"/>
  <c r="S208" i="13"/>
  <c r="AB209" i="13" s="1"/>
  <c r="M208" i="13"/>
  <c r="P208" i="13" s="1"/>
  <c r="AT209" i="13" l="1"/>
  <c r="F419" i="7"/>
  <c r="G420" i="7" s="1"/>
  <c r="AR210" i="13"/>
  <c r="J209" i="13"/>
  <c r="AW209" i="13"/>
  <c r="AK210" i="13" s="1"/>
  <c r="R209" i="13"/>
  <c r="AA210" i="13" s="1"/>
  <c r="L209" i="13"/>
  <c r="O209" i="13" s="1"/>
  <c r="BK209" i="13"/>
  <c r="BH210" i="13" s="1"/>
  <c r="Q209" i="13"/>
  <c r="Z210" i="13" s="1"/>
  <c r="K209" i="13"/>
  <c r="N209" i="13" s="1"/>
  <c r="K420" i="7"/>
  <c r="H420" i="7"/>
  <c r="AS210" i="13"/>
  <c r="I420" i="7"/>
  <c r="L419" i="7"/>
  <c r="G319" i="12" s="1"/>
  <c r="J420" i="7" l="1"/>
  <c r="BI210" i="13"/>
  <c r="BD209" i="13"/>
  <c r="BG209" i="13" s="1"/>
  <c r="BJ209" i="13"/>
  <c r="BA209" i="13"/>
  <c r="AT210" i="13"/>
  <c r="L420" i="7"/>
  <c r="G320" i="12" s="1"/>
  <c r="S209" i="13"/>
  <c r="AB210" i="13" s="1"/>
  <c r="M209" i="13"/>
  <c r="P209" i="13" s="1"/>
  <c r="BB210" i="13"/>
  <c r="BE210" i="13" s="1"/>
  <c r="AU210" i="13"/>
  <c r="AI211" i="13" s="1"/>
  <c r="H210" i="13"/>
  <c r="H319" i="12"/>
  <c r="I319" i="12" s="1"/>
  <c r="I210" i="13"/>
  <c r="AV210" i="13"/>
  <c r="AJ211" i="13" s="1"/>
  <c r="BC210" i="13" l="1"/>
  <c r="BF210" i="13" s="1"/>
  <c r="J210" i="13"/>
  <c r="AW210" i="13"/>
  <c r="AK211" i="13" s="1"/>
  <c r="AR211" i="13"/>
  <c r="BK210" i="13"/>
  <c r="BH211" i="13" s="1"/>
  <c r="Q210" i="13"/>
  <c r="Z211" i="13" s="1"/>
  <c r="K210" i="13"/>
  <c r="N210" i="13" s="1"/>
  <c r="AS211" i="13"/>
  <c r="R210" i="13"/>
  <c r="AA211" i="13" s="1"/>
  <c r="L210" i="13"/>
  <c r="O210" i="13" s="1"/>
  <c r="F420" i="7"/>
  <c r="J320" i="12"/>
  <c r="H320" i="12"/>
  <c r="I320" i="12" s="1"/>
  <c r="BD210" i="13" l="1"/>
  <c r="BG210" i="13" s="1"/>
  <c r="BJ210" i="13"/>
  <c r="BA210" i="13"/>
  <c r="I421" i="7"/>
  <c r="G421" i="7"/>
  <c r="J421" i="7"/>
  <c r="H421" i="7"/>
  <c r="K421" i="7"/>
  <c r="AU211" i="13"/>
  <c r="AI212" i="13" s="1"/>
  <c r="H211" i="13"/>
  <c r="AT211" i="13"/>
  <c r="BB211" i="13"/>
  <c r="BE211" i="13" s="1"/>
  <c r="J321" i="12"/>
  <c r="I211" i="13"/>
  <c r="AV211" i="13"/>
  <c r="AJ212" i="13" s="1"/>
  <c r="BI211" i="13"/>
  <c r="S210" i="13"/>
  <c r="AB211" i="13" s="1"/>
  <c r="M210" i="13"/>
  <c r="P210" i="13" s="1"/>
  <c r="BC211" i="13" l="1"/>
  <c r="BF211" i="13" s="1"/>
  <c r="F421" i="7"/>
  <c r="K422" i="7" s="1"/>
  <c r="Q211" i="13"/>
  <c r="Z212" i="13" s="1"/>
  <c r="K211" i="13"/>
  <c r="N211" i="13" s="1"/>
  <c r="AS212" i="13"/>
  <c r="R211" i="13"/>
  <c r="AA212" i="13" s="1"/>
  <c r="L211" i="13"/>
  <c r="O211" i="13" s="1"/>
  <c r="J211" i="13"/>
  <c r="AW211" i="13"/>
  <c r="AK212" i="13" s="1"/>
  <c r="L421" i="7"/>
  <c r="G321" i="12" s="1"/>
  <c r="AR212" i="13"/>
  <c r="I422" i="7"/>
  <c r="J422" i="7" l="1"/>
  <c r="G422" i="7"/>
  <c r="H422" i="7"/>
  <c r="L422" i="7" s="1"/>
  <c r="G322" i="12" s="1"/>
  <c r="AU212" i="13"/>
  <c r="AI213" i="13" s="1"/>
  <c r="H212" i="13"/>
  <c r="I212" i="13"/>
  <c r="AV212" i="13"/>
  <c r="AJ213" i="13" s="1"/>
  <c r="H321" i="12"/>
  <c r="I321" i="12" s="1"/>
  <c r="S211" i="13"/>
  <c r="AB212" i="13" s="1"/>
  <c r="M211" i="13"/>
  <c r="P211" i="13" s="1"/>
  <c r="BD211" i="13"/>
  <c r="BG211" i="13" s="1"/>
  <c r="BJ211" i="13"/>
  <c r="BA211" i="13"/>
  <c r="BK211" i="13"/>
  <c r="BH212" i="13" s="1"/>
  <c r="F422" i="7" l="1"/>
  <c r="J423" i="7" s="1"/>
  <c r="AT212" i="13"/>
  <c r="BB212" i="13"/>
  <c r="BE212" i="13" s="1"/>
  <c r="Q212" i="13"/>
  <c r="Z213" i="13" s="1"/>
  <c r="K212" i="13"/>
  <c r="N212" i="13" s="1"/>
  <c r="H322" i="12"/>
  <c r="I322" i="12" s="1"/>
  <c r="R212" i="13"/>
  <c r="L212" i="13"/>
  <c r="O212" i="13" s="1"/>
  <c r="J322" i="12"/>
  <c r="AA213" i="13" l="1"/>
  <c r="J212" i="13"/>
  <c r="BK212" i="13" s="1"/>
  <c r="BH213" i="13" s="1"/>
  <c r="AW212" i="13"/>
  <c r="AK213" i="13" s="1"/>
  <c r="AR213" i="13"/>
  <c r="H213" i="13" s="1"/>
  <c r="I423" i="7"/>
  <c r="BC212" i="13"/>
  <c r="BI212" i="13"/>
  <c r="K423" i="7"/>
  <c r="H423" i="7"/>
  <c r="G423" i="7"/>
  <c r="J323" i="12"/>
  <c r="S212" i="13"/>
  <c r="AB213" i="13" s="1"/>
  <c r="BD212" i="13"/>
  <c r="BG212" i="13" s="1"/>
  <c r="BJ212" i="13"/>
  <c r="BA212" i="13"/>
  <c r="M212" i="13" l="1"/>
  <c r="P212" i="13" s="1"/>
  <c r="AU213" i="13"/>
  <c r="AI214" i="13" s="1"/>
  <c r="L423" i="7"/>
  <c r="G323" i="12" s="1"/>
  <c r="H323" i="12" s="1"/>
  <c r="I323" i="12" s="1"/>
  <c r="BB213" i="13"/>
  <c r="BE213" i="13" s="1"/>
  <c r="BF212" i="13"/>
  <c r="AS213" i="13"/>
  <c r="F423" i="7"/>
  <c r="I424" i="7" s="1"/>
  <c r="AT213" i="13"/>
  <c r="J213" i="13" s="1"/>
  <c r="Q213" i="13"/>
  <c r="Z214" i="13" s="1"/>
  <c r="K213" i="13"/>
  <c r="N213" i="13" s="1"/>
  <c r="AW213" i="13" l="1"/>
  <c r="AK214" i="13" s="1"/>
  <c r="BJ213" i="13"/>
  <c r="AR214" i="13"/>
  <c r="AU214" i="13" s="1"/>
  <c r="AI215" i="13" s="1"/>
  <c r="H424" i="7"/>
  <c r="J424" i="7"/>
  <c r="I213" i="13"/>
  <c r="BK213" i="13" s="1"/>
  <c r="BH214" i="13" s="1"/>
  <c r="AV213" i="13"/>
  <c r="AJ214" i="13" s="1"/>
  <c r="G424" i="7"/>
  <c r="K424" i="7"/>
  <c r="S213" i="13"/>
  <c r="M213" i="13"/>
  <c r="P213" i="13" s="1"/>
  <c r="J324" i="12"/>
  <c r="BD213" i="13"/>
  <c r="BG213" i="13" s="1"/>
  <c r="H214" i="13" l="1"/>
  <c r="AB214" i="13"/>
  <c r="L424" i="7"/>
  <c r="G324" i="12" s="1"/>
  <c r="H324" i="12" s="1"/>
  <c r="I324" i="12" s="1"/>
  <c r="BC213" i="13"/>
  <c r="BF213" i="13" s="1"/>
  <c r="BI213" i="13"/>
  <c r="R213" i="13"/>
  <c r="AA214" i="13" s="1"/>
  <c r="F424" i="7" s="1"/>
  <c r="L213" i="13"/>
  <c r="O213" i="13" s="1"/>
  <c r="AS214" i="13"/>
  <c r="BA213" i="13"/>
  <c r="AT214" i="13"/>
  <c r="Q214" i="13"/>
  <c r="Z215" i="13" s="1"/>
  <c r="K214" i="13"/>
  <c r="N214" i="13" s="1"/>
  <c r="BB214" i="13"/>
  <c r="BE214" i="13" s="1"/>
  <c r="BD214" i="13" l="1"/>
  <c r="BG214" i="13" s="1"/>
  <c r="I214" i="13"/>
  <c r="AV214" i="13"/>
  <c r="AJ215" i="13" s="1"/>
  <c r="J214" i="13"/>
  <c r="AW214" i="13"/>
  <c r="AK215" i="13" s="1"/>
  <c r="AR215" i="13"/>
  <c r="J325" i="12"/>
  <c r="I425" i="7"/>
  <c r="H425" i="7"/>
  <c r="K425" i="7"/>
  <c r="G425" i="7"/>
  <c r="J425" i="7"/>
  <c r="BJ214" i="13"/>
  <c r="BC214" i="13" l="1"/>
  <c r="BF214" i="13" s="1"/>
  <c r="BI214" i="13"/>
  <c r="BA214" i="13"/>
  <c r="R214" i="13"/>
  <c r="AA215" i="13" s="1"/>
  <c r="L214" i="13"/>
  <c r="O214" i="13" s="1"/>
  <c r="AS215" i="13"/>
  <c r="L425" i="7"/>
  <c r="G325" i="12" s="1"/>
  <c r="S214" i="13"/>
  <c r="AB215" i="13" s="1"/>
  <c r="M214" i="13"/>
  <c r="P214" i="13" s="1"/>
  <c r="BK214" i="13"/>
  <c r="BH215" i="13" s="1"/>
  <c r="AT215" i="13"/>
  <c r="AU215" i="13"/>
  <c r="AI216" i="13" s="1"/>
  <c r="H215" i="13"/>
  <c r="BC215" i="13" l="1"/>
  <c r="BF215" i="13" s="1"/>
  <c r="I215" i="13"/>
  <c r="AV215" i="13"/>
  <c r="AJ216" i="13" s="1"/>
  <c r="BB215" i="13"/>
  <c r="F425" i="7"/>
  <c r="Q215" i="13"/>
  <c r="K215" i="13"/>
  <c r="N215" i="13" s="1"/>
  <c r="J215" i="13"/>
  <c r="AW215" i="13"/>
  <c r="AK216" i="13" s="1"/>
  <c r="H325" i="12"/>
  <c r="I325" i="12" s="1"/>
  <c r="BI215" i="13" l="1"/>
  <c r="AS216" i="13"/>
  <c r="I216" i="13" s="1"/>
  <c r="R216" i="13" s="1"/>
  <c r="BK215" i="13"/>
  <c r="BH216" i="13" s="1"/>
  <c r="BE215" i="13"/>
  <c r="AR216" i="13"/>
  <c r="H216" i="13" s="1"/>
  <c r="BD215" i="13"/>
  <c r="BG215" i="13" s="1"/>
  <c r="R215" i="13"/>
  <c r="AA216" i="13" s="1"/>
  <c r="L215" i="13"/>
  <c r="O215" i="13" s="1"/>
  <c r="BA215" i="13"/>
  <c r="BJ215" i="13"/>
  <c r="Z216" i="13"/>
  <c r="S215" i="13"/>
  <c r="AB216" i="13" s="1"/>
  <c r="M215" i="13"/>
  <c r="P215" i="13" s="1"/>
  <c r="J326" i="12"/>
  <c r="G426" i="7"/>
  <c r="I426" i="7"/>
  <c r="K426" i="7"/>
  <c r="J426" i="7"/>
  <c r="H426" i="7"/>
  <c r="AT216" i="13" l="1"/>
  <c r="L216" i="13"/>
  <c r="O216" i="13" s="1"/>
  <c r="AV216" i="13"/>
  <c r="AJ217" i="13" s="1"/>
  <c r="AU216" i="13"/>
  <c r="AI217" i="13" s="1"/>
  <c r="F426" i="7"/>
  <c r="K427" i="7" s="1"/>
  <c r="BJ216" i="13"/>
  <c r="BB216" i="13"/>
  <c r="BE216" i="13" s="1"/>
  <c r="Q216" i="13"/>
  <c r="K216" i="13"/>
  <c r="N216" i="13" s="1"/>
  <c r="L426" i="7"/>
  <c r="G326" i="12" s="1"/>
  <c r="J216" i="13"/>
  <c r="AW216" i="13"/>
  <c r="AK217" i="13" s="1"/>
  <c r="I427" i="7" l="1"/>
  <c r="H427" i="7"/>
  <c r="G427" i="7"/>
  <c r="J427" i="7"/>
  <c r="Z217" i="13"/>
  <c r="BA216" i="13"/>
  <c r="BD216" i="13"/>
  <c r="BG216" i="13" s="1"/>
  <c r="BC216" i="13"/>
  <c r="BI216" i="13"/>
  <c r="AA217" i="13"/>
  <c r="AR217" i="13"/>
  <c r="AU217" i="13" s="1"/>
  <c r="AI218" i="13" s="1"/>
  <c r="H326" i="12"/>
  <c r="I326" i="12" s="1"/>
  <c r="S216" i="13"/>
  <c r="AB217" i="13" s="1"/>
  <c r="M216" i="13"/>
  <c r="P216" i="13" s="1"/>
  <c r="BK216" i="13"/>
  <c r="BH217" i="13" s="1"/>
  <c r="L427" i="7" l="1"/>
  <c r="G327" i="12" s="1"/>
  <c r="AT217" i="13"/>
  <c r="J217" i="13" s="1"/>
  <c r="H217" i="13"/>
  <c r="Q217" i="13" s="1"/>
  <c r="Z218" i="13" s="1"/>
  <c r="BF216" i="13"/>
  <c r="AS217" i="13"/>
  <c r="J327" i="12"/>
  <c r="H327" i="12"/>
  <c r="I327" i="12" s="1"/>
  <c r="F427" i="7"/>
  <c r="BB217" i="13"/>
  <c r="BE217" i="13" s="1"/>
  <c r="AW217" i="13"/>
  <c r="AK218" i="13" s="1"/>
  <c r="K217" i="13" l="1"/>
  <c r="N217" i="13" s="1"/>
  <c r="BC217" i="13"/>
  <c r="BF217" i="13" s="1"/>
  <c r="BI217" i="13"/>
  <c r="BA217" i="13"/>
  <c r="BD217" i="13"/>
  <c r="BG217" i="13" s="1"/>
  <c r="AV217" i="13"/>
  <c r="AJ218" i="13" s="1"/>
  <c r="AS218" i="13" s="1"/>
  <c r="I217" i="13"/>
  <c r="BK217" i="13" s="1"/>
  <c r="BH218" i="13" s="1"/>
  <c r="BJ217" i="13"/>
  <c r="S217" i="13"/>
  <c r="AB218" i="13" s="1"/>
  <c r="M217" i="13"/>
  <c r="P217" i="13" s="1"/>
  <c r="I428" i="7"/>
  <c r="H428" i="7"/>
  <c r="J428" i="7"/>
  <c r="G428" i="7"/>
  <c r="K428" i="7"/>
  <c r="J328" i="12"/>
  <c r="AR218" i="13"/>
  <c r="R217" i="13" l="1"/>
  <c r="AA218" i="13" s="1"/>
  <c r="L217" i="13"/>
  <c r="O217" i="13" s="1"/>
  <c r="I218" i="13"/>
  <c r="AV218" i="13"/>
  <c r="AJ219" i="13" s="1"/>
  <c r="AT218" i="13"/>
  <c r="J218" i="13" s="1"/>
  <c r="AU218" i="13"/>
  <c r="AI219" i="13" s="1"/>
  <c r="H218" i="13"/>
  <c r="L428" i="7"/>
  <c r="G328" i="12" s="1"/>
  <c r="F428" i="7"/>
  <c r="H429" i="7" s="1"/>
  <c r="L218" i="13" l="1"/>
  <c r="O218" i="13" s="1"/>
  <c r="R218" i="13"/>
  <c r="AW218" i="13"/>
  <c r="AK219" i="13" s="1"/>
  <c r="BB218" i="13"/>
  <c r="BE218" i="13" s="1"/>
  <c r="I429" i="7"/>
  <c r="H328" i="12"/>
  <c r="I328" i="12" s="1"/>
  <c r="BK218" i="13"/>
  <c r="BH219" i="13" s="1"/>
  <c r="Q218" i="13"/>
  <c r="Z219" i="13" s="1"/>
  <c r="K218" i="13"/>
  <c r="N218" i="13" s="1"/>
  <c r="G429" i="7"/>
  <c r="K429" i="7"/>
  <c r="S218" i="13"/>
  <c r="M218" i="13"/>
  <c r="P218" i="13" s="1"/>
  <c r="J429" i="7"/>
  <c r="AB219" i="13" l="1"/>
  <c r="BC218" i="13"/>
  <c r="BI218" i="13"/>
  <c r="BD218" i="13"/>
  <c r="BG218" i="13" s="1"/>
  <c r="BJ218" i="13"/>
  <c r="BA218" i="13"/>
  <c r="AA219" i="13"/>
  <c r="AR219" i="13"/>
  <c r="J329" i="12"/>
  <c r="L429" i="7"/>
  <c r="G329" i="12" s="1"/>
  <c r="H219" i="13" l="1"/>
  <c r="F429" i="7"/>
  <c r="I430" i="7" s="1"/>
  <c r="BB219" i="13"/>
  <c r="BE219" i="13" s="1"/>
  <c r="AU219" i="13"/>
  <c r="AI220" i="13" s="1"/>
  <c r="AR220" i="13" s="1"/>
  <c r="BF218" i="13"/>
  <c r="AS219" i="13"/>
  <c r="AT219" i="13"/>
  <c r="H430" i="7"/>
  <c r="Q219" i="13"/>
  <c r="Z220" i="13" s="1"/>
  <c r="K219" i="13"/>
  <c r="N219" i="13" s="1"/>
  <c r="K430" i="7"/>
  <c r="H329" i="12"/>
  <c r="I329" i="12" s="1"/>
  <c r="J330" i="12" s="1"/>
  <c r="G430" i="7" l="1"/>
  <c r="J430" i="7"/>
  <c r="J219" i="13"/>
  <c r="AW219" i="13"/>
  <c r="AK220" i="13" s="1"/>
  <c r="I219" i="13"/>
  <c r="AV219" i="13"/>
  <c r="AJ220" i="13" s="1"/>
  <c r="AU220" i="13"/>
  <c r="AI221" i="13" s="1"/>
  <c r="H220" i="13"/>
  <c r="L430" i="7"/>
  <c r="G330" i="12" s="1"/>
  <c r="R219" i="13" l="1"/>
  <c r="AA220" i="13" s="1"/>
  <c r="L219" i="13"/>
  <c r="O219" i="13" s="1"/>
  <c r="BK219" i="13"/>
  <c r="BH220" i="13" s="1"/>
  <c r="BB220" i="13" s="1"/>
  <c r="BE220" i="13" s="1"/>
  <c r="S219" i="13"/>
  <c r="AB220" i="13" s="1"/>
  <c r="M219" i="13"/>
  <c r="P219" i="13" s="1"/>
  <c r="BC219" i="13"/>
  <c r="BF219" i="13" s="1"/>
  <c r="BI219" i="13"/>
  <c r="BA219" i="13"/>
  <c r="BD219" i="13"/>
  <c r="BG219" i="13" s="1"/>
  <c r="BJ219" i="13"/>
  <c r="Q220" i="13"/>
  <c r="K220" i="13"/>
  <c r="N220" i="13" s="1"/>
  <c r="H330" i="12"/>
  <c r="I330" i="12" s="1"/>
  <c r="AS220" i="13" l="1"/>
  <c r="F430" i="7"/>
  <c r="Z221" i="13"/>
  <c r="I220" i="13"/>
  <c r="AV220" i="13"/>
  <c r="AJ221" i="13" s="1"/>
  <c r="AS221" i="13" s="1"/>
  <c r="BC220" i="13"/>
  <c r="BF220" i="13" s="1"/>
  <c r="BI220" i="13"/>
  <c r="AT220" i="13"/>
  <c r="J331" i="12"/>
  <c r="AR221" i="13"/>
  <c r="R220" i="13" l="1"/>
  <c r="AA221" i="13" s="1"/>
  <c r="L220" i="13"/>
  <c r="O220" i="13" s="1"/>
  <c r="I221" i="13"/>
  <c r="AV221" i="13"/>
  <c r="AJ222" i="13" s="1"/>
  <c r="H431" i="7"/>
  <c r="J431" i="7"/>
  <c r="G431" i="7"/>
  <c r="K431" i="7"/>
  <c r="I431" i="7"/>
  <c r="J220" i="13"/>
  <c r="BK220" i="13" s="1"/>
  <c r="AW220" i="13"/>
  <c r="AK221" i="13" s="1"/>
  <c r="AU221" i="13"/>
  <c r="AI222" i="13" s="1"/>
  <c r="H221" i="13"/>
  <c r="L431" i="7" l="1"/>
  <c r="G331" i="12" s="1"/>
  <c r="R221" i="13"/>
  <c r="L221" i="13"/>
  <c r="O221" i="13" s="1"/>
  <c r="M220" i="13"/>
  <c r="P220" i="13" s="1"/>
  <c r="S220" i="13"/>
  <c r="AB221" i="13" s="1"/>
  <c r="BD220" i="13"/>
  <c r="BG220" i="13" s="1"/>
  <c r="BJ220" i="13"/>
  <c r="BA220" i="13"/>
  <c r="Q221" i="13"/>
  <c r="K221" i="13"/>
  <c r="N221" i="13" s="1"/>
  <c r="AT221" i="13" l="1"/>
  <c r="BH221" i="13"/>
  <c r="H331" i="12"/>
  <c r="I331" i="12" s="1"/>
  <c r="F431" i="7"/>
  <c r="AW221" i="13"/>
  <c r="AK222" i="13" s="1"/>
  <c r="J221" i="13"/>
  <c r="J332" i="12" l="1"/>
  <c r="BI221" i="13"/>
  <c r="BC221" i="13"/>
  <c r="AA222" i="13"/>
  <c r="M221" i="13"/>
  <c r="P221" i="13" s="1"/>
  <c r="S221" i="13"/>
  <c r="AB222" i="13" s="1"/>
  <c r="BK221" i="13"/>
  <c r="K432" i="7"/>
  <c r="I432" i="7"/>
  <c r="J432" i="7"/>
  <c r="H432" i="7"/>
  <c r="G432" i="7"/>
  <c r="BD221" i="13"/>
  <c r="BG221" i="13" s="1"/>
  <c r="BJ221" i="13"/>
  <c r="BB221" i="13" l="1"/>
  <c r="Z222" i="13"/>
  <c r="BA221" i="13"/>
  <c r="BF221" i="13"/>
  <c r="AS222" i="13"/>
  <c r="AT222" i="13"/>
  <c r="L432" i="7"/>
  <c r="G332" i="12" s="1"/>
  <c r="F432" i="7" l="1"/>
  <c r="H433" i="7" s="1"/>
  <c r="BE221" i="13"/>
  <c r="AR222" i="13"/>
  <c r="AV222" i="13"/>
  <c r="AJ223" i="13" s="1"/>
  <c r="I222" i="13"/>
  <c r="AW222" i="13"/>
  <c r="AK223" i="13" s="1"/>
  <c r="J222" i="13"/>
  <c r="J433" i="7"/>
  <c r="I433" i="7"/>
  <c r="K433" i="7"/>
  <c r="H332" i="12"/>
  <c r="I332" i="12" s="1"/>
  <c r="G433" i="7"/>
  <c r="AU222" i="13" l="1"/>
  <c r="AI223" i="13" s="1"/>
  <c r="H222" i="13"/>
  <c r="BK222" i="13" s="1"/>
  <c r="L222" i="13"/>
  <c r="O222" i="13" s="1"/>
  <c r="R222" i="13"/>
  <c r="L433" i="7"/>
  <c r="G333" i="12" s="1"/>
  <c r="S222" i="13"/>
  <c r="M222" i="13"/>
  <c r="P222" i="13" s="1"/>
  <c r="J333" i="12"/>
  <c r="Q222" i="13" l="1"/>
  <c r="K222" i="13"/>
  <c r="N222" i="13" s="1"/>
  <c r="H333" i="12"/>
  <c r="I333" i="12" s="1"/>
  <c r="J334" i="12" l="1"/>
  <c r="BH222" i="13" l="1"/>
  <c r="Z223" i="13"/>
  <c r="BC222" i="13"/>
  <c r="AS223" i="13" s="1"/>
  <c r="BI222" i="13" l="1"/>
  <c r="BB222" i="13"/>
  <c r="BA222" i="13"/>
  <c r="BF222" i="13"/>
  <c r="AA223" i="13"/>
  <c r="AV223" i="13"/>
  <c r="AJ224" i="13" s="1"/>
  <c r="I223" i="13"/>
  <c r="BH223" i="13"/>
  <c r="BD222" i="13"/>
  <c r="BJ222" i="13"/>
  <c r="AB223" i="13"/>
  <c r="BE222" i="13" l="1"/>
  <c r="AR223" i="13"/>
  <c r="BC223" i="13"/>
  <c r="R223" i="13"/>
  <c r="L223" i="13"/>
  <c r="O223" i="13" s="1"/>
  <c r="BG222" i="13"/>
  <c r="AT223" i="13"/>
  <c r="F433" i="7"/>
  <c r="BI223" i="13" l="1"/>
  <c r="AA224" i="13"/>
  <c r="BF223" i="13"/>
  <c r="AS224" i="13"/>
  <c r="AV224" i="13" s="1"/>
  <c r="AJ225" i="13" s="1"/>
  <c r="H223" i="13"/>
  <c r="AU223" i="13"/>
  <c r="AI224" i="13" s="1"/>
  <c r="AW223" i="13"/>
  <c r="AK224" i="13" s="1"/>
  <c r="J223" i="13"/>
  <c r="G434" i="7"/>
  <c r="H434" i="7"/>
  <c r="J434" i="7"/>
  <c r="I434" i="7"/>
  <c r="K434" i="7"/>
  <c r="BA223" i="13"/>
  <c r="BB223" i="13"/>
  <c r="I224" i="13" l="1"/>
  <c r="K223" i="13"/>
  <c r="N223" i="13" s="1"/>
  <c r="Q223" i="13"/>
  <c r="Z224" i="13" s="1"/>
  <c r="BD223" i="13"/>
  <c r="BG223" i="13" s="1"/>
  <c r="BJ223" i="13"/>
  <c r="S223" i="13"/>
  <c r="AB224" i="13" s="1"/>
  <c r="M223" i="13"/>
  <c r="P223" i="13" s="1"/>
  <c r="BK223" i="13"/>
  <c r="BH224" i="13" s="1"/>
  <c r="BE223" i="13"/>
  <c r="AR224" i="13"/>
  <c r="L434" i="7"/>
  <c r="G334" i="12" s="1"/>
  <c r="R224" i="13"/>
  <c r="L224" i="13"/>
  <c r="O224" i="13" s="1"/>
  <c r="F434" i="7" l="1"/>
  <c r="AU224" i="13"/>
  <c r="AI225" i="13" s="1"/>
  <c r="H224" i="13"/>
  <c r="H334" i="12"/>
  <c r="I334" i="12" s="1"/>
  <c r="AT224" i="13"/>
  <c r="AA225" i="13"/>
  <c r="J335" i="12" l="1"/>
  <c r="BB224" i="13"/>
  <c r="BE224" i="13" s="1"/>
  <c r="Q224" i="13"/>
  <c r="Z225" i="13" s="1"/>
  <c r="K224" i="13"/>
  <c r="N224" i="13" s="1"/>
  <c r="I435" i="7"/>
  <c r="G435" i="7"/>
  <c r="H435" i="7"/>
  <c r="K435" i="7"/>
  <c r="J435" i="7"/>
  <c r="BC224" i="13"/>
  <c r="BI224" i="13"/>
  <c r="AW224" i="13"/>
  <c r="AK225" i="13" s="1"/>
  <c r="J224" i="13"/>
  <c r="BA224" i="13"/>
  <c r="BD224" i="13" l="1"/>
  <c r="BG224" i="13" s="1"/>
  <c r="BJ224" i="13"/>
  <c r="L435" i="7"/>
  <c r="G335" i="12" s="1"/>
  <c r="M224" i="13"/>
  <c r="P224" i="13" s="1"/>
  <c r="S224" i="13"/>
  <c r="AB225" i="13" s="1"/>
  <c r="BF224" i="13"/>
  <c r="AS225" i="13"/>
  <c r="AT225" i="13"/>
  <c r="BK224" i="13"/>
  <c r="BH225" i="13" s="1"/>
  <c r="AR225" i="13"/>
  <c r="H335" i="12" l="1"/>
  <c r="I335" i="12" s="1"/>
  <c r="BA225" i="13"/>
  <c r="AW225" i="13"/>
  <c r="AK226" i="13" s="1"/>
  <c r="J225" i="13"/>
  <c r="AU225" i="13"/>
  <c r="AI226" i="13" s="1"/>
  <c r="H225" i="13"/>
  <c r="BB225" i="13"/>
  <c r="BE225" i="13" s="1"/>
  <c r="F435" i="7"/>
  <c r="AV225" i="13"/>
  <c r="AJ226" i="13" s="1"/>
  <c r="I225" i="13"/>
  <c r="BC225" i="13" l="1"/>
  <c r="BF225" i="13" s="1"/>
  <c r="BI225" i="13"/>
  <c r="J436" i="7"/>
  <c r="K436" i="7"/>
  <c r="I436" i="7"/>
  <c r="G436" i="7"/>
  <c r="H436" i="7"/>
  <c r="Q225" i="13"/>
  <c r="Z226" i="13" s="1"/>
  <c r="BK225" i="13"/>
  <c r="BH226" i="13" s="1"/>
  <c r="K225" i="13"/>
  <c r="N225" i="13" s="1"/>
  <c r="BD225" i="13"/>
  <c r="BG225" i="13" s="1"/>
  <c r="BJ225" i="13"/>
  <c r="AT226" i="13"/>
  <c r="R225" i="13"/>
  <c r="AA226" i="13" s="1"/>
  <c r="L225" i="13"/>
  <c r="O225" i="13" s="1"/>
  <c r="AR226" i="13"/>
  <c r="S225" i="13"/>
  <c r="AB226" i="13" s="1"/>
  <c r="M225" i="13"/>
  <c r="P225" i="13" s="1"/>
  <c r="AS226" i="13"/>
  <c r="J336" i="12"/>
  <c r="BC226" i="13" l="1"/>
  <c r="BD226" i="13"/>
  <c r="BG226" i="13" s="1"/>
  <c r="BJ226" i="13"/>
  <c r="L436" i="7"/>
  <c r="G336" i="12" s="1"/>
  <c r="AU226" i="13"/>
  <c r="AI227" i="13" s="1"/>
  <c r="H226" i="13"/>
  <c r="J226" i="13"/>
  <c r="AW226" i="13"/>
  <c r="AK227" i="13" s="1"/>
  <c r="AV226" i="13"/>
  <c r="AJ227" i="13" s="1"/>
  <c r="I226" i="13"/>
  <c r="BI226" i="13"/>
  <c r="BF226" i="13"/>
  <c r="F436" i="7"/>
  <c r="H437" i="7" s="1"/>
  <c r="AT227" i="13" l="1"/>
  <c r="G437" i="7"/>
  <c r="R226" i="13"/>
  <c r="AA227" i="13" s="1"/>
  <c r="L226" i="13"/>
  <c r="O226" i="13" s="1"/>
  <c r="K437" i="7"/>
  <c r="I437" i="7"/>
  <c r="AS227" i="13"/>
  <c r="J437" i="7"/>
  <c r="S226" i="13"/>
  <c r="AB227" i="13" s="1"/>
  <c r="M226" i="13"/>
  <c r="P226" i="13" s="1"/>
  <c r="BB226" i="13"/>
  <c r="BE226" i="13" s="1"/>
  <c r="BA226" i="13"/>
  <c r="Q226" i="13"/>
  <c r="Z227" i="13" s="1"/>
  <c r="BK226" i="13"/>
  <c r="BH227" i="13" s="1"/>
  <c r="K226" i="13"/>
  <c r="N226" i="13" s="1"/>
  <c r="J227" i="13"/>
  <c r="AW227" i="13"/>
  <c r="AK228" i="13" s="1"/>
  <c r="H336" i="12"/>
  <c r="I336" i="12" s="1"/>
  <c r="AR227" i="13" l="1"/>
  <c r="BC227" i="13"/>
  <c r="BF227" i="13" s="1"/>
  <c r="J337" i="12"/>
  <c r="AV227" i="13"/>
  <c r="AJ228" i="13" s="1"/>
  <c r="I227" i="13"/>
  <c r="BI227" i="13"/>
  <c r="AU227" i="13"/>
  <c r="AI228" i="13" s="1"/>
  <c r="H227" i="13"/>
  <c r="S227" i="13"/>
  <c r="M227" i="13"/>
  <c r="P227" i="13" s="1"/>
  <c r="L437" i="7"/>
  <c r="G337" i="12" s="1"/>
  <c r="F437" i="7"/>
  <c r="G438" i="7" s="1"/>
  <c r="AB228" i="13" l="1"/>
  <c r="I438" i="7"/>
  <c r="H337" i="12"/>
  <c r="I337" i="12" s="1"/>
  <c r="J338" i="12" s="1"/>
  <c r="J438" i="7"/>
  <c r="K438" i="7"/>
  <c r="AS228" i="13"/>
  <c r="R227" i="13"/>
  <c r="AA228" i="13" s="1"/>
  <c r="L227" i="13"/>
  <c r="O227" i="13" s="1"/>
  <c r="BB227" i="13"/>
  <c r="BE227" i="13" s="1"/>
  <c r="BA227" i="13"/>
  <c r="H438" i="7"/>
  <c r="Q227" i="13"/>
  <c r="Z228" i="13" s="1"/>
  <c r="BK227" i="13"/>
  <c r="BH228" i="13" s="1"/>
  <c r="K227" i="13"/>
  <c r="N227" i="13" s="1"/>
  <c r="BD227" i="13"/>
  <c r="BJ227" i="13"/>
  <c r="BC228" i="13" l="1"/>
  <c r="BF228" i="13" s="1"/>
  <c r="AV228" i="13"/>
  <c r="AJ229" i="13" s="1"/>
  <c r="I228" i="13"/>
  <c r="BI228" i="13"/>
  <c r="BG227" i="13"/>
  <c r="AT228" i="13"/>
  <c r="L438" i="7"/>
  <c r="G338" i="12" s="1"/>
  <c r="F438" i="7"/>
  <c r="J439" i="7" s="1"/>
  <c r="AR228" i="13"/>
  <c r="I439" i="7" l="1"/>
  <c r="AU228" i="13"/>
  <c r="AI229" i="13" s="1"/>
  <c r="H228" i="13"/>
  <c r="R228" i="13"/>
  <c r="AA229" i="13" s="1"/>
  <c r="L228" i="13"/>
  <c r="O228" i="13" s="1"/>
  <c r="AS229" i="13"/>
  <c r="J228" i="13"/>
  <c r="AW228" i="13"/>
  <c r="AK229" i="13" s="1"/>
  <c r="G439" i="7"/>
  <c r="H338" i="12"/>
  <c r="I338" i="12" s="1"/>
  <c r="K439" i="7"/>
  <c r="H439" i="7"/>
  <c r="BD228" i="13" l="1"/>
  <c r="BG228" i="13" s="1"/>
  <c r="BJ228" i="13"/>
  <c r="BB228" i="13"/>
  <c r="BE228" i="13" s="1"/>
  <c r="BA228" i="13"/>
  <c r="AV229" i="13"/>
  <c r="AJ230" i="13" s="1"/>
  <c r="I229" i="13"/>
  <c r="Q228" i="13"/>
  <c r="Z229" i="13" s="1"/>
  <c r="BK228" i="13"/>
  <c r="BH229" i="13" s="1"/>
  <c r="K228" i="13"/>
  <c r="N228" i="13" s="1"/>
  <c r="AR229" i="13"/>
  <c r="S228" i="13"/>
  <c r="AB229" i="13" s="1"/>
  <c r="M228" i="13"/>
  <c r="P228" i="13" s="1"/>
  <c r="J339" i="12"/>
  <c r="L439" i="7"/>
  <c r="G339" i="12" s="1"/>
  <c r="BC229" i="13" l="1"/>
  <c r="BF229" i="13" s="1"/>
  <c r="BI229" i="13"/>
  <c r="R229" i="13"/>
  <c r="AA230" i="13" s="1"/>
  <c r="L229" i="13"/>
  <c r="O229" i="13" s="1"/>
  <c r="AU229" i="13"/>
  <c r="AI230" i="13" s="1"/>
  <c r="H229" i="13"/>
  <c r="AS230" i="13"/>
  <c r="H339" i="12"/>
  <c r="I339" i="12" s="1"/>
  <c r="J340" i="12" s="1"/>
  <c r="AT229" i="13"/>
  <c r="F439" i="7"/>
  <c r="AV230" i="13" l="1"/>
  <c r="AJ231" i="13" s="1"/>
  <c r="I230" i="13"/>
  <c r="J229" i="13"/>
  <c r="BK229" i="13" s="1"/>
  <c r="BH230" i="13" s="1"/>
  <c r="BI230" i="13" s="1"/>
  <c r="AW229" i="13"/>
  <c r="AK230" i="13" s="1"/>
  <c r="Q229" i="13"/>
  <c r="Z230" i="13" s="1"/>
  <c r="K229" i="13"/>
  <c r="N229" i="13" s="1"/>
  <c r="J440" i="7"/>
  <c r="I440" i="7"/>
  <c r="K440" i="7"/>
  <c r="H440" i="7"/>
  <c r="G440" i="7"/>
  <c r="BB229" i="13"/>
  <c r="BE229" i="13" s="1"/>
  <c r="BC230" i="13" l="1"/>
  <c r="BF230" i="13" s="1"/>
  <c r="BD229" i="13"/>
  <c r="BG229" i="13" s="1"/>
  <c r="BJ229" i="13"/>
  <c r="L440" i="7"/>
  <c r="G340" i="12" s="1"/>
  <c r="BA229" i="13"/>
  <c r="R230" i="13"/>
  <c r="AA231" i="13" s="1"/>
  <c r="L230" i="13"/>
  <c r="O230" i="13" s="1"/>
  <c r="AR230" i="13"/>
  <c r="S229" i="13"/>
  <c r="AB230" i="13" s="1"/>
  <c r="M229" i="13"/>
  <c r="P229" i="13" s="1"/>
  <c r="AS231" i="13"/>
  <c r="AT230" i="13" l="1"/>
  <c r="F440" i="7"/>
  <c r="BD230" i="13"/>
  <c r="BG230" i="13" s="1"/>
  <c r="BJ230" i="13"/>
  <c r="AV231" i="13"/>
  <c r="AJ232" i="13" s="1"/>
  <c r="I231" i="13"/>
  <c r="J441" i="7"/>
  <c r="AU230" i="13"/>
  <c r="AI231" i="13" s="1"/>
  <c r="H230" i="13"/>
  <c r="H340" i="12"/>
  <c r="I340" i="12" s="1"/>
  <c r="G441" i="7"/>
  <c r="AW230" i="13"/>
  <c r="AK231" i="13" s="1"/>
  <c r="J230" i="13"/>
  <c r="H441" i="7"/>
  <c r="I441" i="7"/>
  <c r="K441" i="7"/>
  <c r="BB230" i="13" l="1"/>
  <c r="BE230" i="13" s="1"/>
  <c r="BA230" i="13"/>
  <c r="S230" i="13"/>
  <c r="AB231" i="13" s="1"/>
  <c r="M230" i="13"/>
  <c r="P230" i="13" s="1"/>
  <c r="Q230" i="13"/>
  <c r="Z231" i="13" s="1"/>
  <c r="BK230" i="13"/>
  <c r="BH231" i="13" s="1"/>
  <c r="K230" i="13"/>
  <c r="N230" i="13" s="1"/>
  <c r="AT231" i="13"/>
  <c r="AR231" i="13"/>
  <c r="R231" i="13"/>
  <c r="AA232" i="13" s="1"/>
  <c r="L231" i="13"/>
  <c r="O231" i="13" s="1"/>
  <c r="J341" i="12"/>
  <c r="L441" i="7"/>
  <c r="G341" i="12" s="1"/>
  <c r="BC231" i="13" l="1"/>
  <c r="BI231" i="13"/>
  <c r="F441" i="7"/>
  <c r="AU231" i="13"/>
  <c r="AI232" i="13" s="1"/>
  <c r="H231" i="13"/>
  <c r="H341" i="12"/>
  <c r="I341" i="12" s="1"/>
  <c r="J231" i="13"/>
  <c r="AW231" i="13"/>
  <c r="AK232" i="13" s="1"/>
  <c r="BF231" i="13" l="1"/>
  <c r="AS232" i="13"/>
  <c r="BK231" i="13"/>
  <c r="BH232" i="13" s="1"/>
  <c r="Q231" i="13"/>
  <c r="Z232" i="13" s="1"/>
  <c r="K231" i="13"/>
  <c r="N231" i="13" s="1"/>
  <c r="I442" i="7"/>
  <c r="K442" i="7"/>
  <c r="H442" i="7"/>
  <c r="G442" i="7"/>
  <c r="J442" i="7"/>
  <c r="J342" i="12"/>
  <c r="BB231" i="13"/>
  <c r="BE231" i="13" s="1"/>
  <c r="BA231" i="13"/>
  <c r="S231" i="13"/>
  <c r="AB232" i="13" s="1"/>
  <c r="M231" i="13"/>
  <c r="P231" i="13" s="1"/>
  <c r="BD231" i="13"/>
  <c r="BG231" i="13" s="1"/>
  <c r="BJ231" i="13"/>
  <c r="BC232" i="13" l="1"/>
  <c r="BF232" i="13" s="1"/>
  <c r="BI232" i="13"/>
  <c r="I232" i="13"/>
  <c r="AV232" i="13"/>
  <c r="AJ233" i="13" s="1"/>
  <c r="AS233" i="13" s="1"/>
  <c r="AV233" i="13" s="1"/>
  <c r="AJ234" i="13" s="1"/>
  <c r="AR232" i="13"/>
  <c r="BB232" i="13" s="1"/>
  <c r="BE232" i="13" s="1"/>
  <c r="F442" i="7"/>
  <c r="I443" i="7" s="1"/>
  <c r="L442" i="7"/>
  <c r="G342" i="12" s="1"/>
  <c r="I233" i="13"/>
  <c r="AT232" i="13"/>
  <c r="H232" i="13" l="1"/>
  <c r="R232" i="13"/>
  <c r="AA233" i="13" s="1"/>
  <c r="L232" i="13"/>
  <c r="O232" i="13" s="1"/>
  <c r="AU232" i="13"/>
  <c r="AI233" i="13" s="1"/>
  <c r="K443" i="7"/>
  <c r="H443" i="7"/>
  <c r="BA232" i="13"/>
  <c r="BD232" i="13"/>
  <c r="BG232" i="13" s="1"/>
  <c r="BJ232" i="13"/>
  <c r="G443" i="7"/>
  <c r="J443" i="7"/>
  <c r="AR233" i="13"/>
  <c r="Q232" i="13"/>
  <c r="Z233" i="13" s="1"/>
  <c r="K232" i="13"/>
  <c r="N232" i="13" s="1"/>
  <c r="H342" i="12"/>
  <c r="I342" i="12" s="1"/>
  <c r="R233" i="13"/>
  <c r="L233" i="13"/>
  <c r="AW232" i="13"/>
  <c r="AK233" i="13" s="1"/>
  <c r="J232" i="13"/>
  <c r="L443" i="7" l="1"/>
  <c r="G343" i="12" s="1"/>
  <c r="O233" i="13"/>
  <c r="AT233" i="13"/>
  <c r="H343" i="12"/>
  <c r="I343" i="12" s="1"/>
  <c r="S232" i="13"/>
  <c r="AB233" i="13" s="1"/>
  <c r="M232" i="13"/>
  <c r="P232" i="13" s="1"/>
  <c r="BK232" i="13"/>
  <c r="BH233" i="13" s="1"/>
  <c r="H233" i="13"/>
  <c r="AU233" i="13"/>
  <c r="AI234" i="13" s="1"/>
  <c r="J343" i="12"/>
  <c r="BC233" i="13" l="1"/>
  <c r="BI233" i="13"/>
  <c r="AA234" i="13"/>
  <c r="BB233" i="13"/>
  <c r="BE233" i="13" s="1"/>
  <c r="BJ233" i="13"/>
  <c r="F443" i="7"/>
  <c r="G444" i="7" s="1"/>
  <c r="Q233" i="13"/>
  <c r="K233" i="13"/>
  <c r="N233" i="13" s="1"/>
  <c r="J344" i="12"/>
  <c r="J233" i="13"/>
  <c r="AW233" i="13"/>
  <c r="AK234" i="13" s="1"/>
  <c r="BA233" i="13" l="1"/>
  <c r="Z234" i="13"/>
  <c r="BF233" i="13"/>
  <c r="AS234" i="13"/>
  <c r="H444" i="7"/>
  <c r="J444" i="7"/>
  <c r="K444" i="7"/>
  <c r="AR234" i="13"/>
  <c r="H234" i="13" s="1"/>
  <c r="I444" i="7"/>
  <c r="BD233" i="13"/>
  <c r="BG233" i="13" s="1"/>
  <c r="S233" i="13"/>
  <c r="AB234" i="13" s="1"/>
  <c r="M233" i="13"/>
  <c r="P233" i="13" s="1"/>
  <c r="BK233" i="13"/>
  <c r="BH234" i="13" s="1"/>
  <c r="I234" i="13" l="1"/>
  <c r="AV234" i="13"/>
  <c r="AJ235" i="13" s="1"/>
  <c r="L444" i="7"/>
  <c r="G344" i="12" s="1"/>
  <c r="H344" i="12" s="1"/>
  <c r="I344" i="12" s="1"/>
  <c r="AU234" i="13"/>
  <c r="AI235" i="13" s="1"/>
  <c r="AT234" i="13"/>
  <c r="J234" i="13" s="1"/>
  <c r="BK234" i="13" s="1"/>
  <c r="BH235" i="13" s="1"/>
  <c r="BB234" i="13"/>
  <c r="BE234" i="13" s="1"/>
  <c r="F444" i="7"/>
  <c r="Q234" i="13"/>
  <c r="Z235" i="13" s="1"/>
  <c r="K234" i="13"/>
  <c r="N234" i="13" s="1"/>
  <c r="BC234" i="13" l="1"/>
  <c r="BF234" i="13" s="1"/>
  <c r="BI234" i="13"/>
  <c r="AS235" i="13"/>
  <c r="R234" i="13"/>
  <c r="AA235" i="13" s="1"/>
  <c r="L234" i="13"/>
  <c r="O234" i="13" s="1"/>
  <c r="BJ234" i="13"/>
  <c r="AW234" i="13"/>
  <c r="AK235" i="13" s="1"/>
  <c r="AR235" i="13"/>
  <c r="BB235" i="13" s="1"/>
  <c r="BE235" i="13" s="1"/>
  <c r="I445" i="7"/>
  <c r="K445" i="7"/>
  <c r="G445" i="7"/>
  <c r="H445" i="7"/>
  <c r="J445" i="7"/>
  <c r="J345" i="12"/>
  <c r="S234" i="13"/>
  <c r="AB235" i="13" s="1"/>
  <c r="M234" i="13"/>
  <c r="P234" i="13" s="1"/>
  <c r="BC235" i="13" l="1"/>
  <c r="BF235" i="13" s="1"/>
  <c r="BI235" i="13"/>
  <c r="I235" i="13"/>
  <c r="AV235" i="13"/>
  <c r="AJ236" i="13" s="1"/>
  <c r="AS236" i="13" s="1"/>
  <c r="BD234" i="13"/>
  <c r="BA234" i="13"/>
  <c r="H235" i="13"/>
  <c r="Q235" i="13" s="1"/>
  <c r="Z236" i="13" s="1"/>
  <c r="AU235" i="13"/>
  <c r="AI236" i="13" s="1"/>
  <c r="AR236" i="13" s="1"/>
  <c r="L445" i="7"/>
  <c r="G345" i="12" s="1"/>
  <c r="F445" i="7"/>
  <c r="H446" i="7" s="1"/>
  <c r="R235" i="13" l="1"/>
  <c r="AA236" i="13" s="1"/>
  <c r="L235" i="13"/>
  <c r="O235" i="13" s="1"/>
  <c r="I236" i="13"/>
  <c r="AV236" i="13"/>
  <c r="AJ237" i="13" s="1"/>
  <c r="J446" i="7"/>
  <c r="K446" i="7"/>
  <c r="K235" i="13"/>
  <c r="N235" i="13" s="1"/>
  <c r="BG234" i="13"/>
  <c r="AT235" i="13"/>
  <c r="I446" i="7"/>
  <c r="H345" i="12"/>
  <c r="I345" i="12" s="1"/>
  <c r="H236" i="13"/>
  <c r="AU236" i="13"/>
  <c r="AI237" i="13" s="1"/>
  <c r="G446" i="7"/>
  <c r="L236" i="13" l="1"/>
  <c r="O236" i="13" s="1"/>
  <c r="R236" i="13"/>
  <c r="J235" i="13"/>
  <c r="AW235" i="13"/>
  <c r="AK236" i="13" s="1"/>
  <c r="Q236" i="13"/>
  <c r="K236" i="13"/>
  <c r="N236" i="13" s="1"/>
  <c r="L446" i="7"/>
  <c r="G346" i="12" s="1"/>
  <c r="J346" i="12"/>
  <c r="S235" i="13" l="1"/>
  <c r="AB236" i="13" s="1"/>
  <c r="M235" i="13"/>
  <c r="P235" i="13" s="1"/>
  <c r="BK235" i="13"/>
  <c r="BH236" i="13" s="1"/>
  <c r="BD235" i="13"/>
  <c r="BG235" i="13" s="1"/>
  <c r="BJ235" i="13"/>
  <c r="BA235" i="13"/>
  <c r="H346" i="12"/>
  <c r="I346" i="12" s="1"/>
  <c r="BB236" i="13" l="1"/>
  <c r="F446" i="7"/>
  <c r="Z237" i="13"/>
  <c r="AT236" i="13"/>
  <c r="J347" i="12"/>
  <c r="BJ236" i="13" l="1"/>
  <c r="BA236" i="13"/>
  <c r="BD236" i="13"/>
  <c r="BG236" i="13" s="1"/>
  <c r="BC236" i="13"/>
  <c r="BI236" i="13"/>
  <c r="AA237" i="13"/>
  <c r="BE236" i="13"/>
  <c r="AR237" i="13"/>
  <c r="H447" i="7"/>
  <c r="K447" i="7"/>
  <c r="J447" i="7"/>
  <c r="G447" i="7"/>
  <c r="I447" i="7"/>
  <c r="AW236" i="13"/>
  <c r="AK237" i="13" s="1"/>
  <c r="AT237" i="13" s="1"/>
  <c r="J236" i="13"/>
  <c r="BF236" i="13" l="1"/>
  <c r="AS237" i="13"/>
  <c r="L447" i="7"/>
  <c r="G347" i="12" s="1"/>
  <c r="H347" i="12" s="1"/>
  <c r="I347" i="12" s="1"/>
  <c r="AW237" i="13"/>
  <c r="AK238" i="13" s="1"/>
  <c r="J237" i="13"/>
  <c r="H237" i="13"/>
  <c r="AU237" i="13"/>
  <c r="AI238" i="13" s="1"/>
  <c r="BK236" i="13"/>
  <c r="BH237" i="13" s="1"/>
  <c r="M236" i="13"/>
  <c r="P236" i="13" s="1"/>
  <c r="S236" i="13"/>
  <c r="AB237" i="13" s="1"/>
  <c r="BB237" i="13" l="1"/>
  <c r="BE237" i="13" s="1"/>
  <c r="I237" i="13"/>
  <c r="AV237" i="13"/>
  <c r="AJ238" i="13" s="1"/>
  <c r="Q237" i="13"/>
  <c r="Z238" i="13" s="1"/>
  <c r="K237" i="13"/>
  <c r="N237" i="13" s="1"/>
  <c r="BK237" i="13"/>
  <c r="BH238" i="13" s="1"/>
  <c r="J348" i="12"/>
  <c r="AR238" i="13"/>
  <c r="S237" i="13"/>
  <c r="AB238" i="13" s="1"/>
  <c r="M237" i="13"/>
  <c r="P237" i="13" s="1"/>
  <c r="F447" i="7"/>
  <c r="R237" i="13" l="1"/>
  <c r="AA238" i="13" s="1"/>
  <c r="L237" i="13"/>
  <c r="O237" i="13" s="1"/>
  <c r="BC237" i="13"/>
  <c r="BF237" i="13" s="1"/>
  <c r="BI237" i="13"/>
  <c r="BA237" i="13"/>
  <c r="BD237" i="13"/>
  <c r="BJ237" i="13"/>
  <c r="H238" i="13"/>
  <c r="AU238" i="13"/>
  <c r="AI239" i="13" s="1"/>
  <c r="J448" i="7"/>
  <c r="K448" i="7"/>
  <c r="G448" i="7"/>
  <c r="I448" i="7"/>
  <c r="H448" i="7"/>
  <c r="F448" i="7"/>
  <c r="I449" i="7" s="1"/>
  <c r="J449" i="7" l="1"/>
  <c r="BG237" i="13"/>
  <c r="AT238" i="13"/>
  <c r="K449" i="7"/>
  <c r="AS238" i="13"/>
  <c r="Q238" i="13"/>
  <c r="Z239" i="13" s="1"/>
  <c r="K238" i="13"/>
  <c r="N238" i="13" s="1"/>
  <c r="G449" i="7"/>
  <c r="L448" i="7"/>
  <c r="G348" i="12" s="1"/>
  <c r="H449" i="7"/>
  <c r="BB238" i="13"/>
  <c r="BE238" i="13" s="1"/>
  <c r="I238" i="13" l="1"/>
  <c r="AV238" i="13"/>
  <c r="AJ239" i="13" s="1"/>
  <c r="J238" i="13"/>
  <c r="AW238" i="13"/>
  <c r="AK239" i="13" s="1"/>
  <c r="H348" i="12"/>
  <c r="I348" i="12" s="1"/>
  <c r="L449" i="7"/>
  <c r="G349" i="12" s="1"/>
  <c r="AR239" i="13"/>
  <c r="BD238" i="13" l="1"/>
  <c r="BG238" i="13" s="1"/>
  <c r="BJ238" i="13"/>
  <c r="AT239" i="13"/>
  <c r="M238" i="13"/>
  <c r="P238" i="13" s="1"/>
  <c r="S238" i="13"/>
  <c r="AB239" i="13" s="1"/>
  <c r="BC238" i="13"/>
  <c r="BF238" i="13" s="1"/>
  <c r="BI238" i="13"/>
  <c r="BA238" i="13"/>
  <c r="L238" i="13"/>
  <c r="O238" i="13" s="1"/>
  <c r="R238" i="13"/>
  <c r="AA239" i="13" s="1"/>
  <c r="BK238" i="13"/>
  <c r="BH239" i="13" s="1"/>
  <c r="H239" i="13"/>
  <c r="AU239" i="13"/>
  <c r="AI240" i="13" s="1"/>
  <c r="H349" i="12"/>
  <c r="I349" i="12" s="1"/>
  <c r="J349" i="12"/>
  <c r="F449" i="7" l="1"/>
  <c r="BD239" i="13"/>
  <c r="BG239" i="13" s="1"/>
  <c r="BJ239" i="13"/>
  <c r="K450" i="7"/>
  <c r="J450" i="7"/>
  <c r="G450" i="7"/>
  <c r="I450" i="7"/>
  <c r="H450" i="7"/>
  <c r="J239" i="13"/>
  <c r="AW239" i="13"/>
  <c r="AK240" i="13" s="1"/>
  <c r="AT240" i="13" s="1"/>
  <c r="AS239" i="13"/>
  <c r="K239" i="13"/>
  <c r="N239" i="13" s="1"/>
  <c r="Q239" i="13"/>
  <c r="J350" i="12"/>
  <c r="L450" i="7" l="1"/>
  <c r="G350" i="12" s="1"/>
  <c r="H350" i="12" s="1"/>
  <c r="I350" i="12" s="1"/>
  <c r="J351" i="12" s="1"/>
  <c r="BC239" i="13"/>
  <c r="BF239" i="13" s="1"/>
  <c r="BI239" i="13"/>
  <c r="BA239" i="13"/>
  <c r="BB239" i="13"/>
  <c r="AW240" i="13"/>
  <c r="AK241" i="13" s="1"/>
  <c r="J240" i="13"/>
  <c r="S239" i="13"/>
  <c r="AB240" i="13" s="1"/>
  <c r="M239" i="13"/>
  <c r="P239" i="13" s="1"/>
  <c r="AV239" i="13"/>
  <c r="AJ240" i="13" s="1"/>
  <c r="AS240" i="13" s="1"/>
  <c r="I239" i="13"/>
  <c r="Z240" i="13"/>
  <c r="BE239" i="13" l="1"/>
  <c r="AR240" i="13"/>
  <c r="R239" i="13"/>
  <c r="AA240" i="13" s="1"/>
  <c r="F450" i="7" s="1"/>
  <c r="L239" i="13"/>
  <c r="O239" i="13" s="1"/>
  <c r="BK239" i="13"/>
  <c r="BH240" i="13" s="1"/>
  <c r="I240" i="13"/>
  <c r="AV240" i="13"/>
  <c r="AJ241" i="13" s="1"/>
  <c r="S240" i="13"/>
  <c r="M240" i="13"/>
  <c r="P240" i="13" s="1"/>
  <c r="H451" i="7" l="1"/>
  <c r="G451" i="7"/>
  <c r="K451" i="7"/>
  <c r="J451" i="7"/>
  <c r="I451" i="7"/>
  <c r="L451" i="7" s="1"/>
  <c r="G351" i="12" s="1"/>
  <c r="L240" i="13"/>
  <c r="O240" i="13" s="1"/>
  <c r="R240" i="13"/>
  <c r="AA241" i="13" s="1"/>
  <c r="AU240" i="13"/>
  <c r="AI241" i="13" s="1"/>
  <c r="H240" i="13"/>
  <c r="BC240" i="13" l="1"/>
  <c r="BI240" i="13"/>
  <c r="BD240" i="13"/>
  <c r="BJ240" i="13"/>
  <c r="BA240" i="13"/>
  <c r="BB240" i="13"/>
  <c r="BE240" i="13" s="1"/>
  <c r="AB241" i="13"/>
  <c r="Q240" i="13"/>
  <c r="Z241" i="13" s="1"/>
  <c r="F451" i="7" s="1"/>
  <c r="K240" i="13"/>
  <c r="N240" i="13" s="1"/>
  <c r="BK240" i="13"/>
  <c r="BH241" i="13" s="1"/>
  <c r="H351" i="12"/>
  <c r="I351" i="12" s="1"/>
  <c r="BG240" i="13" l="1"/>
  <c r="AT241" i="13"/>
  <c r="H452" i="7"/>
  <c r="G452" i="7"/>
  <c r="J452" i="7"/>
  <c r="K452" i="7"/>
  <c r="AR241" i="13"/>
  <c r="I452" i="7"/>
  <c r="BF240" i="13"/>
  <c r="AS241" i="13"/>
  <c r="J352" i="12"/>
  <c r="L452" i="7" l="1"/>
  <c r="G352" i="12" s="1"/>
  <c r="H352" i="12" s="1"/>
  <c r="I352" i="12" s="1"/>
  <c r="J353" i="12" s="1"/>
  <c r="BB241" i="13"/>
  <c r="BE241" i="13" s="1"/>
  <c r="BD241" i="13"/>
  <c r="BG241" i="13" s="1"/>
  <c r="BJ241" i="13"/>
  <c r="I241" i="13"/>
  <c r="AV241" i="13"/>
  <c r="AJ242" i="13" s="1"/>
  <c r="AW241" i="13"/>
  <c r="AK242" i="13" s="1"/>
  <c r="J241" i="13"/>
  <c r="H241" i="13"/>
  <c r="AU241" i="13"/>
  <c r="AI242" i="13" s="1"/>
  <c r="AR242" i="13" s="1"/>
  <c r="L241" i="13" l="1"/>
  <c r="O241" i="13" s="1"/>
  <c r="R241" i="13"/>
  <c r="AA242" i="13" s="1"/>
  <c r="BC241" i="13"/>
  <c r="BF241" i="13" s="1"/>
  <c r="BI241" i="13"/>
  <c r="AU242" i="13"/>
  <c r="AI243" i="13" s="1"/>
  <c r="H242" i="13"/>
  <c r="AS242" i="13"/>
  <c r="Q241" i="13"/>
  <c r="Z242" i="13" s="1"/>
  <c r="K241" i="13"/>
  <c r="N241" i="13" s="1"/>
  <c r="BK241" i="13"/>
  <c r="BH242" i="13" s="1"/>
  <c r="M241" i="13"/>
  <c r="P241" i="13" s="1"/>
  <c r="S241" i="13"/>
  <c r="AB242" i="13" s="1"/>
  <c r="AT242" i="13"/>
  <c r="BA241" i="13"/>
  <c r="BC242" i="13" l="1"/>
  <c r="BF242" i="13" s="1"/>
  <c r="BI242" i="13"/>
  <c r="K242" i="13"/>
  <c r="N242" i="13" s="1"/>
  <c r="Q242" i="13"/>
  <c r="Z243" i="13" s="1"/>
  <c r="I242" i="13"/>
  <c r="AV242" i="13"/>
  <c r="AJ243" i="13" s="1"/>
  <c r="AS243" i="13" s="1"/>
  <c r="J242" i="13"/>
  <c r="AW242" i="13"/>
  <c r="AK243" i="13" s="1"/>
  <c r="F452" i="7"/>
  <c r="L242" i="13" l="1"/>
  <c r="O242" i="13" s="1"/>
  <c r="R242" i="13"/>
  <c r="AA243" i="13" s="1"/>
  <c r="BK242" i="13"/>
  <c r="BH243" i="13" s="1"/>
  <c r="S242" i="13"/>
  <c r="AB243" i="13" s="1"/>
  <c r="M242" i="13"/>
  <c r="P242" i="13" s="1"/>
  <c r="H453" i="7"/>
  <c r="F453" i="7"/>
  <c r="I453" i="7"/>
  <c r="J453" i="7"/>
  <c r="G453" i="7"/>
  <c r="K453" i="7"/>
  <c r="BD242" i="13"/>
  <c r="BG242" i="13" s="1"/>
  <c r="BJ242" i="13"/>
  <c r="BB242" i="13"/>
  <c r="BA242" i="13"/>
  <c r="I243" i="13"/>
  <c r="AV243" i="13"/>
  <c r="AJ244" i="13" s="1"/>
  <c r="H454" i="7" l="1"/>
  <c r="K454" i="7"/>
  <c r="G454" i="7"/>
  <c r="L453" i="7"/>
  <c r="G353" i="12" s="1"/>
  <c r="H353" i="12" s="1"/>
  <c r="I353" i="12" s="1"/>
  <c r="J354" i="12" s="1"/>
  <c r="AT243" i="13"/>
  <c r="BE242" i="13"/>
  <c r="AR243" i="13"/>
  <c r="L243" i="13"/>
  <c r="O243" i="13" s="1"/>
  <c r="R243" i="13"/>
  <c r="AA244" i="13" s="1"/>
  <c r="J454" i="7"/>
  <c r="I454" i="7"/>
  <c r="L454" i="7" l="1"/>
  <c r="G354" i="12" s="1"/>
  <c r="H354" i="12" s="1"/>
  <c r="I354" i="12" s="1"/>
  <c r="J355" i="12" s="1"/>
  <c r="BB243" i="13"/>
  <c r="BE243" i="13" s="1"/>
  <c r="BC243" i="13"/>
  <c r="BI243" i="13"/>
  <c r="AU243" i="13"/>
  <c r="AI244" i="13" s="1"/>
  <c r="AR244" i="13" s="1"/>
  <c r="H243" i="13"/>
  <c r="J243" i="13"/>
  <c r="AW243" i="13"/>
  <c r="AK244" i="13" s="1"/>
  <c r="BA243" i="13"/>
  <c r="BF243" i="13" l="1"/>
  <c r="AS244" i="13"/>
  <c r="AT244" i="13"/>
  <c r="S243" i="13"/>
  <c r="AB244" i="13" s="1"/>
  <c r="M243" i="13"/>
  <c r="P243" i="13" s="1"/>
  <c r="Q243" i="13"/>
  <c r="Z244" i="13" s="1"/>
  <c r="F454" i="7" s="1"/>
  <c r="BK243" i="13"/>
  <c r="BH244" i="13" s="1"/>
  <c r="K243" i="13"/>
  <c r="N243" i="13" s="1"/>
  <c r="BD243" i="13"/>
  <c r="BG243" i="13" s="1"/>
  <c r="BJ243" i="13"/>
  <c r="H244" i="13"/>
  <c r="AU244" i="13"/>
  <c r="AI245" i="13" s="1"/>
  <c r="K455" i="7" l="1"/>
  <c r="G455" i="7"/>
  <c r="I455" i="7"/>
  <c r="J455" i="7"/>
  <c r="H455" i="7"/>
  <c r="AW244" i="13"/>
  <c r="AK245" i="13" s="1"/>
  <c r="J244" i="13"/>
  <c r="AV244" i="13"/>
  <c r="AJ245" i="13" s="1"/>
  <c r="I244" i="13"/>
  <c r="K244" i="13"/>
  <c r="N244" i="13" s="1"/>
  <c r="Q244" i="13"/>
  <c r="BK244" i="13" l="1"/>
  <c r="BB244" i="13"/>
  <c r="BA244" i="13"/>
  <c r="BH245" i="13"/>
  <c r="R244" i="13"/>
  <c r="AA245" i="13" s="1"/>
  <c r="L244" i="13"/>
  <c r="O244" i="13" s="1"/>
  <c r="Z245" i="13"/>
  <c r="S244" i="13"/>
  <c r="AB245" i="13" s="1"/>
  <c r="M244" i="13"/>
  <c r="P244" i="13" s="1"/>
  <c r="L455" i="7"/>
  <c r="G355" i="12" s="1"/>
  <c r="H355" i="12" s="1"/>
  <c r="I355" i="12" s="1"/>
  <c r="J356" i="12" s="1"/>
  <c r="BD244" i="13"/>
  <c r="BG244" i="13" s="1"/>
  <c r="BJ244" i="13"/>
  <c r="BC244" i="13"/>
  <c r="BF244" i="13" s="1"/>
  <c r="BI244" i="13"/>
  <c r="AT245" i="13" l="1"/>
  <c r="BD245" i="13"/>
  <c r="BJ245" i="13"/>
  <c r="AW245" i="13"/>
  <c r="AK246" i="13" s="1"/>
  <c r="AT246" i="13" s="1"/>
  <c r="J245" i="13"/>
  <c r="AS245" i="13"/>
  <c r="F455" i="7"/>
  <c r="BE244" i="13"/>
  <c r="AR245" i="13"/>
  <c r="BG245" i="13" l="1"/>
  <c r="S245" i="13"/>
  <c r="AB246" i="13" s="1"/>
  <c r="M245" i="13"/>
  <c r="P245" i="13" s="1"/>
  <c r="J246" i="13"/>
  <c r="AW246" i="13"/>
  <c r="AK247" i="13" s="1"/>
  <c r="BB245" i="13"/>
  <c r="BE245" i="13" s="1"/>
  <c r="BA245" i="13"/>
  <c r="AV245" i="13"/>
  <c r="AJ246" i="13" s="1"/>
  <c r="I245" i="13"/>
  <c r="AU245" i="13"/>
  <c r="AI246" i="13" s="1"/>
  <c r="H245" i="13"/>
  <c r="K456" i="7"/>
  <c r="I456" i="7"/>
  <c r="H456" i="7"/>
  <c r="G456" i="7"/>
  <c r="J456" i="7"/>
  <c r="AR246" i="13" l="1"/>
  <c r="BK245" i="13"/>
  <c r="BH246" i="13" s="1"/>
  <c r="K245" i="13"/>
  <c r="N245" i="13" s="1"/>
  <c r="Q245" i="13"/>
  <c r="Z246" i="13" s="1"/>
  <c r="H246" i="13"/>
  <c r="AU246" i="13"/>
  <c r="AI247" i="13" s="1"/>
  <c r="S246" i="13"/>
  <c r="M246" i="13"/>
  <c r="P246" i="13" s="1"/>
  <c r="BC245" i="13"/>
  <c r="BF245" i="13" s="1"/>
  <c r="BI245" i="13"/>
  <c r="L456" i="7"/>
  <c r="G356" i="12" s="1"/>
  <c r="H356" i="12" s="1"/>
  <c r="I356" i="12" s="1"/>
  <c r="J357" i="12" s="1"/>
  <c r="L245" i="13"/>
  <c r="O245" i="13" s="1"/>
  <c r="R245" i="13"/>
  <c r="AA246" i="13" s="1"/>
  <c r="K246" i="13" l="1"/>
  <c r="N246" i="13" s="1"/>
  <c r="Q246" i="13"/>
  <c r="F456" i="7"/>
  <c r="AS246" i="13"/>
  <c r="BB246" i="13" l="1"/>
  <c r="Z247" i="13"/>
  <c r="H457" i="7"/>
  <c r="G457" i="7"/>
  <c r="J457" i="7"/>
  <c r="I457" i="7"/>
  <c r="K457" i="7"/>
  <c r="AV246" i="13"/>
  <c r="AJ247" i="13" s="1"/>
  <c r="I246" i="13"/>
  <c r="BD246" i="13"/>
  <c r="BJ246" i="13"/>
  <c r="AB247" i="13"/>
  <c r="BA246" i="13"/>
  <c r="L457" i="7" l="1"/>
  <c r="G357" i="12" s="1"/>
  <c r="H357" i="12" s="1"/>
  <c r="I357" i="12" s="1"/>
  <c r="J358" i="12" s="1"/>
  <c r="R246" i="13"/>
  <c r="AA247" i="13" s="1"/>
  <c r="F457" i="7" s="1"/>
  <c r="L246" i="13"/>
  <c r="O246" i="13" s="1"/>
  <c r="BK246" i="13"/>
  <c r="BH247" i="13" s="1"/>
  <c r="I458" i="7"/>
  <c r="BC246" i="13"/>
  <c r="BF246" i="13" s="1"/>
  <c r="BI246" i="13"/>
  <c r="BG246" i="13"/>
  <c r="AT247" i="13"/>
  <c r="K458" i="7"/>
  <c r="BE246" i="13"/>
  <c r="AR247" i="13"/>
  <c r="AS247" i="13" l="1"/>
  <c r="I247" i="13" s="1"/>
  <c r="J247" i="13"/>
  <c r="AW247" i="13"/>
  <c r="AK248" i="13" s="1"/>
  <c r="AU247" i="13"/>
  <c r="AI248" i="13" s="1"/>
  <c r="H247" i="13"/>
  <c r="J458" i="7"/>
  <c r="H458" i="7"/>
  <c r="G458" i="7"/>
  <c r="AV247" i="13" l="1"/>
  <c r="AJ248" i="13" s="1"/>
  <c r="L458" i="7"/>
  <c r="G358" i="12" s="1"/>
  <c r="H358" i="12" s="1"/>
  <c r="I358" i="12" s="1"/>
  <c r="J359" i="12" s="1"/>
  <c r="M247" i="13"/>
  <c r="P247" i="13" s="1"/>
  <c r="S247" i="13"/>
  <c r="AB248" i="13" s="1"/>
  <c r="BD247" i="13"/>
  <c r="BG247" i="13" s="1"/>
  <c r="BJ247" i="13"/>
  <c r="BB247" i="13"/>
  <c r="BE247" i="13" s="1"/>
  <c r="BA247" i="13"/>
  <c r="BC247" i="13"/>
  <c r="BF247" i="13" s="1"/>
  <c r="BI247" i="13"/>
  <c r="Q247" i="13"/>
  <c r="Z248" i="13" s="1"/>
  <c r="BK247" i="13"/>
  <c r="BH248" i="13" s="1"/>
  <c r="K247" i="13"/>
  <c r="N247" i="13" s="1"/>
  <c r="R247" i="13"/>
  <c r="AA248" i="13" s="1"/>
  <c r="L247" i="13"/>
  <c r="O247" i="13" s="1"/>
  <c r="AS248" i="13" l="1"/>
  <c r="AR248" i="13"/>
  <c r="AT248" i="13"/>
  <c r="F458" i="7"/>
  <c r="J248" i="13" l="1"/>
  <c r="AW248" i="13"/>
  <c r="AK249" i="13" s="1"/>
  <c r="H248" i="13"/>
  <c r="AU248" i="13"/>
  <c r="AI249" i="13" s="1"/>
  <c r="I248" i="13"/>
  <c r="AV248" i="13"/>
  <c r="AJ249" i="13" s="1"/>
  <c r="G459" i="7"/>
  <c r="K459" i="7"/>
  <c r="I459" i="7"/>
  <c r="J459" i="7"/>
  <c r="H459" i="7"/>
  <c r="R248" i="13" l="1"/>
  <c r="AA249" i="13" s="1"/>
  <c r="L248" i="13"/>
  <c r="O248" i="13" s="1"/>
  <c r="BK248" i="13"/>
  <c r="BH249" i="13" s="1"/>
  <c r="K248" i="13"/>
  <c r="N248" i="13" s="1"/>
  <c r="Q248" i="13"/>
  <c r="Z249" i="13" s="1"/>
  <c r="BB248" i="13"/>
  <c r="BE248" i="13" s="1"/>
  <c r="BA248" i="13"/>
  <c r="BD248" i="13"/>
  <c r="BG248" i="13" s="1"/>
  <c r="BJ248" i="13"/>
  <c r="BC248" i="13"/>
  <c r="BF248" i="13" s="1"/>
  <c r="BI248" i="13"/>
  <c r="L459" i="7"/>
  <c r="G359" i="12" s="1"/>
  <c r="H359" i="12" s="1"/>
  <c r="I359" i="12" s="1"/>
  <c r="J360" i="12" s="1"/>
  <c r="M248" i="13"/>
  <c r="P248" i="13" s="1"/>
  <c r="S248" i="13"/>
  <c r="AB249" i="13" s="1"/>
  <c r="AR249" i="13" l="1"/>
  <c r="H249" i="13"/>
  <c r="AU249" i="13"/>
  <c r="AI250" i="13" s="1"/>
  <c r="AT249" i="13"/>
  <c r="F459" i="7"/>
  <c r="AS249" i="13"/>
  <c r="BB249" i="13" l="1"/>
  <c r="BE249" i="13" s="1"/>
  <c r="H460" i="7"/>
  <c r="G460" i="7"/>
  <c r="J460" i="7"/>
  <c r="K460" i="7"/>
  <c r="I460" i="7"/>
  <c r="AW249" i="13"/>
  <c r="AK250" i="13" s="1"/>
  <c r="J249" i="13"/>
  <c r="Q249" i="13"/>
  <c r="Z250" i="13" s="1"/>
  <c r="K249" i="13"/>
  <c r="N249" i="13" s="1"/>
  <c r="AR250" i="13"/>
  <c r="I249" i="13"/>
  <c r="AV249" i="13"/>
  <c r="AJ250" i="13" s="1"/>
  <c r="L460" i="7" l="1"/>
  <c r="G360" i="12" s="1"/>
  <c r="H360" i="12" s="1"/>
  <c r="I360" i="12" s="1"/>
  <c r="J361" i="12" s="1"/>
  <c r="BD249" i="13"/>
  <c r="BG249" i="13" s="1"/>
  <c r="BJ249" i="13"/>
  <c r="L249" i="13"/>
  <c r="O249" i="13" s="1"/>
  <c r="R249" i="13"/>
  <c r="AA250" i="13" s="1"/>
  <c r="BK249" i="13"/>
  <c r="BH250" i="13" s="1"/>
  <c r="BC249" i="13"/>
  <c r="BF249" i="13" s="1"/>
  <c r="BI249" i="13"/>
  <c r="M249" i="13"/>
  <c r="P249" i="13" s="1"/>
  <c r="S249" i="13"/>
  <c r="AB250" i="13" s="1"/>
  <c r="BA249" i="13"/>
  <c r="H250" i="13"/>
  <c r="AU250" i="13"/>
  <c r="AI251" i="13" s="1"/>
  <c r="AT250" i="13"/>
  <c r="F460" i="7" l="1"/>
  <c r="BD250" i="13"/>
  <c r="BG250" i="13" s="1"/>
  <c r="BJ250" i="13"/>
  <c r="I461" i="7"/>
  <c r="K461" i="7"/>
  <c r="J461" i="7"/>
  <c r="G461" i="7"/>
  <c r="H461" i="7"/>
  <c r="J250" i="13"/>
  <c r="AW250" i="13"/>
  <c r="AK251" i="13" s="1"/>
  <c r="AT251" i="13" s="1"/>
  <c r="AS250" i="13"/>
  <c r="Q250" i="13"/>
  <c r="K250" i="13"/>
  <c r="N250" i="13" s="1"/>
  <c r="L461" i="7" l="1"/>
  <c r="G361" i="12" s="1"/>
  <c r="H361" i="12" s="1"/>
  <c r="I361" i="12" s="1"/>
  <c r="J362" i="12" s="1"/>
  <c r="BC250" i="13"/>
  <c r="BF250" i="13" s="1"/>
  <c r="BI250" i="13"/>
  <c r="BA250" i="13"/>
  <c r="BB250" i="13"/>
  <c r="S250" i="13"/>
  <c r="AB251" i="13" s="1"/>
  <c r="M250" i="13"/>
  <c r="P250" i="13" s="1"/>
  <c r="AW251" i="13"/>
  <c r="AK252" i="13" s="1"/>
  <c r="J251" i="13"/>
  <c r="I250" i="13"/>
  <c r="AV250" i="13"/>
  <c r="AJ251" i="13" s="1"/>
  <c r="AS251" i="13" s="1"/>
  <c r="Z251" i="13"/>
  <c r="BE250" i="13" l="1"/>
  <c r="AR251" i="13"/>
  <c r="M251" i="13"/>
  <c r="P251" i="13" s="1"/>
  <c r="S251" i="13"/>
  <c r="L250" i="13"/>
  <c r="O250" i="13" s="1"/>
  <c r="R250" i="13"/>
  <c r="AA251" i="13" s="1"/>
  <c r="F461" i="7" s="1"/>
  <c r="BK250" i="13"/>
  <c r="BH251" i="13" s="1"/>
  <c r="I251" i="13"/>
  <c r="AV251" i="13"/>
  <c r="AJ252" i="13" s="1"/>
  <c r="G462" i="7" l="1"/>
  <c r="I462" i="7"/>
  <c r="H462" i="7"/>
  <c r="J462" i="7"/>
  <c r="K462" i="7"/>
  <c r="AB252" i="13"/>
  <c r="H251" i="13"/>
  <c r="AU251" i="13"/>
  <c r="AI252" i="13" s="1"/>
  <c r="R251" i="13"/>
  <c r="AA252" i="13" s="1"/>
  <c r="L251" i="13"/>
  <c r="O251" i="13" s="1"/>
  <c r="BK251" i="13" l="1"/>
  <c r="Q251" i="13"/>
  <c r="Z252" i="13" s="1"/>
  <c r="F462" i="7" s="1"/>
  <c r="K463" i="7" s="1"/>
  <c r="K251" i="13"/>
  <c r="N251" i="13" s="1"/>
  <c r="BC251" i="13"/>
  <c r="BI251" i="13"/>
  <c r="BH252" i="13"/>
  <c r="BB251" i="13"/>
  <c r="BE251" i="13" s="1"/>
  <c r="BA251" i="13"/>
  <c r="BD251" i="13"/>
  <c r="BJ251" i="13"/>
  <c r="AR252" i="13"/>
  <c r="L462" i="7"/>
  <c r="G362" i="12" s="1"/>
  <c r="H362" i="12" s="1"/>
  <c r="I362" i="12" s="1"/>
  <c r="J363" i="12" s="1"/>
  <c r="I463" i="7" l="1"/>
  <c r="BB252" i="13"/>
  <c r="BE252" i="13" s="1"/>
  <c r="BF251" i="13"/>
  <c r="AS252" i="13"/>
  <c r="J463" i="7"/>
  <c r="H252" i="13"/>
  <c r="AU252" i="13"/>
  <c r="AI253" i="13" s="1"/>
  <c r="AR253" i="13" s="1"/>
  <c r="G463" i="7"/>
  <c r="BG251" i="13"/>
  <c r="AT252" i="13"/>
  <c r="H463" i="7"/>
  <c r="I252" i="13" l="1"/>
  <c r="AV252" i="13"/>
  <c r="AJ253" i="13" s="1"/>
  <c r="H253" i="13"/>
  <c r="AU253" i="13"/>
  <c r="AI254" i="13" s="1"/>
  <c r="J252" i="13"/>
  <c r="AW252" i="13"/>
  <c r="AK253" i="13" s="1"/>
  <c r="K252" i="13"/>
  <c r="N252" i="13" s="1"/>
  <c r="Q252" i="13"/>
  <c r="Z253" i="13" s="1"/>
  <c r="L463" i="7"/>
  <c r="G363" i="12" s="1"/>
  <c r="H363" i="12" s="1"/>
  <c r="I363" i="12" s="1"/>
  <c r="J364" i="12" s="1"/>
  <c r="S252" i="13" l="1"/>
  <c r="AB253" i="13" s="1"/>
  <c r="M252" i="13"/>
  <c r="P252" i="13" s="1"/>
  <c r="BC252" i="13"/>
  <c r="BF252" i="13" s="1"/>
  <c r="BI252" i="13"/>
  <c r="BA252" i="13"/>
  <c r="K253" i="13"/>
  <c r="N253" i="13" s="1"/>
  <c r="Q253" i="13"/>
  <c r="BD252" i="13"/>
  <c r="BG252" i="13" s="1"/>
  <c r="BJ252" i="13"/>
  <c r="BK252" i="13"/>
  <c r="BH253" i="13" s="1"/>
  <c r="L252" i="13"/>
  <c r="O252" i="13" s="1"/>
  <c r="R252" i="13"/>
  <c r="AA253" i="13" s="1"/>
  <c r="F463" i="7" s="1"/>
  <c r="K464" i="7" l="1"/>
  <c r="I464" i="7"/>
  <c r="G464" i="7"/>
  <c r="J464" i="7"/>
  <c r="H464" i="7"/>
  <c r="BB253" i="13"/>
  <c r="Z254" i="13"/>
  <c r="AS253" i="13"/>
  <c r="AT253" i="13"/>
  <c r="BD253" i="13" l="1"/>
  <c r="BG253" i="13" s="1"/>
  <c r="BJ253" i="13"/>
  <c r="BC253" i="13"/>
  <c r="BF253" i="13" s="1"/>
  <c r="BI253" i="13"/>
  <c r="J253" i="13"/>
  <c r="AW253" i="13"/>
  <c r="AK254" i="13" s="1"/>
  <c r="L464" i="7"/>
  <c r="G364" i="12" s="1"/>
  <c r="H364" i="12" s="1"/>
  <c r="I364" i="12" s="1"/>
  <c r="J365" i="12" s="1"/>
  <c r="I253" i="13"/>
  <c r="AV253" i="13"/>
  <c r="AJ254" i="13" s="1"/>
  <c r="BE253" i="13"/>
  <c r="AR254" i="13"/>
  <c r="BA253" i="13"/>
  <c r="AS254" i="13" l="1"/>
  <c r="L253" i="13"/>
  <c r="O253" i="13" s="1"/>
  <c r="R253" i="13"/>
  <c r="AA254" i="13" s="1"/>
  <c r="BK253" i="13"/>
  <c r="BH254" i="13" s="1"/>
  <c r="AV254" i="13"/>
  <c r="AJ255" i="13" s="1"/>
  <c r="I254" i="13"/>
  <c r="AT254" i="13"/>
  <c r="AU254" i="13"/>
  <c r="AI255" i="13" s="1"/>
  <c r="H254" i="13"/>
  <c r="S253" i="13"/>
  <c r="AB254" i="13" s="1"/>
  <c r="M253" i="13"/>
  <c r="P253" i="13" s="1"/>
  <c r="AW254" i="13" l="1"/>
  <c r="AK255" i="13" s="1"/>
  <c r="J254" i="13"/>
  <c r="R254" i="13"/>
  <c r="AA255" i="13" s="1"/>
  <c r="L254" i="13"/>
  <c r="O254" i="13" s="1"/>
  <c r="F464" i="7"/>
  <c r="K254" i="13"/>
  <c r="N254" i="13" s="1"/>
  <c r="BK254" i="13"/>
  <c r="Q254" i="13"/>
  <c r="BB254" i="13" l="1"/>
  <c r="BA254" i="13"/>
  <c r="Z255" i="13"/>
  <c r="BH255" i="13"/>
  <c r="BD254" i="13"/>
  <c r="BG254" i="13" s="1"/>
  <c r="BJ254" i="13"/>
  <c r="G465" i="7"/>
  <c r="K465" i="7"/>
  <c r="J465" i="7"/>
  <c r="I465" i="7"/>
  <c r="H465" i="7"/>
  <c r="S254" i="13"/>
  <c r="AB255" i="13" s="1"/>
  <c r="M254" i="13"/>
  <c r="P254" i="13" s="1"/>
  <c r="BC254" i="13"/>
  <c r="BI254" i="13"/>
  <c r="F465" i="7" l="1"/>
  <c r="L465" i="7"/>
  <c r="G365" i="12" s="1"/>
  <c r="H365" i="12" s="1"/>
  <c r="I365" i="12" s="1"/>
  <c r="J366" i="12" s="1"/>
  <c r="G466" i="7"/>
  <c r="H466" i="7"/>
  <c r="I466" i="7"/>
  <c r="J466" i="7"/>
  <c r="BF254" i="13"/>
  <c r="AS255" i="13"/>
  <c r="K466" i="7"/>
  <c r="AT255" i="13"/>
  <c r="BE254" i="13"/>
  <c r="AR255" i="13"/>
  <c r="BD255" i="13" l="1"/>
  <c r="BG255" i="13" s="1"/>
  <c r="BJ255" i="13"/>
  <c r="AU255" i="13"/>
  <c r="AI256" i="13" s="1"/>
  <c r="H255" i="13"/>
  <c r="J255" i="13"/>
  <c r="AW255" i="13"/>
  <c r="AK256" i="13" s="1"/>
  <c r="AT256" i="13" s="1"/>
  <c r="L466" i="7"/>
  <c r="G366" i="12" s="1"/>
  <c r="H366" i="12" s="1"/>
  <c r="I366" i="12" s="1"/>
  <c r="J367" i="12" s="1"/>
  <c r="I255" i="13"/>
  <c r="AV255" i="13"/>
  <c r="AJ256" i="13" s="1"/>
  <c r="BA255" i="13" l="1"/>
  <c r="BB255" i="13"/>
  <c r="BE255" i="13" s="1"/>
  <c r="K255" i="13"/>
  <c r="N255" i="13" s="1"/>
  <c r="Q255" i="13"/>
  <c r="Z256" i="13" s="1"/>
  <c r="BK255" i="13"/>
  <c r="BH256" i="13" s="1"/>
  <c r="L255" i="13"/>
  <c r="O255" i="13" s="1"/>
  <c r="R255" i="13"/>
  <c r="AA256" i="13" s="1"/>
  <c r="BC255" i="13"/>
  <c r="BF255" i="13" s="1"/>
  <c r="BI255" i="13"/>
  <c r="M255" i="13"/>
  <c r="P255" i="13" s="1"/>
  <c r="S255" i="13"/>
  <c r="AB256" i="13" s="1"/>
  <c r="AW256" i="13"/>
  <c r="AK257" i="13" s="1"/>
  <c r="J256" i="13"/>
  <c r="F466" i="7" l="1"/>
  <c r="H467" i="7"/>
  <c r="K467" i="7"/>
  <c r="J467" i="7"/>
  <c r="I467" i="7"/>
  <c r="G467" i="7"/>
  <c r="AS256" i="13"/>
  <c r="S256" i="13"/>
  <c r="AB257" i="13" s="1"/>
  <c r="M256" i="13"/>
  <c r="P256" i="13" s="1"/>
  <c r="AR256" i="13"/>
  <c r="BD256" i="13"/>
  <c r="BG256" i="13" s="1"/>
  <c r="BJ256" i="13"/>
  <c r="AT257" i="13"/>
  <c r="J257" i="13" l="1"/>
  <c r="AW257" i="13"/>
  <c r="AK258" i="13" s="1"/>
  <c r="BC256" i="13"/>
  <c r="BF256" i="13" s="1"/>
  <c r="BI256" i="13"/>
  <c r="L467" i="7"/>
  <c r="G367" i="12" s="1"/>
  <c r="H367" i="12" s="1"/>
  <c r="I367" i="12" s="1"/>
  <c r="J368" i="12" s="1"/>
  <c r="H256" i="13"/>
  <c r="AU256" i="13"/>
  <c r="AI257" i="13" s="1"/>
  <c r="BB256" i="13"/>
  <c r="BE256" i="13" s="1"/>
  <c r="BA256" i="13"/>
  <c r="I256" i="13"/>
  <c r="AV256" i="13"/>
  <c r="AJ257" i="13" s="1"/>
  <c r="AS257" i="13" l="1"/>
  <c r="AR257" i="13"/>
  <c r="L256" i="13"/>
  <c r="O256" i="13" s="1"/>
  <c r="R256" i="13"/>
  <c r="AA257" i="13" s="1"/>
  <c r="BK256" i="13"/>
  <c r="BH257" i="13" s="1"/>
  <c r="Q256" i="13"/>
  <c r="Z257" i="13" s="1"/>
  <c r="F467" i="7" s="1"/>
  <c r="K256" i="13"/>
  <c r="N256" i="13" s="1"/>
  <c r="M257" i="13"/>
  <c r="P257" i="13" s="1"/>
  <c r="S257" i="13"/>
  <c r="K468" i="7" l="1"/>
  <c r="H468" i="7"/>
  <c r="J468" i="7"/>
  <c r="I468" i="7"/>
  <c r="G468" i="7"/>
  <c r="AU257" i="13"/>
  <c r="AI258" i="13" s="1"/>
  <c r="H257" i="13"/>
  <c r="I257" i="13"/>
  <c r="AV257" i="13"/>
  <c r="AJ258" i="13" s="1"/>
  <c r="AB258" i="13"/>
  <c r="L468" i="7" l="1"/>
  <c r="G368" i="12" s="1"/>
  <c r="H368" i="12" s="1"/>
  <c r="I368" i="12" s="1"/>
  <c r="J369" i="12" s="1"/>
  <c r="L257" i="13"/>
  <c r="O257" i="13" s="1"/>
  <c r="R257" i="13"/>
  <c r="AA258" i="13" s="1"/>
  <c r="K257" i="13"/>
  <c r="N257" i="13" s="1"/>
  <c r="BK257" i="13"/>
  <c r="BH258" i="13" s="1"/>
  <c r="Q257" i="13"/>
  <c r="Z258" i="13" s="1"/>
  <c r="BC257" i="13"/>
  <c r="BF257" i="13" s="1"/>
  <c r="BI257" i="13"/>
  <c r="BA257" i="13"/>
  <c r="BB257" i="13"/>
  <c r="BE257" i="13" s="1"/>
  <c r="BD257" i="13"/>
  <c r="BJ257" i="13"/>
  <c r="BG257" i="13" l="1"/>
  <c r="AT258" i="13"/>
  <c r="AS258" i="13"/>
  <c r="F468" i="7"/>
  <c r="AR258" i="13"/>
  <c r="G469" i="7" l="1"/>
  <c r="H469" i="7"/>
  <c r="I469" i="7"/>
  <c r="J469" i="7"/>
  <c r="K469" i="7"/>
  <c r="AU258" i="13"/>
  <c r="AI259" i="13" s="1"/>
  <c r="H258" i="13"/>
  <c r="I258" i="13"/>
  <c r="AV258" i="13"/>
  <c r="AJ259" i="13" s="1"/>
  <c r="J258" i="13"/>
  <c r="AW258" i="13"/>
  <c r="AK259" i="13" s="1"/>
  <c r="BB258" i="13" l="1"/>
  <c r="BE258" i="13" s="1"/>
  <c r="BA258" i="13"/>
  <c r="AR259" i="13"/>
  <c r="BD258" i="13"/>
  <c r="BG258" i="13" s="1"/>
  <c r="BJ258" i="13"/>
  <c r="AS259" i="13"/>
  <c r="R258" i="13"/>
  <c r="AA259" i="13" s="1"/>
  <c r="L258" i="13"/>
  <c r="O258" i="13" s="1"/>
  <c r="L469" i="7"/>
  <c r="G369" i="12" s="1"/>
  <c r="H369" i="12" s="1"/>
  <c r="I369" i="12" s="1"/>
  <c r="J370" i="12" s="1"/>
  <c r="BC258" i="13"/>
  <c r="BF258" i="13" s="1"/>
  <c r="BI258" i="13"/>
  <c r="M258" i="13"/>
  <c r="P258" i="13" s="1"/>
  <c r="S258" i="13"/>
  <c r="AB259" i="13" s="1"/>
  <c r="Q258" i="13"/>
  <c r="Z259" i="13" s="1"/>
  <c r="K258" i="13"/>
  <c r="N258" i="13" s="1"/>
  <c r="BK258" i="13"/>
  <c r="BH259" i="13" s="1"/>
  <c r="F469" i="7" l="1"/>
  <c r="K470" i="7" s="1"/>
  <c r="BC259" i="13"/>
  <c r="BF259" i="13" s="1"/>
  <c r="BI259" i="13"/>
  <c r="J470" i="7"/>
  <c r="I259" i="13"/>
  <c r="AV259" i="13"/>
  <c r="AJ260" i="13" s="1"/>
  <c r="AS260" i="13" s="1"/>
  <c r="H259" i="13"/>
  <c r="AU259" i="13"/>
  <c r="AI260" i="13" s="1"/>
  <c r="H470" i="7"/>
  <c r="AT259" i="13"/>
  <c r="I470" i="7"/>
  <c r="G470" i="7"/>
  <c r="R259" i="13" l="1"/>
  <c r="AA260" i="13" s="1"/>
  <c r="L259" i="13"/>
  <c r="O259" i="13" s="1"/>
  <c r="AW259" i="13"/>
  <c r="AK260" i="13" s="1"/>
  <c r="J259" i="13"/>
  <c r="I260" i="13"/>
  <c r="AV260" i="13"/>
  <c r="AJ261" i="13" s="1"/>
  <c r="BB259" i="13"/>
  <c r="BE259" i="13" s="1"/>
  <c r="AR260" i="13"/>
  <c r="L470" i="7"/>
  <c r="G370" i="12" s="1"/>
  <c r="H370" i="12" s="1"/>
  <c r="I370" i="12" s="1"/>
  <c r="J371" i="12" s="1"/>
  <c r="Q259" i="13"/>
  <c r="Z260" i="13" s="1"/>
  <c r="K259" i="13"/>
  <c r="N259" i="13" s="1"/>
  <c r="R260" i="13" l="1"/>
  <c r="L260" i="13"/>
  <c r="O260" i="13" s="1"/>
  <c r="BD259" i="13"/>
  <c r="BG259" i="13" s="1"/>
  <c r="BJ259" i="13"/>
  <c r="S259" i="13"/>
  <c r="AB260" i="13" s="1"/>
  <c r="F470" i="7" s="1"/>
  <c r="M259" i="13"/>
  <c r="P259" i="13" s="1"/>
  <c r="AT260" i="13"/>
  <c r="AU260" i="13"/>
  <c r="AI261" i="13" s="1"/>
  <c r="H260" i="13"/>
  <c r="BK259" i="13"/>
  <c r="BH260" i="13" s="1"/>
  <c r="BA259" i="13"/>
  <c r="G471" i="7" l="1"/>
  <c r="K471" i="7"/>
  <c r="I471" i="7"/>
  <c r="J471" i="7"/>
  <c r="H471" i="7"/>
  <c r="BD260" i="13"/>
  <c r="BG260" i="13" s="1"/>
  <c r="BJ260" i="13"/>
  <c r="AW260" i="13"/>
  <c r="AK261" i="13" s="1"/>
  <c r="J260" i="13"/>
  <c r="BK260" i="13"/>
  <c r="BH261" i="13" s="1"/>
  <c r="Q260" i="13"/>
  <c r="Z261" i="13" s="1"/>
  <c r="K260" i="13"/>
  <c r="N260" i="13" s="1"/>
  <c r="BC260" i="13" l="1"/>
  <c r="BI260" i="13"/>
  <c r="AA261" i="13"/>
  <c r="AT261" i="13"/>
  <c r="BB260" i="13"/>
  <c r="BA260" i="13"/>
  <c r="M260" i="13"/>
  <c r="P260" i="13" s="1"/>
  <c r="S260" i="13"/>
  <c r="AB261" i="13" s="1"/>
  <c r="L471" i="7"/>
  <c r="G371" i="12" s="1"/>
  <c r="H371" i="12" s="1"/>
  <c r="I371" i="12" s="1"/>
  <c r="J372" i="12" s="1"/>
  <c r="F471" i="7" l="1"/>
  <c r="BD261" i="13"/>
  <c r="BG261" i="13" s="1"/>
  <c r="BJ261" i="13"/>
  <c r="K472" i="7"/>
  <c r="G472" i="7"/>
  <c r="H472" i="7"/>
  <c r="J472" i="7"/>
  <c r="I472" i="7"/>
  <c r="BF260" i="13"/>
  <c r="AS261" i="13"/>
  <c r="BE260" i="13"/>
  <c r="AR261" i="13"/>
  <c r="J261" i="13"/>
  <c r="AW261" i="13"/>
  <c r="AK262" i="13" s="1"/>
  <c r="AT262" i="13" s="1"/>
  <c r="L472" i="7" l="1"/>
  <c r="G372" i="12" s="1"/>
  <c r="H372" i="12" s="1"/>
  <c r="I372" i="12" s="1"/>
  <c r="J373" i="12" s="1"/>
  <c r="AU261" i="13"/>
  <c r="AI262" i="13" s="1"/>
  <c r="H261" i="13"/>
  <c r="AW262" i="13"/>
  <c r="AK263" i="13" s="1"/>
  <c r="J262" i="13"/>
  <c r="S261" i="13"/>
  <c r="AB262" i="13" s="1"/>
  <c r="M261" i="13"/>
  <c r="P261" i="13" s="1"/>
  <c r="AV261" i="13"/>
  <c r="AJ262" i="13" s="1"/>
  <c r="I261" i="13"/>
  <c r="BC261" i="13" l="1"/>
  <c r="BF261" i="13" s="1"/>
  <c r="BI261" i="13"/>
  <c r="BB261" i="13"/>
  <c r="BE261" i="13" s="1"/>
  <c r="BA261" i="13"/>
  <c r="AS262" i="13"/>
  <c r="K261" i="13"/>
  <c r="N261" i="13" s="1"/>
  <c r="BK261" i="13"/>
  <c r="BH262" i="13" s="1"/>
  <c r="Q261" i="13"/>
  <c r="Z262" i="13" s="1"/>
  <c r="L261" i="13"/>
  <c r="O261" i="13" s="1"/>
  <c r="R261" i="13"/>
  <c r="AA262" i="13" s="1"/>
  <c r="S262" i="13"/>
  <c r="AB263" i="13" s="1"/>
  <c r="M262" i="13"/>
  <c r="P262" i="13" s="1"/>
  <c r="AR262" i="13" l="1"/>
  <c r="BC262" i="13"/>
  <c r="BF262" i="13" s="1"/>
  <c r="BI262" i="13"/>
  <c r="I262" i="13"/>
  <c r="AV262" i="13"/>
  <c r="AJ263" i="13" s="1"/>
  <c r="AS263" i="13" s="1"/>
  <c r="BB262" i="13"/>
  <c r="BE262" i="13" s="1"/>
  <c r="BA262" i="13"/>
  <c r="H262" i="13"/>
  <c r="AU262" i="13"/>
  <c r="AI263" i="13" s="1"/>
  <c r="F472" i="7"/>
  <c r="BD262" i="13"/>
  <c r="BJ262" i="13"/>
  <c r="AV263" i="13" l="1"/>
  <c r="AJ264" i="13" s="1"/>
  <c r="I263" i="13"/>
  <c r="BG262" i="13"/>
  <c r="AT263" i="13"/>
  <c r="R262" i="13"/>
  <c r="AA263" i="13" s="1"/>
  <c r="L262" i="13"/>
  <c r="O262" i="13" s="1"/>
  <c r="F473" i="7"/>
  <c r="H473" i="7"/>
  <c r="G473" i="7"/>
  <c r="I473" i="7"/>
  <c r="J473" i="7"/>
  <c r="K473" i="7"/>
  <c r="AR263" i="13"/>
  <c r="Q262" i="13"/>
  <c r="Z263" i="13" s="1"/>
  <c r="BK262" i="13"/>
  <c r="BH263" i="13" s="1"/>
  <c r="K262" i="13"/>
  <c r="N262" i="13" s="1"/>
  <c r="H474" i="7" l="1"/>
  <c r="J474" i="7"/>
  <c r="H263" i="13"/>
  <c r="AU263" i="13"/>
  <c r="AI264" i="13" s="1"/>
  <c r="K474" i="7"/>
  <c r="J263" i="13"/>
  <c r="AW263" i="13"/>
  <c r="AK264" i="13" s="1"/>
  <c r="I474" i="7"/>
  <c r="L263" i="13"/>
  <c r="O263" i="13" s="1"/>
  <c r="R263" i="13"/>
  <c r="AA264" i="13" s="1"/>
  <c r="L473" i="7"/>
  <c r="G373" i="12" s="1"/>
  <c r="H373" i="12" s="1"/>
  <c r="I373" i="12" s="1"/>
  <c r="J374" i="12" s="1"/>
  <c r="G474" i="7"/>
  <c r="S263" i="13" l="1"/>
  <c r="AB264" i="13" s="1"/>
  <c r="M263" i="13"/>
  <c r="P263" i="13" s="1"/>
  <c r="BA263" i="13"/>
  <c r="BB263" i="13"/>
  <c r="BE263" i="13" s="1"/>
  <c r="Q263" i="13"/>
  <c r="Z264" i="13" s="1"/>
  <c r="F474" i="7" s="1"/>
  <c r="K475" i="7" s="1"/>
  <c r="K263" i="13"/>
  <c r="N263" i="13" s="1"/>
  <c r="BK263" i="13"/>
  <c r="BH264" i="13" s="1"/>
  <c r="BC263" i="13"/>
  <c r="BI263" i="13"/>
  <c r="L474" i="7"/>
  <c r="G374" i="12" s="1"/>
  <c r="H374" i="12" s="1"/>
  <c r="I374" i="12" s="1"/>
  <c r="J375" i="12" s="1"/>
  <c r="BD263" i="13"/>
  <c r="BG263" i="13" s="1"/>
  <c r="BJ263" i="13"/>
  <c r="J475" i="7" l="1"/>
  <c r="I475" i="7"/>
  <c r="AR264" i="13"/>
  <c r="BF263" i="13"/>
  <c r="AS264" i="13"/>
  <c r="H475" i="7"/>
  <c r="G475" i="7"/>
  <c r="AT264" i="13"/>
  <c r="BD264" i="13" l="1"/>
  <c r="BG264" i="13" s="1"/>
  <c r="BJ264" i="13"/>
  <c r="L475" i="7"/>
  <c r="G375" i="12" s="1"/>
  <c r="H375" i="12" s="1"/>
  <c r="I375" i="12" s="1"/>
  <c r="J376" i="12" s="1"/>
  <c r="BC264" i="13"/>
  <c r="BF264" i="13" s="1"/>
  <c r="BI264" i="13"/>
  <c r="AU264" i="13"/>
  <c r="AI265" i="13" s="1"/>
  <c r="H264" i="13"/>
  <c r="AW264" i="13"/>
  <c r="AK265" i="13" s="1"/>
  <c r="AT265" i="13" s="1"/>
  <c r="J264" i="13"/>
  <c r="AV264" i="13"/>
  <c r="AJ265" i="13" s="1"/>
  <c r="I264" i="13"/>
  <c r="AS265" i="13" l="1"/>
  <c r="M264" i="13"/>
  <c r="P264" i="13" s="1"/>
  <c r="S264" i="13"/>
  <c r="AB265" i="13" s="1"/>
  <c r="BB264" i="13"/>
  <c r="BE264" i="13" s="1"/>
  <c r="BA264" i="13"/>
  <c r="R264" i="13"/>
  <c r="AA265" i="13" s="1"/>
  <c r="L264" i="13"/>
  <c r="O264" i="13" s="1"/>
  <c r="BK264" i="13"/>
  <c r="BH265" i="13" s="1"/>
  <c r="Q264" i="13"/>
  <c r="Z265" i="13" s="1"/>
  <c r="K264" i="13"/>
  <c r="N264" i="13" s="1"/>
  <c r="AW265" i="13"/>
  <c r="AK266" i="13" s="1"/>
  <c r="J265" i="13"/>
  <c r="AR265" i="13"/>
  <c r="S265" i="13" l="1"/>
  <c r="M265" i="13"/>
  <c r="P265" i="13" s="1"/>
  <c r="AU265" i="13"/>
  <c r="AI266" i="13" s="1"/>
  <c r="H265" i="13"/>
  <c r="F475" i="7"/>
  <c r="I265" i="13"/>
  <c r="AV265" i="13"/>
  <c r="AJ266" i="13" s="1"/>
  <c r="K265" i="13" l="1"/>
  <c r="N265" i="13" s="1"/>
  <c r="BK265" i="13"/>
  <c r="BH266" i="13" s="1"/>
  <c r="Q265" i="13"/>
  <c r="Z266" i="13" s="1"/>
  <c r="BD265" i="13"/>
  <c r="BJ265" i="13"/>
  <c r="BB265" i="13"/>
  <c r="BE265" i="13" s="1"/>
  <c r="BA265" i="13"/>
  <c r="R265" i="13"/>
  <c r="AA266" i="13" s="1"/>
  <c r="L265" i="13"/>
  <c r="O265" i="13" s="1"/>
  <c r="I476" i="7"/>
  <c r="J476" i="7"/>
  <c r="K476" i="7"/>
  <c r="H476" i="7"/>
  <c r="G476" i="7"/>
  <c r="BC265" i="13"/>
  <c r="BF265" i="13" s="1"/>
  <c r="BI265" i="13"/>
  <c r="AB266" i="13"/>
  <c r="F476" i="7" l="1"/>
  <c r="J477" i="7"/>
  <c r="AR266" i="13"/>
  <c r="I477" i="7"/>
  <c r="BG265" i="13"/>
  <c r="AT266" i="13"/>
  <c r="L476" i="7"/>
  <c r="G376" i="12" s="1"/>
  <c r="H376" i="12" s="1"/>
  <c r="I376" i="12" s="1"/>
  <c r="J377" i="12" s="1"/>
  <c r="G477" i="7"/>
  <c r="AS266" i="13"/>
  <c r="H477" i="7"/>
  <c r="K477" i="7"/>
  <c r="J266" i="13" l="1"/>
  <c r="AW266" i="13"/>
  <c r="AK267" i="13" s="1"/>
  <c r="I266" i="13"/>
  <c r="AV266" i="13"/>
  <c r="AJ267" i="13" s="1"/>
  <c r="AU266" i="13"/>
  <c r="AI267" i="13" s="1"/>
  <c r="H266" i="13"/>
  <c r="L477" i="7"/>
  <c r="G377" i="12" s="1"/>
  <c r="H377" i="12" s="1"/>
  <c r="I377" i="12" s="1"/>
  <c r="J378" i="12" s="1"/>
  <c r="R266" i="13" l="1"/>
  <c r="AA267" i="13" s="1"/>
  <c r="L266" i="13"/>
  <c r="O266" i="13" s="1"/>
  <c r="BC266" i="13"/>
  <c r="BF266" i="13" s="1"/>
  <c r="BI266" i="13"/>
  <c r="BA266" i="13"/>
  <c r="BB266" i="13"/>
  <c r="BE266" i="13" s="1"/>
  <c r="Q266" i="13"/>
  <c r="Z267" i="13" s="1"/>
  <c r="BK266" i="13"/>
  <c r="BH267" i="13" s="1"/>
  <c r="K266" i="13"/>
  <c r="N266" i="13" s="1"/>
  <c r="BD266" i="13"/>
  <c r="BG266" i="13" s="1"/>
  <c r="BJ266" i="13"/>
  <c r="S266" i="13"/>
  <c r="AB267" i="13" s="1"/>
  <c r="M266" i="13"/>
  <c r="P266" i="13" s="1"/>
  <c r="AS267" i="13" l="1"/>
  <c r="AV267" i="13" s="1"/>
  <c r="AJ268" i="13" s="1"/>
  <c r="I267" i="13"/>
  <c r="AT267" i="13"/>
  <c r="AR267" i="13"/>
  <c r="F477" i="7"/>
  <c r="BB267" i="13" l="1"/>
  <c r="BE267" i="13" s="1"/>
  <c r="G478" i="7"/>
  <c r="J478" i="7"/>
  <c r="K478" i="7"/>
  <c r="H478" i="7"/>
  <c r="I478" i="7"/>
  <c r="AW267" i="13"/>
  <c r="AK268" i="13" s="1"/>
  <c r="J267" i="13"/>
  <c r="H267" i="13"/>
  <c r="AU267" i="13"/>
  <c r="AI268" i="13" s="1"/>
  <c r="AR268" i="13" s="1"/>
  <c r="BC267" i="13"/>
  <c r="BF267" i="13" s="1"/>
  <c r="BI267" i="13"/>
  <c r="R267" i="13"/>
  <c r="AA268" i="13" s="1"/>
  <c r="L267" i="13"/>
  <c r="O267" i="13" s="1"/>
  <c r="K267" i="13" l="1"/>
  <c r="N267" i="13" s="1"/>
  <c r="Q267" i="13"/>
  <c r="Z268" i="13" s="1"/>
  <c r="BK267" i="13"/>
  <c r="BH268" i="13" s="1"/>
  <c r="BD267" i="13"/>
  <c r="BG267" i="13" s="1"/>
  <c r="BJ267" i="13"/>
  <c r="L478" i="7"/>
  <c r="G378" i="12" s="1"/>
  <c r="H378" i="12" s="1"/>
  <c r="I378" i="12" s="1"/>
  <c r="J379" i="12" s="1"/>
  <c r="S267" i="13"/>
  <c r="AB268" i="13" s="1"/>
  <c r="M267" i="13"/>
  <c r="P267" i="13" s="1"/>
  <c r="H268" i="13"/>
  <c r="AU268" i="13"/>
  <c r="AI269" i="13" s="1"/>
  <c r="AS268" i="13"/>
  <c r="BA267" i="13"/>
  <c r="F478" i="7" l="1"/>
  <c r="I479" i="7" s="1"/>
  <c r="AT268" i="13"/>
  <c r="AV268" i="13"/>
  <c r="AJ269" i="13" s="1"/>
  <c r="I268" i="13"/>
  <c r="J479" i="7"/>
  <c r="K268" i="13"/>
  <c r="N268" i="13" s="1"/>
  <c r="Q268" i="13"/>
  <c r="G479" i="7"/>
  <c r="K479" i="7"/>
  <c r="H479" i="7"/>
  <c r="R268" i="13" l="1"/>
  <c r="AA269" i="13" s="1"/>
  <c r="L268" i="13"/>
  <c r="O268" i="13" s="1"/>
  <c r="BB268" i="13"/>
  <c r="BC268" i="13"/>
  <c r="BF268" i="13" s="1"/>
  <c r="BI268" i="13"/>
  <c r="Z269" i="13"/>
  <c r="AW268" i="13"/>
  <c r="AK269" i="13" s="1"/>
  <c r="J268" i="13"/>
  <c r="BA268" i="13"/>
  <c r="L479" i="7"/>
  <c r="G379" i="12" s="1"/>
  <c r="H379" i="12" s="1"/>
  <c r="I379" i="12" s="1"/>
  <c r="J380" i="12" s="1"/>
  <c r="AS269" i="13" l="1"/>
  <c r="BE268" i="13"/>
  <c r="AR269" i="13"/>
  <c r="I269" i="13"/>
  <c r="AV269" i="13"/>
  <c r="AJ270" i="13" s="1"/>
  <c r="AT269" i="13"/>
  <c r="M268" i="13"/>
  <c r="P268" i="13" s="1"/>
  <c r="S268" i="13"/>
  <c r="AB269" i="13" s="1"/>
  <c r="F479" i="7" s="1"/>
  <c r="BK268" i="13"/>
  <c r="BH269" i="13" s="1"/>
  <c r="BD268" i="13"/>
  <c r="BG268" i="13" s="1"/>
  <c r="BJ268" i="13"/>
  <c r="BD269" i="13" l="1"/>
  <c r="BG269" i="13" s="1"/>
  <c r="BJ269" i="13"/>
  <c r="L269" i="13"/>
  <c r="O269" i="13" s="1"/>
  <c r="R269" i="13"/>
  <c r="AA270" i="13" s="1"/>
  <c r="I480" i="7"/>
  <c r="J480" i="7"/>
  <c r="G480" i="7"/>
  <c r="H480" i="7"/>
  <c r="K480" i="7"/>
  <c r="H269" i="13"/>
  <c r="AU269" i="13"/>
  <c r="AI270" i="13" s="1"/>
  <c r="J269" i="13"/>
  <c r="AW269" i="13"/>
  <c r="AK270" i="13" s="1"/>
  <c r="AT270" i="13" s="1"/>
  <c r="K269" i="13" l="1"/>
  <c r="N269" i="13" s="1"/>
  <c r="Q269" i="13"/>
  <c r="Z270" i="13" s="1"/>
  <c r="BK269" i="13"/>
  <c r="BH270" i="13" s="1"/>
  <c r="M269" i="13"/>
  <c r="P269" i="13" s="1"/>
  <c r="S269" i="13"/>
  <c r="AB270" i="13" s="1"/>
  <c r="AW270" i="13"/>
  <c r="AK271" i="13" s="1"/>
  <c r="J270" i="13"/>
  <c r="BC269" i="13"/>
  <c r="BI269" i="13"/>
  <c r="L480" i="7"/>
  <c r="G380" i="12" s="1"/>
  <c r="H380" i="12" s="1"/>
  <c r="I380" i="12" s="1"/>
  <c r="BA269" i="13"/>
  <c r="BB269" i="13"/>
  <c r="BE269" i="13" s="1"/>
  <c r="J381" i="12" l="1"/>
  <c r="F480" i="7"/>
  <c r="BF269" i="13"/>
  <c r="AS270" i="13"/>
  <c r="M270" i="13"/>
  <c r="P270" i="13" s="1"/>
  <c r="S270" i="13"/>
  <c r="AB271" i="13" s="1"/>
  <c r="AR270" i="13"/>
  <c r="I270" i="13" l="1"/>
  <c r="AV270" i="13"/>
  <c r="AJ271" i="13" s="1"/>
  <c r="I481" i="7"/>
  <c r="K481" i="7"/>
  <c r="H481" i="7"/>
  <c r="J481" i="7"/>
  <c r="G481" i="7"/>
  <c r="H270" i="13"/>
  <c r="AU270" i="13"/>
  <c r="AI271" i="13" s="1"/>
  <c r="BD270" i="13"/>
  <c r="BJ270" i="13"/>
  <c r="BK270" i="13" l="1"/>
  <c r="BH271" i="13" s="1"/>
  <c r="Q270" i="13"/>
  <c r="Z271" i="13" s="1"/>
  <c r="K270" i="13"/>
  <c r="N270" i="13" s="1"/>
  <c r="BB270" i="13"/>
  <c r="BE270" i="13" s="1"/>
  <c r="BA270" i="13"/>
  <c r="BC270" i="13"/>
  <c r="BF270" i="13" s="1"/>
  <c r="BI270" i="13"/>
  <c r="L481" i="7"/>
  <c r="G381" i="12" s="1"/>
  <c r="H381" i="12" s="1"/>
  <c r="I381" i="12" s="1"/>
  <c r="J382" i="12" s="1"/>
  <c r="BG270" i="13"/>
  <c r="AT271" i="13"/>
  <c r="L270" i="13"/>
  <c r="O270" i="13" s="1"/>
  <c r="R270" i="13"/>
  <c r="AA271" i="13" s="1"/>
  <c r="AS271" i="13" l="1"/>
  <c r="F481" i="7"/>
  <c r="BD271" i="13"/>
  <c r="BG271" i="13" s="1"/>
  <c r="BJ271" i="13"/>
  <c r="AR271" i="13"/>
  <c r="J271" i="13"/>
  <c r="AW271" i="13"/>
  <c r="AK272" i="13" s="1"/>
  <c r="AT272" i="13" s="1"/>
  <c r="AV271" i="13"/>
  <c r="AJ272" i="13" s="1"/>
  <c r="I271" i="13"/>
  <c r="M271" i="13" l="1"/>
  <c r="P271" i="13" s="1"/>
  <c r="S271" i="13"/>
  <c r="AB272" i="13" s="1"/>
  <c r="J272" i="13"/>
  <c r="AW272" i="13"/>
  <c r="AK273" i="13" s="1"/>
  <c r="H271" i="13"/>
  <c r="AU271" i="13"/>
  <c r="AI272" i="13" s="1"/>
  <c r="BC271" i="13"/>
  <c r="BF271" i="13" s="1"/>
  <c r="BI271" i="13"/>
  <c r="R271" i="13"/>
  <c r="AA272" i="13" s="1"/>
  <c r="L271" i="13"/>
  <c r="O271" i="13" s="1"/>
  <c r="K482" i="7"/>
  <c r="I482" i="7"/>
  <c r="J482" i="7"/>
  <c r="H482" i="7"/>
  <c r="G482" i="7"/>
  <c r="BB271" i="13" l="1"/>
  <c r="BE271" i="13" s="1"/>
  <c r="BA271" i="13"/>
  <c r="AR272" i="13"/>
  <c r="AS272" i="13"/>
  <c r="BK271" i="13"/>
  <c r="BH272" i="13" s="1"/>
  <c r="Q271" i="13"/>
  <c r="Z272" i="13" s="1"/>
  <c r="F482" i="7" s="1"/>
  <c r="K271" i="13"/>
  <c r="N271" i="13" s="1"/>
  <c r="L482" i="7"/>
  <c r="G382" i="12" s="1"/>
  <c r="H382" i="12" s="1"/>
  <c r="I382" i="12" s="1"/>
  <c r="J383" i="12" s="1"/>
  <c r="S272" i="13"/>
  <c r="M272" i="13"/>
  <c r="P272" i="13" s="1"/>
  <c r="AV272" i="13" l="1"/>
  <c r="AJ273" i="13" s="1"/>
  <c r="I272" i="13"/>
  <c r="G483" i="7"/>
  <c r="AU272" i="13"/>
  <c r="AI273" i="13" s="1"/>
  <c r="H272" i="13"/>
  <c r="K483" i="7"/>
  <c r="AB273" i="13"/>
  <c r="J483" i="7"/>
  <c r="I483" i="7"/>
  <c r="H483" i="7"/>
  <c r="L483" i="7" l="1"/>
  <c r="G383" i="12" s="1"/>
  <c r="H383" i="12" s="1"/>
  <c r="I383" i="12" s="1"/>
  <c r="J384" i="12" s="1"/>
  <c r="R272" i="13"/>
  <c r="AA273" i="13" s="1"/>
  <c r="L272" i="13"/>
  <c r="O272" i="13" s="1"/>
  <c r="BA272" i="13"/>
  <c r="BB272" i="13"/>
  <c r="BE272" i="13" s="1"/>
  <c r="BC272" i="13"/>
  <c r="BF272" i="13" s="1"/>
  <c r="BI272" i="13"/>
  <c r="BK272" i="13"/>
  <c r="BH273" i="13" s="1"/>
  <c r="K272" i="13"/>
  <c r="N272" i="13" s="1"/>
  <c r="Q272" i="13"/>
  <c r="Z273" i="13" s="1"/>
  <c r="BD272" i="13"/>
  <c r="BJ272" i="13"/>
  <c r="AR273" i="13" l="1"/>
  <c r="AS273" i="13"/>
  <c r="BC273" i="13"/>
  <c r="BF273" i="13" s="1"/>
  <c r="BI273" i="13"/>
  <c r="H273" i="13"/>
  <c r="AU273" i="13"/>
  <c r="AI274" i="13" s="1"/>
  <c r="AV273" i="13"/>
  <c r="AJ274" i="13" s="1"/>
  <c r="AS274" i="13" s="1"/>
  <c r="I273" i="13"/>
  <c r="BG272" i="13"/>
  <c r="AT273" i="13"/>
  <c r="F483" i="7"/>
  <c r="Q273" i="13" l="1"/>
  <c r="Z274" i="13" s="1"/>
  <c r="K273" i="13"/>
  <c r="N273" i="13" s="1"/>
  <c r="BA273" i="13"/>
  <c r="BB273" i="13"/>
  <c r="BE273" i="13" s="1"/>
  <c r="AV274" i="13"/>
  <c r="AJ275" i="13" s="1"/>
  <c r="I274" i="13"/>
  <c r="BD273" i="13"/>
  <c r="BG273" i="13" s="1"/>
  <c r="BJ273" i="13"/>
  <c r="J273" i="13"/>
  <c r="AW273" i="13"/>
  <c r="AK274" i="13" s="1"/>
  <c r="L273" i="13"/>
  <c r="O273" i="13" s="1"/>
  <c r="R273" i="13"/>
  <c r="AA274" i="13" s="1"/>
  <c r="G484" i="7"/>
  <c r="H484" i="7"/>
  <c r="K484" i="7"/>
  <c r="I484" i="7"/>
  <c r="J484" i="7"/>
  <c r="AT274" i="13" l="1"/>
  <c r="R274" i="13"/>
  <c r="L274" i="13"/>
  <c r="O274" i="13" s="1"/>
  <c r="J274" i="13"/>
  <c r="AW274" i="13"/>
  <c r="AK275" i="13" s="1"/>
  <c r="M273" i="13"/>
  <c r="P273" i="13" s="1"/>
  <c r="S273" i="13"/>
  <c r="AB274" i="13" s="1"/>
  <c r="F484" i="7" s="1"/>
  <c r="J485" i="7" s="1"/>
  <c r="BK273" i="13"/>
  <c r="BH274" i="13" s="1"/>
  <c r="L484" i="7"/>
  <c r="G384" i="12" s="1"/>
  <c r="H384" i="12" s="1"/>
  <c r="I384" i="12" s="1"/>
  <c r="J385" i="12" s="1"/>
  <c r="AR274" i="13"/>
  <c r="AU274" i="13" l="1"/>
  <c r="AI275" i="13" s="1"/>
  <c r="H274" i="13"/>
  <c r="I485" i="7"/>
  <c r="S274" i="13"/>
  <c r="M274" i="13"/>
  <c r="P274" i="13" s="1"/>
  <c r="G485" i="7"/>
  <c r="H485" i="7"/>
  <c r="K485" i="7"/>
  <c r="AA275" i="13"/>
  <c r="BA274" i="13" l="1"/>
  <c r="BB274" i="13"/>
  <c r="BE274" i="13" s="1"/>
  <c r="BC274" i="13"/>
  <c r="BI274" i="13"/>
  <c r="BD274" i="13"/>
  <c r="BJ274" i="13"/>
  <c r="Q274" i="13"/>
  <c r="Z275" i="13" s="1"/>
  <c r="K274" i="13"/>
  <c r="N274" i="13" s="1"/>
  <c r="BK274" i="13"/>
  <c r="BH275" i="13" s="1"/>
  <c r="AR275" i="13"/>
  <c r="AB275" i="13"/>
  <c r="L485" i="7"/>
  <c r="G385" i="12" s="1"/>
  <c r="H385" i="12" s="1"/>
  <c r="I385" i="12" s="1"/>
  <c r="BG274" i="13" l="1"/>
  <c r="AT275" i="13"/>
  <c r="H275" i="13"/>
  <c r="AU275" i="13"/>
  <c r="AI276" i="13" s="1"/>
  <c r="BF274" i="13"/>
  <c r="AS275" i="13"/>
  <c r="F485" i="7"/>
  <c r="J386" i="12"/>
  <c r="Q275" i="13" l="1"/>
  <c r="Z276" i="13" s="1"/>
  <c r="K275" i="13"/>
  <c r="N275" i="13" s="1"/>
  <c r="AV275" i="13"/>
  <c r="AJ276" i="13" s="1"/>
  <c r="I275" i="13"/>
  <c r="AW275" i="13"/>
  <c r="AK276" i="13" s="1"/>
  <c r="J275" i="13"/>
  <c r="BB275" i="13"/>
  <c r="BE275" i="13" s="1"/>
  <c r="J486" i="7"/>
  <c r="K486" i="7"/>
  <c r="G486" i="7"/>
  <c r="H486" i="7"/>
  <c r="I486" i="7"/>
  <c r="BC275" i="13" l="1"/>
  <c r="BF275" i="13" s="1"/>
  <c r="BI275" i="13"/>
  <c r="L275" i="13"/>
  <c r="O275" i="13" s="1"/>
  <c r="R275" i="13"/>
  <c r="AA276" i="13" s="1"/>
  <c r="AS276" i="13"/>
  <c r="BD275" i="13"/>
  <c r="BG275" i="13" s="1"/>
  <c r="BJ275" i="13"/>
  <c r="BA275" i="13"/>
  <c r="BK275" i="13"/>
  <c r="BH276" i="13" s="1"/>
  <c r="L486" i="7"/>
  <c r="G386" i="12" s="1"/>
  <c r="H386" i="12" s="1"/>
  <c r="I386" i="12" s="1"/>
  <c r="J387" i="12" s="1"/>
  <c r="M275" i="13"/>
  <c r="P275" i="13" s="1"/>
  <c r="S275" i="13"/>
  <c r="AB276" i="13" s="1"/>
  <c r="AR276" i="13"/>
  <c r="AT276" i="13" l="1"/>
  <c r="J276" i="13" s="1"/>
  <c r="AW276" i="13"/>
  <c r="AK277" i="13" s="1"/>
  <c r="AV276" i="13"/>
  <c r="AJ277" i="13" s="1"/>
  <c r="I276" i="13"/>
  <c r="F486" i="7"/>
  <c r="AU276" i="13"/>
  <c r="AI277" i="13" s="1"/>
  <c r="AR277" i="13" s="1"/>
  <c r="H276" i="13"/>
  <c r="BB276" i="13"/>
  <c r="BE276" i="13" s="1"/>
  <c r="H277" i="13" l="1"/>
  <c r="AU277" i="13"/>
  <c r="AI278" i="13" s="1"/>
  <c r="G487" i="7"/>
  <c r="H487" i="7"/>
  <c r="I487" i="7"/>
  <c r="K487" i="7"/>
  <c r="J487" i="7"/>
  <c r="BK276" i="13"/>
  <c r="BH277" i="13" s="1"/>
  <c r="Q276" i="13"/>
  <c r="Z277" i="13" s="1"/>
  <c r="K276" i="13"/>
  <c r="N276" i="13" s="1"/>
  <c r="R276" i="13"/>
  <c r="AA277" i="13" s="1"/>
  <c r="L276" i="13"/>
  <c r="O276" i="13" s="1"/>
  <c r="BD276" i="13"/>
  <c r="BG276" i="13" s="1"/>
  <c r="BJ276" i="13"/>
  <c r="BC276" i="13"/>
  <c r="BF276" i="13" s="1"/>
  <c r="BI276" i="13"/>
  <c r="BA276" i="13"/>
  <c r="M276" i="13"/>
  <c r="P276" i="13" s="1"/>
  <c r="S276" i="13"/>
  <c r="AB277" i="13" s="1"/>
  <c r="AS277" i="13" l="1"/>
  <c r="F487" i="7"/>
  <c r="BC277" i="13"/>
  <c r="BF277" i="13" s="1"/>
  <c r="BI277" i="13"/>
  <c r="BB277" i="13"/>
  <c r="BE277" i="13" s="1"/>
  <c r="K488" i="7"/>
  <c r="I488" i="7"/>
  <c r="H488" i="7"/>
  <c r="L487" i="7"/>
  <c r="G387" i="12" s="1"/>
  <c r="H387" i="12" s="1"/>
  <c r="I387" i="12" s="1"/>
  <c r="J388" i="12" s="1"/>
  <c r="G488" i="7"/>
  <c r="AV277" i="13"/>
  <c r="AJ278" i="13" s="1"/>
  <c r="AS278" i="13" s="1"/>
  <c r="I277" i="13"/>
  <c r="AT277" i="13"/>
  <c r="Q277" i="13"/>
  <c r="Z278" i="13" s="1"/>
  <c r="K277" i="13"/>
  <c r="N277" i="13" s="1"/>
  <c r="J488" i="7"/>
  <c r="BD277" i="13" l="1"/>
  <c r="BG277" i="13" s="1"/>
  <c r="BJ277" i="13"/>
  <c r="BA277" i="13"/>
  <c r="R277" i="13"/>
  <c r="AA278" i="13" s="1"/>
  <c r="L277" i="13"/>
  <c r="O277" i="13" s="1"/>
  <c r="I278" i="13"/>
  <c r="AV278" i="13"/>
  <c r="AJ279" i="13" s="1"/>
  <c r="L488" i="7"/>
  <c r="G388" i="12" s="1"/>
  <c r="H388" i="12" s="1"/>
  <c r="I388" i="12" s="1"/>
  <c r="J389" i="12" s="1"/>
  <c r="AW277" i="13"/>
  <c r="AK278" i="13" s="1"/>
  <c r="AT278" i="13" s="1"/>
  <c r="J277" i="13"/>
  <c r="AR278" i="13"/>
  <c r="L278" i="13" l="1"/>
  <c r="O278" i="13" s="1"/>
  <c r="R278" i="13"/>
  <c r="J278" i="13"/>
  <c r="AW278" i="13"/>
  <c r="AK279" i="13" s="1"/>
  <c r="M277" i="13"/>
  <c r="P277" i="13" s="1"/>
  <c r="S277" i="13"/>
  <c r="AB278" i="13" s="1"/>
  <c r="F488" i="7" s="1"/>
  <c r="H278" i="13"/>
  <c r="AU278" i="13"/>
  <c r="AI279" i="13" s="1"/>
  <c r="BK277" i="13"/>
  <c r="BH278" i="13" s="1"/>
  <c r="S278" i="13" l="1"/>
  <c r="M278" i="13"/>
  <c r="P278" i="13" s="1"/>
  <c r="J489" i="7"/>
  <c r="H489" i="7"/>
  <c r="I489" i="7"/>
  <c r="G489" i="7"/>
  <c r="K489" i="7"/>
  <c r="BK278" i="13"/>
  <c r="Q278" i="13"/>
  <c r="K278" i="13"/>
  <c r="N278" i="13" s="1"/>
  <c r="AA279" i="13"/>
  <c r="Z279" i="13" l="1"/>
  <c r="BH279" i="13"/>
  <c r="BC278" i="13"/>
  <c r="BI278" i="13"/>
  <c r="BA278" i="13"/>
  <c r="BB278" i="13"/>
  <c r="AB279" i="13"/>
  <c r="BD278" i="13"/>
  <c r="BJ278" i="13"/>
  <c r="L489" i="7"/>
  <c r="G389" i="12" s="1"/>
  <c r="H389" i="12" s="1"/>
  <c r="I389" i="12" s="1"/>
  <c r="J390" i="12" s="1"/>
  <c r="F489" i="7" l="1"/>
  <c r="BF278" i="13"/>
  <c r="AS279" i="13"/>
  <c r="K490" i="7"/>
  <c r="I490" i="7"/>
  <c r="BG278" i="13"/>
  <c r="AT279" i="13"/>
  <c r="G490" i="7"/>
  <c r="BE278" i="13"/>
  <c r="AR279" i="13"/>
  <c r="J490" i="7"/>
  <c r="H490" i="7"/>
  <c r="AW279" i="13" l="1"/>
  <c r="AK280" i="13" s="1"/>
  <c r="J279" i="13"/>
  <c r="L490" i="7"/>
  <c r="G390" i="12" s="1"/>
  <c r="H390" i="12" s="1"/>
  <c r="I390" i="12" s="1"/>
  <c r="J391" i="12" s="1"/>
  <c r="AV279" i="13"/>
  <c r="AJ280" i="13" s="1"/>
  <c r="I279" i="13"/>
  <c r="AU279" i="13"/>
  <c r="AI280" i="13" s="1"/>
  <c r="H279" i="13"/>
  <c r="K279" i="13" l="1"/>
  <c r="N279" i="13" s="1"/>
  <c r="Q279" i="13"/>
  <c r="Z280" i="13" s="1"/>
  <c r="BK279" i="13"/>
  <c r="BH280" i="13" s="1"/>
  <c r="BD279" i="13"/>
  <c r="BG279" i="13" s="1"/>
  <c r="BJ279" i="13"/>
  <c r="BC279" i="13"/>
  <c r="BF279" i="13" s="1"/>
  <c r="BI279" i="13"/>
  <c r="R279" i="13"/>
  <c r="AA280" i="13" s="1"/>
  <c r="L279" i="13"/>
  <c r="O279" i="13" s="1"/>
  <c r="S279" i="13"/>
  <c r="AB280" i="13" s="1"/>
  <c r="M279" i="13"/>
  <c r="P279" i="13" s="1"/>
  <c r="BA279" i="13"/>
  <c r="BB279" i="13"/>
  <c r="BE279" i="13" s="1"/>
  <c r="AS280" i="13" l="1"/>
  <c r="BC280" i="13"/>
  <c r="BF280" i="13" s="1"/>
  <c r="BI280" i="13"/>
  <c r="F490" i="7"/>
  <c r="AT280" i="13"/>
  <c r="AV280" i="13"/>
  <c r="AJ281" i="13" s="1"/>
  <c r="AS281" i="13" s="1"/>
  <c r="I280" i="13"/>
  <c r="AR280" i="13"/>
  <c r="BD280" i="13" l="1"/>
  <c r="BG280" i="13" s="1"/>
  <c r="BJ280" i="13"/>
  <c r="R280" i="13"/>
  <c r="AA281" i="13" s="1"/>
  <c r="L280" i="13"/>
  <c r="O280" i="13" s="1"/>
  <c r="J491" i="7"/>
  <c r="I491" i="7"/>
  <c r="H491" i="7"/>
  <c r="K491" i="7"/>
  <c r="G491" i="7"/>
  <c r="AW280" i="13"/>
  <c r="AK281" i="13" s="1"/>
  <c r="AT281" i="13" s="1"/>
  <c r="J280" i="13"/>
  <c r="AU280" i="13"/>
  <c r="AI281" i="13" s="1"/>
  <c r="H280" i="13"/>
  <c r="AV281" i="13"/>
  <c r="AJ282" i="13" s="1"/>
  <c r="I281" i="13"/>
  <c r="S280" i="13" l="1"/>
  <c r="AB281" i="13" s="1"/>
  <c r="M280" i="13"/>
  <c r="P280" i="13" s="1"/>
  <c r="AW281" i="13"/>
  <c r="AK282" i="13" s="1"/>
  <c r="J281" i="13"/>
  <c r="L491" i="7"/>
  <c r="G391" i="12" s="1"/>
  <c r="H391" i="12" s="1"/>
  <c r="I391" i="12" s="1"/>
  <c r="J392" i="12" s="1"/>
  <c r="Q280" i="13"/>
  <c r="Z281" i="13" s="1"/>
  <c r="K280" i="13"/>
  <c r="N280" i="13" s="1"/>
  <c r="BK280" i="13"/>
  <c r="BH281" i="13" s="1"/>
  <c r="BA280" i="13"/>
  <c r="BB280" i="13"/>
  <c r="BE280" i="13" s="1"/>
  <c r="L281" i="13"/>
  <c r="O281" i="13" s="1"/>
  <c r="R281" i="13"/>
  <c r="M281" i="13" l="1"/>
  <c r="P281" i="13" s="1"/>
  <c r="S281" i="13"/>
  <c r="AR281" i="13"/>
  <c r="AA282" i="13"/>
  <c r="F491" i="7"/>
  <c r="H281" i="13" l="1"/>
  <c r="AU281" i="13"/>
  <c r="AI282" i="13" s="1"/>
  <c r="BD281" i="13"/>
  <c r="BJ281" i="13"/>
  <c r="AB282" i="13"/>
  <c r="G492" i="7"/>
  <c r="I492" i="7"/>
  <c r="J492" i="7"/>
  <c r="H492" i="7"/>
  <c r="K492" i="7"/>
  <c r="BC281" i="13"/>
  <c r="BI281" i="13"/>
  <c r="L492" i="7" l="1"/>
  <c r="G392" i="12" s="1"/>
  <c r="H392" i="12" s="1"/>
  <c r="I392" i="12" s="1"/>
  <c r="J393" i="12" s="1"/>
  <c r="BF281" i="13"/>
  <c r="AS282" i="13"/>
  <c r="BB281" i="13"/>
  <c r="BE281" i="13" s="1"/>
  <c r="BA281" i="13"/>
  <c r="BG281" i="13"/>
  <c r="AT282" i="13"/>
  <c r="AR282" i="13"/>
  <c r="Q281" i="13"/>
  <c r="Z282" i="13" s="1"/>
  <c r="F492" i="7" s="1"/>
  <c r="H493" i="7" s="1"/>
  <c r="BK281" i="13"/>
  <c r="BH282" i="13" s="1"/>
  <c r="K281" i="13"/>
  <c r="N281" i="13" s="1"/>
  <c r="BB282" i="13" l="1"/>
  <c r="BE282" i="13" s="1"/>
  <c r="AU282" i="13"/>
  <c r="AI283" i="13" s="1"/>
  <c r="AR283" i="13" s="1"/>
  <c r="H282" i="13"/>
  <c r="K493" i="7"/>
  <c r="I282" i="13"/>
  <c r="AV282" i="13"/>
  <c r="AJ283" i="13" s="1"/>
  <c r="I493" i="7"/>
  <c r="J493" i="7"/>
  <c r="J282" i="13"/>
  <c r="AW282" i="13"/>
  <c r="AK283" i="13" s="1"/>
  <c r="G493" i="7"/>
  <c r="BD282" i="13" l="1"/>
  <c r="BG282" i="13" s="1"/>
  <c r="BJ282" i="13"/>
  <c r="L282" i="13"/>
  <c r="O282" i="13" s="1"/>
  <c r="R282" i="13"/>
  <c r="AA283" i="13" s="1"/>
  <c r="L493" i="7"/>
  <c r="G393" i="12" s="1"/>
  <c r="H393" i="12" s="1"/>
  <c r="I393" i="12" s="1"/>
  <c r="J394" i="12" s="1"/>
  <c r="K282" i="13"/>
  <c r="N282" i="13" s="1"/>
  <c r="Q282" i="13"/>
  <c r="Z283" i="13" s="1"/>
  <c r="BK282" i="13"/>
  <c r="BH283" i="13" s="1"/>
  <c r="H283" i="13"/>
  <c r="AU283" i="13"/>
  <c r="AI284" i="13" s="1"/>
  <c r="BC282" i="13"/>
  <c r="BF282" i="13" s="1"/>
  <c r="BI282" i="13"/>
  <c r="M282" i="13"/>
  <c r="P282" i="13" s="1"/>
  <c r="S282" i="13"/>
  <c r="AB283" i="13" s="1"/>
  <c r="BA282" i="13"/>
  <c r="AT283" i="13"/>
  <c r="AW283" i="13" l="1"/>
  <c r="AK284" i="13" s="1"/>
  <c r="J283" i="13"/>
  <c r="BB283" i="13"/>
  <c r="BE283" i="13" s="1"/>
  <c r="F493" i="7"/>
  <c r="AR284" i="13"/>
  <c r="K283" i="13"/>
  <c r="N283" i="13" s="1"/>
  <c r="Q283" i="13"/>
  <c r="Z284" i="13" s="1"/>
  <c r="AS283" i="13"/>
  <c r="BC283" i="13" l="1"/>
  <c r="BF283" i="13" s="1"/>
  <c r="BI283" i="13"/>
  <c r="BA283" i="13"/>
  <c r="H494" i="7"/>
  <c r="K494" i="7"/>
  <c r="J494" i="7"/>
  <c r="I494" i="7"/>
  <c r="G494" i="7"/>
  <c r="AU284" i="13"/>
  <c r="AI285" i="13" s="1"/>
  <c r="H284" i="13"/>
  <c r="BD283" i="13"/>
  <c r="BG283" i="13" s="1"/>
  <c r="BJ283" i="13"/>
  <c r="M283" i="13"/>
  <c r="P283" i="13" s="1"/>
  <c r="S283" i="13"/>
  <c r="AB284" i="13" s="1"/>
  <c r="I283" i="13"/>
  <c r="AV283" i="13"/>
  <c r="AJ284" i="13" s="1"/>
  <c r="AS284" i="13" s="1"/>
  <c r="AV284" i="13" l="1"/>
  <c r="AJ285" i="13" s="1"/>
  <c r="I284" i="13"/>
  <c r="Q284" i="13"/>
  <c r="K284" i="13"/>
  <c r="N284" i="13" s="1"/>
  <c r="AT284" i="13"/>
  <c r="L494" i="7"/>
  <c r="G394" i="12" s="1"/>
  <c r="H394" i="12" s="1"/>
  <c r="I394" i="12" s="1"/>
  <c r="J395" i="12" s="1"/>
  <c r="L283" i="13"/>
  <c r="O283" i="13" s="1"/>
  <c r="R283" i="13"/>
  <c r="AA284" i="13" s="1"/>
  <c r="F494" i="7" s="1"/>
  <c r="BK283" i="13"/>
  <c r="BH284" i="13" s="1"/>
  <c r="I495" i="7" l="1"/>
  <c r="L284" i="13"/>
  <c r="O284" i="13" s="1"/>
  <c r="R284" i="13"/>
  <c r="H495" i="7"/>
  <c r="AW284" i="13"/>
  <c r="AK285" i="13" s="1"/>
  <c r="J284" i="13"/>
  <c r="K495" i="7"/>
  <c r="Z285" i="13"/>
  <c r="G495" i="7"/>
  <c r="J495" i="7"/>
  <c r="BD284" i="13" l="1"/>
  <c r="BG284" i="13" s="1"/>
  <c r="BJ284" i="13"/>
  <c r="BC284" i="13"/>
  <c r="BI284" i="13"/>
  <c r="BB284" i="13"/>
  <c r="BA284" i="13"/>
  <c r="S284" i="13"/>
  <c r="AB285" i="13" s="1"/>
  <c r="M284" i="13"/>
  <c r="P284" i="13" s="1"/>
  <c r="BK284" i="13"/>
  <c r="BH285" i="13" s="1"/>
  <c r="AA285" i="13"/>
  <c r="L495" i="7"/>
  <c r="G395" i="12" s="1"/>
  <c r="H395" i="12" s="1"/>
  <c r="I395" i="12" s="1"/>
  <c r="J396" i="12" s="1"/>
  <c r="AT285" i="13"/>
  <c r="F495" i="7" l="1"/>
  <c r="K496" i="7" s="1"/>
  <c r="BD285" i="13"/>
  <c r="BG285" i="13" s="1"/>
  <c r="BJ285" i="13"/>
  <c r="BE284" i="13"/>
  <c r="AR285" i="13"/>
  <c r="BF284" i="13"/>
  <c r="AS285" i="13"/>
  <c r="AW285" i="13"/>
  <c r="AK286" i="13" s="1"/>
  <c r="AT286" i="13" s="1"/>
  <c r="J285" i="13"/>
  <c r="I496" i="7" l="1"/>
  <c r="G496" i="7"/>
  <c r="H496" i="7"/>
  <c r="J496" i="7"/>
  <c r="AW286" i="13"/>
  <c r="AK287" i="13" s="1"/>
  <c r="J286" i="13"/>
  <c r="I285" i="13"/>
  <c r="AV285" i="13"/>
  <c r="AJ286" i="13" s="1"/>
  <c r="S285" i="13"/>
  <c r="AB286" i="13" s="1"/>
  <c r="M285" i="13"/>
  <c r="P285" i="13" s="1"/>
  <c r="H285" i="13"/>
  <c r="AU285" i="13"/>
  <c r="AI286" i="13" s="1"/>
  <c r="L496" i="7" l="1"/>
  <c r="G396" i="12" s="1"/>
  <c r="H396" i="12" s="1"/>
  <c r="I396" i="12" s="1"/>
  <c r="J397" i="12" s="1"/>
  <c r="R285" i="13"/>
  <c r="AA286" i="13" s="1"/>
  <c r="L285" i="13"/>
  <c r="O285" i="13" s="1"/>
  <c r="BA285" i="13"/>
  <c r="BB285" i="13"/>
  <c r="BE285" i="13" s="1"/>
  <c r="BC285" i="13"/>
  <c r="BF285" i="13" s="1"/>
  <c r="BI285" i="13"/>
  <c r="M286" i="13"/>
  <c r="P286" i="13" s="1"/>
  <c r="S286" i="13"/>
  <c r="K285" i="13"/>
  <c r="N285" i="13" s="1"/>
  <c r="BK285" i="13"/>
  <c r="BH286" i="13" s="1"/>
  <c r="Q285" i="13"/>
  <c r="Z286" i="13" s="1"/>
  <c r="F496" i="7" s="1"/>
  <c r="AR286" i="13"/>
  <c r="K497" i="7" l="1"/>
  <c r="G497" i="7"/>
  <c r="H497" i="7"/>
  <c r="J497" i="7"/>
  <c r="I497" i="7"/>
  <c r="H286" i="13"/>
  <c r="AU286" i="13"/>
  <c r="AI287" i="13" s="1"/>
  <c r="BD286" i="13"/>
  <c r="BJ286" i="13"/>
  <c r="AB287" i="13"/>
  <c r="AS286" i="13"/>
  <c r="Q286" i="13" l="1"/>
  <c r="Z287" i="13" s="1"/>
  <c r="K286" i="13"/>
  <c r="N286" i="13" s="1"/>
  <c r="L497" i="7"/>
  <c r="G397" i="12" s="1"/>
  <c r="H397" i="12" s="1"/>
  <c r="I397" i="12" s="1"/>
  <c r="J398" i="12" s="1"/>
  <c r="BB286" i="13"/>
  <c r="BE286" i="13" s="1"/>
  <c r="BG286" i="13"/>
  <c r="AT287" i="13"/>
  <c r="I286" i="13"/>
  <c r="BK286" i="13" s="1"/>
  <c r="BH287" i="13" s="1"/>
  <c r="AV286" i="13"/>
  <c r="AJ287" i="13" s="1"/>
  <c r="AR287" i="13" l="1"/>
  <c r="BC286" i="13"/>
  <c r="BF286" i="13" s="1"/>
  <c r="BI286" i="13"/>
  <c r="J287" i="13"/>
  <c r="AW287" i="13"/>
  <c r="AK288" i="13" s="1"/>
  <c r="R286" i="13"/>
  <c r="AA287" i="13" s="1"/>
  <c r="F497" i="7" s="1"/>
  <c r="L286" i="13"/>
  <c r="O286" i="13" s="1"/>
  <c r="BA286" i="13"/>
  <c r="AU287" i="13"/>
  <c r="AI288" i="13" s="1"/>
  <c r="H287" i="13"/>
  <c r="AS287" i="13" l="1"/>
  <c r="AV287" i="13" s="1"/>
  <c r="AJ288" i="13" s="1"/>
  <c r="I498" i="7"/>
  <c r="J498" i="7"/>
  <c r="K498" i="7"/>
  <c r="H498" i="7"/>
  <c r="G498" i="7"/>
  <c r="S287" i="13"/>
  <c r="AB288" i="13" s="1"/>
  <c r="M287" i="13"/>
  <c r="P287" i="13" s="1"/>
  <c r="BA287" i="13"/>
  <c r="Q287" i="13"/>
  <c r="Z288" i="13" s="1"/>
  <c r="K287" i="13"/>
  <c r="N287" i="13" s="1"/>
  <c r="BB287" i="13"/>
  <c r="BE287" i="13" s="1"/>
  <c r="BD287" i="13"/>
  <c r="BG287" i="13" s="1"/>
  <c r="BJ287" i="13"/>
  <c r="I287" i="13" l="1"/>
  <c r="BK287" i="13" s="1"/>
  <c r="BH288" i="13" s="1"/>
  <c r="L498" i="7"/>
  <c r="G398" i="12" s="1"/>
  <c r="H398" i="12" s="1"/>
  <c r="I398" i="12" s="1"/>
  <c r="J399" i="12" s="1"/>
  <c r="AR288" i="13"/>
  <c r="AT288" i="13"/>
  <c r="BC287" i="13"/>
  <c r="BF287" i="13" s="1"/>
  <c r="BI287" i="13"/>
  <c r="L287" i="13"/>
  <c r="O287" i="13" s="1"/>
  <c r="R287" i="13"/>
  <c r="AA288" i="13" s="1"/>
  <c r="F498" i="7" s="1"/>
  <c r="BD288" i="13" l="1"/>
  <c r="BG288" i="13" s="1"/>
  <c r="BJ288" i="13"/>
  <c r="J499" i="7"/>
  <c r="I499" i="7"/>
  <c r="H499" i="7"/>
  <c r="G499" i="7"/>
  <c r="K499" i="7"/>
  <c r="BB288" i="13"/>
  <c r="BE288" i="13" s="1"/>
  <c r="AS288" i="13"/>
  <c r="H288" i="13"/>
  <c r="AU288" i="13"/>
  <c r="AI289" i="13" s="1"/>
  <c r="AW288" i="13"/>
  <c r="AK289" i="13" s="1"/>
  <c r="AT289" i="13" s="1"/>
  <c r="J288" i="13"/>
  <c r="AR289" i="13" l="1"/>
  <c r="L499" i="7"/>
  <c r="G399" i="12" s="1"/>
  <c r="H399" i="12" s="1"/>
  <c r="I399" i="12" s="1"/>
  <c r="J400" i="12" s="1"/>
  <c r="I288" i="13"/>
  <c r="AV288" i="13"/>
  <c r="AJ289" i="13" s="1"/>
  <c r="AU289" i="13"/>
  <c r="AI290" i="13" s="1"/>
  <c r="H289" i="13"/>
  <c r="M288" i="13"/>
  <c r="P288" i="13" s="1"/>
  <c r="S288" i="13"/>
  <c r="AB289" i="13" s="1"/>
  <c r="J289" i="13"/>
  <c r="AW289" i="13"/>
  <c r="AK290" i="13" s="1"/>
  <c r="Q288" i="13"/>
  <c r="Z289" i="13" s="1"/>
  <c r="BK288" i="13"/>
  <c r="BH289" i="13" s="1"/>
  <c r="K288" i="13"/>
  <c r="N288" i="13" s="1"/>
  <c r="L288" i="13" l="1"/>
  <c r="O288" i="13" s="1"/>
  <c r="R288" i="13"/>
  <c r="AA289" i="13" s="1"/>
  <c r="S289" i="13"/>
  <c r="AB290" i="13" s="1"/>
  <c r="M289" i="13"/>
  <c r="P289" i="13" s="1"/>
  <c r="BC288" i="13"/>
  <c r="BF288" i="13" s="1"/>
  <c r="BI288" i="13"/>
  <c r="BA288" i="13"/>
  <c r="K289" i="13"/>
  <c r="N289" i="13" s="1"/>
  <c r="Q289" i="13"/>
  <c r="Z290" i="13" s="1"/>
  <c r="F499" i="7" l="1"/>
  <c r="BD289" i="13"/>
  <c r="BJ289" i="13"/>
  <c r="BB289" i="13"/>
  <c r="AS289" i="13"/>
  <c r="BE289" i="13" l="1"/>
  <c r="AR290" i="13"/>
  <c r="BG289" i="13"/>
  <c r="AT290" i="13"/>
  <c r="G500" i="7"/>
  <c r="K500" i="7"/>
  <c r="H500" i="7"/>
  <c r="I500" i="7"/>
  <c r="J500" i="7"/>
  <c r="AV289" i="13"/>
  <c r="AJ290" i="13" s="1"/>
  <c r="I289" i="13"/>
  <c r="L500" i="7" l="1"/>
  <c r="G400" i="12" s="1"/>
  <c r="H400" i="12" s="1"/>
  <c r="I400" i="12" s="1"/>
  <c r="J401" i="12" s="1"/>
  <c r="BC289" i="13"/>
  <c r="BF289" i="13" s="1"/>
  <c r="BI289" i="13"/>
  <c r="BA289" i="13"/>
  <c r="J290" i="13"/>
  <c r="AW290" i="13"/>
  <c r="AK291" i="13" s="1"/>
  <c r="AS290" i="13"/>
  <c r="H290" i="13"/>
  <c r="AU290" i="13"/>
  <c r="AI291" i="13" s="1"/>
  <c r="R289" i="13"/>
  <c r="AA290" i="13" s="1"/>
  <c r="F500" i="7" s="1"/>
  <c r="L289" i="13"/>
  <c r="O289" i="13" s="1"/>
  <c r="BK289" i="13"/>
  <c r="BH290" i="13" s="1"/>
  <c r="BC290" i="13" l="1"/>
  <c r="BF290" i="13" s="1"/>
  <c r="BI290" i="13"/>
  <c r="K290" i="13"/>
  <c r="N290" i="13" s="1"/>
  <c r="Q290" i="13"/>
  <c r="Z291" i="13" s="1"/>
  <c r="S290" i="13"/>
  <c r="AB291" i="13" s="1"/>
  <c r="M290" i="13"/>
  <c r="P290" i="13" s="1"/>
  <c r="J501" i="7"/>
  <c r="H501" i="7"/>
  <c r="G501" i="7"/>
  <c r="I290" i="13"/>
  <c r="BK290" i="13" s="1"/>
  <c r="BH291" i="13" s="1"/>
  <c r="AV290" i="13"/>
  <c r="AJ291" i="13" s="1"/>
  <c r="AS291" i="13" s="1"/>
  <c r="I501" i="7"/>
  <c r="K501" i="7"/>
  <c r="L501" i="7" l="1"/>
  <c r="G401" i="12" s="1"/>
  <c r="H401" i="12" s="1"/>
  <c r="I401" i="12" s="1"/>
  <c r="J402" i="12" s="1"/>
  <c r="I291" i="13"/>
  <c r="AV291" i="13"/>
  <c r="AJ292" i="13" s="1"/>
  <c r="BA290" i="13"/>
  <c r="BB290" i="13"/>
  <c r="L290" i="13"/>
  <c r="O290" i="13" s="1"/>
  <c r="R290" i="13"/>
  <c r="AA291" i="13" s="1"/>
  <c r="F501" i="7" s="1"/>
  <c r="BD290" i="13"/>
  <c r="BJ290" i="13"/>
  <c r="J502" i="7" l="1"/>
  <c r="I502" i="7"/>
  <c r="K502" i="7"/>
  <c r="G502" i="7"/>
  <c r="H502" i="7"/>
  <c r="R291" i="13"/>
  <c r="AA292" i="13" s="1"/>
  <c r="L291" i="13"/>
  <c r="O291" i="13" s="1"/>
  <c r="BE290" i="13"/>
  <c r="AR291" i="13"/>
  <c r="BG290" i="13"/>
  <c r="AT291" i="13"/>
  <c r="J291" i="13" l="1"/>
  <c r="AW291" i="13"/>
  <c r="AK292" i="13" s="1"/>
  <c r="L502" i="7"/>
  <c r="G402" i="12" s="1"/>
  <c r="H402" i="12" s="1"/>
  <c r="I402" i="12" s="1"/>
  <c r="J403" i="12" s="1"/>
  <c r="H291" i="13"/>
  <c r="AU291" i="13"/>
  <c r="AI292" i="13" s="1"/>
  <c r="BC291" i="13"/>
  <c r="BI291" i="13"/>
  <c r="BF291" i="13" l="1"/>
  <c r="AS292" i="13"/>
  <c r="BD291" i="13"/>
  <c r="BG291" i="13" s="1"/>
  <c r="BJ291" i="13"/>
  <c r="BB291" i="13"/>
  <c r="BE291" i="13" s="1"/>
  <c r="BA291" i="13"/>
  <c r="BK291" i="13"/>
  <c r="BH292" i="13" s="1"/>
  <c r="K291" i="13"/>
  <c r="N291" i="13" s="1"/>
  <c r="Q291" i="13"/>
  <c r="Z292" i="13" s="1"/>
  <c r="S291" i="13"/>
  <c r="AB292" i="13" s="1"/>
  <c r="M291" i="13"/>
  <c r="P291" i="13" s="1"/>
  <c r="F502" i="7" l="1"/>
  <c r="J503" i="7"/>
  <c r="I503" i="7"/>
  <c r="K503" i="7"/>
  <c r="H503" i="7"/>
  <c r="G503" i="7"/>
  <c r="AV292" i="13"/>
  <c r="AJ293" i="13" s="1"/>
  <c r="I292" i="13"/>
  <c r="AT292" i="13"/>
  <c r="AR292" i="13"/>
  <c r="BD292" i="13" l="1"/>
  <c r="BG292" i="13" s="1"/>
  <c r="BJ292" i="13"/>
  <c r="AU292" i="13"/>
  <c r="AI293" i="13" s="1"/>
  <c r="H292" i="13"/>
  <c r="L292" i="13"/>
  <c r="O292" i="13" s="1"/>
  <c r="R292" i="13"/>
  <c r="AA293" i="13" s="1"/>
  <c r="AS293" i="13"/>
  <c r="J292" i="13"/>
  <c r="AW292" i="13"/>
  <c r="AK293" i="13" s="1"/>
  <c r="AT293" i="13" s="1"/>
  <c r="L503" i="7"/>
  <c r="G403" i="12" s="1"/>
  <c r="H403" i="12" s="1"/>
  <c r="I403" i="12" s="1"/>
  <c r="J404" i="12" s="1"/>
  <c r="BC292" i="13"/>
  <c r="BF292" i="13" s="1"/>
  <c r="BI292" i="13"/>
  <c r="BA292" i="13" l="1"/>
  <c r="BB292" i="13"/>
  <c r="BE292" i="13" s="1"/>
  <c r="I293" i="13"/>
  <c r="AV293" i="13"/>
  <c r="AJ294" i="13" s="1"/>
  <c r="Q292" i="13"/>
  <c r="Z293" i="13" s="1"/>
  <c r="BK292" i="13"/>
  <c r="BH293" i="13" s="1"/>
  <c r="K292" i="13"/>
  <c r="N292" i="13" s="1"/>
  <c r="S292" i="13"/>
  <c r="AB293" i="13" s="1"/>
  <c r="M292" i="13"/>
  <c r="P292" i="13" s="1"/>
  <c r="J293" i="13"/>
  <c r="AW293" i="13"/>
  <c r="AK294" i="13" s="1"/>
  <c r="F503" i="7" l="1"/>
  <c r="H504" i="7" s="1"/>
  <c r="G504" i="7"/>
  <c r="K504" i="7"/>
  <c r="I504" i="7"/>
  <c r="J504" i="7"/>
  <c r="R293" i="13"/>
  <c r="L293" i="13"/>
  <c r="O293" i="13" s="1"/>
  <c r="S293" i="13"/>
  <c r="M293" i="13"/>
  <c r="P293" i="13" s="1"/>
  <c r="AR293" i="13"/>
  <c r="BB293" i="13" l="1"/>
  <c r="BE293" i="13" s="1"/>
  <c r="BA293" i="13"/>
  <c r="AA294" i="13"/>
  <c r="BD293" i="13"/>
  <c r="BJ293" i="13"/>
  <c r="BC293" i="13"/>
  <c r="BI293" i="13"/>
  <c r="L504" i="7"/>
  <c r="G404" i="12" s="1"/>
  <c r="H404" i="12" s="1"/>
  <c r="I404" i="12" s="1"/>
  <c r="J405" i="12" s="1"/>
  <c r="AB294" i="13"/>
  <c r="AU293" i="13"/>
  <c r="AI294" i="13" s="1"/>
  <c r="AR294" i="13" s="1"/>
  <c r="H293" i="13"/>
  <c r="BF293" i="13" l="1"/>
  <c r="AS294" i="13"/>
  <c r="Q293" i="13"/>
  <c r="Z294" i="13" s="1"/>
  <c r="F504" i="7" s="1"/>
  <c r="K293" i="13"/>
  <c r="N293" i="13" s="1"/>
  <c r="BK293" i="13"/>
  <c r="BH294" i="13" s="1"/>
  <c r="BG293" i="13"/>
  <c r="AT294" i="13"/>
  <c r="H294" i="13"/>
  <c r="AU294" i="13"/>
  <c r="AI295" i="13" s="1"/>
  <c r="AW294" i="13" l="1"/>
  <c r="AK295" i="13" s="1"/>
  <c r="J294" i="13"/>
  <c r="AV294" i="13"/>
  <c r="AJ295" i="13" s="1"/>
  <c r="I294" i="13"/>
  <c r="K505" i="7"/>
  <c r="I505" i="7"/>
  <c r="H505" i="7"/>
  <c r="J505" i="7"/>
  <c r="G505" i="7"/>
  <c r="Q294" i="13"/>
  <c r="Z295" i="13" s="1"/>
  <c r="K294" i="13"/>
  <c r="N294" i="13" s="1"/>
  <c r="R294" i="13" l="1"/>
  <c r="AA295" i="13" s="1"/>
  <c r="L294" i="13"/>
  <c r="O294" i="13" s="1"/>
  <c r="L505" i="7"/>
  <c r="G405" i="12" s="1"/>
  <c r="H405" i="12" s="1"/>
  <c r="I405" i="12" s="1"/>
  <c r="M294" i="13"/>
  <c r="P294" i="13" s="1"/>
  <c r="S294" i="13"/>
  <c r="AB295" i="13" s="1"/>
  <c r="BD294" i="13"/>
  <c r="BG294" i="13" s="1"/>
  <c r="BJ294" i="13"/>
  <c r="BB294" i="13"/>
  <c r="BA294" i="13"/>
  <c r="BK294" i="13"/>
  <c r="BH295" i="13" s="1"/>
  <c r="BC294" i="13"/>
  <c r="BF294" i="13" s="1"/>
  <c r="BI294" i="13"/>
  <c r="AT295" i="13" l="1"/>
  <c r="F505" i="7"/>
  <c r="K506" i="7"/>
  <c r="J506" i="7"/>
  <c r="I506" i="7"/>
  <c r="H506" i="7"/>
  <c r="G506" i="7"/>
  <c r="J406" i="12"/>
  <c r="AS295" i="13"/>
  <c r="J295" i="13"/>
  <c r="AW295" i="13"/>
  <c r="AK296" i="13" s="1"/>
  <c r="BE294" i="13"/>
  <c r="AR295" i="13"/>
  <c r="H295" i="13" l="1"/>
  <c r="AU295" i="13"/>
  <c r="AI296" i="13" s="1"/>
  <c r="M295" i="13"/>
  <c r="P295" i="13" s="1"/>
  <c r="S295" i="13"/>
  <c r="AB296" i="13" s="1"/>
  <c r="BD295" i="13"/>
  <c r="BG295" i="13" s="1"/>
  <c r="BJ295" i="13"/>
  <c r="I295" i="13"/>
  <c r="AV295" i="13"/>
  <c r="AJ296" i="13" s="1"/>
  <c r="L506" i="7"/>
  <c r="G406" i="12" s="1"/>
  <c r="H406" i="12" s="1"/>
  <c r="I406" i="12" s="1"/>
  <c r="J407" i="12" s="1"/>
  <c r="AT296" i="13" l="1"/>
  <c r="AW296" i="13" s="1"/>
  <c r="AK297" i="13" s="1"/>
  <c r="R295" i="13"/>
  <c r="AA296" i="13" s="1"/>
  <c r="L295" i="13"/>
  <c r="O295" i="13" s="1"/>
  <c r="AR296" i="13"/>
  <c r="BC295" i="13"/>
  <c r="BF295" i="13" s="1"/>
  <c r="BI295" i="13"/>
  <c r="BB295" i="13"/>
  <c r="BE295" i="13" s="1"/>
  <c r="BA295" i="13"/>
  <c r="BK295" i="13"/>
  <c r="BH296" i="13" s="1"/>
  <c r="Q295" i="13"/>
  <c r="Z296" i="13" s="1"/>
  <c r="F506" i="7" s="1"/>
  <c r="K295" i="13"/>
  <c r="N295" i="13" s="1"/>
  <c r="J296" i="13" l="1"/>
  <c r="H507" i="7"/>
  <c r="G507" i="7"/>
  <c r="I507" i="7"/>
  <c r="K507" i="7"/>
  <c r="J507" i="7"/>
  <c r="AS296" i="13"/>
  <c r="BD296" i="13"/>
  <c r="BG296" i="13" s="1"/>
  <c r="BJ296" i="13"/>
  <c r="S296" i="13"/>
  <c r="AB297" i="13" s="1"/>
  <c r="M296" i="13"/>
  <c r="P296" i="13" s="1"/>
  <c r="H296" i="13"/>
  <c r="AU296" i="13"/>
  <c r="AI297" i="13" s="1"/>
  <c r="AT297" i="13" l="1"/>
  <c r="BB296" i="13"/>
  <c r="BE296" i="13" s="1"/>
  <c r="J297" i="13"/>
  <c r="AW297" i="13"/>
  <c r="AK298" i="13" s="1"/>
  <c r="I296" i="13"/>
  <c r="BK296" i="13" s="1"/>
  <c r="BH297" i="13" s="1"/>
  <c r="AV296" i="13"/>
  <c r="AJ297" i="13" s="1"/>
  <c r="L507" i="7"/>
  <c r="G407" i="12" s="1"/>
  <c r="H407" i="12" s="1"/>
  <c r="I407" i="12" s="1"/>
  <c r="J408" i="12" s="1"/>
  <c r="AR297" i="13"/>
  <c r="Q296" i="13"/>
  <c r="Z297" i="13" s="1"/>
  <c r="K296" i="13"/>
  <c r="N296" i="13" s="1"/>
  <c r="BA296" i="13"/>
  <c r="M297" i="13" l="1"/>
  <c r="P297" i="13" s="1"/>
  <c r="S297" i="13"/>
  <c r="AB298" i="13" s="1"/>
  <c r="BD297" i="13"/>
  <c r="BG297" i="13" s="1"/>
  <c r="BJ297" i="13"/>
  <c r="AU297" i="13"/>
  <c r="AI298" i="13" s="1"/>
  <c r="H297" i="13"/>
  <c r="BC296" i="13"/>
  <c r="BF296" i="13" s="1"/>
  <c r="BI296" i="13"/>
  <c r="R296" i="13"/>
  <c r="AA297" i="13" s="1"/>
  <c r="F507" i="7" s="1"/>
  <c r="L296" i="13"/>
  <c r="O296" i="13" s="1"/>
  <c r="G508" i="7" l="1"/>
  <c r="K508" i="7"/>
  <c r="I508" i="7"/>
  <c r="J508" i="7"/>
  <c r="H508" i="7"/>
  <c r="BB297" i="13"/>
  <c r="BE297" i="13" s="1"/>
  <c r="AS297" i="13"/>
  <c r="Q297" i="13"/>
  <c r="Z298" i="13" s="1"/>
  <c r="K297" i="13"/>
  <c r="N297" i="13" s="1"/>
  <c r="AT298" i="13"/>
  <c r="J298" i="13" l="1"/>
  <c r="AW298" i="13"/>
  <c r="AK299" i="13" s="1"/>
  <c r="I297" i="13"/>
  <c r="AV297" i="13"/>
  <c r="AJ298" i="13" s="1"/>
  <c r="BC297" i="13"/>
  <c r="BF297" i="13" s="1"/>
  <c r="BI297" i="13"/>
  <c r="AR298" i="13"/>
  <c r="BA297" i="13"/>
  <c r="L508" i="7"/>
  <c r="G408" i="12" s="1"/>
  <c r="H408" i="12" s="1"/>
  <c r="I408" i="12" s="1"/>
  <c r="J409" i="12" s="1"/>
  <c r="S298" i="13" l="1"/>
  <c r="M298" i="13"/>
  <c r="P298" i="13" s="1"/>
  <c r="R297" i="13"/>
  <c r="AA298" i="13" s="1"/>
  <c r="F508" i="7" s="1"/>
  <c r="L297" i="13"/>
  <c r="O297" i="13" s="1"/>
  <c r="BK297" i="13"/>
  <c r="BH298" i="13" s="1"/>
  <c r="H298" i="13"/>
  <c r="AU298" i="13"/>
  <c r="AI299" i="13" s="1"/>
  <c r="AS298" i="13"/>
  <c r="H509" i="7" l="1"/>
  <c r="J509" i="7"/>
  <c r="K509" i="7"/>
  <c r="I509" i="7"/>
  <c r="G509" i="7"/>
  <c r="Q298" i="13"/>
  <c r="K298" i="13"/>
  <c r="N298" i="13" s="1"/>
  <c r="AV298" i="13"/>
  <c r="AJ299" i="13" s="1"/>
  <c r="I298" i="13"/>
  <c r="BD298" i="13" l="1"/>
  <c r="BJ298" i="13"/>
  <c r="L509" i="7"/>
  <c r="G409" i="12" s="1"/>
  <c r="H409" i="12" s="1"/>
  <c r="I409" i="12" s="1"/>
  <c r="J410" i="12" s="1"/>
  <c r="AB299" i="13"/>
  <c r="BA298" i="13"/>
  <c r="BB298" i="13"/>
  <c r="L298" i="13"/>
  <c r="O298" i="13" s="1"/>
  <c r="R298" i="13"/>
  <c r="AA299" i="13" s="1"/>
  <c r="BK298" i="13"/>
  <c r="BH299" i="13" s="1"/>
  <c r="Z299" i="13"/>
  <c r="F509" i="7" s="1"/>
  <c r="G510" i="7" s="1"/>
  <c r="BC298" i="13"/>
  <c r="BF298" i="13" s="1"/>
  <c r="BI298" i="13"/>
  <c r="AS299" i="13" l="1"/>
  <c r="I510" i="7"/>
  <c r="I299" i="13"/>
  <c r="AV299" i="13"/>
  <c r="AJ300" i="13" s="1"/>
  <c r="BE298" i="13"/>
  <c r="AR299" i="13"/>
  <c r="J510" i="7"/>
  <c r="H510" i="7"/>
  <c r="K510" i="7"/>
  <c r="BG298" i="13"/>
  <c r="AT299" i="13"/>
  <c r="L510" i="7" l="1"/>
  <c r="G410" i="12" s="1"/>
  <c r="H410" i="12" s="1"/>
  <c r="I410" i="12" s="1"/>
  <c r="J411" i="12" s="1"/>
  <c r="BC299" i="13"/>
  <c r="BF299" i="13" s="1"/>
  <c r="BI299" i="13"/>
  <c r="BB299" i="13"/>
  <c r="BE299" i="13" s="1"/>
  <c r="BA299" i="13"/>
  <c r="AS300" i="13"/>
  <c r="L299" i="13"/>
  <c r="O299" i="13" s="1"/>
  <c r="R299" i="13"/>
  <c r="AA300" i="13" s="1"/>
  <c r="BD299" i="13"/>
  <c r="BG299" i="13" s="1"/>
  <c r="BJ299" i="13"/>
  <c r="H299" i="13"/>
  <c r="AU299" i="13"/>
  <c r="AI300" i="13" s="1"/>
  <c r="AW299" i="13"/>
  <c r="AK300" i="13" s="1"/>
  <c r="AT300" i="13" s="1"/>
  <c r="J299" i="13"/>
  <c r="S299" i="13" l="1"/>
  <c r="AB300" i="13" s="1"/>
  <c r="M299" i="13"/>
  <c r="P299" i="13" s="1"/>
  <c r="AR300" i="13"/>
  <c r="AV300" i="13"/>
  <c r="AJ301" i="13" s="1"/>
  <c r="I300" i="13"/>
  <c r="J300" i="13"/>
  <c r="AW300" i="13"/>
  <c r="AK301" i="13" s="1"/>
  <c r="BK299" i="13"/>
  <c r="BH300" i="13" s="1"/>
  <c r="Q299" i="13"/>
  <c r="Z300" i="13" s="1"/>
  <c r="F510" i="7" s="1"/>
  <c r="K299" i="13"/>
  <c r="N299" i="13" s="1"/>
  <c r="M300" i="13" l="1"/>
  <c r="P300" i="13" s="1"/>
  <c r="S300" i="13"/>
  <c r="L300" i="13"/>
  <c r="O300" i="13" s="1"/>
  <c r="R300" i="13"/>
  <c r="AA301" i="13" s="1"/>
  <c r="H300" i="13"/>
  <c r="AU300" i="13"/>
  <c r="AI301" i="13" s="1"/>
  <c r="G511" i="7"/>
  <c r="J511" i="7"/>
  <c r="H511" i="7"/>
  <c r="K511" i="7"/>
  <c r="I511" i="7"/>
  <c r="BK300" i="13" l="1"/>
  <c r="BH301" i="13" s="1"/>
  <c r="K300" i="13"/>
  <c r="N300" i="13" s="1"/>
  <c r="Q300" i="13"/>
  <c r="Z301" i="13" s="1"/>
  <c r="L511" i="7"/>
  <c r="G411" i="12" s="1"/>
  <c r="H411" i="12" s="1"/>
  <c r="I411" i="12" s="1"/>
  <c r="J412" i="12" s="1"/>
  <c r="BD300" i="13"/>
  <c r="BJ300" i="13"/>
  <c r="BB300" i="13"/>
  <c r="BE300" i="13" s="1"/>
  <c r="BA300" i="13"/>
  <c r="AB301" i="13"/>
  <c r="BC300" i="13"/>
  <c r="BI300" i="13"/>
  <c r="AR301" i="13" l="1"/>
  <c r="H301" i="13"/>
  <c r="AU301" i="13"/>
  <c r="AI302" i="13" s="1"/>
  <c r="F511" i="7"/>
  <c r="BF300" i="13"/>
  <c r="AS301" i="13"/>
  <c r="BG300" i="13"/>
  <c r="AT301" i="13"/>
  <c r="BB301" i="13" l="1"/>
  <c r="BE301" i="13" s="1"/>
  <c r="AV301" i="13"/>
  <c r="AJ302" i="13" s="1"/>
  <c r="I301" i="13"/>
  <c r="AR302" i="13"/>
  <c r="AW301" i="13"/>
  <c r="AK302" i="13" s="1"/>
  <c r="J301" i="13"/>
  <c r="K301" i="13"/>
  <c r="N301" i="13" s="1"/>
  <c r="Q301" i="13"/>
  <c r="Z302" i="13" s="1"/>
  <c r="I512" i="7"/>
  <c r="H512" i="7"/>
  <c r="K512" i="7"/>
  <c r="G512" i="7"/>
  <c r="J512" i="7"/>
  <c r="AU302" i="13" l="1"/>
  <c r="AI303" i="13" s="1"/>
  <c r="H302" i="13"/>
  <c r="BC301" i="13"/>
  <c r="BF301" i="13" s="1"/>
  <c r="BI301" i="13"/>
  <c r="L301" i="13"/>
  <c r="O301" i="13" s="1"/>
  <c r="R301" i="13"/>
  <c r="AA302" i="13" s="1"/>
  <c r="F512" i="7" s="1"/>
  <c r="AS302" i="13"/>
  <c r="AT302" i="13"/>
  <c r="BD301" i="13"/>
  <c r="BG301" i="13" s="1"/>
  <c r="BJ301" i="13"/>
  <c r="BK301" i="13"/>
  <c r="BH302" i="13" s="1"/>
  <c r="BA301" i="13"/>
  <c r="L512" i="7"/>
  <c r="G412" i="12" s="1"/>
  <c r="H412" i="12" s="1"/>
  <c r="I412" i="12" s="1"/>
  <c r="J413" i="12" s="1"/>
  <c r="S301" i="13"/>
  <c r="AB302" i="13" s="1"/>
  <c r="M301" i="13"/>
  <c r="P301" i="13" s="1"/>
  <c r="BD302" i="13" l="1"/>
  <c r="BG302" i="13" s="1"/>
  <c r="BJ302" i="13"/>
  <c r="BC302" i="13"/>
  <c r="BF302" i="13" s="1"/>
  <c r="BI302" i="13"/>
  <c r="H513" i="7"/>
  <c r="K513" i="7"/>
  <c r="J513" i="7"/>
  <c r="G513" i="7"/>
  <c r="I513" i="7"/>
  <c r="J302" i="13"/>
  <c r="AW302" i="13"/>
  <c r="AK303" i="13" s="1"/>
  <c r="AT303" i="13" s="1"/>
  <c r="K302" i="13"/>
  <c r="N302" i="13" s="1"/>
  <c r="Q302" i="13"/>
  <c r="Z303" i="13" s="1"/>
  <c r="I302" i="13"/>
  <c r="AV302" i="13"/>
  <c r="AJ303" i="13" s="1"/>
  <c r="AS303" i="13" s="1"/>
  <c r="BA302" i="13"/>
  <c r="BB302" i="13"/>
  <c r="BE302" i="13" s="1"/>
  <c r="BK302" i="13" l="1"/>
  <c r="BH303" i="13" s="1"/>
  <c r="J303" i="13"/>
  <c r="AW303" i="13"/>
  <c r="AK304" i="13" s="1"/>
  <c r="AR303" i="13"/>
  <c r="L513" i="7"/>
  <c r="G413" i="12" s="1"/>
  <c r="H413" i="12" s="1"/>
  <c r="I413" i="12" s="1"/>
  <c r="J414" i="12" s="1"/>
  <c r="M302" i="13"/>
  <c r="P302" i="13" s="1"/>
  <c r="S302" i="13"/>
  <c r="AB303" i="13" s="1"/>
  <c r="I303" i="13"/>
  <c r="AV303" i="13"/>
  <c r="AJ304" i="13" s="1"/>
  <c r="R302" i="13"/>
  <c r="AA303" i="13" s="1"/>
  <c r="L302" i="13"/>
  <c r="O302" i="13" s="1"/>
  <c r="F513" i="7" l="1"/>
  <c r="BD303" i="13"/>
  <c r="BG303" i="13" s="1"/>
  <c r="BJ303" i="13"/>
  <c r="H514" i="7"/>
  <c r="AT304" i="13"/>
  <c r="I514" i="7"/>
  <c r="J514" i="7"/>
  <c r="M303" i="13"/>
  <c r="P303" i="13" s="1"/>
  <c r="S303" i="13"/>
  <c r="AB304" i="13" s="1"/>
  <c r="H303" i="13"/>
  <c r="AU303" i="13"/>
  <c r="AI304" i="13" s="1"/>
  <c r="R303" i="13"/>
  <c r="AA304" i="13" s="1"/>
  <c r="L303" i="13"/>
  <c r="O303" i="13" s="1"/>
  <c r="K514" i="7"/>
  <c r="G514" i="7"/>
  <c r="AW304" i="13" l="1"/>
  <c r="AK305" i="13" s="1"/>
  <c r="J304" i="13"/>
  <c r="K303" i="13"/>
  <c r="N303" i="13" s="1"/>
  <c r="BK303" i="13"/>
  <c r="BH304" i="13" s="1"/>
  <c r="Q303" i="13"/>
  <c r="Z304" i="13" s="1"/>
  <c r="F514" i="7" s="1"/>
  <c r="H515" i="7" s="1"/>
  <c r="L514" i="7"/>
  <c r="G414" i="12" s="1"/>
  <c r="H414" i="12" s="1"/>
  <c r="I414" i="12" s="1"/>
  <c r="J415" i="12" s="1"/>
  <c r="BA303" i="13"/>
  <c r="BB303" i="13"/>
  <c r="BE303" i="13" s="1"/>
  <c r="BC303" i="13"/>
  <c r="BI303" i="13"/>
  <c r="BD304" i="13" l="1"/>
  <c r="BG304" i="13" s="1"/>
  <c r="BJ304" i="13"/>
  <c r="AR304" i="13"/>
  <c r="M304" i="13"/>
  <c r="P304" i="13" s="1"/>
  <c r="S304" i="13"/>
  <c r="AB305" i="13" s="1"/>
  <c r="BF303" i="13"/>
  <c r="AS304" i="13"/>
  <c r="J515" i="7"/>
  <c r="G515" i="7"/>
  <c r="AT305" i="13"/>
  <c r="K515" i="7"/>
  <c r="I515" i="7"/>
  <c r="BC304" i="13" l="1"/>
  <c r="BF304" i="13" s="1"/>
  <c r="BI304" i="13"/>
  <c r="J305" i="13"/>
  <c r="AW305" i="13"/>
  <c r="AK306" i="13" s="1"/>
  <c r="H304" i="13"/>
  <c r="AU304" i="13"/>
  <c r="AI305" i="13" s="1"/>
  <c r="AV304" i="13"/>
  <c r="AJ305" i="13" s="1"/>
  <c r="AS305" i="13" s="1"/>
  <c r="I304" i="13"/>
  <c r="L515" i="7"/>
  <c r="G415" i="12" s="1"/>
  <c r="H415" i="12" s="1"/>
  <c r="I415" i="12" s="1"/>
  <c r="J416" i="12" s="1"/>
  <c r="M305" i="13" l="1"/>
  <c r="P305" i="13" s="1"/>
  <c r="S305" i="13"/>
  <c r="L304" i="13"/>
  <c r="O304" i="13" s="1"/>
  <c r="R304" i="13"/>
  <c r="AA305" i="13" s="1"/>
  <c r="BK304" i="13"/>
  <c r="BH305" i="13" s="1"/>
  <c r="Q304" i="13"/>
  <c r="Z305" i="13" s="1"/>
  <c r="K304" i="13"/>
  <c r="N304" i="13" s="1"/>
  <c r="I305" i="13"/>
  <c r="AV305" i="13"/>
  <c r="AJ306" i="13" s="1"/>
  <c r="BA304" i="13"/>
  <c r="BB304" i="13"/>
  <c r="BE304" i="13" s="1"/>
  <c r="AB306" i="13" l="1"/>
  <c r="R305" i="13"/>
  <c r="AA306" i="13" s="1"/>
  <c r="L305" i="13"/>
  <c r="O305" i="13" s="1"/>
  <c r="AR305" i="13"/>
  <c r="F515" i="7"/>
  <c r="H305" i="13" l="1"/>
  <c r="AU305" i="13"/>
  <c r="AI306" i="13" s="1"/>
  <c r="BC305" i="13"/>
  <c r="BI305" i="13"/>
  <c r="H516" i="7"/>
  <c r="I516" i="7"/>
  <c r="K516" i="7"/>
  <c r="G516" i="7"/>
  <c r="J516" i="7"/>
  <c r="BD305" i="13"/>
  <c r="BJ305" i="13"/>
  <c r="BG305" i="13" l="1"/>
  <c r="AT306" i="13"/>
  <c r="BF305" i="13"/>
  <c r="AS306" i="13"/>
  <c r="BB305" i="13"/>
  <c r="BE305" i="13" s="1"/>
  <c r="BA305" i="13"/>
  <c r="L516" i="7"/>
  <c r="G416" i="12" s="1"/>
  <c r="H416" i="12" s="1"/>
  <c r="I416" i="12" s="1"/>
  <c r="J417" i="12" s="1"/>
  <c r="Q305" i="13"/>
  <c r="Z306" i="13" s="1"/>
  <c r="F516" i="7" s="1"/>
  <c r="H517" i="7" s="1"/>
  <c r="K305" i="13"/>
  <c r="N305" i="13" s="1"/>
  <c r="BK305" i="13"/>
  <c r="BH306" i="13" s="1"/>
  <c r="G517" i="7" l="1"/>
  <c r="AV306" i="13"/>
  <c r="AJ307" i="13" s="1"/>
  <c r="I306" i="13"/>
  <c r="AR306" i="13"/>
  <c r="J517" i="7"/>
  <c r="K517" i="7"/>
  <c r="AW306" i="13"/>
  <c r="AK307" i="13" s="1"/>
  <c r="J306" i="13"/>
  <c r="I517" i="7"/>
  <c r="H306" i="13" l="1"/>
  <c r="AU306" i="13"/>
  <c r="AI307" i="13" s="1"/>
  <c r="BC306" i="13"/>
  <c r="BF306" i="13" s="1"/>
  <c r="BI306" i="13"/>
  <c r="L306" i="13"/>
  <c r="O306" i="13" s="1"/>
  <c r="R306" i="13"/>
  <c r="AA307" i="13" s="1"/>
  <c r="AS307" i="13"/>
  <c r="L517" i="7"/>
  <c r="G417" i="12" s="1"/>
  <c r="H417" i="12" s="1"/>
  <c r="I417" i="12" s="1"/>
  <c r="J418" i="12" s="1"/>
  <c r="BD306" i="13"/>
  <c r="BG306" i="13" s="1"/>
  <c r="BJ306" i="13"/>
  <c r="AT307" i="13"/>
  <c r="S306" i="13"/>
  <c r="AB307" i="13" s="1"/>
  <c r="M306" i="13"/>
  <c r="P306" i="13" s="1"/>
  <c r="I307" i="13" l="1"/>
  <c r="AV307" i="13"/>
  <c r="AJ308" i="13" s="1"/>
  <c r="J307" i="13"/>
  <c r="AW307" i="13"/>
  <c r="AK308" i="13" s="1"/>
  <c r="BA306" i="13"/>
  <c r="BB306" i="13"/>
  <c r="BE306" i="13" s="1"/>
  <c r="AR307" i="13"/>
  <c r="Q306" i="13"/>
  <c r="Z307" i="13" s="1"/>
  <c r="F517" i="7" s="1"/>
  <c r="K306" i="13"/>
  <c r="N306" i="13" s="1"/>
  <c r="BK306" i="13"/>
  <c r="BH307" i="13" s="1"/>
  <c r="BB307" i="13" l="1"/>
  <c r="BE307" i="13" s="1"/>
  <c r="AU307" i="13"/>
  <c r="AI308" i="13" s="1"/>
  <c r="AR308" i="13" s="1"/>
  <c r="H307" i="13"/>
  <c r="M307" i="13"/>
  <c r="P307" i="13" s="1"/>
  <c r="S307" i="13"/>
  <c r="AB308" i="13" s="1"/>
  <c r="H518" i="7"/>
  <c r="J518" i="7"/>
  <c r="I518" i="7"/>
  <c r="G518" i="7"/>
  <c r="K518" i="7"/>
  <c r="R307" i="13"/>
  <c r="AA308" i="13" s="1"/>
  <c r="L307" i="13"/>
  <c r="O307" i="13" s="1"/>
  <c r="AU308" i="13" l="1"/>
  <c r="AI309" i="13" s="1"/>
  <c r="H308" i="13"/>
  <c r="L518" i="7"/>
  <c r="G418" i="12" s="1"/>
  <c r="H418" i="12" s="1"/>
  <c r="I418" i="12" s="1"/>
  <c r="J419" i="12" s="1"/>
  <c r="K307" i="13"/>
  <c r="N307" i="13" s="1"/>
  <c r="BK307" i="13"/>
  <c r="BH308" i="13" s="1"/>
  <c r="Q307" i="13"/>
  <c r="Z308" i="13" s="1"/>
  <c r="F518" i="7" s="1"/>
  <c r="G519" i="7" s="1"/>
  <c r="BD307" i="13"/>
  <c r="BJ307" i="13"/>
  <c r="BC307" i="13"/>
  <c r="BI307" i="13"/>
  <c r="BA307" i="13"/>
  <c r="BB308" i="13" l="1"/>
  <c r="BE308" i="13" s="1"/>
  <c r="BF307" i="13"/>
  <c r="AS308" i="13"/>
  <c r="K519" i="7"/>
  <c r="H519" i="7"/>
  <c r="K308" i="13"/>
  <c r="N308" i="13" s="1"/>
  <c r="Q308" i="13"/>
  <c r="Z309" i="13" s="1"/>
  <c r="BG307" i="13"/>
  <c r="AT308" i="13"/>
  <c r="J519" i="7"/>
  <c r="I519" i="7"/>
  <c r="I308" i="13" l="1"/>
  <c r="AV308" i="13"/>
  <c r="AJ309" i="13" s="1"/>
  <c r="J308" i="13"/>
  <c r="AW308" i="13"/>
  <c r="AK309" i="13" s="1"/>
  <c r="AR309" i="13"/>
  <c r="L519" i="7"/>
  <c r="G419" i="12" s="1"/>
  <c r="H419" i="12" s="1"/>
  <c r="I419" i="12" s="1"/>
  <c r="J420" i="12" s="1"/>
  <c r="M308" i="13" l="1"/>
  <c r="P308" i="13" s="1"/>
  <c r="S308" i="13"/>
  <c r="AB309" i="13" s="1"/>
  <c r="H309" i="13"/>
  <c r="AU309" i="13"/>
  <c r="AI310" i="13" s="1"/>
  <c r="BC308" i="13"/>
  <c r="BF308" i="13" s="1"/>
  <c r="BI308" i="13"/>
  <c r="BA308" i="13"/>
  <c r="L308" i="13"/>
  <c r="O308" i="13" s="1"/>
  <c r="R308" i="13"/>
  <c r="AA309" i="13" s="1"/>
  <c r="F519" i="7" s="1"/>
  <c r="BK308" i="13"/>
  <c r="BH309" i="13" s="1"/>
  <c r="BD308" i="13"/>
  <c r="BG308" i="13" s="1"/>
  <c r="BJ308" i="13"/>
  <c r="K309" i="13" l="1"/>
  <c r="N309" i="13" s="1"/>
  <c r="Q309" i="13"/>
  <c r="Z310" i="13" s="1"/>
  <c r="G520" i="7"/>
  <c r="K520" i="7"/>
  <c r="H520" i="7"/>
  <c r="I520" i="7"/>
  <c r="J520" i="7"/>
  <c r="AS309" i="13"/>
  <c r="AT309" i="13"/>
  <c r="BB309" i="13"/>
  <c r="BE309" i="13" s="1"/>
  <c r="BD309" i="13" l="1"/>
  <c r="BG309" i="13" s="1"/>
  <c r="BJ309" i="13"/>
  <c r="AR310" i="13"/>
  <c r="J309" i="13"/>
  <c r="AW309" i="13"/>
  <c r="AK310" i="13" s="1"/>
  <c r="AT310" i="13" s="1"/>
  <c r="BA309" i="13"/>
  <c r="BC309" i="13"/>
  <c r="BF309" i="13" s="1"/>
  <c r="BI309" i="13"/>
  <c r="I309" i="13"/>
  <c r="AV309" i="13"/>
  <c r="AJ310" i="13" s="1"/>
  <c r="L520" i="7"/>
  <c r="G420" i="12" s="1"/>
  <c r="H420" i="12" s="1"/>
  <c r="I420" i="12" s="1"/>
  <c r="J421" i="12" s="1"/>
  <c r="AS310" i="13" l="1"/>
  <c r="H310" i="13"/>
  <c r="AU310" i="13"/>
  <c r="AI311" i="13" s="1"/>
  <c r="AW310" i="13"/>
  <c r="AK311" i="13" s="1"/>
  <c r="J310" i="13"/>
  <c r="M309" i="13"/>
  <c r="P309" i="13" s="1"/>
  <c r="S309" i="13"/>
  <c r="AB310" i="13" s="1"/>
  <c r="I310" i="13"/>
  <c r="AV310" i="13"/>
  <c r="AJ311" i="13" s="1"/>
  <c r="L309" i="13"/>
  <c r="O309" i="13" s="1"/>
  <c r="R309" i="13"/>
  <c r="AA310" i="13" s="1"/>
  <c r="F520" i="7" s="1"/>
  <c r="BK309" i="13"/>
  <c r="BH310" i="13" s="1"/>
  <c r="M310" i="13" l="1"/>
  <c r="P310" i="13" s="1"/>
  <c r="S310" i="13"/>
  <c r="AB311" i="13" s="1"/>
  <c r="K521" i="7"/>
  <c r="G521" i="7"/>
  <c r="J521" i="7"/>
  <c r="I521" i="7"/>
  <c r="H521" i="7"/>
  <c r="L310" i="13"/>
  <c r="O310" i="13" s="1"/>
  <c r="R310" i="13"/>
  <c r="AA311" i="13" s="1"/>
  <c r="Q310" i="13"/>
  <c r="Z311" i="13" s="1"/>
  <c r="BK310" i="13"/>
  <c r="BH311" i="13" s="1"/>
  <c r="K310" i="13"/>
  <c r="N310" i="13" s="1"/>
  <c r="F521" i="7" l="1"/>
  <c r="K522" i="7"/>
  <c r="L521" i="7"/>
  <c r="G421" i="12" s="1"/>
  <c r="H421" i="12" s="1"/>
  <c r="I421" i="12" s="1"/>
  <c r="J422" i="12" s="1"/>
  <c r="G522" i="7"/>
  <c r="H522" i="7"/>
  <c r="BC310" i="13"/>
  <c r="BI310" i="13"/>
  <c r="I522" i="7"/>
  <c r="BD310" i="13"/>
  <c r="BJ310" i="13"/>
  <c r="J522" i="7"/>
  <c r="BA310" i="13"/>
  <c r="BB310" i="13"/>
  <c r="BE310" i="13" l="1"/>
  <c r="AR311" i="13"/>
  <c r="BF310" i="13"/>
  <c r="AS311" i="13"/>
  <c r="L522" i="7"/>
  <c r="G422" i="12" s="1"/>
  <c r="H422" i="12" s="1"/>
  <c r="I422" i="12" s="1"/>
  <c r="J423" i="12" s="1"/>
  <c r="BG310" i="13"/>
  <c r="AT311" i="13"/>
  <c r="AV311" i="13" l="1"/>
  <c r="AJ312" i="13" s="1"/>
  <c r="I311" i="13"/>
  <c r="J311" i="13"/>
  <c r="AW311" i="13"/>
  <c r="AK312" i="13" s="1"/>
  <c r="H311" i="13"/>
  <c r="AU311" i="13"/>
  <c r="AI312" i="13" s="1"/>
  <c r="BD311" i="13" l="1"/>
  <c r="BG311" i="13" s="1"/>
  <c r="BJ311" i="13"/>
  <c r="S311" i="13"/>
  <c r="AB312" i="13" s="1"/>
  <c r="M311" i="13"/>
  <c r="P311" i="13" s="1"/>
  <c r="BA311" i="13"/>
  <c r="BB311" i="13"/>
  <c r="BE311" i="13" s="1"/>
  <c r="BC311" i="13"/>
  <c r="BF311" i="13" s="1"/>
  <c r="BI311" i="13"/>
  <c r="L311" i="13"/>
  <c r="O311" i="13" s="1"/>
  <c r="R311" i="13"/>
  <c r="AA312" i="13" s="1"/>
  <c r="AT312" i="13"/>
  <c r="BK311" i="13"/>
  <c r="BH312" i="13" s="1"/>
  <c r="Q311" i="13"/>
  <c r="Z312" i="13" s="1"/>
  <c r="K311" i="13"/>
  <c r="N311" i="13" s="1"/>
  <c r="AR312" i="13" l="1"/>
  <c r="AS312" i="13"/>
  <c r="H312" i="13"/>
  <c r="AU312" i="13"/>
  <c r="AI313" i="13" s="1"/>
  <c r="AV312" i="13"/>
  <c r="AJ313" i="13" s="1"/>
  <c r="I312" i="13"/>
  <c r="BA312" i="13"/>
  <c r="BB312" i="13"/>
  <c r="BE312" i="13" s="1"/>
  <c r="J312" i="13"/>
  <c r="AW312" i="13"/>
  <c r="AK313" i="13" s="1"/>
  <c r="F522" i="7"/>
  <c r="BC312" i="13" l="1"/>
  <c r="BF312" i="13" s="1"/>
  <c r="BI312" i="13"/>
  <c r="BD312" i="13"/>
  <c r="BG312" i="13" s="1"/>
  <c r="BJ312" i="13"/>
  <c r="R312" i="13"/>
  <c r="AA313" i="13" s="1"/>
  <c r="L312" i="13"/>
  <c r="O312" i="13" s="1"/>
  <c r="K523" i="7"/>
  <c r="H523" i="7"/>
  <c r="I523" i="7"/>
  <c r="J523" i="7"/>
  <c r="G523" i="7"/>
  <c r="AR313" i="13"/>
  <c r="M312" i="13"/>
  <c r="P312" i="13" s="1"/>
  <c r="S312" i="13"/>
  <c r="AB313" i="13" s="1"/>
  <c r="Q312" i="13"/>
  <c r="Z313" i="13" s="1"/>
  <c r="BK312" i="13"/>
  <c r="BH313" i="13" s="1"/>
  <c r="K312" i="13"/>
  <c r="N312" i="13" s="1"/>
  <c r="F523" i="7" l="1"/>
  <c r="AS313" i="13"/>
  <c r="J524" i="7"/>
  <c r="H313" i="13"/>
  <c r="AU313" i="13"/>
  <c r="AI314" i="13" s="1"/>
  <c r="L523" i="7"/>
  <c r="G423" i="12" s="1"/>
  <c r="H423" i="12" s="1"/>
  <c r="I423" i="12" s="1"/>
  <c r="J424" i="12" s="1"/>
  <c r="G524" i="7"/>
  <c r="H524" i="7"/>
  <c r="I313" i="13"/>
  <c r="AV313" i="13"/>
  <c r="AJ314" i="13" s="1"/>
  <c r="I524" i="7"/>
  <c r="AT313" i="13"/>
  <c r="K524" i="7"/>
  <c r="BD313" i="13" l="1"/>
  <c r="BG313" i="13" s="1"/>
  <c r="BJ313" i="13"/>
  <c r="K313" i="13"/>
  <c r="N313" i="13" s="1"/>
  <c r="Q313" i="13"/>
  <c r="Z314" i="13" s="1"/>
  <c r="L524" i="7"/>
  <c r="G424" i="12" s="1"/>
  <c r="H424" i="12" s="1"/>
  <c r="I424" i="12" s="1"/>
  <c r="J425" i="12" s="1"/>
  <c r="BA313" i="13"/>
  <c r="BB313" i="13"/>
  <c r="BE313" i="13" s="1"/>
  <c r="BC313" i="13"/>
  <c r="BF313" i="13" s="1"/>
  <c r="BI313" i="13"/>
  <c r="AW313" i="13"/>
  <c r="AK314" i="13" s="1"/>
  <c r="AT314" i="13" s="1"/>
  <c r="J313" i="13"/>
  <c r="BK313" i="13" s="1"/>
  <c r="BH314" i="13" s="1"/>
  <c r="L313" i="13"/>
  <c r="O313" i="13" s="1"/>
  <c r="R313" i="13"/>
  <c r="AA314" i="13" s="1"/>
  <c r="AR314" i="13" l="1"/>
  <c r="AS314" i="13"/>
  <c r="S313" i="13"/>
  <c r="AB314" i="13" s="1"/>
  <c r="M313" i="13"/>
  <c r="P313" i="13" s="1"/>
  <c r="AW314" i="13"/>
  <c r="AK315" i="13" s="1"/>
  <c r="J314" i="13"/>
  <c r="BD314" i="13" l="1"/>
  <c r="BG314" i="13" s="1"/>
  <c r="BJ314" i="13"/>
  <c r="I314" i="13"/>
  <c r="AV314" i="13"/>
  <c r="AJ315" i="13" s="1"/>
  <c r="AU314" i="13"/>
  <c r="AI315" i="13" s="1"/>
  <c r="H314" i="13"/>
  <c r="F524" i="7"/>
  <c r="AT315" i="13"/>
  <c r="M314" i="13"/>
  <c r="P314" i="13" s="1"/>
  <c r="S314" i="13"/>
  <c r="AB315" i="13" s="1"/>
  <c r="K314" i="13" l="1"/>
  <c r="N314" i="13" s="1"/>
  <c r="BK314" i="13"/>
  <c r="BH315" i="13" s="1"/>
  <c r="Q314" i="13"/>
  <c r="Z315" i="13" s="1"/>
  <c r="L314" i="13"/>
  <c r="O314" i="13" s="1"/>
  <c r="R314" i="13"/>
  <c r="AA315" i="13" s="1"/>
  <c r="BB314" i="13"/>
  <c r="BE314" i="13" s="1"/>
  <c r="BA314" i="13"/>
  <c r="AW315" i="13"/>
  <c r="AK316" i="13" s="1"/>
  <c r="J315" i="13"/>
  <c r="BC314" i="13"/>
  <c r="BF314" i="13" s="1"/>
  <c r="BI314" i="13"/>
  <c r="K525" i="7"/>
  <c r="I525" i="7"/>
  <c r="G525" i="7"/>
  <c r="H525" i="7"/>
  <c r="J525" i="7"/>
  <c r="F525" i="7" l="1"/>
  <c r="AR315" i="13"/>
  <c r="AS315" i="13"/>
  <c r="K526" i="7"/>
  <c r="J526" i="7"/>
  <c r="L525" i="7"/>
  <c r="G425" i="12" s="1"/>
  <c r="H425" i="12" s="1"/>
  <c r="I425" i="12" s="1"/>
  <c r="J426" i="12" s="1"/>
  <c r="G526" i="7"/>
  <c r="H526" i="7"/>
  <c r="S315" i="13"/>
  <c r="AB316" i="13" s="1"/>
  <c r="M315" i="13"/>
  <c r="P315" i="13" s="1"/>
  <c r="I526" i="7"/>
  <c r="L526" i="7" l="1"/>
  <c r="G426" i="12" s="1"/>
  <c r="H426" i="12" s="1"/>
  <c r="I426" i="12" s="1"/>
  <c r="J427" i="12" s="1"/>
  <c r="AV315" i="13"/>
  <c r="AJ316" i="13" s="1"/>
  <c r="I315" i="13"/>
  <c r="BD315" i="13"/>
  <c r="BJ315" i="13"/>
  <c r="H315" i="13"/>
  <c r="AU315" i="13"/>
  <c r="AI316" i="13" s="1"/>
  <c r="BA315" i="13" l="1"/>
  <c r="BB315" i="13"/>
  <c r="BE315" i="13" s="1"/>
  <c r="BK315" i="13"/>
  <c r="BH316" i="13" s="1"/>
  <c r="Q315" i="13"/>
  <c r="Z316" i="13" s="1"/>
  <c r="K315" i="13"/>
  <c r="N315" i="13" s="1"/>
  <c r="BC315" i="13"/>
  <c r="BF315" i="13" s="1"/>
  <c r="BI315" i="13"/>
  <c r="AR316" i="13"/>
  <c r="L315" i="13"/>
  <c r="O315" i="13" s="1"/>
  <c r="R315" i="13"/>
  <c r="AA316" i="13" s="1"/>
  <c r="BG315" i="13"/>
  <c r="AT316" i="13"/>
  <c r="F526" i="7" l="1"/>
  <c r="AS316" i="13"/>
  <c r="BD316" i="13"/>
  <c r="BG316" i="13" s="1"/>
  <c r="BJ316" i="13"/>
  <c r="I527" i="7"/>
  <c r="K527" i="7"/>
  <c r="G527" i="7"/>
  <c r="H527" i="7"/>
  <c r="J527" i="7"/>
  <c r="I316" i="13"/>
  <c r="AV316" i="13"/>
  <c r="AJ317" i="13" s="1"/>
  <c r="J316" i="13"/>
  <c r="AW316" i="13"/>
  <c r="AK317" i="13" s="1"/>
  <c r="AT317" i="13" s="1"/>
  <c r="AU316" i="13"/>
  <c r="AI317" i="13" s="1"/>
  <c r="H316" i="13"/>
  <c r="L527" i="7" l="1"/>
  <c r="G427" i="12" s="1"/>
  <c r="H427" i="12" s="1"/>
  <c r="I427" i="12" s="1"/>
  <c r="J428" i="12" s="1"/>
  <c r="BB316" i="13"/>
  <c r="BE316" i="13" s="1"/>
  <c r="BA316" i="13"/>
  <c r="J317" i="13"/>
  <c r="AW317" i="13"/>
  <c r="AK318" i="13" s="1"/>
  <c r="M316" i="13"/>
  <c r="P316" i="13" s="1"/>
  <c r="S316" i="13"/>
  <c r="AB317" i="13" s="1"/>
  <c r="BC316" i="13"/>
  <c r="BF316" i="13" s="1"/>
  <c r="BI316" i="13"/>
  <c r="L316" i="13"/>
  <c r="O316" i="13" s="1"/>
  <c r="R316" i="13"/>
  <c r="AA317" i="13" s="1"/>
  <c r="Q316" i="13"/>
  <c r="Z317" i="13" s="1"/>
  <c r="K316" i="13"/>
  <c r="N316" i="13" s="1"/>
  <c r="BK316" i="13"/>
  <c r="BH317" i="13" s="1"/>
  <c r="F527" i="7" l="1"/>
  <c r="M317" i="13"/>
  <c r="P317" i="13" s="1"/>
  <c r="S317" i="13"/>
  <c r="H528" i="7"/>
  <c r="K528" i="7"/>
  <c r="AS317" i="13"/>
  <c r="AR317" i="13"/>
  <c r="G528" i="7"/>
  <c r="I528" i="7" l="1"/>
  <c r="J528" i="7"/>
  <c r="BB317" i="13"/>
  <c r="BE317" i="13" s="1"/>
  <c r="AB318" i="13"/>
  <c r="AU317" i="13"/>
  <c r="AI318" i="13" s="1"/>
  <c r="AR318" i="13" s="1"/>
  <c r="H317" i="13"/>
  <c r="BD317" i="13"/>
  <c r="BJ317" i="13"/>
  <c r="I317" i="13"/>
  <c r="AV317" i="13"/>
  <c r="AJ318" i="13" s="1"/>
  <c r="L528" i="7"/>
  <c r="G428" i="12" s="1"/>
  <c r="H428" i="12" s="1"/>
  <c r="I428" i="12" s="1"/>
  <c r="J429" i="12" s="1"/>
  <c r="Q317" i="13" l="1"/>
  <c r="Z318" i="13" s="1"/>
  <c r="BK317" i="13"/>
  <c r="BH318" i="13" s="1"/>
  <c r="K317" i="13"/>
  <c r="N317" i="13" s="1"/>
  <c r="AU318" i="13"/>
  <c r="AI319" i="13" s="1"/>
  <c r="H318" i="13"/>
  <c r="BG317" i="13"/>
  <c r="AT318" i="13"/>
  <c r="AS318" i="13"/>
  <c r="BC317" i="13"/>
  <c r="BF317" i="13" s="1"/>
  <c r="BI317" i="13"/>
  <c r="L317" i="13"/>
  <c r="O317" i="13" s="1"/>
  <c r="R317" i="13"/>
  <c r="AA318" i="13" s="1"/>
  <c r="BA317" i="13"/>
  <c r="BC318" i="13" l="1"/>
  <c r="BF318" i="13" s="1"/>
  <c r="BI318" i="13"/>
  <c r="K318" i="13"/>
  <c r="N318" i="13" s="1"/>
  <c r="Q318" i="13"/>
  <c r="Z319" i="13" s="1"/>
  <c r="AW318" i="13"/>
  <c r="AK319" i="13" s="1"/>
  <c r="J318" i="13"/>
  <c r="BB318" i="13"/>
  <c r="BE318" i="13" s="1"/>
  <c r="AV318" i="13"/>
  <c r="AJ319" i="13" s="1"/>
  <c r="AS319" i="13" s="1"/>
  <c r="I318" i="13"/>
  <c r="F528" i="7"/>
  <c r="AR319" i="13" l="1"/>
  <c r="BK318" i="13"/>
  <c r="BH319" i="13" s="1"/>
  <c r="BD318" i="13"/>
  <c r="BG318" i="13" s="1"/>
  <c r="BJ318" i="13"/>
  <c r="AV319" i="13"/>
  <c r="AJ320" i="13" s="1"/>
  <c r="I319" i="13"/>
  <c r="AT319" i="13"/>
  <c r="R318" i="13"/>
  <c r="AA319" i="13" s="1"/>
  <c r="L318" i="13"/>
  <c r="O318" i="13" s="1"/>
  <c r="BA318" i="13"/>
  <c r="I529" i="7"/>
  <c r="J529" i="7"/>
  <c r="K529" i="7"/>
  <c r="H529" i="7"/>
  <c r="G529" i="7"/>
  <c r="H319" i="13"/>
  <c r="AU319" i="13"/>
  <c r="AI320" i="13" s="1"/>
  <c r="M318" i="13"/>
  <c r="P318" i="13" s="1"/>
  <c r="S318" i="13"/>
  <c r="AB319" i="13" s="1"/>
  <c r="BC319" i="13" l="1"/>
  <c r="BF319" i="13" s="1"/>
  <c r="BI319" i="13"/>
  <c r="BD319" i="13"/>
  <c r="BG319" i="13" s="1"/>
  <c r="BJ319" i="13"/>
  <c r="AW319" i="13"/>
  <c r="AK320" i="13" s="1"/>
  <c r="AT320" i="13" s="1"/>
  <c r="J319" i="13"/>
  <c r="L319" i="13"/>
  <c r="O319" i="13" s="1"/>
  <c r="R319" i="13"/>
  <c r="AA320" i="13" s="1"/>
  <c r="F529" i="7"/>
  <c r="J530" i="7" s="1"/>
  <c r="AS320" i="13"/>
  <c r="K319" i="13"/>
  <c r="N319" i="13" s="1"/>
  <c r="Q319" i="13"/>
  <c r="Z320" i="13" s="1"/>
  <c r="BA319" i="13"/>
  <c r="BB319" i="13"/>
  <c r="BE319" i="13" s="1"/>
  <c r="L529" i="7"/>
  <c r="G429" i="12" s="1"/>
  <c r="H429" i="12" s="1"/>
  <c r="I429" i="12" s="1"/>
  <c r="J430" i="12" s="1"/>
  <c r="AR320" i="13" l="1"/>
  <c r="AU320" i="13"/>
  <c r="AI321" i="13" s="1"/>
  <c r="H320" i="13"/>
  <c r="AW320" i="13"/>
  <c r="AK321" i="13" s="1"/>
  <c r="J320" i="13"/>
  <c r="I530" i="7"/>
  <c r="H530" i="7"/>
  <c r="M319" i="13"/>
  <c r="P319" i="13" s="1"/>
  <c r="S319" i="13"/>
  <c r="AB320" i="13" s="1"/>
  <c r="F530" i="7" s="1"/>
  <c r="I320" i="13"/>
  <c r="AV320" i="13"/>
  <c r="AJ321" i="13" s="1"/>
  <c r="BK319" i="13"/>
  <c r="BH320" i="13" s="1"/>
  <c r="G530" i="7"/>
  <c r="K530" i="7"/>
  <c r="K531" i="7" l="1"/>
  <c r="I531" i="7"/>
  <c r="L530" i="7"/>
  <c r="G430" i="12" s="1"/>
  <c r="H430" i="12" s="1"/>
  <c r="I430" i="12" s="1"/>
  <c r="J431" i="12" s="1"/>
  <c r="H531" i="7"/>
  <c r="G531" i="7"/>
  <c r="S320" i="13"/>
  <c r="M320" i="13"/>
  <c r="P320" i="13" s="1"/>
  <c r="R320" i="13"/>
  <c r="AA321" i="13" s="1"/>
  <c r="L320" i="13"/>
  <c r="O320" i="13" s="1"/>
  <c r="Q320" i="13"/>
  <c r="Z321" i="13" s="1"/>
  <c r="K320" i="13"/>
  <c r="N320" i="13" s="1"/>
  <c r="BK320" i="13"/>
  <c r="J531" i="7"/>
  <c r="AB321" i="13" l="1"/>
  <c r="F531" i="7" s="1"/>
  <c r="BD320" i="13"/>
  <c r="BJ320" i="13"/>
  <c r="BA320" i="13"/>
  <c r="BB320" i="13"/>
  <c r="BH321" i="13"/>
  <c r="L531" i="7"/>
  <c r="G431" i="12" s="1"/>
  <c r="H431" i="12" s="1"/>
  <c r="I431" i="12" s="1"/>
  <c r="J432" i="12" s="1"/>
  <c r="BC320" i="13"/>
  <c r="BI320" i="13"/>
  <c r="H532" i="7" l="1"/>
  <c r="I532" i="7"/>
  <c r="K532" i="7"/>
  <c r="G532" i="7"/>
  <c r="J532" i="7"/>
  <c r="BE320" i="13"/>
  <c r="AR321" i="13"/>
  <c r="BG320" i="13"/>
  <c r="AT321" i="13"/>
  <c r="BF320" i="13"/>
  <c r="AS321" i="13"/>
  <c r="I321" i="13" l="1"/>
  <c r="AV321" i="13"/>
  <c r="AJ322" i="13" s="1"/>
  <c r="BB321" i="13"/>
  <c r="BE321" i="13" s="1"/>
  <c r="L532" i="7"/>
  <c r="G432" i="12" s="1"/>
  <c r="H432" i="12" s="1"/>
  <c r="I432" i="12" s="1"/>
  <c r="J433" i="12" s="1"/>
  <c r="BA321" i="13"/>
  <c r="AW321" i="13"/>
  <c r="AK322" i="13" s="1"/>
  <c r="J321" i="13"/>
  <c r="AU321" i="13"/>
  <c r="AI322" i="13" s="1"/>
  <c r="H321" i="13"/>
  <c r="M321" i="13" l="1"/>
  <c r="P321" i="13" s="1"/>
  <c r="S321" i="13"/>
  <c r="AB322" i="13" s="1"/>
  <c r="BC321" i="13"/>
  <c r="BF321" i="13" s="1"/>
  <c r="BI321" i="13"/>
  <c r="BD321" i="13"/>
  <c r="BG321" i="13" s="1"/>
  <c r="BJ321" i="13"/>
  <c r="Q321" i="13"/>
  <c r="Z322" i="13" s="1"/>
  <c r="K321" i="13"/>
  <c r="N321" i="13" s="1"/>
  <c r="BK321" i="13"/>
  <c r="BH322" i="13" s="1"/>
  <c r="AR322" i="13"/>
  <c r="L321" i="13"/>
  <c r="O321" i="13" s="1"/>
  <c r="R321" i="13"/>
  <c r="AA322" i="13" s="1"/>
  <c r="F532" i="7" l="1"/>
  <c r="BB322" i="13"/>
  <c r="BE322" i="13" s="1"/>
  <c r="H322" i="13"/>
  <c r="AU322" i="13"/>
  <c r="AI323" i="13" s="1"/>
  <c r="AR323" i="13" s="1"/>
  <c r="AT322" i="13"/>
  <c r="G533" i="7"/>
  <c r="K533" i="7"/>
  <c r="I533" i="7"/>
  <c r="H533" i="7"/>
  <c r="J533" i="7"/>
  <c r="AS322" i="13"/>
  <c r="AU323" i="13" l="1"/>
  <c r="AI324" i="13" s="1"/>
  <c r="H323" i="13"/>
  <c r="Q322" i="13"/>
  <c r="Z323" i="13" s="1"/>
  <c r="K322" i="13"/>
  <c r="N322" i="13" s="1"/>
  <c r="I322" i="13"/>
  <c r="AV322" i="13"/>
  <c r="AJ323" i="13" s="1"/>
  <c r="AW322" i="13"/>
  <c r="AK323" i="13" s="1"/>
  <c r="J322" i="13"/>
  <c r="L533" i="7"/>
  <c r="G433" i="12" s="1"/>
  <c r="H433" i="12" s="1"/>
  <c r="I433" i="12" s="1"/>
  <c r="J434" i="12" s="1"/>
  <c r="BD322" i="13" l="1"/>
  <c r="BG322" i="13" s="1"/>
  <c r="BJ322" i="13"/>
  <c r="M322" i="13"/>
  <c r="P322" i="13" s="1"/>
  <c r="S322" i="13"/>
  <c r="AB323" i="13" s="1"/>
  <c r="R322" i="13"/>
  <c r="AA323" i="13" s="1"/>
  <c r="F533" i="7" s="1"/>
  <c r="L322" i="13"/>
  <c r="O322" i="13" s="1"/>
  <c r="BK322" i="13"/>
  <c r="BH323" i="13" s="1"/>
  <c r="K323" i="13"/>
  <c r="N323" i="13" s="1"/>
  <c r="Q323" i="13"/>
  <c r="Z324" i="13" s="1"/>
  <c r="BC322" i="13"/>
  <c r="BF322" i="13" s="1"/>
  <c r="BI322" i="13"/>
  <c r="BA322" i="13"/>
  <c r="AT323" i="13"/>
  <c r="H534" i="7" l="1"/>
  <c r="G534" i="7"/>
  <c r="J534" i="7"/>
  <c r="I534" i="7"/>
  <c r="K534" i="7"/>
  <c r="BB323" i="13"/>
  <c r="J323" i="13"/>
  <c r="AW323" i="13"/>
  <c r="AK324" i="13" s="1"/>
  <c r="AS323" i="13"/>
  <c r="BC323" i="13" l="1"/>
  <c r="BF323" i="13" s="1"/>
  <c r="BI323" i="13"/>
  <c r="I323" i="13"/>
  <c r="AV323" i="13"/>
  <c r="AJ324" i="13" s="1"/>
  <c r="AS324" i="13" s="1"/>
  <c r="M323" i="13"/>
  <c r="P323" i="13" s="1"/>
  <c r="S323" i="13"/>
  <c r="AB324" i="13" s="1"/>
  <c r="L534" i="7"/>
  <c r="G434" i="12" s="1"/>
  <c r="H434" i="12" s="1"/>
  <c r="I434" i="12" s="1"/>
  <c r="J435" i="12" s="1"/>
  <c r="BE323" i="13"/>
  <c r="AR324" i="13"/>
  <c r="BD323" i="13"/>
  <c r="BG323" i="13" s="1"/>
  <c r="BJ323" i="13"/>
  <c r="BA323" i="13"/>
  <c r="I324" i="13" l="1"/>
  <c r="AV324" i="13"/>
  <c r="AJ325" i="13" s="1"/>
  <c r="H324" i="13"/>
  <c r="AU324" i="13"/>
  <c r="AI325" i="13" s="1"/>
  <c r="L323" i="13"/>
  <c r="O323" i="13" s="1"/>
  <c r="R323" i="13"/>
  <c r="AA324" i="13" s="1"/>
  <c r="F534" i="7" s="1"/>
  <c r="BK323" i="13"/>
  <c r="BH324" i="13" s="1"/>
  <c r="AT324" i="13"/>
  <c r="J324" i="13" l="1"/>
  <c r="AW324" i="13"/>
  <c r="AK325" i="13" s="1"/>
  <c r="K324" i="13"/>
  <c r="N324" i="13" s="1"/>
  <c r="Q324" i="13"/>
  <c r="Z325" i="13" s="1"/>
  <c r="BK324" i="13"/>
  <c r="BH325" i="13" s="1"/>
  <c r="J535" i="7"/>
  <c r="I535" i="7"/>
  <c r="G535" i="7"/>
  <c r="H535" i="7"/>
  <c r="K535" i="7"/>
  <c r="R324" i="13"/>
  <c r="L324" i="13"/>
  <c r="O324" i="13" s="1"/>
  <c r="BC324" i="13" l="1"/>
  <c r="BI324" i="13"/>
  <c r="BD324" i="13"/>
  <c r="BG324" i="13" s="1"/>
  <c r="BJ324" i="13"/>
  <c r="BB324" i="13"/>
  <c r="BA324" i="13"/>
  <c r="L535" i="7"/>
  <c r="G435" i="12" s="1"/>
  <c r="H435" i="12" s="1"/>
  <c r="I435" i="12" s="1"/>
  <c r="J436" i="12" s="1"/>
  <c r="AT325" i="13"/>
  <c r="AA325" i="13"/>
  <c r="S324" i="13"/>
  <c r="AB325" i="13" s="1"/>
  <c r="M324" i="13"/>
  <c r="P324" i="13" s="1"/>
  <c r="F535" i="7" l="1"/>
  <c r="H536" i="7"/>
  <c r="I536" i="7"/>
  <c r="K536" i="7"/>
  <c r="J536" i="7"/>
  <c r="G536" i="7"/>
  <c r="J325" i="13"/>
  <c r="AW325" i="13"/>
  <c r="AK326" i="13" s="1"/>
  <c r="BF324" i="13"/>
  <c r="AS325" i="13"/>
  <c r="BE324" i="13"/>
  <c r="AR325" i="13"/>
  <c r="L536" i="7" l="1"/>
  <c r="G436" i="12" s="1"/>
  <c r="H436" i="12" s="1"/>
  <c r="I436" i="12" s="1"/>
  <c r="J437" i="12" s="1"/>
  <c r="S325" i="13"/>
  <c r="AB326" i="13" s="1"/>
  <c r="M325" i="13"/>
  <c r="P325" i="13" s="1"/>
  <c r="H325" i="13"/>
  <c r="AU325" i="13"/>
  <c r="AI326" i="13" s="1"/>
  <c r="BD325" i="13"/>
  <c r="BG325" i="13" s="1"/>
  <c r="BJ325" i="13"/>
  <c r="AV325" i="13"/>
  <c r="AJ326" i="13" s="1"/>
  <c r="I325" i="13"/>
  <c r="Q325" i="13" l="1"/>
  <c r="Z326" i="13" s="1"/>
  <c r="K325" i="13"/>
  <c r="N325" i="13" s="1"/>
  <c r="BK325" i="13"/>
  <c r="BH326" i="13" s="1"/>
  <c r="BA325" i="13"/>
  <c r="BB325" i="13"/>
  <c r="BE325" i="13" s="1"/>
  <c r="AS326" i="13"/>
  <c r="BC325" i="13"/>
  <c r="BF325" i="13" s="1"/>
  <c r="BI325" i="13"/>
  <c r="L325" i="13"/>
  <c r="O325" i="13" s="1"/>
  <c r="R325" i="13"/>
  <c r="AA326" i="13" s="1"/>
  <c r="AT326" i="13"/>
  <c r="AW326" i="13" l="1"/>
  <c r="AK327" i="13" s="1"/>
  <c r="J326" i="13"/>
  <c r="I326" i="13"/>
  <c r="AV326" i="13"/>
  <c r="AJ327" i="13" s="1"/>
  <c r="F536" i="7"/>
  <c r="AR326" i="13"/>
  <c r="G537" i="7" l="1"/>
  <c r="K537" i="7"/>
  <c r="H537" i="7"/>
  <c r="I537" i="7"/>
  <c r="J537" i="7"/>
  <c r="BC326" i="13"/>
  <c r="BF326" i="13" s="1"/>
  <c r="BI326" i="13"/>
  <c r="L326" i="13"/>
  <c r="O326" i="13" s="1"/>
  <c r="R326" i="13"/>
  <c r="AA327" i="13" s="1"/>
  <c r="BD326" i="13"/>
  <c r="BG326" i="13" s="1"/>
  <c r="BJ326" i="13"/>
  <c r="M326" i="13"/>
  <c r="P326" i="13" s="1"/>
  <c r="S326" i="13"/>
  <c r="AB327" i="13" s="1"/>
  <c r="H326" i="13"/>
  <c r="AU326" i="13"/>
  <c r="AI327" i="13" s="1"/>
  <c r="AT327" i="13"/>
  <c r="AW327" i="13" l="1"/>
  <c r="AK328" i="13" s="1"/>
  <c r="J327" i="13"/>
  <c r="BA326" i="13"/>
  <c r="BB326" i="13"/>
  <c r="BE326" i="13" s="1"/>
  <c r="L537" i="7"/>
  <c r="G437" i="12" s="1"/>
  <c r="H437" i="12" s="1"/>
  <c r="I437" i="12" s="1"/>
  <c r="J438" i="12" s="1"/>
  <c r="AS327" i="13"/>
  <c r="Q326" i="13"/>
  <c r="Z327" i="13" s="1"/>
  <c r="F537" i="7" s="1"/>
  <c r="H538" i="7" s="1"/>
  <c r="K326" i="13"/>
  <c r="N326" i="13" s="1"/>
  <c r="BK326" i="13"/>
  <c r="BH327" i="13" s="1"/>
  <c r="M327" i="13" l="1"/>
  <c r="P327" i="13" s="1"/>
  <c r="S327" i="13"/>
  <c r="AB328" i="13" s="1"/>
  <c r="I538" i="7"/>
  <c r="AV327" i="13"/>
  <c r="AJ328" i="13" s="1"/>
  <c r="I327" i="13"/>
  <c r="G538" i="7"/>
  <c r="AR327" i="13"/>
  <c r="K538" i="7"/>
  <c r="J538" i="7"/>
  <c r="L538" i="7" l="1"/>
  <c r="G438" i="12" s="1"/>
  <c r="H438" i="12" s="1"/>
  <c r="I438" i="12" s="1"/>
  <c r="J439" i="12" s="1"/>
  <c r="R327" i="13"/>
  <c r="AA328" i="13" s="1"/>
  <c r="L327" i="13"/>
  <c r="O327" i="13" s="1"/>
  <c r="BD327" i="13"/>
  <c r="BJ327" i="13"/>
  <c r="H327" i="13"/>
  <c r="AU327" i="13"/>
  <c r="AI328" i="13" s="1"/>
  <c r="BC327" i="13"/>
  <c r="BF327" i="13" s="1"/>
  <c r="BI327" i="13"/>
  <c r="AS328" i="13" l="1"/>
  <c r="BB327" i="13"/>
  <c r="BE327" i="13" s="1"/>
  <c r="BA327" i="13"/>
  <c r="AV328" i="13"/>
  <c r="AJ329" i="13" s="1"/>
  <c r="I328" i="13"/>
  <c r="AR328" i="13"/>
  <c r="BK327" i="13"/>
  <c r="BH328" i="13" s="1"/>
  <c r="Q327" i="13"/>
  <c r="Z328" i="13" s="1"/>
  <c r="F538" i="7" s="1"/>
  <c r="K327" i="13"/>
  <c r="N327" i="13" s="1"/>
  <c r="BG327" i="13"/>
  <c r="AT328" i="13"/>
  <c r="R328" i="13" l="1"/>
  <c r="AA329" i="13" s="1"/>
  <c r="L328" i="13"/>
  <c r="O328" i="13" s="1"/>
  <c r="AW328" i="13"/>
  <c r="AK329" i="13" s="1"/>
  <c r="J328" i="13"/>
  <c r="AU328" i="13"/>
  <c r="AI329" i="13" s="1"/>
  <c r="H328" i="13"/>
  <c r="H539" i="7"/>
  <c r="K539" i="7"/>
  <c r="I539" i="7"/>
  <c r="J539" i="7"/>
  <c r="G539" i="7"/>
  <c r="BK328" i="13" l="1"/>
  <c r="Q328" i="13"/>
  <c r="Z329" i="13" s="1"/>
  <c r="K328" i="13"/>
  <c r="N328" i="13" s="1"/>
  <c r="M328" i="13"/>
  <c r="P328" i="13" s="1"/>
  <c r="S328" i="13"/>
  <c r="AB329" i="13" s="1"/>
  <c r="L539" i="7"/>
  <c r="G439" i="12" s="1"/>
  <c r="H439" i="12" s="1"/>
  <c r="I439" i="12" s="1"/>
  <c r="J440" i="12" s="1"/>
  <c r="BD328" i="13"/>
  <c r="BG328" i="13" s="1"/>
  <c r="BJ328" i="13"/>
  <c r="BB328" i="13"/>
  <c r="BE328" i="13" s="1"/>
  <c r="BA328" i="13"/>
  <c r="BH329" i="13"/>
  <c r="BC328" i="13"/>
  <c r="BI328" i="13"/>
  <c r="BF328" i="13" l="1"/>
  <c r="AS329" i="13"/>
  <c r="F539" i="7"/>
  <c r="AT329" i="13"/>
  <c r="AR329" i="13"/>
  <c r="BC329" i="13" l="1"/>
  <c r="BF329" i="13" s="1"/>
  <c r="BI329" i="13"/>
  <c r="J329" i="13"/>
  <c r="AW329" i="13"/>
  <c r="AK330" i="13" s="1"/>
  <c r="J540" i="7"/>
  <c r="I540" i="7"/>
  <c r="K540" i="7"/>
  <c r="H540" i="7"/>
  <c r="G540" i="7"/>
  <c r="I329" i="13"/>
  <c r="AV329" i="13"/>
  <c r="AJ330" i="13" s="1"/>
  <c r="AS330" i="13" s="1"/>
  <c r="H329" i="13"/>
  <c r="AU329" i="13"/>
  <c r="AI330" i="13" s="1"/>
  <c r="BD329" i="13" l="1"/>
  <c r="BG329" i="13" s="1"/>
  <c r="BJ329" i="13"/>
  <c r="BK329" i="13"/>
  <c r="BH330" i="13" s="1"/>
  <c r="K329" i="13"/>
  <c r="N329" i="13" s="1"/>
  <c r="Q329" i="13"/>
  <c r="Z330" i="13" s="1"/>
  <c r="AT330" i="13"/>
  <c r="I330" i="13"/>
  <c r="AV330" i="13"/>
  <c r="AJ331" i="13" s="1"/>
  <c r="L329" i="13"/>
  <c r="O329" i="13" s="1"/>
  <c r="R329" i="13"/>
  <c r="AA330" i="13" s="1"/>
  <c r="M329" i="13"/>
  <c r="P329" i="13" s="1"/>
  <c r="S329" i="13"/>
  <c r="AB330" i="13" s="1"/>
  <c r="L540" i="7"/>
  <c r="G440" i="12" s="1"/>
  <c r="H440" i="12" s="1"/>
  <c r="I440" i="12" s="1"/>
  <c r="J441" i="12" s="1"/>
  <c r="BA329" i="13"/>
  <c r="BB329" i="13"/>
  <c r="BE329" i="13" s="1"/>
  <c r="F540" i="7" l="1"/>
  <c r="J330" i="13"/>
  <c r="AW330" i="13"/>
  <c r="AK331" i="13" s="1"/>
  <c r="I541" i="7"/>
  <c r="BC330" i="13"/>
  <c r="BF330" i="13" s="1"/>
  <c r="BI330" i="13"/>
  <c r="AR330" i="13"/>
  <c r="J541" i="7"/>
  <c r="H541" i="7"/>
  <c r="G541" i="7"/>
  <c r="K541" i="7"/>
  <c r="R330" i="13"/>
  <c r="AA331" i="13" s="1"/>
  <c r="L330" i="13"/>
  <c r="O330" i="13" s="1"/>
  <c r="H330" i="13" l="1"/>
  <c r="AU330" i="13"/>
  <c r="AI331" i="13" s="1"/>
  <c r="AS331" i="13"/>
  <c r="L541" i="7"/>
  <c r="G441" i="12" s="1"/>
  <c r="H441" i="12" s="1"/>
  <c r="I441" i="12" s="1"/>
  <c r="J442" i="12" s="1"/>
  <c r="BD330" i="13"/>
  <c r="BG330" i="13" s="1"/>
  <c r="BJ330" i="13"/>
  <c r="AT331" i="13"/>
  <c r="M330" i="13"/>
  <c r="P330" i="13" s="1"/>
  <c r="S330" i="13"/>
  <c r="AB331" i="13" s="1"/>
  <c r="AV331" i="13" l="1"/>
  <c r="AJ332" i="13" s="1"/>
  <c r="I331" i="13"/>
  <c r="AW331" i="13"/>
  <c r="AK332" i="13" s="1"/>
  <c r="J331" i="13"/>
  <c r="BA330" i="13"/>
  <c r="BB330" i="13"/>
  <c r="BE330" i="13" s="1"/>
  <c r="AR331" i="13"/>
  <c r="Q330" i="13"/>
  <c r="Z331" i="13" s="1"/>
  <c r="F541" i="7" s="1"/>
  <c r="K330" i="13"/>
  <c r="N330" i="13" s="1"/>
  <c r="BK330" i="13"/>
  <c r="BH331" i="13" s="1"/>
  <c r="H331" i="13" l="1"/>
  <c r="AU331" i="13"/>
  <c r="AI332" i="13" s="1"/>
  <c r="S331" i="13"/>
  <c r="AB332" i="13" s="1"/>
  <c r="M331" i="13"/>
  <c r="P331" i="13" s="1"/>
  <c r="R331" i="13"/>
  <c r="AA332" i="13" s="1"/>
  <c r="L331" i="13"/>
  <c r="O331" i="13" s="1"/>
  <c r="H542" i="7"/>
  <c r="I542" i="7"/>
  <c r="J542" i="7"/>
  <c r="K542" i="7"/>
  <c r="G542" i="7"/>
  <c r="BA331" i="13" l="1"/>
  <c r="BB331" i="13"/>
  <c r="BE331" i="13" s="1"/>
  <c r="BD331" i="13"/>
  <c r="BJ331" i="13"/>
  <c r="L542" i="7"/>
  <c r="G442" i="12" s="1"/>
  <c r="H442" i="12" s="1"/>
  <c r="I442" i="12" s="1"/>
  <c r="J443" i="12" s="1"/>
  <c r="BC331" i="13"/>
  <c r="BI331" i="13"/>
  <c r="K331" i="13"/>
  <c r="N331" i="13" s="1"/>
  <c r="BK331" i="13"/>
  <c r="BH332" i="13" s="1"/>
  <c r="Q331" i="13"/>
  <c r="Z332" i="13" s="1"/>
  <c r="F542" i="7" s="1"/>
  <c r="H543" i="7" s="1"/>
  <c r="BF331" i="13" l="1"/>
  <c r="AS332" i="13"/>
  <c r="G543" i="7"/>
  <c r="AR332" i="13"/>
  <c r="K543" i="7"/>
  <c r="I543" i="7"/>
  <c r="BG331" i="13"/>
  <c r="AT332" i="13"/>
  <c r="J543" i="7"/>
  <c r="AU332" i="13" l="1"/>
  <c r="AI333" i="13" s="1"/>
  <c r="H332" i="13"/>
  <c r="L543" i="7"/>
  <c r="G443" i="12" s="1"/>
  <c r="H443" i="12" s="1"/>
  <c r="I443" i="12" s="1"/>
  <c r="J444" i="12" s="1"/>
  <c r="J332" i="13"/>
  <c r="AW332" i="13"/>
  <c r="AK333" i="13" s="1"/>
  <c r="I332" i="13"/>
  <c r="AV332" i="13"/>
  <c r="AJ333" i="13" s="1"/>
  <c r="M332" i="13" l="1"/>
  <c r="P332" i="13" s="1"/>
  <c r="S332" i="13"/>
  <c r="AB333" i="13" s="1"/>
  <c r="BC332" i="13"/>
  <c r="BF332" i="13" s="1"/>
  <c r="BI332" i="13"/>
  <c r="AS333" i="13"/>
  <c r="BB332" i="13"/>
  <c r="BE332" i="13" s="1"/>
  <c r="BA332" i="13"/>
  <c r="L332" i="13"/>
  <c r="O332" i="13" s="1"/>
  <c r="R332" i="13"/>
  <c r="AA333" i="13" s="1"/>
  <c r="BK332" i="13"/>
  <c r="BH333" i="13" s="1"/>
  <c r="Q332" i="13"/>
  <c r="Z333" i="13" s="1"/>
  <c r="F543" i="7" s="1"/>
  <c r="K332" i="13"/>
  <c r="N332" i="13" s="1"/>
  <c r="BD332" i="13"/>
  <c r="BG332" i="13" s="1"/>
  <c r="BJ332" i="13"/>
  <c r="AR333" i="13"/>
  <c r="I333" i="13" l="1"/>
  <c r="AV333" i="13"/>
  <c r="AJ334" i="13" s="1"/>
  <c r="K544" i="7"/>
  <c r="H544" i="7"/>
  <c r="J544" i="7"/>
  <c r="I544" i="7"/>
  <c r="G544" i="7"/>
  <c r="AU333" i="13"/>
  <c r="AI334" i="13" s="1"/>
  <c r="H333" i="13"/>
  <c r="AT333" i="13"/>
  <c r="Q333" i="13" l="1"/>
  <c r="Z334" i="13" s="1"/>
  <c r="K333" i="13"/>
  <c r="N333" i="13" s="1"/>
  <c r="BB333" i="13"/>
  <c r="BE333" i="13" s="1"/>
  <c r="AW333" i="13"/>
  <c r="AK334" i="13" s="1"/>
  <c r="J333" i="13"/>
  <c r="BK333" i="13" s="1"/>
  <c r="BH334" i="13" s="1"/>
  <c r="BC333" i="13"/>
  <c r="BF333" i="13" s="1"/>
  <c r="BI333" i="13"/>
  <c r="R333" i="13"/>
  <c r="AA334" i="13" s="1"/>
  <c r="L333" i="13"/>
  <c r="O333" i="13" s="1"/>
  <c r="L544" i="7"/>
  <c r="G444" i="12" s="1"/>
  <c r="H444" i="12" s="1"/>
  <c r="I444" i="12" s="1"/>
  <c r="J445" i="12" s="1"/>
  <c r="AR334" i="13" l="1"/>
  <c r="AS334" i="13"/>
  <c r="AU334" i="13"/>
  <c r="AI335" i="13" s="1"/>
  <c r="H334" i="13"/>
  <c r="BD333" i="13"/>
  <c r="BG333" i="13" s="1"/>
  <c r="BJ333" i="13"/>
  <c r="I334" i="13"/>
  <c r="AV334" i="13"/>
  <c r="AJ335" i="13" s="1"/>
  <c r="BA333" i="13"/>
  <c r="M333" i="13"/>
  <c r="P333" i="13" s="1"/>
  <c r="S333" i="13"/>
  <c r="AB334" i="13" s="1"/>
  <c r="F544" i="7"/>
  <c r="AT334" i="13"/>
  <c r="BD334" i="13" l="1"/>
  <c r="BG334" i="13" s="1"/>
  <c r="BJ334" i="13"/>
  <c r="K545" i="7"/>
  <c r="I545" i="7"/>
  <c r="G545" i="7"/>
  <c r="H545" i="7"/>
  <c r="J545" i="7"/>
  <c r="Q334" i="13"/>
  <c r="Z335" i="13" s="1"/>
  <c r="K334" i="13"/>
  <c r="N334" i="13" s="1"/>
  <c r="AW334" i="13"/>
  <c r="AK335" i="13" s="1"/>
  <c r="AT335" i="13" s="1"/>
  <c r="J334" i="13"/>
  <c r="R334" i="13"/>
  <c r="AA335" i="13" s="1"/>
  <c r="L334" i="13"/>
  <c r="O334" i="13" s="1"/>
  <c r="BB334" i="13"/>
  <c r="BE334" i="13" s="1"/>
  <c r="BA334" i="13"/>
  <c r="BC334" i="13"/>
  <c r="BF334" i="13" s="1"/>
  <c r="BI334" i="13"/>
  <c r="AR335" i="13" l="1"/>
  <c r="L545" i="7"/>
  <c r="G445" i="12" s="1"/>
  <c r="H445" i="12" s="1"/>
  <c r="I445" i="12" s="1"/>
  <c r="J446" i="12" s="1"/>
  <c r="J335" i="13"/>
  <c r="AW335" i="13"/>
  <c r="AK336" i="13" s="1"/>
  <c r="S334" i="13"/>
  <c r="AB335" i="13" s="1"/>
  <c r="F545" i="7" s="1"/>
  <c r="M334" i="13"/>
  <c r="P334" i="13" s="1"/>
  <c r="BK334" i="13"/>
  <c r="BH335" i="13" s="1"/>
  <c r="AU335" i="13"/>
  <c r="AI336" i="13" s="1"/>
  <c r="H335" i="13"/>
  <c r="AS335" i="13"/>
  <c r="BB335" i="13" l="1"/>
  <c r="BE335" i="13" s="1"/>
  <c r="H546" i="7"/>
  <c r="G546" i="7"/>
  <c r="I546" i="7"/>
  <c r="K546" i="7"/>
  <c r="J546" i="7"/>
  <c r="AR336" i="13"/>
  <c r="S335" i="13"/>
  <c r="M335" i="13"/>
  <c r="P335" i="13" s="1"/>
  <c r="AV335" i="13"/>
  <c r="AJ336" i="13" s="1"/>
  <c r="I335" i="13"/>
  <c r="Q335" i="13"/>
  <c r="Z336" i="13" s="1"/>
  <c r="K335" i="13"/>
  <c r="N335" i="13" s="1"/>
  <c r="L335" i="13" l="1"/>
  <c r="O335" i="13" s="1"/>
  <c r="R335" i="13"/>
  <c r="AA336" i="13" s="1"/>
  <c r="L546" i="7"/>
  <c r="G446" i="12" s="1"/>
  <c r="H446" i="12" s="1"/>
  <c r="I446" i="12" s="1"/>
  <c r="J447" i="12" s="1"/>
  <c r="BD335" i="13"/>
  <c r="BJ335" i="13"/>
  <c r="BC335" i="13"/>
  <c r="BF335" i="13" s="1"/>
  <c r="BI335" i="13"/>
  <c r="AB336" i="13"/>
  <c r="BA335" i="13"/>
  <c r="BK335" i="13"/>
  <c r="BH336" i="13" s="1"/>
  <c r="H336" i="13"/>
  <c r="AU336" i="13"/>
  <c r="AI337" i="13" s="1"/>
  <c r="F546" i="7" l="1"/>
  <c r="I547" i="7"/>
  <c r="J547" i="7"/>
  <c r="K547" i="7"/>
  <c r="H547" i="7"/>
  <c r="G547" i="7"/>
  <c r="AR337" i="13"/>
  <c r="Q336" i="13"/>
  <c r="Z337" i="13" s="1"/>
  <c r="K336" i="13"/>
  <c r="N336" i="13" s="1"/>
  <c r="AS336" i="13"/>
  <c r="BG335" i="13"/>
  <c r="AT336" i="13"/>
  <c r="BB336" i="13"/>
  <c r="BE336" i="13" s="1"/>
  <c r="BD336" i="13" l="1"/>
  <c r="BG336" i="13" s="1"/>
  <c r="BJ336" i="13"/>
  <c r="AV336" i="13"/>
  <c r="AJ337" i="13" s="1"/>
  <c r="I336" i="13"/>
  <c r="AU337" i="13"/>
  <c r="AI338" i="13" s="1"/>
  <c r="H337" i="13"/>
  <c r="AW336" i="13"/>
  <c r="AK337" i="13" s="1"/>
  <c r="AT337" i="13" s="1"/>
  <c r="J336" i="13"/>
  <c r="L547" i="7"/>
  <c r="G447" i="12" s="1"/>
  <c r="H447" i="12" s="1"/>
  <c r="I447" i="12" s="1"/>
  <c r="J448" i="12" s="1"/>
  <c r="M336" i="13" l="1"/>
  <c r="P336" i="13" s="1"/>
  <c r="S336" i="13"/>
  <c r="AB337" i="13" s="1"/>
  <c r="AW337" i="13"/>
  <c r="AK338" i="13" s="1"/>
  <c r="J337" i="13"/>
  <c r="R336" i="13"/>
  <c r="AA337" i="13" s="1"/>
  <c r="F547" i="7" s="1"/>
  <c r="L336" i="13"/>
  <c r="O336" i="13" s="1"/>
  <c r="BK336" i="13"/>
  <c r="BH337" i="13" s="1"/>
  <c r="Q337" i="13"/>
  <c r="K337" i="13"/>
  <c r="N337" i="13" s="1"/>
  <c r="BC336" i="13"/>
  <c r="BF336" i="13" s="1"/>
  <c r="BI336" i="13"/>
  <c r="BA336" i="13"/>
  <c r="AS337" i="13" l="1"/>
  <c r="M337" i="13"/>
  <c r="P337" i="13" s="1"/>
  <c r="S337" i="13"/>
  <c r="AB338" i="13" s="1"/>
  <c r="J548" i="7"/>
  <c r="I548" i="7"/>
  <c r="G548" i="7"/>
  <c r="H548" i="7"/>
  <c r="K548" i="7"/>
  <c r="Z338" i="13"/>
  <c r="AV337" i="13" l="1"/>
  <c r="AJ338" i="13" s="1"/>
  <c r="I337" i="13"/>
  <c r="L548" i="7"/>
  <c r="G448" i="12" s="1"/>
  <c r="H448" i="12" s="1"/>
  <c r="I448" i="12" s="1"/>
  <c r="J449" i="12" s="1"/>
  <c r="BD337" i="13"/>
  <c r="BJ337" i="13"/>
  <c r="BB337" i="13"/>
  <c r="BG337" i="13" l="1"/>
  <c r="AT338" i="13"/>
  <c r="BE337" i="13"/>
  <c r="AR338" i="13"/>
  <c r="BC337" i="13"/>
  <c r="BF337" i="13" s="1"/>
  <c r="BI337" i="13"/>
  <c r="R337" i="13"/>
  <c r="AA338" i="13" s="1"/>
  <c r="F548" i="7" s="1"/>
  <c r="L337" i="13"/>
  <c r="O337" i="13" s="1"/>
  <c r="BK337" i="13"/>
  <c r="BH338" i="13" s="1"/>
  <c r="BA337" i="13"/>
  <c r="AU338" i="13" l="1"/>
  <c r="AI339" i="13" s="1"/>
  <c r="H338" i="13"/>
  <c r="AS338" i="13"/>
  <c r="AW338" i="13"/>
  <c r="AK339" i="13" s="1"/>
  <c r="J338" i="13"/>
  <c r="J549" i="7"/>
  <c r="I549" i="7"/>
  <c r="H549" i="7"/>
  <c r="G549" i="7"/>
  <c r="K549" i="7"/>
  <c r="S338" i="13" l="1"/>
  <c r="AB339" i="13" s="1"/>
  <c r="M338" i="13"/>
  <c r="P338" i="13" s="1"/>
  <c r="BB338" i="13"/>
  <c r="BE338" i="13" s="1"/>
  <c r="BD338" i="13"/>
  <c r="BG338" i="13" s="1"/>
  <c r="BJ338" i="13"/>
  <c r="AT339" i="13"/>
  <c r="AV338" i="13"/>
  <c r="AJ339" i="13" s="1"/>
  <c r="I338" i="13"/>
  <c r="BK338" i="13" s="1"/>
  <c r="BH339" i="13" s="1"/>
  <c r="L549" i="7"/>
  <c r="G449" i="12" s="1"/>
  <c r="H449" i="12" s="1"/>
  <c r="I449" i="12" s="1"/>
  <c r="J450" i="12" s="1"/>
  <c r="Q338" i="13"/>
  <c r="Z339" i="13" s="1"/>
  <c r="K338" i="13"/>
  <c r="N338" i="13" s="1"/>
  <c r="AR339" i="13"/>
  <c r="BD339" i="13" l="1"/>
  <c r="BG339" i="13" s="1"/>
  <c r="BJ339" i="13"/>
  <c r="AU339" i="13"/>
  <c r="AI340" i="13" s="1"/>
  <c r="H339" i="13"/>
  <c r="BC338" i="13"/>
  <c r="BF338" i="13" s="1"/>
  <c r="BI338" i="13"/>
  <c r="BA338" i="13"/>
  <c r="J339" i="13"/>
  <c r="AW339" i="13"/>
  <c r="AK340" i="13" s="1"/>
  <c r="AT340" i="13" s="1"/>
  <c r="L338" i="13"/>
  <c r="O338" i="13" s="1"/>
  <c r="R338" i="13"/>
  <c r="AA339" i="13" s="1"/>
  <c r="AS339" i="13"/>
  <c r="BC339" i="13" l="1"/>
  <c r="BF339" i="13" s="1"/>
  <c r="BI339" i="13"/>
  <c r="F549" i="7"/>
  <c r="K339" i="13"/>
  <c r="N339" i="13" s="1"/>
  <c r="Q339" i="13"/>
  <c r="Z340" i="13" s="1"/>
  <c r="M339" i="13"/>
  <c r="P339" i="13" s="1"/>
  <c r="S339" i="13"/>
  <c r="AB340" i="13" s="1"/>
  <c r="BB339" i="13"/>
  <c r="BE339" i="13" s="1"/>
  <c r="BA339" i="13"/>
  <c r="AW340" i="13"/>
  <c r="AK341" i="13" s="1"/>
  <c r="J340" i="13"/>
  <c r="I339" i="13"/>
  <c r="BK339" i="13" s="1"/>
  <c r="BH340" i="13" s="1"/>
  <c r="AV339" i="13"/>
  <c r="AJ340" i="13" s="1"/>
  <c r="AS340" i="13" s="1"/>
  <c r="AR340" i="13" l="1"/>
  <c r="I340" i="13"/>
  <c r="AV340" i="13"/>
  <c r="AJ341" i="13" s="1"/>
  <c r="S340" i="13"/>
  <c r="AB341" i="13" s="1"/>
  <c r="M340" i="13"/>
  <c r="P340" i="13" s="1"/>
  <c r="H340" i="13"/>
  <c r="AU340" i="13"/>
  <c r="AI341" i="13" s="1"/>
  <c r="R339" i="13"/>
  <c r="AA340" i="13" s="1"/>
  <c r="F550" i="7" s="1"/>
  <c r="L339" i="13"/>
  <c r="O339" i="13" s="1"/>
  <c r="G550" i="7"/>
  <c r="J550" i="7"/>
  <c r="K550" i="7"/>
  <c r="H550" i="7"/>
  <c r="I550" i="7"/>
  <c r="K551" i="7" l="1"/>
  <c r="I551" i="7"/>
  <c r="BC340" i="13"/>
  <c r="BF340" i="13" s="1"/>
  <c r="BI340" i="13"/>
  <c r="AS341" i="13"/>
  <c r="L550" i="7"/>
  <c r="G450" i="12" s="1"/>
  <c r="H450" i="12" s="1"/>
  <c r="I450" i="12" s="1"/>
  <c r="J451" i="12" s="1"/>
  <c r="G551" i="7"/>
  <c r="R340" i="13"/>
  <c r="AA341" i="13" s="1"/>
  <c r="L340" i="13"/>
  <c r="O340" i="13" s="1"/>
  <c r="BD340" i="13"/>
  <c r="BJ340" i="13"/>
  <c r="J551" i="7"/>
  <c r="H551" i="7"/>
  <c r="K340" i="13"/>
  <c r="N340" i="13" s="1"/>
  <c r="Q340" i="13"/>
  <c r="Z341" i="13" s="1"/>
  <c r="BK340" i="13"/>
  <c r="BH341" i="13" s="1"/>
  <c r="BB340" i="13"/>
  <c r="BE340" i="13" s="1"/>
  <c r="BA340" i="13"/>
  <c r="F551" i="7" l="1"/>
  <c r="BC341" i="13"/>
  <c r="BF341" i="13" s="1"/>
  <c r="BI341" i="13"/>
  <c r="L551" i="7"/>
  <c r="G451" i="12" s="1"/>
  <c r="H451" i="12" s="1"/>
  <c r="I451" i="12" s="1"/>
  <c r="J452" i="12" s="1"/>
  <c r="G552" i="7"/>
  <c r="J552" i="7"/>
  <c r="I341" i="13"/>
  <c r="AV341" i="13"/>
  <c r="AJ342" i="13" s="1"/>
  <c r="AS342" i="13" s="1"/>
  <c r="AR341" i="13"/>
  <c r="I552" i="7"/>
  <c r="BG340" i="13"/>
  <c r="AT341" i="13"/>
  <c r="H552" i="7"/>
  <c r="K552" i="7"/>
  <c r="L552" i="7" l="1"/>
  <c r="G452" i="12" s="1"/>
  <c r="H452" i="12" s="1"/>
  <c r="I452" i="12" s="1"/>
  <c r="J453" i="12" s="1"/>
  <c r="AW341" i="13"/>
  <c r="AK342" i="13" s="1"/>
  <c r="J341" i="13"/>
  <c r="AV342" i="13"/>
  <c r="AJ343" i="13" s="1"/>
  <c r="I342" i="13"/>
  <c r="H341" i="13"/>
  <c r="AU341" i="13"/>
  <c r="AI342" i="13" s="1"/>
  <c r="L341" i="13"/>
  <c r="O341" i="13" s="1"/>
  <c r="R341" i="13"/>
  <c r="AA342" i="13" s="1"/>
  <c r="BD341" i="13" l="1"/>
  <c r="BG341" i="13" s="1"/>
  <c r="BJ341" i="13"/>
  <c r="AT342" i="13"/>
  <c r="BB341" i="13"/>
  <c r="BE341" i="13" s="1"/>
  <c r="BA341" i="13"/>
  <c r="AR342" i="13"/>
  <c r="Q341" i="13"/>
  <c r="Z342" i="13" s="1"/>
  <c r="K341" i="13"/>
  <c r="N341" i="13" s="1"/>
  <c r="BK341" i="13"/>
  <c r="BH342" i="13" s="1"/>
  <c r="R342" i="13"/>
  <c r="L342" i="13"/>
  <c r="O342" i="13" s="1"/>
  <c r="S341" i="13"/>
  <c r="AB342" i="13" s="1"/>
  <c r="M341" i="13"/>
  <c r="P341" i="13" s="1"/>
  <c r="H342" i="13" l="1"/>
  <c r="AU342" i="13"/>
  <c r="AI343" i="13" s="1"/>
  <c r="J342" i="13"/>
  <c r="AW342" i="13"/>
  <c r="AK343" i="13" s="1"/>
  <c r="AA343" i="13"/>
  <c r="F552" i="7"/>
  <c r="BD342" i="13" l="1"/>
  <c r="BG342" i="13" s="1"/>
  <c r="BJ342" i="13"/>
  <c r="AT343" i="13"/>
  <c r="BB342" i="13"/>
  <c r="BE342" i="13" s="1"/>
  <c r="BA342" i="13"/>
  <c r="AR343" i="13"/>
  <c r="BC342" i="13"/>
  <c r="BI342" i="13"/>
  <c r="S342" i="13"/>
  <c r="AB343" i="13" s="1"/>
  <c r="F553" i="7" s="1"/>
  <c r="M342" i="13"/>
  <c r="P342" i="13" s="1"/>
  <c r="K553" i="7"/>
  <c r="J553" i="7"/>
  <c r="H553" i="7"/>
  <c r="G553" i="7"/>
  <c r="I553" i="7"/>
  <c r="K342" i="13"/>
  <c r="N342" i="13" s="1"/>
  <c r="Q342" i="13"/>
  <c r="Z343" i="13" s="1"/>
  <c r="BK342" i="13"/>
  <c r="BH343" i="13" s="1"/>
  <c r="H554" i="7" l="1"/>
  <c r="J554" i="7"/>
  <c r="K554" i="7"/>
  <c r="J343" i="13"/>
  <c r="AW343" i="13"/>
  <c r="AK344" i="13" s="1"/>
  <c r="BB343" i="13"/>
  <c r="BE343" i="13" s="1"/>
  <c r="I554" i="7"/>
  <c r="AU343" i="13"/>
  <c r="AI344" i="13" s="1"/>
  <c r="AR344" i="13" s="1"/>
  <c r="H343" i="13"/>
  <c r="L553" i="7"/>
  <c r="G453" i="12" s="1"/>
  <c r="H453" i="12" s="1"/>
  <c r="I453" i="12" s="1"/>
  <c r="J454" i="12" s="1"/>
  <c r="G554" i="7"/>
  <c r="BF342" i="13"/>
  <c r="AS343" i="13"/>
  <c r="S343" i="13" l="1"/>
  <c r="AB344" i="13" s="1"/>
  <c r="M343" i="13"/>
  <c r="P343" i="13" s="1"/>
  <c r="Q343" i="13"/>
  <c r="Z344" i="13" s="1"/>
  <c r="K343" i="13"/>
  <c r="N343" i="13" s="1"/>
  <c r="AU344" i="13"/>
  <c r="AI345" i="13" s="1"/>
  <c r="H344" i="13"/>
  <c r="BD343" i="13"/>
  <c r="BG343" i="13" s="1"/>
  <c r="BJ343" i="13"/>
  <c r="L554" i="7"/>
  <c r="G454" i="12" s="1"/>
  <c r="H454" i="12" s="1"/>
  <c r="I454" i="12" s="1"/>
  <c r="J455" i="12" s="1"/>
  <c r="AV343" i="13"/>
  <c r="AJ344" i="13" s="1"/>
  <c r="I343" i="13"/>
  <c r="R343" i="13" l="1"/>
  <c r="AA344" i="13" s="1"/>
  <c r="F554" i="7" s="1"/>
  <c r="L343" i="13"/>
  <c r="O343" i="13" s="1"/>
  <c r="BK343" i="13"/>
  <c r="BH344" i="13" s="1"/>
  <c r="BC343" i="13"/>
  <c r="BF343" i="13" s="1"/>
  <c r="BI343" i="13"/>
  <c r="BA343" i="13"/>
  <c r="Q344" i="13"/>
  <c r="K344" i="13"/>
  <c r="N344" i="13" s="1"/>
  <c r="AT344" i="13"/>
  <c r="J555" i="7" l="1"/>
  <c r="H555" i="7"/>
  <c r="K555" i="7"/>
  <c r="I555" i="7"/>
  <c r="G555" i="7"/>
  <c r="AS344" i="13"/>
  <c r="J344" i="13"/>
  <c r="AW344" i="13"/>
  <c r="AK345" i="13" s="1"/>
  <c r="L555" i="7" l="1"/>
  <c r="G455" i="12" s="1"/>
  <c r="H455" i="12" s="1"/>
  <c r="I455" i="12" s="1"/>
  <c r="J456" i="12" s="1"/>
  <c r="AV344" i="13"/>
  <c r="AJ345" i="13" s="1"/>
  <c r="I344" i="13"/>
  <c r="S344" i="13"/>
  <c r="AB345" i="13" s="1"/>
  <c r="M344" i="13"/>
  <c r="P344" i="13" s="1"/>
  <c r="BA344" i="13"/>
  <c r="BB344" i="13"/>
  <c r="Z345" i="13"/>
  <c r="BD344" i="13"/>
  <c r="BG344" i="13" s="1"/>
  <c r="BJ344" i="13"/>
  <c r="AT345" i="13" l="1"/>
  <c r="R344" i="13"/>
  <c r="AA345" i="13" s="1"/>
  <c r="L344" i="13"/>
  <c r="O344" i="13" s="1"/>
  <c r="BK344" i="13"/>
  <c r="BH345" i="13" s="1"/>
  <c r="F555" i="7"/>
  <c r="AS345" i="13"/>
  <c r="BE344" i="13"/>
  <c r="AR345" i="13"/>
  <c r="AW345" i="13"/>
  <c r="AK346" i="13" s="1"/>
  <c r="J345" i="13"/>
  <c r="BC344" i="13"/>
  <c r="BF344" i="13" s="1"/>
  <c r="BI344" i="13"/>
  <c r="AV345" i="13" l="1"/>
  <c r="AJ346" i="13" s="1"/>
  <c r="I345" i="13"/>
  <c r="H345" i="13"/>
  <c r="AU345" i="13"/>
  <c r="AI346" i="13" s="1"/>
  <c r="K556" i="7"/>
  <c r="G556" i="7"/>
  <c r="H556" i="7"/>
  <c r="I556" i="7"/>
  <c r="J556" i="7"/>
  <c r="BD345" i="13"/>
  <c r="BG345" i="13" s="1"/>
  <c r="BJ345" i="13"/>
  <c r="M345" i="13"/>
  <c r="P345" i="13" s="1"/>
  <c r="S345" i="13"/>
  <c r="AB346" i="13" s="1"/>
  <c r="BC345" i="13" l="1"/>
  <c r="BF345" i="13" s="1"/>
  <c r="BI345" i="13"/>
  <c r="Q345" i="13"/>
  <c r="Z346" i="13" s="1"/>
  <c r="K345" i="13"/>
  <c r="N345" i="13" s="1"/>
  <c r="BK345" i="13"/>
  <c r="BH346" i="13" s="1"/>
  <c r="BA345" i="13"/>
  <c r="BB345" i="13"/>
  <c r="BE345" i="13" s="1"/>
  <c r="AT346" i="13"/>
  <c r="R345" i="13"/>
  <c r="AA346" i="13" s="1"/>
  <c r="L345" i="13"/>
  <c r="O345" i="13" s="1"/>
  <c r="L556" i="7"/>
  <c r="G456" i="12" s="1"/>
  <c r="H456" i="12" s="1"/>
  <c r="I456" i="12" s="1"/>
  <c r="AS346" i="13"/>
  <c r="F556" i="7" l="1"/>
  <c r="H1" i="7"/>
  <c r="I1" i="7"/>
  <c r="AV346" i="13"/>
  <c r="AJ347" i="13" s="1"/>
  <c r="I346" i="13"/>
  <c r="BD346" i="13"/>
  <c r="BG346" i="13" s="1"/>
  <c r="BJ346" i="13"/>
  <c r="AW346" i="13"/>
  <c r="AK347" i="13" s="1"/>
  <c r="AT347" i="13" s="1"/>
  <c r="J346" i="13"/>
  <c r="AR346" i="13"/>
  <c r="BB346" i="13" l="1"/>
  <c r="BE346" i="13" s="1"/>
  <c r="BA346" i="13"/>
  <c r="S346" i="13"/>
  <c r="AB347" i="13" s="1"/>
  <c r="M346" i="13"/>
  <c r="P346" i="13" s="1"/>
  <c r="AW347" i="13"/>
  <c r="J347" i="13"/>
  <c r="BC346" i="13"/>
  <c r="BF346" i="13" s="1"/>
  <c r="BI346" i="13"/>
  <c r="R346" i="13"/>
  <c r="AA347" i="13" s="1"/>
  <c r="L346" i="13"/>
  <c r="O346" i="13" s="1"/>
  <c r="AU346" i="13"/>
  <c r="AI347" i="13" s="1"/>
  <c r="AR347" i="13" s="1"/>
  <c r="H346" i="13"/>
  <c r="BK346" i="13" l="1"/>
  <c r="K346" i="13"/>
  <c r="N346" i="13" s="1"/>
  <c r="Q346" i="13"/>
  <c r="Z347" i="13" s="1"/>
  <c r="S347" i="13"/>
  <c r="M347" i="13"/>
  <c r="AU347" i="13"/>
  <c r="H347" i="13"/>
  <c r="AS347" i="13"/>
  <c r="M348" i="13" l="1"/>
  <c r="J348" i="13" s="1"/>
  <c r="P347" i="13"/>
  <c r="K347" i="13"/>
  <c r="Q347" i="13"/>
  <c r="AV347" i="13"/>
  <c r="I347" i="13"/>
  <c r="K348" i="13" l="1"/>
  <c r="H348" i="13" s="1"/>
  <c r="N347" i="13"/>
  <c r="L347" i="13"/>
  <c r="R347" i="13"/>
  <c r="O347" i="13" l="1"/>
  <c r="L348" i="13"/>
  <c r="I348" i="13" s="1"/>
</calcChain>
</file>

<file path=xl/sharedStrings.xml><?xml version="1.0" encoding="utf-8"?>
<sst xmlns="http://schemas.openxmlformats.org/spreadsheetml/2006/main" count="148" uniqueCount="65">
  <si>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</si>
  <si>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</si>
  <si>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</si>
  <si>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</si>
  <si>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</si>
  <si>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</si>
  <si>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</si>
  <si>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</si>
  <si>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</si>
  <si>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</si>
  <si>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</si>
  <si>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</si>
  <si>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</si>
  <si>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</si>
  <si>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</si>
  <si>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</si>
  <si>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</si>
  <si>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</si>
  <si>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</si>
  <si>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</si>
  <si>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</si>
  <si>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</si>
  <si>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</si>
  <si>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</si>
  <si>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</si>
  <si>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</si>
  <si>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</si>
  <si>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</si>
  <si>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</si>
  <si>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</si>
  <si>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</si>
  <si>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</si>
  <si>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</si>
  <si>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</si>
  <si>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</si>
  <si>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</si>
  <si>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</si>
  <si>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</si>
  <si>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</si>
  <si>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</si>
  <si>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</si>
  <si>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</si>
  <si>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</si>
  <si>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</si>
  <si>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</si>
  <si>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</si>
  <si>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</si>
  <si>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</si>
  <si>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</si>
  <si>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exercise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</si>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</sst>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0" fontId="0" fillId="0" borderId="0" xfId="0"/>
    <xf numFmtId="2" fontId="0" fillId="0" borderId="0" xfId="0" applyNumberFormat="1"/>
    <xf numFmtId="166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300" activePane="bottomRight" state="frozen"/>
      <selection pane="topRight" activeCell="F1" sqref="F1"/>
      <selection pane="bottomLeft" activeCell="A6" sqref="A6"/>
      <selection pane="bottomRight" activeCell="K2" sqref="K2"/>
    </sheetView>
  </sheetViews>
  <sheetFormatPr defaultRowHeight="14.5"/>
  <cols>
    <col min="12" max="12" width="9.453125" customWidth="1"/>
  </cols>
  <sheetData>
    <row r="1" spans="1:37">
      <c r="A1" t="s">
        <v>50</v>
      </c>
      <c r="C1" t="s">
        <v>10</v>
      </c>
      <c r="E1" t="s">
        <v>10</v>
      </c>
      <c r="F1">
        <f>F4</f>
        <v>-0.32</v>
      </c>
      <c r="G1" t="s">
        <v>11</v>
      </c>
      <c r="H1">
        <f>climate!I456</f>
        <v>8.1212892212106667</v>
      </c>
      <c r="I1">
        <f>MAX(climate!I177:I456)</f>
        <v>8.1212892212106667</v>
      </c>
      <c r="K1">
        <f>climate!I256</f>
        <v>4.2117504697945209</v>
      </c>
    </row>
    <row r="2" spans="1:37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51</v>
      </c>
    </row>
    <row r="3" spans="1:37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>
      <c r="A4" s="3" t="s">
        <v>52</v>
      </c>
      <c r="F4">
        <v>-0.32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>
        <f t="shared" ref="G7:K22" si="1">G6*(1-G$5)+G$4*$F6*$L$4/1000</f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ref="L7:L70" si="2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>
        <f t="shared" si="1"/>
        <v>1.8309859154929577E-4</v>
      </c>
      <c r="H8" s="2">
        <f t="shared" si="1"/>
        <v>2.8169014084507049E-4</v>
      </c>
      <c r="I8" s="2">
        <f t="shared" si="1"/>
        <v>4.5070422535211269E-4</v>
      </c>
      <c r="J8" s="2">
        <f t="shared" si="1"/>
        <v>3.5211267605633799E-4</v>
      </c>
      <c r="K8" s="2">
        <f t="shared" si="1"/>
        <v>1.4084507042253525E-4</v>
      </c>
      <c r="L8" s="2">
        <f t="shared" si="2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>
        <f t="shared" si="1"/>
        <v>3.6619718309859154E-4</v>
      </c>
      <c r="H9" s="2">
        <f t="shared" si="1"/>
        <v>5.626053436902955E-4</v>
      </c>
      <c r="I9" s="2">
        <f t="shared" si="1"/>
        <v>8.9535882100319464E-4</v>
      </c>
      <c r="J9" s="2">
        <f t="shared" si="1"/>
        <v>6.8411026192073058E-4</v>
      </c>
      <c r="K9" s="2">
        <f t="shared" si="1"/>
        <v>2.2627192390318784E-4</v>
      </c>
      <c r="L9" s="2">
        <f t="shared" si="2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>
        <f t="shared" si="1"/>
        <v>5.4929577464788728E-4</v>
      </c>
      <c r="H10" s="2">
        <f t="shared" si="1"/>
        <v>8.4274774041328301E-4</v>
      </c>
      <c r="I10" s="2">
        <f t="shared" si="1"/>
        <v>1.334044988809055E-3</v>
      </c>
      <c r="J10" s="2">
        <f t="shared" si="1"/>
        <v>9.9714186945691922E-4</v>
      </c>
      <c r="K10" s="2">
        <f t="shared" si="1"/>
        <v>2.7808592970198257E-4</v>
      </c>
      <c r="L10" s="2">
        <f t="shared" si="2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>
        <f t="shared" si="1"/>
        <v>7.3239436619718307E-4</v>
      </c>
      <c r="H11" s="2">
        <f t="shared" si="1"/>
        <v>1.1221194570267816E-3</v>
      </c>
      <c r="I11" s="2">
        <f t="shared" si="1"/>
        <v>1.766842840684182E-3</v>
      </c>
      <c r="J11" s="2">
        <f t="shared" si="1"/>
        <v>1.2922909653805107E-3</v>
      </c>
      <c r="K11" s="2">
        <f t="shared" si="1"/>
        <v>3.0951271282147975E-4</v>
      </c>
      <c r="L11" s="2">
        <f t="shared" si="2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>
        <f t="shared" si="1"/>
        <v>9.1549295774647887E-4</v>
      </c>
      <c r="H12" s="2">
        <f t="shared" si="1"/>
        <v>1.4007226136948155E-3</v>
      </c>
      <c r="I12" s="2">
        <f t="shared" si="1"/>
        <v>2.1938314132316067E-3</v>
      </c>
      <c r="J12" s="2">
        <f t="shared" si="1"/>
        <v>1.5705791213599116E-3</v>
      </c>
      <c r="K12" s="2">
        <f t="shared" si="1"/>
        <v>3.2857402031959419E-4</v>
      </c>
      <c r="L12" s="2">
        <f t="shared" si="2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>
        <f t="shared" si="1"/>
        <v>1.0985915492957746E-3</v>
      </c>
      <c r="H13" s="2">
        <f t="shared" si="1"/>
        <v>1.6785593247487741E-3</v>
      </c>
      <c r="I13" s="2">
        <f t="shared" si="1"/>
        <v>2.6150886821763959E-3</v>
      </c>
      <c r="J13" s="2">
        <f t="shared" si="1"/>
        <v>1.832969549885785E-3</v>
      </c>
      <c r="K13" s="2">
        <f t="shared" si="1"/>
        <v>3.4013528773141094E-4</v>
      </c>
      <c r="L13" s="2">
        <f t="shared" si="2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>
        <f t="shared" si="1"/>
        <v>1.2816901408450702E-3</v>
      </c>
      <c r="H14" s="2">
        <f t="shared" si="1"/>
        <v>1.9556316987034581E-3</v>
      </c>
      <c r="I14" s="2">
        <f t="shared" si="1"/>
        <v>3.0306915766054091E-3</v>
      </c>
      <c r="J14" s="2">
        <f t="shared" si="1"/>
        <v>2.0803704381474031E-3</v>
      </c>
      <c r="K14" s="2">
        <f t="shared" si="1"/>
        <v>3.4714755088181436E-4</v>
      </c>
      <c r="L14" s="2">
        <f t="shared" si="2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>
        <f t="shared" si="1"/>
        <v>1.4647887323943659E-3</v>
      </c>
      <c r="H15" s="2">
        <f t="shared" si="1"/>
        <v>2.231941838273081E-3</v>
      </c>
      <c r="I15" s="2">
        <f t="shared" si="1"/>
        <v>3.4407159930159217E-3</v>
      </c>
      <c r="J15" s="2">
        <f t="shared" si="1"/>
        <v>2.3136380914551237E-3</v>
      </c>
      <c r="K15" s="2">
        <f t="shared" si="1"/>
        <v>3.5140070347650706E-4</v>
      </c>
      <c r="L15" s="2">
        <f t="shared" si="2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>
        <f t="shared" si="1"/>
        <v>1.6478873239436616E-3</v>
      </c>
      <c r="H16" s="2">
        <f t="shared" si="1"/>
        <v>2.5074918403872265E-3</v>
      </c>
      <c r="I16" s="2">
        <f t="shared" si="1"/>
        <v>3.845236809175678E-3</v>
      </c>
      <c r="J16" s="2">
        <f t="shared" si="1"/>
        <v>2.5335798970890231E-3</v>
      </c>
      <c r="K16" s="2">
        <f t="shared" si="1"/>
        <v>3.5398037092562458E-4</v>
      </c>
      <c r="L16" s="2">
        <f t="shared" si="2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>
        <f t="shared" si="1"/>
        <v>1.8309859154929573E-3</v>
      </c>
      <c r="H17" s="2">
        <f t="shared" si="1"/>
        <v>2.782283796206762E-3</v>
      </c>
      <c r="I17" s="2">
        <f t="shared" si="1"/>
        <v>4.2443278977969063E-3</v>
      </c>
      <c r="J17" s="2">
        <f t="shared" si="1"/>
        <v>2.7409571188321759E-3</v>
      </c>
      <c r="K17" s="2">
        <f t="shared" si="1"/>
        <v>3.5554501832537699E-4</v>
      </c>
      <c r="L17" s="2">
        <f t="shared" si="2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>
        <f t="shared" si="1"/>
        <v>2.014084507042253E-3</v>
      </c>
      <c r="H18" s="2">
        <f t="shared" si="1"/>
        <v>3.0563197911397093E-3</v>
      </c>
      <c r="I18" s="2">
        <f t="shared" si="1"/>
        <v>4.6380621400267932E-3</v>
      </c>
      <c r="J18" s="2">
        <f t="shared" si="1"/>
        <v>2.936487531861032E-3</v>
      </c>
      <c r="K18" s="2">
        <f t="shared" si="1"/>
        <v>3.5649402494496651E-4</v>
      </c>
      <c r="L18" s="2">
        <f t="shared" si="2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>
        <f t="shared" si="1"/>
        <v>2.1971830985915487E-3</v>
      </c>
      <c r="H19" s="2">
        <f t="shared" si="1"/>
        <v>3.3296019048570701E-3</v>
      </c>
      <c r="I19" s="2">
        <f t="shared" si="1"/>
        <v>5.0265114387568807E-3</v>
      </c>
      <c r="J19" s="2">
        <f t="shared" si="1"/>
        <v>3.1208479071127915E-3</v>
      </c>
      <c r="K19" s="2">
        <f t="shared" si="1"/>
        <v>3.570696265560178E-4</v>
      </c>
      <c r="L19" s="2">
        <f t="shared" si="2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>
        <f t="shared" si="1"/>
        <v>2.3802816901408444E-3</v>
      </c>
      <c r="H20" s="2">
        <f t="shared" si="1"/>
        <v>3.6021322113086091E-3</v>
      </c>
      <c r="I20" s="2">
        <f t="shared" si="1"/>
        <v>5.4097467317538155E-3</v>
      </c>
      <c r="J20" s="2">
        <f t="shared" si="1"/>
        <v>3.2946763537286825E-3</v>
      </c>
      <c r="K20" s="2">
        <f t="shared" si="1"/>
        <v>3.5741874658090037E-4</v>
      </c>
      <c r="L20" s="2">
        <f t="shared" si="2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>
        <f t="shared" si="1"/>
        <v>2.56338028169014E-3</v>
      </c>
      <c r="H21" s="2">
        <f t="shared" si="1"/>
        <v>3.8739127787385938E-3</v>
      </c>
      <c r="I21" s="2">
        <f t="shared" si="1"/>
        <v>5.7878380046138501E-3</v>
      </c>
      <c r="J21" s="2">
        <f t="shared" si="1"/>
        <v>3.4585745276808169E-3</v>
      </c>
      <c r="K21" s="2">
        <f t="shared" si="1"/>
        <v>3.576304985799113E-4</v>
      </c>
      <c r="L21" s="2">
        <f t="shared" si="2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>
        <f t="shared" si="1"/>
        <v>2.7464788732394357E-3</v>
      </c>
      <c r="H22" s="2">
        <f t="shared" si="1"/>
        <v>4.1449456697014884E-3</v>
      </c>
      <c r="I22" s="2">
        <f t="shared" si="1"/>
        <v>6.1608543035434589E-3</v>
      </c>
      <c r="J22" s="2">
        <f t="shared" si="1"/>
        <v>3.613109714227139E-3</v>
      </c>
      <c r="K22" s="2">
        <f t="shared" si="1"/>
        <v>3.5775893265956689E-4</v>
      </c>
      <c r="L22" s="2">
        <f t="shared" si="2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>
        <f t="shared" ref="G23:K38" si="3">G22*(1-G$5)+G$4*$F22*$L$4/1000</f>
        <v>2.9295774647887314E-3</v>
      </c>
      <c r="H23" s="2">
        <f t="shared" si="3"/>
        <v>4.4152329410776089E-3</v>
      </c>
      <c r="I23" s="2">
        <f t="shared" si="3"/>
        <v>6.5288637479684088E-3</v>
      </c>
      <c r="J23" s="2">
        <f t="shared" si="3"/>
        <v>3.7588167914022696E-3</v>
      </c>
      <c r="K23" s="2">
        <f t="shared" si="3"/>
        <v>3.5783683186662994E-4</v>
      </c>
      <c r="L23" s="2">
        <f t="shared" si="2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>
        <f t="shared" si="3"/>
        <v>3.1126760563380271E-3</v>
      </c>
      <c r="H24" s="2">
        <f t="shared" si="3"/>
        <v>4.6847766440887327E-3</v>
      </c>
      <c r="I24" s="2">
        <f t="shared" si="3"/>
        <v>6.8919335429735787E-3</v>
      </c>
      <c r="J24" s="2">
        <f t="shared" si="3"/>
        <v>3.8962000813402898E-3</v>
      </c>
      <c r="K24" s="2">
        <f t="shared" si="3"/>
        <v>3.5788408012408103E-4</v>
      </c>
      <c r="L24" s="2">
        <f t="shared" si="2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>
        <f t="shared" si="3"/>
        <v>3.2957746478873228E-3</v>
      </c>
      <c r="H25" s="2">
        <f t="shared" si="3"/>
        <v>4.9535788243136643E-3</v>
      </c>
      <c r="I25" s="2">
        <f t="shared" si="3"/>
        <v>7.2501299915758068E-3</v>
      </c>
      <c r="J25" s="2">
        <f t="shared" si="3"/>
        <v>4.0257350958372764E-3</v>
      </c>
      <c r="K25" s="2">
        <f t="shared" si="3"/>
        <v>3.579127376408431E-4</v>
      </c>
      <c r="L25" s="2">
        <f t="shared" si="2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>
        <f t="shared" si="3"/>
        <v>3.4788732394366185E-3</v>
      </c>
      <c r="H26" s="2">
        <f t="shared" si="3"/>
        <v>5.2216415217037591E-3</v>
      </c>
      <c r="I26" s="2">
        <f t="shared" si="3"/>
        <v>7.6035185068320035E-3</v>
      </c>
      <c r="J26" s="2">
        <f t="shared" si="3"/>
        <v>4.1478701821953366E-3</v>
      </c>
      <c r="K26" s="2">
        <f t="shared" si="3"/>
        <v>3.5793011930339053E-4</v>
      </c>
      <c r="L26" s="2">
        <f t="shared" si="2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>
        <f t="shared" si="3"/>
        <v>3.6619718309859142E-3</v>
      </c>
      <c r="H27" s="2">
        <f t="shared" si="3"/>
        <v>5.4889667705984068E-3</v>
      </c>
      <c r="I27" s="2">
        <f t="shared" si="3"/>
        <v>7.9521636237847408E-3</v>
      </c>
      <c r="J27" s="2">
        <f t="shared" si="3"/>
        <v>4.2630280750447485E-3</v>
      </c>
      <c r="K27" s="2">
        <f t="shared" si="3"/>
        <v>3.5794066181464232E-4</v>
      </c>
      <c r="L27" s="2">
        <f t="shared" si="2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>
        <f t="shared" si="3"/>
        <v>3.9061032863849754E-3</v>
      </c>
      <c r="H28" s="2">
        <f t="shared" si="3"/>
        <v>5.8494533133554901E-3</v>
      </c>
      <c r="I28" s="2">
        <f t="shared" si="3"/>
        <v>8.44636375303154E-3</v>
      </c>
      <c r="J28" s="2">
        <f t="shared" si="3"/>
        <v>4.4889782515341549E-3</v>
      </c>
      <c r="K28" s="2">
        <f t="shared" si="3"/>
        <v>4.0489541297845856E-4</v>
      </c>
      <c r="L28" s="2">
        <f t="shared" si="2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>
        <f t="shared" si="3"/>
        <v>4.1502347417840361E-3</v>
      </c>
      <c r="H29" s="2">
        <f t="shared" si="3"/>
        <v>6.208948146855099E-3</v>
      </c>
      <c r="I29" s="2">
        <f t="shared" si="3"/>
        <v>8.9339304237661434E-3</v>
      </c>
      <c r="J29" s="2">
        <f t="shared" si="3"/>
        <v>4.7020206047952854E-3</v>
      </c>
      <c r="K29" s="2">
        <f t="shared" si="3"/>
        <v>4.3337490917849062E-4</v>
      </c>
      <c r="L29" s="2">
        <f t="shared" si="2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>
        <f t="shared" si="3"/>
        <v>4.3943661971830974E-3</v>
      </c>
      <c r="H30" s="2">
        <f t="shared" si="3"/>
        <v>6.567453999319052E-3</v>
      </c>
      <c r="I30" s="2">
        <f t="shared" si="3"/>
        <v>9.4149526743542433E-3</v>
      </c>
      <c r="J30" s="2">
        <f t="shared" si="3"/>
        <v>4.9028925181888484E-3</v>
      </c>
      <c r="K30" s="2">
        <f t="shared" si="3"/>
        <v>4.5064859679697951E-4</v>
      </c>
      <c r="L30" s="2">
        <f t="shared" si="2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>
        <f t="shared" si="3"/>
        <v>4.6384976525821586E-3</v>
      </c>
      <c r="H31" s="2">
        <f t="shared" si="3"/>
        <v>6.9249735914637487E-3</v>
      </c>
      <c r="I31" s="2">
        <f t="shared" si="3"/>
        <v>9.8895183480337476E-3</v>
      </c>
      <c r="J31" s="2">
        <f t="shared" si="3"/>
        <v>5.0922892506823809E-3</v>
      </c>
      <c r="K31" s="2">
        <f t="shared" si="3"/>
        <v>4.6112561794389148E-4</v>
      </c>
      <c r="L31" s="2">
        <f t="shared" si="2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>
        <f t="shared" si="3"/>
        <v>4.8826291079812198E-3</v>
      </c>
      <c r="H32" s="2">
        <f t="shared" si="3"/>
        <v>7.2815096365208155E-3</v>
      </c>
      <c r="I32" s="2">
        <f t="shared" si="3"/>
        <v>1.0357714108956525E-2</v>
      </c>
      <c r="J32" s="2">
        <f t="shared" si="3"/>
        <v>5.2708663432843991E-3</v>
      </c>
      <c r="K32" s="2">
        <f t="shared" si="3"/>
        <v>4.6748025249195122E-4</v>
      </c>
      <c r="L32" s="2">
        <f t="shared" si="2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>
        <f t="shared" si="3"/>
        <v>5.126760563380281E-3</v>
      </c>
      <c r="H33" s="2">
        <f t="shared" si="3"/>
        <v>7.6370648402576983E-3</v>
      </c>
      <c r="I33" s="2">
        <f t="shared" si="3"/>
        <v>1.081962545801482E-2</v>
      </c>
      <c r="J33" s="2">
        <f t="shared" si="3"/>
        <v>5.4392418880065269E-3</v>
      </c>
      <c r="K33" s="2">
        <f t="shared" si="3"/>
        <v>4.7133453317661859E-4</v>
      </c>
      <c r="L33" s="2">
        <f t="shared" si="2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>
        <f t="shared" si="3"/>
        <v>5.3708920187793422E-3</v>
      </c>
      <c r="H34" s="2">
        <f t="shared" si="3"/>
        <v>7.9916419009981952E-3</v>
      </c>
      <c r="I34" s="2">
        <f t="shared" si="3"/>
        <v>1.1275336748455243E-2</v>
      </c>
      <c r="J34" s="2">
        <f t="shared" si="3"/>
        <v>5.5979986672069571E-3</v>
      </c>
      <c r="K34" s="2">
        <f t="shared" si="3"/>
        <v>4.7367227258300756E-4</v>
      </c>
      <c r="L34" s="2">
        <f t="shared" si="2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>
        <f t="shared" si="3"/>
        <v>5.6150234741784034E-3</v>
      </c>
      <c r="H35" s="2">
        <f t="shared" si="3"/>
        <v>8.3452435096429359E-3</v>
      </c>
      <c r="I35" s="2">
        <f t="shared" si="3"/>
        <v>1.1724931201283172E-2</v>
      </c>
      <c r="J35" s="2">
        <f t="shared" si="3"/>
        <v>5.7476861707199409E-3</v>
      </c>
      <c r="K35" s="2">
        <f t="shared" si="3"/>
        <v>4.7509018320740086E-4</v>
      </c>
      <c r="L35" s="2">
        <f t="shared" si="2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>
        <f t="shared" si="3"/>
        <v>5.8591549295774646E-3</v>
      </c>
      <c r="H36" s="2">
        <f t="shared" si="3"/>
        <v>8.6978723496898003E-3</v>
      </c>
      <c r="I36" s="2">
        <f t="shared" si="3"/>
        <v>1.2168490920460398E-2</v>
      </c>
      <c r="J36" s="2">
        <f t="shared" si="3"/>
        <v>5.8888224977530152E-3</v>
      </c>
      <c r="K36" s="2">
        <f t="shared" si="3"/>
        <v>4.7595018947382768E-4</v>
      </c>
      <c r="L36" s="2">
        <f t="shared" si="2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>
        <f t="shared" si="3"/>
        <v>6.1032863849765258E-3</v>
      </c>
      <c r="H37" s="2">
        <f t="shared" si="3"/>
        <v>9.0495310972542875E-3</v>
      </c>
      <c r="I37" s="2">
        <f t="shared" si="3"/>
        <v>1.2606096907898767E-2</v>
      </c>
      <c r="J37" s="2">
        <f t="shared" si="3"/>
        <v>6.02189615013482E-3</v>
      </c>
      <c r="K37" s="2">
        <f t="shared" si="3"/>
        <v>4.7647180964196053E-4</v>
      </c>
      <c r="L37" s="2">
        <f t="shared" si="2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>
        <f t="shared" si="3"/>
        <v>6.4084507042253521E-3</v>
      </c>
      <c r="H38" s="2">
        <f t="shared" si="3"/>
        <v>9.494119134704845E-3</v>
      </c>
      <c r="I38" s="2">
        <f t="shared" si="3"/>
        <v>1.3188063820036617E-2</v>
      </c>
      <c r="J38" s="2">
        <f t="shared" si="3"/>
        <v>6.2647386151390826E-3</v>
      </c>
      <c r="K38" s="2">
        <f t="shared" si="3"/>
        <v>5.237365450741693E-4</v>
      </c>
      <c r="L38" s="2">
        <f t="shared" si="2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>
        <f t="shared" ref="G39:K54" si="4">G38*(1-G$5)+G$4*$F38*$L$4/1000</f>
        <v>6.7136150234741784E-3</v>
      </c>
      <c r="H39" s="2">
        <f t="shared" si="4"/>
        <v>9.9374840971714375E-3</v>
      </c>
      <c r="I39" s="2">
        <f t="shared" si="4"/>
        <v>1.3762219213846818E-2</v>
      </c>
      <c r="J39" s="2">
        <f t="shared" si="4"/>
        <v>6.4937082535791186E-3</v>
      </c>
      <c r="K39" s="2">
        <f t="shared" si="4"/>
        <v>5.5240405623700989E-4</v>
      </c>
      <c r="L39" s="2">
        <f t="shared" si="2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>
        <f t="shared" si="4"/>
        <v>7.0187793427230047E-3</v>
      </c>
      <c r="H40" s="2">
        <f t="shared" si="4"/>
        <v>1.0379629349369916E-2</v>
      </c>
      <c r="I40" s="2">
        <f t="shared" si="4"/>
        <v>1.4328667940339473E-2</v>
      </c>
      <c r="J40" s="2">
        <f t="shared" si="4"/>
        <v>6.7095975764223893E-3</v>
      </c>
      <c r="K40" s="2">
        <f t="shared" si="4"/>
        <v>5.6979178069492694E-4</v>
      </c>
      <c r="L40" s="2">
        <f t="shared" si="2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>
        <f t="shared" si="4"/>
        <v>7.3239436619718309E-3</v>
      </c>
      <c r="H41" s="2">
        <f t="shared" si="4"/>
        <v>1.0820558246759697E-2</v>
      </c>
      <c r="I41" s="2">
        <f t="shared" si="4"/>
        <v>1.4887513443149848E-2</v>
      </c>
      <c r="J41" s="2">
        <f t="shared" si="4"/>
        <v>6.9131538209763243E-3</v>
      </c>
      <c r="K41" s="2">
        <f t="shared" si="4"/>
        <v>5.8033796868128882E-4</v>
      </c>
      <c r="L41" s="2">
        <f t="shared" si="2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>
        <f t="shared" si="4"/>
        <v>7.6291079812206572E-3</v>
      </c>
      <c r="H42" s="2">
        <f t="shared" si="4"/>
        <v>1.1260274135569225E-2</v>
      </c>
      <c r="I42" s="2">
        <f t="shared" si="4"/>
        <v>1.5438857777429026E-2</v>
      </c>
      <c r="J42" s="2">
        <f t="shared" si="4"/>
        <v>7.1050815372301849E-3</v>
      </c>
      <c r="K42" s="2">
        <f t="shared" si="4"/>
        <v>5.867345550381103E-4</v>
      </c>
      <c r="L42" s="2">
        <f t="shared" si="2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>
        <f t="shared" si="4"/>
        <v>7.9342723004694835E-3</v>
      </c>
      <c r="H43" s="2">
        <f t="shared" si="4"/>
        <v>1.1698780352821375E-2</v>
      </c>
      <c r="I43" s="2">
        <f t="shared" si="4"/>
        <v>1.5982801628480994E-2</v>
      </c>
      <c r="J43" s="2">
        <f t="shared" si="4"/>
        <v>7.2860450264473492E-3</v>
      </c>
      <c r="K43" s="2">
        <f t="shared" si="4"/>
        <v>5.9061428078102207E-4</v>
      </c>
      <c r="L43" s="2">
        <f t="shared" si="2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>
        <f t="shared" si="4"/>
        <v>8.2394366197183107E-3</v>
      </c>
      <c r="H44" s="2">
        <f t="shared" si="4"/>
        <v>1.2136080226358769E-2</v>
      </c>
      <c r="I44" s="2">
        <f t="shared" si="4"/>
        <v>1.6519444330149582E-2</v>
      </c>
      <c r="J44" s="2">
        <f t="shared" si="4"/>
        <v>7.4566706404484845E-3</v>
      </c>
      <c r="K44" s="2">
        <f t="shared" si="4"/>
        <v>5.9296745339537443E-4</v>
      </c>
      <c r="L44" s="2">
        <f t="shared" si="2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>
        <f t="shared" si="4"/>
        <v>8.5446009389671361E-3</v>
      </c>
      <c r="H45" s="2">
        <f t="shared" si="4"/>
        <v>1.2572177074869035E-2</v>
      </c>
      <c r="I45" s="2">
        <f t="shared" si="4"/>
        <v>1.7048883882958582E-2</v>
      </c>
      <c r="J45" s="2">
        <f t="shared" si="4"/>
        <v>7.6175489495439027E-3</v>
      </c>
      <c r="K45" s="2">
        <f t="shared" si="4"/>
        <v>5.9439472473357528E-4</v>
      </c>
      <c r="L45" s="2">
        <f t="shared" si="2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>
        <f t="shared" si="4"/>
        <v>8.8497652582159615E-3</v>
      </c>
      <c r="H46" s="2">
        <f t="shared" si="4"/>
        <v>1.3007074207909993E-2</v>
      </c>
      <c r="I46" s="2">
        <f t="shared" si="4"/>
        <v>1.7571216972008405E-2</v>
      </c>
      <c r="J46" s="2">
        <f t="shared" si="4"/>
        <v>7.7692367866187568E-3</v>
      </c>
      <c r="K46" s="2">
        <f t="shared" si="4"/>
        <v>5.9526040855992321E-4</v>
      </c>
      <c r="L46" s="2">
        <f t="shared" si="2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>
        <f t="shared" si="4"/>
        <v>9.1549295774647869E-3</v>
      </c>
      <c r="H47" s="2">
        <f t="shared" si="4"/>
        <v>1.3440774925934771E-2</v>
      </c>
      <c r="I47" s="2">
        <f t="shared" si="4"/>
        <v>1.8086538984632489E-2</v>
      </c>
      <c r="J47" s="2">
        <f t="shared" si="4"/>
        <v>7.91225917444607E-3</v>
      </c>
      <c r="K47" s="2">
        <f t="shared" si="4"/>
        <v>5.9578547234222061E-4</v>
      </c>
      <c r="L47" s="2">
        <f t="shared" si="2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>
        <f t="shared" si="4"/>
        <v>9.5211267605633792E-3</v>
      </c>
      <c r="H48" s="2">
        <f t="shared" si="4"/>
        <v>1.396717923393187E-2</v>
      </c>
      <c r="I48" s="2">
        <f t="shared" si="4"/>
        <v>1.8745178769600777E-2</v>
      </c>
      <c r="J48" s="2">
        <f t="shared" si="4"/>
        <v>8.1644820349172191E-3</v>
      </c>
      <c r="K48" s="2">
        <f t="shared" si="4"/>
        <v>6.4305229643200055E-4</v>
      </c>
      <c r="L48" s="2">
        <f t="shared" si="2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>
        <f t="shared" si="4"/>
        <v>9.8873239436619714E-3</v>
      </c>
      <c r="H49" s="2">
        <f t="shared" si="4"/>
        <v>1.4492135387938469E-2</v>
      </c>
      <c r="I49" s="2">
        <f t="shared" si="4"/>
        <v>1.9394977885719526E-2</v>
      </c>
      <c r="J49" s="2">
        <f t="shared" si="4"/>
        <v>8.4022961963217211E-3</v>
      </c>
      <c r="K49" s="2">
        <f t="shared" si="4"/>
        <v>6.7172107442969571E-4</v>
      </c>
      <c r="L49" s="2">
        <f t="shared" si="2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>
        <f t="shared" si="4"/>
        <v>1.0253521126760564E-2</v>
      </c>
      <c r="H50" s="2">
        <f t="shared" si="4"/>
        <v>1.5015647371869497E-2</v>
      </c>
      <c r="I50" s="2">
        <f t="shared" si="4"/>
        <v>2.0036054997891E-2</v>
      </c>
      <c r="J50" s="2">
        <f t="shared" si="4"/>
        <v>8.6265247823383955E-3</v>
      </c>
      <c r="K50" s="2">
        <f t="shared" si="4"/>
        <v>6.8910956726179269E-4</v>
      </c>
      <c r="L50" s="2">
        <f t="shared" si="2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>
        <f t="shared" si="4"/>
        <v>1.0619718309859156E-2</v>
      </c>
      <c r="H51" s="2">
        <f t="shared" si="4"/>
        <v>1.5537719158680009E-2</v>
      </c>
      <c r="I51" s="2">
        <f t="shared" si="4"/>
        <v>2.0668527178224053E-2</v>
      </c>
      <c r="J51" s="2">
        <f t="shared" si="4"/>
        <v>8.8379438941780693E-3</v>
      </c>
      <c r="K51" s="2">
        <f t="shared" si="4"/>
        <v>6.9965622129065301E-4</v>
      </c>
      <c r="L51" s="2">
        <f t="shared" si="2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>
        <f t="shared" si="4"/>
        <v>1.0985915492957748E-2</v>
      </c>
      <c r="H52" s="2">
        <f t="shared" si="4"/>
        <v>1.6058354710395347E-2</v>
      </c>
      <c r="I52" s="2">
        <f t="shared" si="4"/>
        <v>2.1292509927413588E-2</v>
      </c>
      <c r="J52" s="2">
        <f t="shared" si="4"/>
        <v>9.0372852968293484E-3</v>
      </c>
      <c r="K52" s="2">
        <f t="shared" si="4"/>
        <v>7.0605309031653843E-4</v>
      </c>
      <c r="L52" s="2">
        <f t="shared" si="2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>
        <f t="shared" si="4"/>
        <v>1.135211267605634E-2</v>
      </c>
      <c r="H53" s="2">
        <f t="shared" si="4"/>
        <v>1.65775579781412E-2</v>
      </c>
      <c r="I53" s="2">
        <f t="shared" si="4"/>
        <v>2.1908117195833049E-2</v>
      </c>
      <c r="J53" s="2">
        <f t="shared" si="4"/>
        <v>9.2252389518476009E-3</v>
      </c>
      <c r="K53" s="2">
        <f t="shared" si="4"/>
        <v>7.0993298750690408E-4</v>
      </c>
      <c r="L53" s="2">
        <f t="shared" si="2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>
        <f t="shared" si="4"/>
        <v>1.1779342723004698E-2</v>
      </c>
      <c r="H54" s="2">
        <f t="shared" si="4"/>
        <v>1.7189229615788611E-2</v>
      </c>
      <c r="I54" s="2">
        <f t="shared" si="4"/>
        <v>2.2665696146127821E-2</v>
      </c>
      <c r="J54" s="2">
        <f t="shared" si="4"/>
        <v>9.519826297472455E-3</v>
      </c>
      <c r="K54" s="2">
        <f t="shared" si="4"/>
        <v>7.5923462091690547E-4</v>
      </c>
      <c r="L54" s="2">
        <f t="shared" si="2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>
        <f t="shared" ref="G55:K70" si="5">G54*(1-G$5)+G$4*$F54*$L$4/1000</f>
        <v>1.2206572769953055E-2</v>
      </c>
      <c r="H55" s="2">
        <f t="shared" si="5"/>
        <v>1.7799218526472208E-2</v>
      </c>
      <c r="I55" s="2">
        <f t="shared" si="5"/>
        <v>2.3413106405159496E-2</v>
      </c>
      <c r="J55" s="2">
        <f t="shared" si="5"/>
        <v>9.797584794181623E-3</v>
      </c>
      <c r="K55" s="2">
        <f t="shared" si="5"/>
        <v>7.8913757315398399E-4</v>
      </c>
      <c r="L55" s="2">
        <f t="shared" si="2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>
        <f t="shared" si="5"/>
        <v>1.2633802816901412E-2</v>
      </c>
      <c r="H56" s="2">
        <f t="shared" si="5"/>
        <v>1.8407529339424182E-2</v>
      </c>
      <c r="I56" s="2">
        <f t="shared" si="5"/>
        <v>2.4150484463365096E-2</v>
      </c>
      <c r="J56" s="2">
        <f t="shared" si="5"/>
        <v>1.00594758212062E-2</v>
      </c>
      <c r="K56" s="2">
        <f t="shared" si="5"/>
        <v>8.0727463050169466E-4</v>
      </c>
      <c r="L56" s="2">
        <f t="shared" si="2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>
        <f t="shared" si="5"/>
        <v>1.3122065727699535E-2</v>
      </c>
      <c r="H57" s="2">
        <f t="shared" si="5"/>
        <v>1.9108063384756589E-2</v>
      </c>
      <c r="I57" s="2">
        <f t="shared" si="5"/>
        <v>2.5028199720906967E-2</v>
      </c>
      <c r="J57" s="2">
        <f t="shared" si="5"/>
        <v>1.0423776729223025E-2</v>
      </c>
      <c r="K57" s="2">
        <f t="shared" si="5"/>
        <v>8.6522366866755918E-4</v>
      </c>
      <c r="L57" s="2">
        <f t="shared" si="2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>
        <f t="shared" si="5"/>
        <v>1.3610328638497657E-2</v>
      </c>
      <c r="H58" s="2">
        <f t="shared" si="5"/>
        <v>1.9806670239984704E-2</v>
      </c>
      <c r="I58" s="2">
        <f t="shared" si="5"/>
        <v>2.5894133743678018E-2</v>
      </c>
      <c r="J58" s="2">
        <f t="shared" si="5"/>
        <v>1.0767266271674033E-2</v>
      </c>
      <c r="K58" s="2">
        <f t="shared" si="5"/>
        <v>9.0037153701601354E-4</v>
      </c>
      <c r="L58" s="2">
        <f t="shared" si="2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>
        <f t="shared" si="5"/>
        <v>1.422065727699531E-2</v>
      </c>
      <c r="H59" s="2">
        <f t="shared" si="5"/>
        <v>2.0691148634096171E-2</v>
      </c>
      <c r="I59" s="2">
        <f t="shared" si="5"/>
        <v>2.7048914150235474E-2</v>
      </c>
      <c r="J59" s="2">
        <f t="shared" si="5"/>
        <v>1.1325875120483647E-2</v>
      </c>
      <c r="K59" s="2">
        <f t="shared" si="5"/>
        <v>1.0155865104079179E-3</v>
      </c>
      <c r="L59" s="2">
        <f t="shared" si="2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>
        <f t="shared" si="5"/>
        <v>1.4769953051643197E-2</v>
      </c>
      <c r="H60" s="2">
        <f t="shared" si="5"/>
        <v>2.1479297088084996E-2</v>
      </c>
      <c r="I60" s="2">
        <f t="shared" si="5"/>
        <v>2.8037959641163793E-2</v>
      </c>
      <c r="J60" s="2">
        <f t="shared" si="5"/>
        <v>1.1735201509927141E-2</v>
      </c>
      <c r="K60" s="2">
        <f t="shared" si="5"/>
        <v>1.0385195674205714E-3</v>
      </c>
      <c r="L60" s="2">
        <f t="shared" si="2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>
        <f t="shared" si="5"/>
        <v>1.5319248826291085E-2</v>
      </c>
      <c r="H61" s="2">
        <f t="shared" si="5"/>
        <v>2.2265277322111691E-2</v>
      </c>
      <c r="I61" s="2">
        <f t="shared" si="5"/>
        <v>2.9013729554360587E-2</v>
      </c>
      <c r="J61" s="2">
        <f t="shared" si="5"/>
        <v>1.2121144369604493E-2</v>
      </c>
      <c r="K61" s="2">
        <f t="shared" si="5"/>
        <v>1.0524291696196834E-3</v>
      </c>
      <c r="L61" s="2">
        <f t="shared" si="2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>
        <f t="shared" si="5"/>
        <v>1.5868544600938971E-2</v>
      </c>
      <c r="H62" s="2">
        <f t="shared" si="5"/>
        <v>2.3049095301014202E-2</v>
      </c>
      <c r="I62" s="2">
        <f t="shared" si="5"/>
        <v>2.997640208280658E-2</v>
      </c>
      <c r="J62" s="2">
        <f t="shared" si="5"/>
        <v>1.248503952705682E-2</v>
      </c>
      <c r="K62" s="2">
        <f t="shared" si="5"/>
        <v>1.0608657698178512E-3</v>
      </c>
      <c r="L62" s="2">
        <f t="shared" si="2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>
        <f t="shared" si="5"/>
        <v>1.6478873239436621E-2</v>
      </c>
      <c r="H63" s="2">
        <f t="shared" si="5"/>
        <v>2.3924653686836047E-2</v>
      </c>
      <c r="I63" s="2">
        <f t="shared" si="5"/>
        <v>3.1076387769450604E-2</v>
      </c>
      <c r="J63" s="2">
        <f t="shared" si="5"/>
        <v>1.2945517390216238E-2</v>
      </c>
      <c r="K63" s="2">
        <f t="shared" si="5"/>
        <v>1.1129311833092894E-3</v>
      </c>
      <c r="L63" s="2">
        <f t="shared" si="2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>
        <f t="shared" si="5"/>
        <v>1.7089201877934272E-2</v>
      </c>
      <c r="H64" s="2">
        <f t="shared" si="5"/>
        <v>2.4797803385359782E-2</v>
      </c>
      <c r="I64" s="2">
        <f t="shared" si="5"/>
        <v>3.2161608770728232E-2</v>
      </c>
      <c r="J64" s="2">
        <f t="shared" si="5"/>
        <v>1.3379689600728934E-2</v>
      </c>
      <c r="K64" s="2">
        <f t="shared" si="5"/>
        <v>1.1445104529024626E-3</v>
      </c>
      <c r="L64" s="2">
        <f t="shared" si="2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>
        <f t="shared" si="5"/>
        <v>1.7699530516431923E-2</v>
      </c>
      <c r="H65" s="2">
        <f t="shared" si="5"/>
        <v>2.566855102295618E-2</v>
      </c>
      <c r="I65" s="2">
        <f t="shared" si="5"/>
        <v>3.3232263267340002E-2</v>
      </c>
      <c r="J65" s="2">
        <f t="shared" si="5"/>
        <v>1.378905891782946E-2</v>
      </c>
      <c r="K65" s="2">
        <f t="shared" si="5"/>
        <v>1.1636642481220529E-3</v>
      </c>
      <c r="L65" s="2">
        <f t="shared" si="2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>
        <f t="shared" si="5"/>
        <v>1.8309859154929574E-2</v>
      </c>
      <c r="H66" s="2">
        <f t="shared" si="5"/>
        <v>2.6536903207766676E-2</v>
      </c>
      <c r="I66" s="2">
        <f t="shared" si="5"/>
        <v>3.4288546779883043E-2</v>
      </c>
      <c r="J66" s="2">
        <f t="shared" si="5"/>
        <v>1.4175042252841757E-2</v>
      </c>
      <c r="K66" s="2">
        <f t="shared" si="5"/>
        <v>1.1752816121725915E-3</v>
      </c>
      <c r="L66" s="2">
        <f t="shared" si="2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>
        <f t="shared" si="5"/>
        <v>1.8920187793427225E-2</v>
      </c>
      <c r="H67" s="2">
        <f t="shared" si="5"/>
        <v>2.7402866529753503E-2</v>
      </c>
      <c r="I67" s="2">
        <f t="shared" si="5"/>
        <v>3.5330652204556605E-2</v>
      </c>
      <c r="J67" s="2">
        <f t="shared" si="5"/>
        <v>1.4538975573400391E-2</v>
      </c>
      <c r="K67" s="2">
        <f t="shared" si="5"/>
        <v>1.1823278996542868E-3</v>
      </c>
      <c r="L67" s="2">
        <f t="shared" si="2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>
        <f t="shared" si="5"/>
        <v>1.9591549295774644E-2</v>
      </c>
      <c r="H68" s="2">
        <f t="shared" si="5"/>
        <v>2.8360344274364742E-2</v>
      </c>
      <c r="I68" s="2">
        <f t="shared" si="5"/>
        <v>3.6509004590172374E-2</v>
      </c>
      <c r="J68" s="2">
        <f t="shared" si="5"/>
        <v>1.4999489419527834E-2</v>
      </c>
      <c r="K68" s="2">
        <f t="shared" si="5"/>
        <v>1.233550045856596E-3</v>
      </c>
      <c r="L68" s="2">
        <f t="shared" si="2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>
        <f t="shared" si="5"/>
        <v>2.0262910798122064E-2</v>
      </c>
      <c r="H69" s="2">
        <f t="shared" si="5"/>
        <v>2.9315187969072495E-2</v>
      </c>
      <c r="I69" s="2">
        <f t="shared" si="5"/>
        <v>3.7671540404322162E-2</v>
      </c>
      <c r="J69" s="2">
        <f t="shared" si="5"/>
        <v>1.5433695557414716E-2</v>
      </c>
      <c r="K69" s="2">
        <f t="shared" si="5"/>
        <v>1.2646178479845797E-3</v>
      </c>
      <c r="L69" s="2">
        <f t="shared" si="2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>
        <f t="shared" si="5"/>
        <v>2.0934272300469483E-2</v>
      </c>
      <c r="H70" s="2">
        <f t="shared" si="5"/>
        <v>3.0267404860226804E-2</v>
      </c>
      <c r="I70" s="2">
        <f t="shared" si="5"/>
        <v>3.88184719467696E-2</v>
      </c>
      <c r="J70" s="2">
        <f t="shared" si="5"/>
        <v>1.5843096863725203E-2</v>
      </c>
      <c r="K70" s="2">
        <f t="shared" si="5"/>
        <v>1.283461422505087E-3</v>
      </c>
      <c r="L70" s="2">
        <f t="shared" si="2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6">1+E70</f>
        <v>1815</v>
      </c>
      <c r="F71">
        <v>12</v>
      </c>
      <c r="G71" s="2">
        <f t="shared" ref="G71:K86" si="7">G70*(1-G$5)+G$4*$F70*$L$4/1000</f>
        <v>2.1605633802816902E-2</v>
      </c>
      <c r="H71" s="2">
        <f t="shared" si="7"/>
        <v>3.1217002174242788E-2</v>
      </c>
      <c r="I71" s="2">
        <f t="shared" si="7"/>
        <v>3.9950008667660131E-2</v>
      </c>
      <c r="J71" s="2">
        <f t="shared" si="7"/>
        <v>1.6229110360504465E-2</v>
      </c>
      <c r="K71" s="2">
        <f t="shared" si="7"/>
        <v>1.2948906281903545E-3</v>
      </c>
      <c r="L71" s="2">
        <f t="shared" ref="L71:L134" si="8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6"/>
        <v>1816</v>
      </c>
      <c r="F72">
        <v>13</v>
      </c>
      <c r="G72" s="2">
        <f t="shared" si="7"/>
        <v>2.2338028169014087E-2</v>
      </c>
      <c r="H72" s="2">
        <f t="shared" si="7"/>
        <v>3.2257883831270498E-2</v>
      </c>
      <c r="I72" s="2">
        <f t="shared" si="7"/>
        <v>4.1216591947554393E-2</v>
      </c>
      <c r="J72" s="2">
        <f t="shared" si="7"/>
        <v>1.6710443011801919E-2</v>
      </c>
      <c r="K72" s="2">
        <f t="shared" si="7"/>
        <v>1.3487711486621431E-3</v>
      </c>
      <c r="L72" s="2">
        <f t="shared" si="8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6"/>
        <v>1817</v>
      </c>
      <c r="F73">
        <v>14</v>
      </c>
      <c r="G73" s="2">
        <f t="shared" si="7"/>
        <v>2.3131455399061036E-2</v>
      </c>
      <c r="H73" s="2">
        <f t="shared" si="7"/>
        <v>3.3389798705352955E-2</v>
      </c>
      <c r="I73" s="2">
        <f t="shared" si="7"/>
        <v>4.2616409108362369E-2</v>
      </c>
      <c r="J73" s="2">
        <f t="shared" si="7"/>
        <v>1.7281649533989533E-2</v>
      </c>
      <c r="K73" s="2">
        <f t="shared" si="7"/>
        <v>1.4283996930970686E-3</v>
      </c>
      <c r="L73" s="2">
        <f t="shared" si="8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6"/>
        <v>1818</v>
      </c>
      <c r="F74">
        <v>14</v>
      </c>
      <c r="G74" s="2">
        <f t="shared" si="7"/>
        <v>2.3985915492957751E-2</v>
      </c>
      <c r="H74" s="2">
        <f t="shared" si="7"/>
        <v>3.4612496361388197E-2</v>
      </c>
      <c r="I74" s="2">
        <f t="shared" si="7"/>
        <v>4.41476718028758E-2</v>
      </c>
      <c r="J74" s="2">
        <f t="shared" si="7"/>
        <v>1.7937595715373757E-2</v>
      </c>
      <c r="K74" s="2">
        <f t="shared" si="7"/>
        <v>1.5236452034926525E-3</v>
      </c>
      <c r="L74" s="2">
        <f t="shared" si="8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6"/>
        <v>1819</v>
      </c>
      <c r="F75">
        <v>14</v>
      </c>
      <c r="G75" s="2">
        <f t="shared" si="7"/>
        <v>2.4840375586854466E-2</v>
      </c>
      <c r="H75" s="2">
        <f t="shared" si="7"/>
        <v>3.58318303396137E-2</v>
      </c>
      <c r="I75" s="2">
        <f t="shared" si="7"/>
        <v>4.5658380946400061E-2</v>
      </c>
      <c r="J75" s="2">
        <f t="shared" si="7"/>
        <v>1.8556069753615102E-2</v>
      </c>
      <c r="K75" s="2">
        <f t="shared" si="7"/>
        <v>1.5814145257475524E-3</v>
      </c>
      <c r="L75" s="2">
        <f t="shared" si="8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6"/>
        <v>1820</v>
      </c>
      <c r="F76">
        <v>14</v>
      </c>
      <c r="G76" s="2">
        <f t="shared" si="7"/>
        <v>2.569483568075118E-2</v>
      </c>
      <c r="H76" s="2">
        <f t="shared" si="7"/>
        <v>3.7047809893607689E-2</v>
      </c>
      <c r="I76" s="2">
        <f t="shared" si="7"/>
        <v>4.7148812421355442E-2</v>
      </c>
      <c r="J76" s="2">
        <f t="shared" si="7"/>
        <v>1.9139212314444338E-2</v>
      </c>
      <c r="K76" s="2">
        <f t="shared" si="7"/>
        <v>1.6164533908859687E-3</v>
      </c>
      <c r="L76" s="2">
        <f t="shared" si="8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6"/>
        <v>1821</v>
      </c>
      <c r="F77">
        <v>14</v>
      </c>
      <c r="G77" s="2">
        <f t="shared" si="7"/>
        <v>2.6549295774647895E-2</v>
      </c>
      <c r="H77" s="2">
        <f t="shared" si="7"/>
        <v>3.826044425149152E-2</v>
      </c>
      <c r="I77" s="2">
        <f t="shared" si="7"/>
        <v>4.8619238407098475E-2</v>
      </c>
      <c r="J77" s="2">
        <f t="shared" si="7"/>
        <v>1.9689041774088981E-2</v>
      </c>
      <c r="K77" s="2">
        <f t="shared" si="7"/>
        <v>1.6377055368739543E-3</v>
      </c>
      <c r="L77" s="2">
        <f t="shared" si="8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6"/>
        <v>1822</v>
      </c>
      <c r="F78">
        <v>15</v>
      </c>
      <c r="G78" s="2">
        <f t="shared" si="7"/>
        <v>2.740375586854461E-2</v>
      </c>
      <c r="H78" s="2">
        <f t="shared" si="7"/>
        <v>3.9469742615999705E-2</v>
      </c>
      <c r="I78" s="2">
        <f t="shared" si="7"/>
        <v>5.0069927429626737E-2</v>
      </c>
      <c r="J78" s="2">
        <f t="shared" si="7"/>
        <v>2.0207461205288154E-2</v>
      </c>
      <c r="K78" s="2">
        <f t="shared" si="7"/>
        <v>1.6505956150003566E-3</v>
      </c>
      <c r="L78" s="2">
        <f t="shared" si="8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6"/>
        <v>1823</v>
      </c>
      <c r="F79">
        <v>16</v>
      </c>
      <c r="G79" s="2">
        <f t="shared" si="7"/>
        <v>2.8319248826291089E-2</v>
      </c>
      <c r="H79" s="2">
        <f t="shared" si="7"/>
        <v>4.0769610878164796E-2</v>
      </c>
      <c r="I79" s="2">
        <f t="shared" si="7"/>
        <v>5.1651379152400506E-2</v>
      </c>
      <c r="J79" s="2">
        <f t="shared" si="7"/>
        <v>2.0813635856237155E-2</v>
      </c>
      <c r="K79" s="2">
        <f t="shared" si="7"/>
        <v>1.7053621993976221E-3</v>
      </c>
      <c r="L79" s="2">
        <f t="shared" si="8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6"/>
        <v>1824</v>
      </c>
      <c r="F80">
        <v>16</v>
      </c>
      <c r="G80" s="2">
        <f t="shared" si="7"/>
        <v>2.9295774647887334E-2</v>
      </c>
      <c r="H80" s="2">
        <f t="shared" si="7"/>
        <v>4.2159799877490349E-2</v>
      </c>
      <c r="I80" s="2">
        <f t="shared" si="7"/>
        <v>5.3361838397920448E-2</v>
      </c>
      <c r="J80" s="2">
        <f t="shared" si="7"/>
        <v>2.1502552547121346E-2</v>
      </c>
      <c r="K80" s="2">
        <f t="shared" si="7"/>
        <v>1.7855281687698152E-3</v>
      </c>
      <c r="L80" s="2">
        <f t="shared" si="8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6"/>
        <v>1825</v>
      </c>
      <c r="F81">
        <v>17</v>
      </c>
      <c r="G81" s="2">
        <f t="shared" si="7"/>
        <v>3.0272300469483579E-2</v>
      </c>
      <c r="H81" s="2">
        <f t="shared" si="7"/>
        <v>4.3546164425312867E-2</v>
      </c>
      <c r="I81" s="2">
        <f t="shared" si="7"/>
        <v>5.5049338805976608E-2</v>
      </c>
      <c r="J81" s="2">
        <f t="shared" si="7"/>
        <v>2.215211359330942E-2</v>
      </c>
      <c r="K81" s="2">
        <f t="shared" si="7"/>
        <v>1.8341512870596341E-3</v>
      </c>
      <c r="L81" s="2">
        <f t="shared" si="8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6"/>
        <v>1826</v>
      </c>
      <c r="F82">
        <v>17</v>
      </c>
      <c r="G82" s="2">
        <f t="shared" si="7"/>
        <v>3.1309859154929585E-2</v>
      </c>
      <c r="H82" s="2">
        <f t="shared" si="7"/>
        <v>4.5022611756427813E-2</v>
      </c>
      <c r="I82" s="2">
        <f t="shared" si="7"/>
        <v>5.6864423286009796E-2</v>
      </c>
      <c r="J82" s="2">
        <f t="shared" si="7"/>
        <v>2.2881938151073214E-2</v>
      </c>
      <c r="K82" s="2">
        <f t="shared" si="7"/>
        <v>1.9105910558807552E-3</v>
      </c>
      <c r="L82" s="2">
        <f t="shared" si="8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6"/>
        <v>1827</v>
      </c>
      <c r="F83">
        <v>18</v>
      </c>
      <c r="G83" s="2">
        <f t="shared" si="7"/>
        <v>3.2347417840375592E-2</v>
      </c>
      <c r="H83" s="2">
        <f t="shared" si="7"/>
        <v>4.6494997336789898E-2</v>
      </c>
      <c r="I83" s="2">
        <f t="shared" si="7"/>
        <v>5.8655144584242966E-2</v>
      </c>
      <c r="J83" s="2">
        <f t="shared" si="7"/>
        <v>2.3570070126314454E-2</v>
      </c>
      <c r="K83" s="2">
        <f t="shared" si="7"/>
        <v>1.9569541192921112E-3</v>
      </c>
      <c r="L83" s="2">
        <f t="shared" si="8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6"/>
        <v>1828</v>
      </c>
      <c r="F84">
        <v>18</v>
      </c>
      <c r="G84" s="2">
        <f t="shared" si="7"/>
        <v>3.3446009389671363E-2</v>
      </c>
      <c r="H84" s="2">
        <f t="shared" si="7"/>
        <v>4.8057229054011906E-2</v>
      </c>
      <c r="I84" s="2">
        <f t="shared" si="7"/>
        <v>6.0572064460091543E-2</v>
      </c>
      <c r="J84" s="2">
        <f t="shared" si="7"/>
        <v>2.4336262177216007E-2</v>
      </c>
      <c r="K84" s="2">
        <f t="shared" si="7"/>
        <v>2.0320230955368111E-3</v>
      </c>
      <c r="L84" s="2">
        <f t="shared" si="8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6"/>
        <v>1829</v>
      </c>
      <c r="F85">
        <v>18</v>
      </c>
      <c r="G85" s="2">
        <f t="shared" si="7"/>
        <v>3.4544600938967135E-2</v>
      </c>
      <c r="H85" s="2">
        <f t="shared" si="7"/>
        <v>4.9615163025069971E-2</v>
      </c>
      <c r="I85" s="2">
        <f t="shared" si="7"/>
        <v>6.2463254256737134E-2</v>
      </c>
      <c r="J85" s="2">
        <f t="shared" si="7"/>
        <v>2.5058684085046169E-2</v>
      </c>
      <c r="K85" s="2">
        <f t="shared" si="7"/>
        <v>2.0775547312224607E-3</v>
      </c>
      <c r="L85" s="2">
        <f t="shared" si="8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6"/>
        <v>1830</v>
      </c>
      <c r="F86">
        <v>24</v>
      </c>
      <c r="G86" s="2">
        <f t="shared" si="7"/>
        <v>3.5643192488262906E-2</v>
      </c>
      <c r="H86" s="2">
        <f t="shared" si="7"/>
        <v>5.116881107319228E-2</v>
      </c>
      <c r="I86" s="2">
        <f t="shared" si="7"/>
        <v>6.4329059339149938E-2</v>
      </c>
      <c r="J86" s="2">
        <f t="shared" si="7"/>
        <v>2.5739836300471632E-2</v>
      </c>
      <c r="K86" s="2">
        <f t="shared" si="7"/>
        <v>2.1051710642526729E-3</v>
      </c>
      <c r="L86" s="2">
        <f t="shared" si="8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6"/>
        <v>1831</v>
      </c>
      <c r="F87">
        <v>23</v>
      </c>
      <c r="G87" s="2">
        <f t="shared" ref="G87:K102" si="9">G86*(1-G$5)+G$4*$F86*$L$4/1000</f>
        <v>3.7107981220657275E-2</v>
      </c>
      <c r="H87" s="2">
        <f t="shared" si="9"/>
        <v>5.3281565270771124E-2</v>
      </c>
      <c r="I87" s="2">
        <f t="shared" si="9"/>
        <v>6.7071228887303033E-2</v>
      </c>
      <c r="J87" s="2">
        <f t="shared" si="9"/>
        <v>2.7086301783386228E-2</v>
      </c>
      <c r="K87" s="2">
        <f t="shared" si="9"/>
        <v>2.4036113577894022E-3</v>
      </c>
      <c r="L87" s="2">
        <f t="shared" si="8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6"/>
        <v>1832</v>
      </c>
      <c r="F88">
        <v>23</v>
      </c>
      <c r="G88" s="2">
        <f t="shared" si="9"/>
        <v>3.8511737089201879E-2</v>
      </c>
      <c r="H88" s="2">
        <f t="shared" si="9"/>
        <v>5.5294610504767208E-2</v>
      </c>
      <c r="I88" s="2">
        <f t="shared" si="9"/>
        <v>6.9626356605096862E-2</v>
      </c>
      <c r="J88" s="2">
        <f t="shared" si="9"/>
        <v>2.8238477034335203E-2</v>
      </c>
      <c r="K88" s="2">
        <f t="shared" si="9"/>
        <v>2.537676189105555E-3</v>
      </c>
      <c r="L88" s="2">
        <f t="shared" si="8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6"/>
        <v>1833</v>
      </c>
      <c r="F89">
        <v>24</v>
      </c>
      <c r="G89" s="2">
        <f t="shared" si="9"/>
        <v>3.9915492957746483E-2</v>
      </c>
      <c r="H89" s="2">
        <f t="shared" si="9"/>
        <v>5.7302117791135622E-2</v>
      </c>
      <c r="I89" s="2">
        <f t="shared" si="9"/>
        <v>7.2147187824961434E-2</v>
      </c>
      <c r="J89" s="2">
        <f t="shared" si="9"/>
        <v>2.9324832135469242E-2</v>
      </c>
      <c r="K89" s="2">
        <f t="shared" si="9"/>
        <v>2.6189906196880039E-3</v>
      </c>
      <c r="L89" s="2">
        <f t="shared" si="8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6"/>
        <v>1834</v>
      </c>
      <c r="F90">
        <v>24</v>
      </c>
      <c r="G90" s="2">
        <f t="shared" si="9"/>
        <v>4.1380281690140852E-2</v>
      </c>
      <c r="H90" s="2">
        <f t="shared" si="9"/>
        <v>5.9397999078550895E-2</v>
      </c>
      <c r="I90" s="2">
        <f t="shared" si="9"/>
        <v>7.4784417637399195E-2</v>
      </c>
      <c r="J90" s="2">
        <f t="shared" si="9"/>
        <v>3.0466498077037055E-2</v>
      </c>
      <c r="K90" s="2">
        <f t="shared" si="9"/>
        <v>2.7152586717208455E-3</v>
      </c>
      <c r="L90" s="2">
        <f t="shared" si="8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6"/>
        <v>1835</v>
      </c>
      <c r="F91">
        <v>25</v>
      </c>
      <c r="G91" s="2">
        <f t="shared" si="9"/>
        <v>4.2845070422535221E-2</v>
      </c>
      <c r="H91" s="2">
        <f t="shared" si="9"/>
        <v>6.1488114533878792E-2</v>
      </c>
      <c r="I91" s="2">
        <f t="shared" si="9"/>
        <v>7.7386248927026779E-2</v>
      </c>
      <c r="J91" s="2">
        <f t="shared" si="9"/>
        <v>3.1542944232595134E-2</v>
      </c>
      <c r="K91" s="2">
        <f t="shared" si="9"/>
        <v>2.7736481968295753E-3</v>
      </c>
      <c r="L91" s="2">
        <f t="shared" si="8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6"/>
        <v>1836</v>
      </c>
      <c r="F92">
        <v>29</v>
      </c>
      <c r="G92" s="2">
        <f t="shared" si="9"/>
        <v>4.4370892018779355E-2</v>
      </c>
      <c r="H92" s="2">
        <f t="shared" si="9"/>
        <v>6.3666376732710805E-2</v>
      </c>
      <c r="I92" s="2">
        <f t="shared" si="9"/>
        <v>8.010339157640331E-2</v>
      </c>
      <c r="J92" s="2">
        <f t="shared" si="9"/>
        <v>3.2675267295495455E-2</v>
      </c>
      <c r="K92" s="2">
        <f t="shared" si="9"/>
        <v>2.8560115908215916E-3</v>
      </c>
      <c r="L92" s="2">
        <f t="shared" si="8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6"/>
        <v>1837</v>
      </c>
      <c r="F93">
        <v>29</v>
      </c>
      <c r="G93" s="2">
        <f t="shared" si="9"/>
        <v>4.614084507042255E-2</v>
      </c>
      <c r="H93" s="2">
        <f t="shared" si="9"/>
        <v>6.6214233321565064E-2</v>
      </c>
      <c r="I93" s="2">
        <f t="shared" si="9"/>
        <v>8.3385002030790176E-2</v>
      </c>
      <c r="J93" s="2">
        <f t="shared" si="9"/>
        <v>3.4212387869746778E-2</v>
      </c>
      <c r="K93" s="2">
        <f t="shared" si="9"/>
        <v>3.0937609417457882E-3</v>
      </c>
      <c r="L93" s="2">
        <f t="shared" si="8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6"/>
        <v>1838</v>
      </c>
      <c r="F94">
        <v>30</v>
      </c>
      <c r="G94" s="2">
        <f t="shared" si="9"/>
        <v>4.7910798122065744E-2</v>
      </c>
      <c r="H94" s="2">
        <f t="shared" si="9"/>
        <v>6.8755080680763872E-2</v>
      </c>
      <c r="I94" s="2">
        <f t="shared" si="9"/>
        <v>8.6622564688517131E-2</v>
      </c>
      <c r="J94" s="2">
        <f t="shared" si="9"/>
        <v>3.5661697578075136E-2</v>
      </c>
      <c r="K94" s="2">
        <f t="shared" si="9"/>
        <v>3.2379632124080915E-3</v>
      </c>
      <c r="L94" s="2">
        <f t="shared" si="8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6"/>
        <v>1839</v>
      </c>
      <c r="F95">
        <v>31</v>
      </c>
      <c r="G95" s="2">
        <f t="shared" si="9"/>
        <v>4.9741784037558703E-2</v>
      </c>
      <c r="H95" s="2">
        <f t="shared" si="9"/>
        <v>7.1382834806522619E-2</v>
      </c>
      <c r="I95" s="2">
        <f t="shared" si="9"/>
        <v>8.9966905528023985E-2</v>
      </c>
      <c r="J95" s="2">
        <f t="shared" si="9"/>
        <v>3.7145583671204865E-2</v>
      </c>
      <c r="K95" s="2">
        <f t="shared" si="9"/>
        <v>3.3723746675724696E-3</v>
      </c>
      <c r="L95" s="2">
        <f t="shared" si="8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6"/>
        <v>1840</v>
      </c>
      <c r="F96">
        <v>33</v>
      </c>
      <c r="G96" s="2">
        <f t="shared" si="9"/>
        <v>5.1633802816901428E-2</v>
      </c>
      <c r="H96" s="2">
        <f t="shared" si="9"/>
        <v>7.409725661572801E-2</v>
      </c>
      <c r="I96" s="2">
        <f t="shared" si="9"/>
        <v>9.3416591306790295E-2</v>
      </c>
      <c r="J96" s="2">
        <f t="shared" si="9"/>
        <v>3.8662070908975402E-2</v>
      </c>
      <c r="K96" s="2">
        <f t="shared" si="9"/>
        <v>3.5008476929537669E-3</v>
      </c>
      <c r="L96" s="2">
        <f t="shared" si="8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6"/>
        <v>1841</v>
      </c>
      <c r="F97">
        <v>34</v>
      </c>
      <c r="G97" s="2">
        <f t="shared" si="9"/>
        <v>5.3647887323943683E-2</v>
      </c>
      <c r="H97" s="2">
        <f t="shared" si="9"/>
        <v>7.6992004396606611E-2</v>
      </c>
      <c r="I97" s="2">
        <f t="shared" si="9"/>
        <v>9.712044276194351E-2</v>
      </c>
      <c r="J97" s="2">
        <f t="shared" si="9"/>
        <v>4.032666778250546E-2</v>
      </c>
      <c r="K97" s="2">
        <f t="shared" si="9"/>
        <v>3.6726672354085864E-3</v>
      </c>
      <c r="L97" s="2">
        <f t="shared" si="8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6"/>
        <v>1842</v>
      </c>
      <c r="F98">
        <v>36</v>
      </c>
      <c r="G98" s="2">
        <f t="shared" si="9"/>
        <v>5.5723004694835702E-2</v>
      </c>
      <c r="H98" s="2">
        <f t="shared" si="9"/>
        <v>7.9972685353403669E-2</v>
      </c>
      <c r="I98" s="2">
        <f t="shared" si="9"/>
        <v>0.10092481358345068</v>
      </c>
      <c r="J98" s="2">
        <f t="shared" si="9"/>
        <v>4.2013542361920522E-2</v>
      </c>
      <c r="K98" s="2">
        <f t="shared" si="9"/>
        <v>3.8238294126527426E-3</v>
      </c>
      <c r="L98" s="2">
        <f t="shared" si="8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6"/>
        <v>1843</v>
      </c>
      <c r="F99">
        <v>37</v>
      </c>
      <c r="G99" s="2">
        <f t="shared" si="9"/>
        <v>5.7920187793427252E-2</v>
      </c>
      <c r="H99" s="2">
        <f t="shared" si="9"/>
        <v>8.3132959794997893E-2</v>
      </c>
      <c r="I99" s="2">
        <f t="shared" si="9"/>
        <v>0.10497858928025085</v>
      </c>
      <c r="J99" s="2">
        <f t="shared" si="9"/>
        <v>4.3838792883940027E-2</v>
      </c>
      <c r="K99" s="2">
        <f t="shared" si="9"/>
        <v>4.0094106213552621E-3</v>
      </c>
      <c r="L99" s="2">
        <f t="shared" si="8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6"/>
        <v>1844</v>
      </c>
      <c r="F100">
        <v>39</v>
      </c>
      <c r="G100" s="2">
        <f t="shared" si="9"/>
        <v>6.0178403755868567E-2</v>
      </c>
      <c r="H100" s="2">
        <f t="shared" si="9"/>
        <v>8.6378436940727846E-2</v>
      </c>
      <c r="I100" s="2">
        <f t="shared" si="9"/>
        <v>0.10912818744471556</v>
      </c>
      <c r="J100" s="2">
        <f t="shared" si="9"/>
        <v>4.5677143473978089E-2</v>
      </c>
      <c r="K100" s="2">
        <f t="shared" si="9"/>
        <v>4.1689196711073816E-3</v>
      </c>
      <c r="L100" s="2">
        <f t="shared" si="8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6"/>
        <v>1845</v>
      </c>
      <c r="F101">
        <v>43</v>
      </c>
      <c r="G101" s="2">
        <f t="shared" si="9"/>
        <v>6.2558685446009413E-2</v>
      </c>
      <c r="H101" s="2">
        <f t="shared" si="9"/>
        <v>8.9802779109021957E-2</v>
      </c>
      <c r="I101" s="2">
        <f t="shared" si="9"/>
        <v>0.11352255663045085</v>
      </c>
      <c r="J101" s="2">
        <f t="shared" si="9"/>
        <v>4.76452166583523E-2</v>
      </c>
      <c r="K101" s="2">
        <f t="shared" si="9"/>
        <v>4.359563513898693E-3</v>
      </c>
      <c r="L101" s="2">
        <f t="shared" si="8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6"/>
        <v>1846</v>
      </c>
      <c r="F102">
        <v>43</v>
      </c>
      <c r="G102" s="2">
        <f t="shared" si="9"/>
        <v>6.5183098591549318E-2</v>
      </c>
      <c r="H102" s="2">
        <f t="shared" si="9"/>
        <v>9.3593287664085228E-2</v>
      </c>
      <c r="I102" s="2">
        <f t="shared" si="9"/>
        <v>0.11845888085362308</v>
      </c>
      <c r="J102" s="2">
        <f t="shared" si="9"/>
        <v>4.9970343577114801E-2</v>
      </c>
      <c r="K102" s="2">
        <f t="shared" si="9"/>
        <v>4.6629882768671055E-3</v>
      </c>
      <c r="L102" s="2">
        <f t="shared" si="8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6"/>
        <v>1847</v>
      </c>
      <c r="F103">
        <v>46</v>
      </c>
      <c r="G103" s="2">
        <f t="shared" ref="G103:K118" si="10">G102*(1-G$5)+G$4*$F102*$L$4/1000</f>
        <v>6.7807511737089224E-2</v>
      </c>
      <c r="H103" s="2">
        <f t="shared" si="10"/>
        <v>9.7373368416779404E-2</v>
      </c>
      <c r="I103" s="2">
        <f t="shared" si="10"/>
        <v>0.12332894669279393</v>
      </c>
      <c r="J103" s="2">
        <f t="shared" si="10"/>
        <v>5.2162643304869999E-2</v>
      </c>
      <c r="K103" s="2">
        <f t="shared" si="10"/>
        <v>4.8470246985234857E-3</v>
      </c>
      <c r="L103" s="2">
        <f t="shared" si="8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6"/>
        <v>1848</v>
      </c>
      <c r="F104">
        <v>47</v>
      </c>
      <c r="G104" s="2">
        <f t="shared" si="10"/>
        <v>7.0615023474178432E-2</v>
      </c>
      <c r="H104" s="2">
        <f t="shared" si="10"/>
        <v>0.10142474019514565</v>
      </c>
      <c r="I104" s="2">
        <f t="shared" si="10"/>
        <v>0.12858434773415406</v>
      </c>
      <c r="J104" s="2">
        <f t="shared" si="10"/>
        <v>5.458181651750707E-2</v>
      </c>
      <c r="K104" s="2">
        <f t="shared" si="10"/>
        <v>5.0994935011844178E-3</v>
      </c>
      <c r="L104" s="2">
        <f t="shared" si="8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6"/>
        <v>1849</v>
      </c>
      <c r="F105">
        <v>50</v>
      </c>
      <c r="G105" s="2">
        <f t="shared" si="10"/>
        <v>7.3483568075117398E-2</v>
      </c>
      <c r="H105" s="2">
        <f t="shared" si="10"/>
        <v>0.10555886324223084</v>
      </c>
      <c r="I105" s="2">
        <f t="shared" si="10"/>
        <v>0.13391944228772401</v>
      </c>
      <c r="J105" s="2">
        <f t="shared" si="10"/>
        <v>5.6980160862054464E-2</v>
      </c>
      <c r="K105" s="2">
        <f t="shared" si="10"/>
        <v>5.2995719274267234E-3</v>
      </c>
      <c r="L105" s="2">
        <f t="shared" si="8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6"/>
        <v>1850</v>
      </c>
      <c r="F106">
        <v>54</v>
      </c>
      <c r="G106" s="2">
        <f t="shared" si="10"/>
        <v>7.6535211267605666E-2</v>
      </c>
      <c r="H106" s="2">
        <f t="shared" si="10"/>
        <v>0.10996330333405055</v>
      </c>
      <c r="I106" s="2">
        <f t="shared" si="10"/>
        <v>0.1396336301416678</v>
      </c>
      <c r="J106" s="2">
        <f t="shared" si="10"/>
        <v>5.9593608010300766E-2</v>
      </c>
      <c r="K106" s="2">
        <f t="shared" si="10"/>
        <v>5.5617706977122696E-3</v>
      </c>
      <c r="L106" s="2">
        <f t="shared" si="8"/>
        <v>275.39128752345135</v>
      </c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6"/>
        <v>1851</v>
      </c>
      <c r="F107">
        <v>54</v>
      </c>
      <c r="G107" s="2">
        <f t="shared" si="10"/>
        <v>7.9830985915492994E-2</v>
      </c>
      <c r="H107" s="2">
        <f t="shared" si="10"/>
        <v>0.11473121353394743</v>
      </c>
      <c r="I107" s="2">
        <f t="shared" si="10"/>
        <v>0.14587205761400859</v>
      </c>
      <c r="J107" s="2">
        <f t="shared" si="10"/>
        <v>6.2527240707341433E-2</v>
      </c>
      <c r="K107" s="2">
        <f t="shared" si="10"/>
        <v>5.9085957180594504E-3</v>
      </c>
      <c r="L107" s="2">
        <f t="shared" si="8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6"/>
        <v>1852</v>
      </c>
      <c r="F108">
        <v>57</v>
      </c>
      <c r="G108" s="2">
        <f t="shared" si="10"/>
        <v>8.3126760563380322E-2</v>
      </c>
      <c r="H108" s="2">
        <f t="shared" si="10"/>
        <v>0.11948600707032649</v>
      </c>
      <c r="I108" s="2">
        <f t="shared" si="10"/>
        <v>0.15202674907057337</v>
      </c>
      <c r="J108" s="2">
        <f t="shared" si="10"/>
        <v>6.5293284191315623E-2</v>
      </c>
      <c r="K108" s="2">
        <f t="shared" si="10"/>
        <v>6.1189557264554736E-3</v>
      </c>
      <c r="L108" s="2">
        <f t="shared" si="8"/>
        <v>275.42605175662203</v>
      </c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6"/>
        <v>1853</v>
      </c>
      <c r="F109">
        <v>59</v>
      </c>
      <c r="G109" s="2">
        <f t="shared" si="10"/>
        <v>8.6605633802816939E-2</v>
      </c>
      <c r="H109" s="2">
        <f t="shared" si="10"/>
        <v>0.12450941016836632</v>
      </c>
      <c r="I109" s="2">
        <f t="shared" si="10"/>
        <v>0.15854953269309094</v>
      </c>
      <c r="J109" s="2">
        <f t="shared" si="10"/>
        <v>6.8253424983145988E-2</v>
      </c>
      <c r="K109" s="2">
        <f t="shared" si="10"/>
        <v>6.3873905915476032E-3</v>
      </c>
      <c r="L109" s="2">
        <f t="shared" si="8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6"/>
        <v>1854</v>
      </c>
      <c r="F110">
        <v>69</v>
      </c>
      <c r="G110" s="2">
        <f t="shared" si="10"/>
        <v>9.0206572769953086E-2</v>
      </c>
      <c r="H110" s="2">
        <f t="shared" si="10"/>
        <v>0.12970678716151648</v>
      </c>
      <c r="I110" s="2">
        <f t="shared" si="10"/>
        <v>0.16528523298001818</v>
      </c>
      <c r="J110" s="2">
        <f t="shared" si="10"/>
        <v>7.1279204021829703E-2</v>
      </c>
      <c r="K110" s="2">
        <f t="shared" si="10"/>
        <v>6.6441012809768281E-3</v>
      </c>
      <c r="L110" s="2">
        <f t="shared" si="8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6"/>
        <v>1855</v>
      </c>
      <c r="F111">
        <v>71</v>
      </c>
      <c r="G111" s="2">
        <f t="shared" si="10"/>
        <v>9.4417840375586884E-2</v>
      </c>
      <c r="H111" s="2">
        <f t="shared" si="10"/>
        <v>0.13582883315131003</v>
      </c>
      <c r="I111" s="2">
        <f t="shared" si="10"/>
        <v>0.17343286996702248</v>
      </c>
      <c r="J111" s="2">
        <f t="shared" si="10"/>
        <v>7.5305838736831401E-2</v>
      </c>
      <c r="K111" s="2">
        <f t="shared" si="10"/>
        <v>7.2692877528667387E-3</v>
      </c>
      <c r="L111" s="2">
        <f t="shared" si="8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6"/>
        <v>1856</v>
      </c>
      <c r="F112">
        <v>76</v>
      </c>
      <c r="G112" s="2">
        <f t="shared" si="10"/>
        <v>9.8751173708920212E-2</v>
      </c>
      <c r="H112" s="2">
        <f t="shared" si="10"/>
        <v>0.14212183063676986</v>
      </c>
      <c r="I112" s="2">
        <f t="shared" si="10"/>
        <v>0.18177161383583249</v>
      </c>
      <c r="J112" s="2">
        <f t="shared" si="10"/>
        <v>7.9337186253757783E-2</v>
      </c>
      <c r="K112" s="2">
        <f t="shared" si="10"/>
        <v>7.7423792297205626E-3</v>
      </c>
      <c r="L112" s="2">
        <f t="shared" si="8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6"/>
        <v>1857</v>
      </c>
      <c r="F113">
        <v>77</v>
      </c>
      <c r="G113" s="2">
        <f t="shared" si="10"/>
        <v>0.10338967136150237</v>
      </c>
      <c r="H113" s="2">
        <f t="shared" si="10"/>
        <v>0.14886699946606516</v>
      </c>
      <c r="I113" s="2">
        <f t="shared" si="10"/>
        <v>0.19074960365753016</v>
      </c>
      <c r="J113" s="2">
        <f t="shared" si="10"/>
        <v>8.372509002110759E-2</v>
      </c>
      <c r="K113" s="2">
        <f t="shared" si="10"/>
        <v>8.2640654993186968E-3</v>
      </c>
      <c r="L113" s="2">
        <f t="shared" si="8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6"/>
        <v>1858</v>
      </c>
      <c r="F114">
        <v>78</v>
      </c>
      <c r="G114" s="2">
        <f t="shared" si="10"/>
        <v>0.1080892018779343</v>
      </c>
      <c r="H114" s="2">
        <f t="shared" si="10"/>
        <v>0.15568750884784924</v>
      </c>
      <c r="I114" s="2">
        <f t="shared" si="10"/>
        <v>0.19975732011208866</v>
      </c>
      <c r="J114" s="2">
        <f t="shared" si="10"/>
        <v>8.7979697533180135E-2</v>
      </c>
      <c r="K114" s="2">
        <f t="shared" si="10"/>
        <v>8.6274325733885857E-3</v>
      </c>
      <c r="L114" s="2">
        <f t="shared" si="8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6"/>
        <v>1859</v>
      </c>
      <c r="F115">
        <v>83</v>
      </c>
      <c r="G115" s="2">
        <f t="shared" si="10"/>
        <v>0.11284976525821599</v>
      </c>
      <c r="H115" s="2">
        <f t="shared" si="10"/>
        <v>0.16258315151800956</v>
      </c>
      <c r="I115" s="2">
        <f t="shared" si="10"/>
        <v>0.20879436419033309</v>
      </c>
      <c r="J115" s="2">
        <f t="shared" si="10"/>
        <v>9.2108623585975338E-2</v>
      </c>
      <c r="K115" s="2">
        <f t="shared" si="10"/>
        <v>8.8947742013495579E-3</v>
      </c>
      <c r="L115" s="2">
        <f t="shared" si="8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6"/>
        <v>1860</v>
      </c>
      <c r="F116">
        <v>91</v>
      </c>
      <c r="G116" s="2">
        <f t="shared" si="10"/>
        <v>0.11791549295774652</v>
      </c>
      <c r="H116" s="2">
        <f t="shared" si="10"/>
        <v>0.16992930763708347</v>
      </c>
      <c r="I116" s="2">
        <f t="shared" si="10"/>
        <v>0.21846128120597164</v>
      </c>
      <c r="J116" s="2">
        <f t="shared" si="10"/>
        <v>9.6588531534212541E-2</v>
      </c>
      <c r="K116" s="2">
        <f t="shared" si="10"/>
        <v>9.2916668793629337E-3</v>
      </c>
      <c r="L116" s="2">
        <f t="shared" si="8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6"/>
        <v>1861</v>
      </c>
      <c r="F117">
        <v>95</v>
      </c>
      <c r="G117" s="2">
        <f t="shared" si="10"/>
        <v>0.12346948356807516</v>
      </c>
      <c r="H117" s="2">
        <f t="shared" si="10"/>
        <v>0.17800642796994795</v>
      </c>
      <c r="I117" s="2">
        <f t="shared" si="10"/>
        <v>0.22920032084185249</v>
      </c>
      <c r="J117" s="2">
        <f t="shared" si="10"/>
        <v>0.10175148356169764</v>
      </c>
      <c r="K117" s="2">
        <f t="shared" si="10"/>
        <v>9.907981311653595E-3</v>
      </c>
      <c r="L117" s="2">
        <f t="shared" si="8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6"/>
        <v>1862</v>
      </c>
      <c r="F118">
        <v>97</v>
      </c>
      <c r="G118" s="2">
        <f t="shared" si="10"/>
        <v>0.12926760563380285</v>
      </c>
      <c r="H118" s="2">
        <f t="shared" si="10"/>
        <v>0.18643691475773536</v>
      </c>
      <c r="I118" s="2">
        <f t="shared" si="10"/>
        <v>0.24039615344071119</v>
      </c>
      <c r="J118" s="2">
        <f t="shared" si="10"/>
        <v>0.10708897593949951</v>
      </c>
      <c r="K118" s="2">
        <f t="shared" si="10"/>
        <v>1.0469588338091314E-2</v>
      </c>
      <c r="L118" s="2">
        <f t="shared" si="8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6"/>
        <v>1863</v>
      </c>
      <c r="F119">
        <v>104</v>
      </c>
      <c r="G119" s="2">
        <f t="shared" ref="G119:K134" si="11">G118*(1-G$5)+G$4*$F118*$L$4/1000</f>
        <v>0.13518779342723009</v>
      </c>
      <c r="H119" s="2">
        <f t="shared" si="11"/>
        <v>0.19503200245153268</v>
      </c>
      <c r="I119" s="2">
        <f t="shared" si="11"/>
        <v>0.25174217816249217</v>
      </c>
      <c r="J119" s="2">
        <f t="shared" si="11"/>
        <v>0.11235629594209656</v>
      </c>
      <c r="K119" s="2">
        <f t="shared" si="11"/>
        <v>1.0904116931950857E-2</v>
      </c>
      <c r="L119" s="2">
        <f t="shared" si="8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6"/>
        <v>1864</v>
      </c>
      <c r="F120">
        <v>112</v>
      </c>
      <c r="G120" s="2">
        <f t="shared" si="11"/>
        <v>0.14153521126760568</v>
      </c>
      <c r="H120" s="2">
        <f t="shared" si="11"/>
        <v>0.20426072179740112</v>
      </c>
      <c r="I120" s="2">
        <f t="shared" si="11"/>
        <v>0.26398755274493857</v>
      </c>
      <c r="J120" s="2">
        <f t="shared" si="11"/>
        <v>0.11814430675676638</v>
      </c>
      <c r="K120" s="2">
        <f t="shared" si="11"/>
        <v>1.1496310344301069E-2</v>
      </c>
      <c r="L120" s="2">
        <f t="shared" si="8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6"/>
        <v>1865</v>
      </c>
      <c r="F121">
        <v>119</v>
      </c>
      <c r="G121" s="2">
        <f t="shared" si="11"/>
        <v>0.1483708920187794</v>
      </c>
      <c r="H121" s="2">
        <f t="shared" si="11"/>
        <v>0.21421522636933563</v>
      </c>
      <c r="I121" s="2">
        <f t="shared" si="11"/>
        <v>0.27727044030209569</v>
      </c>
      <c r="J121" s="2">
        <f t="shared" si="11"/>
        <v>0.12454063384641034</v>
      </c>
      <c r="K121" s="2">
        <f t="shared" si="11"/>
        <v>1.2231080659831414E-2</v>
      </c>
      <c r="L121" s="2">
        <f t="shared" si="8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6"/>
        <v>1866</v>
      </c>
      <c r="F122">
        <v>122</v>
      </c>
      <c r="G122" s="2">
        <f t="shared" si="11"/>
        <v>0.15563380281690148</v>
      </c>
      <c r="H122" s="2">
        <f t="shared" si="11"/>
        <v>0.22479962279686366</v>
      </c>
      <c r="I122" s="2">
        <f t="shared" si="11"/>
        <v>0.2914266799540296</v>
      </c>
      <c r="J122" s="2">
        <f t="shared" si="11"/>
        <v>0.13139315512267852</v>
      </c>
      <c r="K122" s="2">
        <f t="shared" si="11"/>
        <v>1.3005379881699876E-2</v>
      </c>
      <c r="L122" s="2">
        <f t="shared" si="8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6"/>
        <v>1867</v>
      </c>
      <c r="F123">
        <v>130</v>
      </c>
      <c r="G123" s="2">
        <f t="shared" si="11"/>
        <v>0.16307981220657283</v>
      </c>
      <c r="H123" s="2">
        <f t="shared" si="11"/>
        <v>0.23563659137419701</v>
      </c>
      <c r="I123" s="2">
        <f t="shared" si="11"/>
        <v>0.30584361006389127</v>
      </c>
      <c r="J123" s="2">
        <f t="shared" si="11"/>
        <v>0.13820632607782224</v>
      </c>
      <c r="K123" s="2">
        <f t="shared" si="11"/>
        <v>1.3615861169977268E-2</v>
      </c>
      <c r="L123" s="2">
        <f t="shared" si="8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6"/>
        <v>1868</v>
      </c>
      <c r="F124">
        <v>135</v>
      </c>
      <c r="G124" s="2">
        <f t="shared" si="11"/>
        <v>0.17101408450704231</v>
      </c>
      <c r="H124" s="2">
        <f t="shared" si="11"/>
        <v>0.24719492083587488</v>
      </c>
      <c r="I124" s="2">
        <f t="shared" si="11"/>
        <v>0.3212689051927155</v>
      </c>
      <c r="J124" s="2">
        <f t="shared" si="11"/>
        <v>0.14556924913206956</v>
      </c>
      <c r="K124" s="2">
        <f t="shared" si="11"/>
        <v>1.4361723642958468E-2</v>
      </c>
      <c r="L124" s="2">
        <f t="shared" si="8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6"/>
        <v>1869</v>
      </c>
      <c r="F125">
        <v>142</v>
      </c>
      <c r="G125" s="2">
        <f t="shared" si="11"/>
        <v>0.17925352112676063</v>
      </c>
      <c r="H125" s="2">
        <f t="shared" si="11"/>
        <v>0.25919093655569109</v>
      </c>
      <c r="I125" s="2">
        <f t="shared" si="11"/>
        <v>0.3372383262188145</v>
      </c>
      <c r="J125" s="2">
        <f t="shared" si="11"/>
        <v>0.15309840600028318</v>
      </c>
      <c r="K125" s="2">
        <f t="shared" si="11"/>
        <v>1.5048853884788209E-2</v>
      </c>
      <c r="L125" s="2">
        <f t="shared" si="8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6"/>
        <v>1870</v>
      </c>
      <c r="F126">
        <v>147</v>
      </c>
      <c r="G126" s="2">
        <f t="shared" si="11"/>
        <v>0.18792018779342728</v>
      </c>
      <c r="H126" s="2">
        <f t="shared" si="11"/>
        <v>0.27181122787289291</v>
      </c>
      <c r="I126" s="2">
        <f t="shared" si="11"/>
        <v>0.35404503903283641</v>
      </c>
      <c r="J126" s="2">
        <f t="shared" si="11"/>
        <v>0.16101904205132372</v>
      </c>
      <c r="K126" s="2">
        <f t="shared" si="11"/>
        <v>1.5794257941326287E-2</v>
      </c>
      <c r="L126" s="2">
        <f t="shared" si="8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6"/>
        <v>1871</v>
      </c>
      <c r="F127">
        <v>156</v>
      </c>
      <c r="G127" s="2">
        <f t="shared" si="11"/>
        <v>0.19689201877934279</v>
      </c>
      <c r="H127" s="2">
        <f t="shared" si="11"/>
        <v>0.28486628395941649</v>
      </c>
      <c r="I127" s="2">
        <f t="shared" si="11"/>
        <v>0.37137733550514834</v>
      </c>
      <c r="J127" s="2">
        <f t="shared" si="11"/>
        <v>0.16907405152619248</v>
      </c>
      <c r="K127" s="2">
        <f t="shared" si="11"/>
        <v>1.6481110139528358E-2</v>
      </c>
      <c r="L127" s="2">
        <f t="shared" si="8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6"/>
        <v>1872</v>
      </c>
      <c r="F128">
        <v>173</v>
      </c>
      <c r="G128" s="2">
        <f t="shared" si="11"/>
        <v>0.20641314553990617</v>
      </c>
      <c r="H128" s="2">
        <f t="shared" si="11"/>
        <v>0.29873049561884224</v>
      </c>
      <c r="I128" s="2">
        <f t="shared" si="11"/>
        <v>0.38982909989531839</v>
      </c>
      <c r="J128" s="2">
        <f t="shared" si="11"/>
        <v>0.1777252416617118</v>
      </c>
      <c r="K128" s="2">
        <f t="shared" si="11"/>
        <v>1.7320242267696538E-2</v>
      </c>
      <c r="L128" s="2">
        <f t="shared" si="8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6"/>
        <v>1873</v>
      </c>
      <c r="F129">
        <v>184</v>
      </c>
      <c r="G129" s="2">
        <f t="shared" si="11"/>
        <v>0.21697183098591555</v>
      </c>
      <c r="H129" s="2">
        <f t="shared" si="11"/>
        <v>0.31415281054891597</v>
      </c>
      <c r="I129" s="2">
        <f t="shared" si="11"/>
        <v>0.41058718394974597</v>
      </c>
      <c r="J129" s="2">
        <f t="shared" si="11"/>
        <v>0.18787752166719446</v>
      </c>
      <c r="K129" s="2">
        <f t="shared" si="11"/>
        <v>1.8627323696708151E-2</v>
      </c>
      <c r="L129" s="2">
        <f t="shared" si="8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6"/>
        <v>1874</v>
      </c>
      <c r="F130">
        <v>174</v>
      </c>
      <c r="G130" s="2">
        <f t="shared" si="11"/>
        <v>0.22820187793427235</v>
      </c>
      <c r="H130" s="2">
        <f t="shared" si="11"/>
        <v>0.33056556207926358</v>
      </c>
      <c r="I130" s="2">
        <f t="shared" si="11"/>
        <v>0.43271922237473287</v>
      </c>
      <c r="J130" s="2">
        <f t="shared" si="11"/>
        <v>0.19874091364546542</v>
      </c>
      <c r="K130" s="2">
        <f t="shared" si="11"/>
        <v>1.9936540583027323E-2</v>
      </c>
      <c r="L130" s="2">
        <f t="shared" si="8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6"/>
        <v>1875</v>
      </c>
      <c r="F131">
        <v>188</v>
      </c>
      <c r="G131" s="2">
        <f t="shared" si="11"/>
        <v>0.23882159624413152</v>
      </c>
      <c r="H131" s="2">
        <f t="shared" si="11"/>
        <v>0.34599419450326874</v>
      </c>
      <c r="I131" s="2">
        <f t="shared" si="11"/>
        <v>0.45305184353103534</v>
      </c>
      <c r="J131" s="2">
        <f t="shared" si="11"/>
        <v>0.20781000527275781</v>
      </c>
      <c r="K131" s="2">
        <f t="shared" si="11"/>
        <v>2.0261137196718296E-2</v>
      </c>
      <c r="L131" s="2">
        <f t="shared" si="8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6"/>
        <v>1876</v>
      </c>
      <c r="F132">
        <v>191</v>
      </c>
      <c r="G132" s="2">
        <f t="shared" si="11"/>
        <v>0.25029577464788738</v>
      </c>
      <c r="H132" s="2">
        <f t="shared" si="11"/>
        <v>0.36269493628877814</v>
      </c>
      <c r="I132" s="2">
        <f t="shared" si="11"/>
        <v>0.47521483410831011</v>
      </c>
      <c r="J132" s="2">
        <f t="shared" si="11"/>
        <v>0.21800420069555382</v>
      </c>
      <c r="K132" s="2">
        <f t="shared" si="11"/>
        <v>2.1115291990265933E-2</v>
      </c>
      <c r="L132" s="2">
        <f t="shared" si="8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6"/>
        <v>1877</v>
      </c>
      <c r="F133">
        <v>194</v>
      </c>
      <c r="G133" s="2">
        <f t="shared" si="11"/>
        <v>0.26195305164319255</v>
      </c>
      <c r="H133" s="2">
        <f t="shared" si="11"/>
        <v>0.37963142397513761</v>
      </c>
      <c r="I133" s="2">
        <f t="shared" si="11"/>
        <v>0.49753104360124145</v>
      </c>
      <c r="J133" s="2">
        <f t="shared" si="11"/>
        <v>0.22796814645897281</v>
      </c>
      <c r="K133" s="2">
        <f t="shared" si="11"/>
        <v>2.1774208131115622E-2</v>
      </c>
      <c r="L133" s="2">
        <f t="shared" si="8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6"/>
        <v>1878</v>
      </c>
      <c r="F134">
        <v>196</v>
      </c>
      <c r="G134" s="2">
        <f t="shared" si="11"/>
        <v>0.27379342723004702</v>
      </c>
      <c r="H134" s="2">
        <f t="shared" si="11"/>
        <v>0.39680300901832533</v>
      </c>
      <c r="I134" s="2">
        <f t="shared" si="11"/>
        <v>0.51999841541117608</v>
      </c>
      <c r="J134" s="2">
        <f t="shared" si="11"/>
        <v>0.23771499600218349</v>
      </c>
      <c r="K134" s="2">
        <f t="shared" si="11"/>
        <v>2.2314706043143024E-2</v>
      </c>
      <c r="L134" s="2">
        <f t="shared" si="8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2">1+E134</f>
        <v>1879</v>
      </c>
      <c r="F135">
        <v>210</v>
      </c>
      <c r="G135" s="2">
        <f t="shared" ref="G135:K150" si="13">G134*(1-G$5)+G$4*$F134*$L$4/1000</f>
        <v>0.285755868544601</v>
      </c>
      <c r="H135" s="2">
        <f t="shared" si="13"/>
        <v>0.41411514794486831</v>
      </c>
      <c r="I135" s="2">
        <f t="shared" si="13"/>
        <v>0.54246468580261031</v>
      </c>
      <c r="J135" s="2">
        <f t="shared" si="13"/>
        <v>0.24713978045770851</v>
      </c>
      <c r="K135" s="2">
        <f t="shared" si="13"/>
        <v>2.273643131191333E-2</v>
      </c>
      <c r="L135" s="2">
        <f t="shared" ref="L135:L198" si="14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2"/>
        <v>1880</v>
      </c>
      <c r="F136">
        <v>236</v>
      </c>
      <c r="G136" s="2">
        <f t="shared" si="13"/>
        <v>0.29857276995305171</v>
      </c>
      <c r="H136" s="2">
        <f t="shared" si="13"/>
        <v>0.43269421465021124</v>
      </c>
      <c r="I136" s="2">
        <f t="shared" si="13"/>
        <v>0.56673268646087027</v>
      </c>
      <c r="J136" s="2">
        <f t="shared" si="13"/>
        <v>0.25766934909570688</v>
      </c>
      <c r="K136" s="2">
        <f t="shared" si="13"/>
        <v>2.364949761270323E-2</v>
      </c>
      <c r="L136" s="2">
        <f t="shared" si="14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2"/>
        <v>1881</v>
      </c>
      <c r="F137">
        <v>243</v>
      </c>
      <c r="G137" s="2">
        <f t="shared" si="13"/>
        <v>0.3129765258215963</v>
      </c>
      <c r="H137" s="2">
        <f t="shared" si="13"/>
        <v>0.45366348434153453</v>
      </c>
      <c r="I137" s="2">
        <f t="shared" si="13"/>
        <v>0.59458105035403874</v>
      </c>
      <c r="J137" s="2">
        <f t="shared" si="13"/>
        <v>0.27064903977334032</v>
      </c>
      <c r="K137" s="2">
        <f t="shared" si="13"/>
        <v>2.5423957595478011E-2</v>
      </c>
      <c r="L137" s="2">
        <f t="shared" si="14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2"/>
        <v>1882</v>
      </c>
      <c r="F138">
        <v>256</v>
      </c>
      <c r="G138" s="2">
        <f t="shared" si="13"/>
        <v>0.32780751173708927</v>
      </c>
      <c r="H138" s="2">
        <f t="shared" si="13"/>
        <v>0.47523234394027247</v>
      </c>
      <c r="I138" s="2">
        <f t="shared" si="13"/>
        <v>0.62310725954773727</v>
      </c>
      <c r="J138" s="2">
        <f t="shared" si="13"/>
        <v>0.28370883777295586</v>
      </c>
      <c r="K138" s="2">
        <f t="shared" si="13"/>
        <v>2.6828860477116648E-2</v>
      </c>
      <c r="L138" s="2">
        <f t="shared" si="14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2"/>
        <v>1883</v>
      </c>
      <c r="F139">
        <v>272</v>
      </c>
      <c r="G139" s="2">
        <f t="shared" si="13"/>
        <v>0.34343192488262919</v>
      </c>
      <c r="H139" s="2">
        <f t="shared" si="13"/>
        <v>0.49796252423835252</v>
      </c>
      <c r="I139" s="2">
        <f t="shared" si="13"/>
        <v>0.6532036240355622</v>
      </c>
      <c r="J139" s="2">
        <f t="shared" si="13"/>
        <v>0.29754839216720708</v>
      </c>
      <c r="K139" s="2">
        <f t="shared" si="13"/>
        <v>2.8291305787246764E-2</v>
      </c>
      <c r="L139" s="2">
        <f t="shared" si="14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2"/>
        <v>1884</v>
      </c>
      <c r="F140">
        <v>275</v>
      </c>
      <c r="G140" s="2">
        <f t="shared" si="13"/>
        <v>0.36003286384976535</v>
      </c>
      <c r="H140" s="2">
        <f t="shared" si="13"/>
        <v>0.522132520548653</v>
      </c>
      <c r="I140" s="2">
        <f t="shared" si="13"/>
        <v>0.68529977245145057</v>
      </c>
      <c r="J140" s="2">
        <f t="shared" si="13"/>
        <v>0.31247527060076574</v>
      </c>
      <c r="K140" s="2">
        <f t="shared" si="13"/>
        <v>2.9929497414913818E-2</v>
      </c>
      <c r="L140" s="2">
        <f t="shared" si="14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2"/>
        <v>1885</v>
      </c>
      <c r="F141">
        <v>277</v>
      </c>
      <c r="G141" s="2">
        <f t="shared" si="13"/>
        <v>0.37681690140845081</v>
      </c>
      <c r="H141" s="2">
        <f t="shared" si="13"/>
        <v>0.54651771461727938</v>
      </c>
      <c r="I141" s="2">
        <f t="shared" si="13"/>
        <v>0.71741581082066197</v>
      </c>
      <c r="J141" s="2">
        <f t="shared" si="13"/>
        <v>0.3269015360734111</v>
      </c>
      <c r="K141" s="2">
        <f t="shared" si="13"/>
        <v>3.1063955934000964E-2</v>
      </c>
      <c r="L141" s="2">
        <f t="shared" si="14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2"/>
        <v>1886</v>
      </c>
      <c r="F142">
        <v>281</v>
      </c>
      <c r="G142" s="2">
        <f t="shared" si="13"/>
        <v>0.39372300469483579</v>
      </c>
      <c r="H142" s="2">
        <f t="shared" si="13"/>
        <v>0.57102361771514898</v>
      </c>
      <c r="I142" s="2">
        <f t="shared" si="13"/>
        <v>0.7494012374262089</v>
      </c>
      <c r="J142" s="2">
        <f t="shared" si="13"/>
        <v>0.34073841613772682</v>
      </c>
      <c r="K142" s="2">
        <f t="shared" si="13"/>
        <v>3.1845936521614535E-2</v>
      </c>
      <c r="L142" s="2">
        <f t="shared" si="14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2"/>
        <v>1887</v>
      </c>
      <c r="F143">
        <v>295</v>
      </c>
      <c r="G143" s="2">
        <f t="shared" si="13"/>
        <v>0.41087323943661985</v>
      </c>
      <c r="H143" s="2">
        <f t="shared" si="13"/>
        <v>0.59583769119534347</v>
      </c>
      <c r="I143" s="2">
        <f t="shared" si="13"/>
        <v>0.78155827490319474</v>
      </c>
      <c r="J143" s="2">
        <f t="shared" si="13"/>
        <v>0.35425432231318615</v>
      </c>
      <c r="K143" s="2">
        <f t="shared" si="13"/>
        <v>3.2508025150532305E-2</v>
      </c>
      <c r="L143" s="2">
        <f t="shared" si="14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2"/>
        <v>1888</v>
      </c>
      <c r="F144">
        <v>327</v>
      </c>
      <c r="G144" s="2">
        <f t="shared" si="13"/>
        <v>0.42887793427230059</v>
      </c>
      <c r="H144" s="2">
        <f t="shared" si="13"/>
        <v>0.62189805440807699</v>
      </c>
      <c r="I144" s="2">
        <f t="shared" si="13"/>
        <v>0.81538696720264869</v>
      </c>
      <c r="J144" s="2">
        <f t="shared" si="13"/>
        <v>0.36864129974915194</v>
      </c>
      <c r="K144" s="2">
        <f t="shared" si="13"/>
        <v>3.3566879198723198E-2</v>
      </c>
      <c r="L144" s="2">
        <f t="shared" si="14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2"/>
        <v>1889</v>
      </c>
      <c r="F145">
        <v>327</v>
      </c>
      <c r="G145" s="2">
        <f t="shared" si="13"/>
        <v>0.4488356807511738</v>
      </c>
      <c r="H145" s="2">
        <f t="shared" si="13"/>
        <v>0.6508914196181026</v>
      </c>
      <c r="I145" s="2">
        <f t="shared" si="13"/>
        <v>0.85356910169608524</v>
      </c>
      <c r="J145" s="2">
        <f t="shared" si="13"/>
        <v>0.38596226293937108</v>
      </c>
      <c r="K145" s="2">
        <f t="shared" si="13"/>
        <v>3.5711454060952191E-2</v>
      </c>
      <c r="L145" s="2">
        <f t="shared" si="14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2"/>
        <v>1890</v>
      </c>
      <c r="F146">
        <v>356</v>
      </c>
      <c r="G146" s="2">
        <f t="shared" si="13"/>
        <v>0.46879342723004702</v>
      </c>
      <c r="H146" s="2">
        <f t="shared" si="13"/>
        <v>0.67980502321354963</v>
      </c>
      <c r="I146" s="2">
        <f t="shared" si="13"/>
        <v>0.89123873206400628</v>
      </c>
      <c r="J146" s="2">
        <f t="shared" si="13"/>
        <v>0.40229373395712759</v>
      </c>
      <c r="K146" s="2">
        <f t="shared" si="13"/>
        <v>3.7012204466943074E-2</v>
      </c>
      <c r="L146" s="2">
        <f t="shared" si="14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2"/>
        <v>1891</v>
      </c>
      <c r="F147">
        <v>372</v>
      </c>
      <c r="G147" s="2">
        <f t="shared" si="13"/>
        <v>0.49052112676056348</v>
      </c>
      <c r="H147" s="2">
        <f t="shared" si="13"/>
        <v>0.71136208931584044</v>
      </c>
      <c r="I147" s="2">
        <f t="shared" si="13"/>
        <v>0.93275954496417235</v>
      </c>
      <c r="J147" s="2">
        <f t="shared" si="13"/>
        <v>0.42109599524795899</v>
      </c>
      <c r="K147" s="2">
        <f t="shared" si="13"/>
        <v>3.9162651816228036E-2</v>
      </c>
      <c r="L147" s="2">
        <f t="shared" si="14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2"/>
        <v>1892</v>
      </c>
      <c r="F148">
        <v>374</v>
      </c>
      <c r="G148" s="2">
        <f t="shared" si="13"/>
        <v>0.51322535211267617</v>
      </c>
      <c r="H148" s="2">
        <f t="shared" si="13"/>
        <v>0.7443346884035853</v>
      </c>
      <c r="I148" s="2">
        <f t="shared" si="13"/>
        <v>0.97612679580950323</v>
      </c>
      <c r="J148" s="2">
        <f t="shared" si="13"/>
        <v>0.44070207673512651</v>
      </c>
      <c r="K148" s="2">
        <f t="shared" si="13"/>
        <v>4.1218137774587327E-2</v>
      </c>
      <c r="L148" s="2">
        <f t="shared" si="14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2"/>
        <v>1893</v>
      </c>
      <c r="F149">
        <v>370</v>
      </c>
      <c r="G149" s="2">
        <f t="shared" si="13"/>
        <v>0.53605164319248833</v>
      </c>
      <c r="H149" s="2">
        <f t="shared" si="13"/>
        <v>0.77740437231260717</v>
      </c>
      <c r="I149" s="2">
        <f t="shared" si="13"/>
        <v>1.0192124141877026</v>
      </c>
      <c r="J149" s="2">
        <f t="shared" si="13"/>
        <v>0.45942286620964456</v>
      </c>
      <c r="K149" s="2">
        <f t="shared" si="13"/>
        <v>4.2558749742556051E-2</v>
      </c>
      <c r="L149" s="2">
        <f t="shared" si="14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5">
        <v>1929</v>
      </c>
      <c r="B150" s="5">
        <v>305.71715</v>
      </c>
      <c r="C150">
        <v>1970.2027</v>
      </c>
      <c r="D150">
        <v>326.93</v>
      </c>
      <c r="E150" s="1">
        <f t="shared" si="12"/>
        <v>1894</v>
      </c>
      <c r="F150">
        <v>383</v>
      </c>
      <c r="G150" s="2">
        <f t="shared" si="13"/>
        <v>0.55863380281690145</v>
      </c>
      <c r="H150" s="2">
        <f t="shared" si="13"/>
        <v>0.81000749367796976</v>
      </c>
      <c r="I150" s="2">
        <f t="shared" si="13"/>
        <v>1.0611187718924975</v>
      </c>
      <c r="J150" s="2">
        <f t="shared" si="13"/>
        <v>0.47660471226885354</v>
      </c>
      <c r="K150" s="2">
        <f t="shared" si="13"/>
        <v>4.3184078576676735E-2</v>
      </c>
      <c r="L150" s="2">
        <f t="shared" si="14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2"/>
        <v>1895</v>
      </c>
      <c r="F151">
        <v>406</v>
      </c>
      <c r="G151" s="2">
        <f t="shared" ref="G151:K166" si="15">G150*(1-G$5)+G$4*$F150*$L$4/1000</f>
        <v>0.58200938967136151</v>
      </c>
      <c r="H151" s="2">
        <f t="shared" si="15"/>
        <v>0.8437415801586361</v>
      </c>
      <c r="I151" s="2">
        <f t="shared" si="15"/>
        <v>1.1044156882972804</v>
      </c>
      <c r="J151" s="2">
        <f t="shared" si="15"/>
        <v>0.49433083507617448</v>
      </c>
      <c r="K151" s="2">
        <f t="shared" si="15"/>
        <v>4.4173688325470931E-2</v>
      </c>
      <c r="L151" s="2">
        <f t="shared" si="14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2"/>
        <v>1896</v>
      </c>
      <c r="F152">
        <v>419</v>
      </c>
      <c r="G152" s="2">
        <f t="shared" si="15"/>
        <v>0.60678873239436626</v>
      </c>
      <c r="H152" s="2">
        <f t="shared" si="15"/>
        <v>0.879542487571909</v>
      </c>
      <c r="I152" s="2">
        <f t="shared" si="15"/>
        <v>1.1505868458845767</v>
      </c>
      <c r="J152" s="2">
        <f t="shared" si="15"/>
        <v>0.51374385073230278</v>
      </c>
      <c r="K152" s="2">
        <f t="shared" si="15"/>
        <v>4.5853729185837903E-2</v>
      </c>
      <c r="L152" s="2">
        <f t="shared" si="14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2"/>
        <v>1897</v>
      </c>
      <c r="F153">
        <v>440</v>
      </c>
      <c r="G153" s="2">
        <f t="shared" si="15"/>
        <v>0.63236150234741795</v>
      </c>
      <c r="H153" s="2">
        <f t="shared" si="15"/>
        <v>0.91646556289545589</v>
      </c>
      <c r="I153" s="2">
        <f t="shared" si="15"/>
        <v>1.1980913174011516</v>
      </c>
      <c r="J153" s="2">
        <f t="shared" si="15"/>
        <v>0.53357368343194445</v>
      </c>
      <c r="K153" s="2">
        <f t="shared" si="15"/>
        <v>4.7483054115718112E-2</v>
      </c>
      <c r="L153" s="2">
        <f t="shared" si="14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2"/>
        <v>1898</v>
      </c>
      <c r="F154">
        <v>465</v>
      </c>
      <c r="G154" s="2">
        <f t="shared" si="15"/>
        <v>0.65921596244131464</v>
      </c>
      <c r="H154" s="2">
        <f t="shared" si="15"/>
        <v>0.95525889272072351</v>
      </c>
      <c r="I154" s="2">
        <f t="shared" si="15"/>
        <v>1.2481130842205315</v>
      </c>
      <c r="J154" s="2">
        <f t="shared" si="15"/>
        <v>0.55473548886396618</v>
      </c>
      <c r="K154" s="2">
        <f t="shared" si="15"/>
        <v>4.9457205133282348E-2</v>
      </c>
      <c r="L154" s="2">
        <f t="shared" si="14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2"/>
        <v>1899</v>
      </c>
      <c r="F155">
        <v>507</v>
      </c>
      <c r="G155" s="2">
        <f t="shared" si="15"/>
        <v>0.68759624413145548</v>
      </c>
      <c r="H155" s="2">
        <f t="shared" si="15"/>
        <v>0.99629291877611803</v>
      </c>
      <c r="I155" s="2">
        <f t="shared" si="15"/>
        <v>1.3012192966218985</v>
      </c>
      <c r="J155" s="2">
        <f t="shared" si="15"/>
        <v>0.57762265918177114</v>
      </c>
      <c r="K155" s="2">
        <f t="shared" si="15"/>
        <v>5.1828297172525739E-2</v>
      </c>
      <c r="L155" s="2">
        <f t="shared" si="14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2"/>
        <v>1900</v>
      </c>
      <c r="F156">
        <v>534</v>
      </c>
      <c r="G156" s="2">
        <f t="shared" si="15"/>
        <v>0.71853990610328644</v>
      </c>
      <c r="H156" s="2">
        <f t="shared" si="15"/>
        <v>1.0411577209707703</v>
      </c>
      <c r="I156" s="2">
        <f t="shared" si="15"/>
        <v>1.3599225438872722</v>
      </c>
      <c r="J156" s="2">
        <f t="shared" si="15"/>
        <v>0.60413193487805061</v>
      </c>
      <c r="K156" s="2">
        <f t="shared" si="15"/>
        <v>5.5238268177242901E-2</v>
      </c>
      <c r="L156" s="2">
        <f t="shared" si="14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2"/>
        <v>1901</v>
      </c>
      <c r="F157">
        <v>552</v>
      </c>
      <c r="G157" s="2">
        <f t="shared" si="15"/>
        <v>0.75113145539906112</v>
      </c>
      <c r="H157" s="2">
        <f t="shared" si="15"/>
        <v>1.0884343100207579</v>
      </c>
      <c r="I157" s="2">
        <f t="shared" si="15"/>
        <v>1.4218941780407381</v>
      </c>
      <c r="J157" s="2">
        <f t="shared" si="15"/>
        <v>0.63229583307962434</v>
      </c>
      <c r="K157" s="2">
        <f t="shared" si="15"/>
        <v>5.8574125774137772E-2</v>
      </c>
      <c r="L157" s="2">
        <f t="shared" si="14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2"/>
        <v>1902</v>
      </c>
      <c r="F158">
        <v>566</v>
      </c>
      <c r="G158" s="2">
        <f t="shared" si="15"/>
        <v>0.7848215962441315</v>
      </c>
      <c r="H158" s="2">
        <f t="shared" si="15"/>
        <v>1.1372709806057952</v>
      </c>
      <c r="I158" s="2">
        <f t="shared" si="15"/>
        <v>1.4857382161044315</v>
      </c>
      <c r="J158" s="2">
        <f t="shared" si="15"/>
        <v>0.66096349237648888</v>
      </c>
      <c r="K158" s="2">
        <f t="shared" si="15"/>
        <v>6.1442496105625036E-2</v>
      </c>
      <c r="L158" s="2">
        <f t="shared" si="14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2"/>
        <v>1903</v>
      </c>
      <c r="F159">
        <v>617</v>
      </c>
      <c r="G159" s="2">
        <f t="shared" si="15"/>
        <v>0.81936619718309867</v>
      </c>
      <c r="H159" s="2">
        <f t="shared" si="15"/>
        <v>1.1872878540404739</v>
      </c>
      <c r="I159" s="2">
        <f t="shared" si="15"/>
        <v>1.5508285865527209</v>
      </c>
      <c r="J159" s="2">
        <f t="shared" si="15"/>
        <v>0.68963665091294679</v>
      </c>
      <c r="K159" s="2">
        <f t="shared" si="15"/>
        <v>6.3839527650387307E-2</v>
      </c>
      <c r="L159" s="2">
        <f t="shared" si="14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2"/>
        <v>1904</v>
      </c>
      <c r="F160">
        <v>624</v>
      </c>
      <c r="G160" s="2">
        <f t="shared" si="15"/>
        <v>0.85702347417840385</v>
      </c>
      <c r="H160" s="2">
        <f t="shared" si="15"/>
        <v>1.2419558619552227</v>
      </c>
      <c r="I160" s="2">
        <f t="shared" si="15"/>
        <v>1.6227072457907346</v>
      </c>
      <c r="J160" s="2">
        <f t="shared" si="15"/>
        <v>0.72265771753942387</v>
      </c>
      <c r="K160" s="2">
        <f t="shared" si="15"/>
        <v>6.7687766971767052E-2</v>
      </c>
      <c r="L160" s="2">
        <f t="shared" si="14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2"/>
        <v>1905</v>
      </c>
      <c r="F161">
        <v>663</v>
      </c>
      <c r="G161" s="2">
        <f t="shared" si="15"/>
        <v>0.89510798122065738</v>
      </c>
      <c r="H161" s="2">
        <f t="shared" si="15"/>
        <v>1.29713075354096</v>
      </c>
      <c r="I161" s="2">
        <f t="shared" si="15"/>
        <v>1.6946727485869379</v>
      </c>
      <c r="J161" s="2">
        <f t="shared" si="15"/>
        <v>0.75461399068710311</v>
      </c>
      <c r="K161" s="2">
        <f t="shared" si="15"/>
        <v>7.0350480603748197E-2</v>
      </c>
      <c r="L161" s="2">
        <f t="shared" si="14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2"/>
        <v>1906</v>
      </c>
      <c r="F162">
        <v>707</v>
      </c>
      <c r="G162" s="2">
        <f t="shared" si="15"/>
        <v>0.93557276995305172</v>
      </c>
      <c r="H162" s="2">
        <f t="shared" si="15"/>
        <v>1.3558158291812317</v>
      </c>
      <c r="I162" s="2">
        <f t="shared" si="15"/>
        <v>1.7715314410106953</v>
      </c>
      <c r="J162" s="2">
        <f t="shared" si="15"/>
        <v>0.7893221672044729</v>
      </c>
      <c r="K162" s="2">
        <f t="shared" si="15"/>
        <v>7.3796483975072491E-2</v>
      </c>
      <c r="L162" s="2">
        <f t="shared" si="14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2"/>
        <v>1907</v>
      </c>
      <c r="F163">
        <v>784</v>
      </c>
      <c r="G163" s="2">
        <f t="shared" si="15"/>
        <v>0.97872300469483575</v>
      </c>
      <c r="H163" s="2">
        <f t="shared" si="15"/>
        <v>1.4184709158228264</v>
      </c>
      <c r="I163" s="2">
        <f t="shared" si="15"/>
        <v>1.8539688173660345</v>
      </c>
      <c r="J163" s="2">
        <f t="shared" si="15"/>
        <v>0.82721189396370165</v>
      </c>
      <c r="K163" s="2">
        <f t="shared" si="15"/>
        <v>7.7952318372784296E-2</v>
      </c>
      <c r="L163" s="2">
        <f t="shared" si="14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2"/>
        <v>1908</v>
      </c>
      <c r="F164">
        <v>750</v>
      </c>
      <c r="G164" s="2">
        <f t="shared" si="15"/>
        <v>1.0265727699530518</v>
      </c>
      <c r="H164" s="2">
        <f t="shared" si="15"/>
        <v>1.4881836833960742</v>
      </c>
      <c r="I164" s="2">
        <f t="shared" si="15"/>
        <v>1.946867743600192</v>
      </c>
      <c r="J164" s="2">
        <f t="shared" si="15"/>
        <v>0.87197465843842381</v>
      </c>
      <c r="K164" s="2">
        <f t="shared" si="15"/>
        <v>8.40879828258633E-2</v>
      </c>
      <c r="L164" s="2">
        <f t="shared" si="14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2"/>
        <v>1909</v>
      </c>
      <c r="F165">
        <v>785</v>
      </c>
      <c r="G165" s="2">
        <f t="shared" si="15"/>
        <v>1.0723474178403758</v>
      </c>
      <c r="H165" s="2">
        <f t="shared" si="15"/>
        <v>1.5545121807984437</v>
      </c>
      <c r="I165" s="2">
        <f t="shared" si="15"/>
        <v>2.0334117420094064</v>
      </c>
      <c r="J165" s="2">
        <f t="shared" si="15"/>
        <v>0.9101896565777019</v>
      </c>
      <c r="K165" s="2">
        <f t="shared" si="15"/>
        <v>8.6213207302909253E-2</v>
      </c>
      <c r="L165" s="2">
        <f t="shared" si="14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2"/>
        <v>1910</v>
      </c>
      <c r="F166">
        <v>819</v>
      </c>
      <c r="G166" s="2">
        <f t="shared" si="15"/>
        <v>1.1202582159624415</v>
      </c>
      <c r="H166" s="2">
        <f t="shared" si="15"/>
        <v>1.6239445914977995</v>
      </c>
      <c r="I166" s="2">
        <f t="shared" si="15"/>
        <v>2.1240523095320381</v>
      </c>
      <c r="J166" s="2">
        <f t="shared" si="15"/>
        <v>0.9503295332363485</v>
      </c>
      <c r="K166" s="2">
        <f t="shared" si="15"/>
        <v>8.9145413595272283E-2</v>
      </c>
      <c r="L166" s="2">
        <f t="shared" si="14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2"/>
        <v>1911</v>
      </c>
      <c r="F167">
        <v>836</v>
      </c>
      <c r="G167" s="2">
        <f t="shared" ref="G167:K182" si="16">G166*(1-G$5)+G$4*$F166*$L$4/1000</f>
        <v>1.1702441314553993</v>
      </c>
      <c r="H167" s="2">
        <f t="shared" si="16"/>
        <v>1.6963784798222412</v>
      </c>
      <c r="I167" s="2">
        <f t="shared" si="16"/>
        <v>2.2185842247525884</v>
      </c>
      <c r="J167" s="2">
        <f t="shared" si="16"/>
        <v>0.99216695526407217</v>
      </c>
      <c r="K167" s="2">
        <f t="shared" si="16"/>
        <v>9.2520130743648177E-2</v>
      </c>
      <c r="L167" s="2">
        <f t="shared" si="14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2"/>
        <v>1912</v>
      </c>
      <c r="F168">
        <v>879</v>
      </c>
      <c r="G168" s="2">
        <f t="shared" si="16"/>
        <v>1.221267605633803</v>
      </c>
      <c r="H168" s="2">
        <f t="shared" si="16"/>
        <v>1.7702093444856244</v>
      </c>
      <c r="I168" s="2">
        <f t="shared" si="16"/>
        <v>2.3144012649952499</v>
      </c>
      <c r="J168" s="2">
        <f t="shared" si="16"/>
        <v>1.0336096420664542</v>
      </c>
      <c r="K168" s="2">
        <f t="shared" si="16"/>
        <v>9.5365122227723836E-2</v>
      </c>
      <c r="L168" s="2">
        <f t="shared" si="14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2"/>
        <v>1913</v>
      </c>
      <c r="F169">
        <v>943</v>
      </c>
      <c r="G169" s="2">
        <f t="shared" si="16"/>
        <v>1.2749154929577466</v>
      </c>
      <c r="H169" s="2">
        <f t="shared" si="16"/>
        <v>1.8478746569182622</v>
      </c>
      <c r="I169" s="2">
        <f t="shared" si="16"/>
        <v>2.4153922838068533</v>
      </c>
      <c r="J169" s="2">
        <f t="shared" si="16"/>
        <v>1.0777317868184166</v>
      </c>
      <c r="K169" s="2">
        <f t="shared" si="16"/>
        <v>9.910947613216009E-2</v>
      </c>
      <c r="L169" s="2">
        <f t="shared" si="14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2"/>
        <v>1914</v>
      </c>
      <c r="F170">
        <v>850</v>
      </c>
      <c r="G170" s="2">
        <f t="shared" si="16"/>
        <v>1.3324694835680753</v>
      </c>
      <c r="H170" s="2">
        <f t="shared" si="16"/>
        <v>1.9313356994256092</v>
      </c>
      <c r="I170" s="2">
        <f t="shared" si="16"/>
        <v>2.5246427624378618</v>
      </c>
      <c r="J170" s="2">
        <f t="shared" si="16"/>
        <v>1.1268451092435212</v>
      </c>
      <c r="K170" s="2">
        <f t="shared" si="16"/>
        <v>0.10438523641169614</v>
      </c>
      <c r="L170" s="2">
        <f t="shared" si="14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2"/>
        <v>1915</v>
      </c>
      <c r="F171">
        <v>838</v>
      </c>
      <c r="G171" s="2">
        <f t="shared" si="16"/>
        <v>1.3843474178403756</v>
      </c>
      <c r="H171" s="2">
        <f t="shared" si="16"/>
        <v>2.0058347437433817</v>
      </c>
      <c r="I171" s="2">
        <f t="shared" si="16"/>
        <v>2.6184549828714911</v>
      </c>
      <c r="J171" s="2">
        <f t="shared" si="16"/>
        <v>1.1622372490058914</v>
      </c>
      <c r="K171" s="2">
        <f t="shared" si="16"/>
        <v>0.10321894959143024</v>
      </c>
      <c r="L171" s="2">
        <f t="shared" si="14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2"/>
        <v>1916</v>
      </c>
      <c r="F172">
        <v>901</v>
      </c>
      <c r="G172" s="2">
        <f t="shared" si="16"/>
        <v>1.435492957746479</v>
      </c>
      <c r="H172" s="2">
        <f t="shared" si="16"/>
        <v>2.079002078399375</v>
      </c>
      <c r="I172" s="2">
        <f t="shared" si="16"/>
        <v>2.7092051810021838</v>
      </c>
      <c r="J172" s="2">
        <f t="shared" si="16"/>
        <v>1.1941990963871632</v>
      </c>
      <c r="K172" s="2">
        <f t="shared" si="16"/>
        <v>0.10194818059523007</v>
      </c>
      <c r="L172" s="2">
        <f t="shared" si="14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2"/>
        <v>1917</v>
      </c>
      <c r="F173">
        <v>955</v>
      </c>
      <c r="G173" s="2">
        <f t="shared" si="16"/>
        <v>1.4904835680751174</v>
      </c>
      <c r="H173" s="2">
        <f t="shared" si="16"/>
        <v>2.1578836204878131</v>
      </c>
      <c r="I173" s="2">
        <f t="shared" si="16"/>
        <v>2.80820206281299</v>
      </c>
      <c r="J173" s="2">
        <f t="shared" si="16"/>
        <v>1.2317294301081356</v>
      </c>
      <c r="K173" s="2">
        <f t="shared" si="16"/>
        <v>0.10413516671649567</v>
      </c>
      <c r="L173" s="2">
        <f t="shared" si="14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2"/>
        <v>1918</v>
      </c>
      <c r="F174">
        <v>936</v>
      </c>
      <c r="G174" s="2">
        <f t="shared" si="16"/>
        <v>1.5487699530516432</v>
      </c>
      <c r="H174" s="2">
        <f t="shared" si="16"/>
        <v>2.2416185796306625</v>
      </c>
      <c r="I174" s="2">
        <f t="shared" si="16"/>
        <v>2.9139828235603726</v>
      </c>
      <c r="J174" s="2">
        <f t="shared" si="16"/>
        <v>1.2734538020225656</v>
      </c>
      <c r="K174" s="2">
        <f t="shared" si="16"/>
        <v>0.1079968521190149</v>
      </c>
      <c r="L174" s="2">
        <f t="shared" si="14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2"/>
        <v>1919</v>
      </c>
      <c r="F175">
        <v>806</v>
      </c>
      <c r="G175" s="2">
        <f t="shared" si="16"/>
        <v>1.6058967136150235</v>
      </c>
      <c r="H175" s="2">
        <f t="shared" si="16"/>
        <v>2.3233391438385951</v>
      </c>
      <c r="I175" s="2">
        <f t="shared" si="16"/>
        <v>3.0154892696928255</v>
      </c>
      <c r="J175" s="2">
        <f t="shared" si="16"/>
        <v>1.3105645447965375</v>
      </c>
      <c r="K175" s="2">
        <f t="shared" si="16"/>
        <v>0.10944706393446482</v>
      </c>
      <c r="L175" s="2">
        <f t="shared" si="14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2"/>
        <v>1920</v>
      </c>
      <c r="F176">
        <v>932</v>
      </c>
      <c r="G176" s="2">
        <f t="shared" si="16"/>
        <v>1.6550892018779344</v>
      </c>
      <c r="H176" s="2">
        <f t="shared" si="16"/>
        <v>2.3926283195610387</v>
      </c>
      <c r="I176" s="2">
        <f t="shared" si="16"/>
        <v>3.0961027173556288</v>
      </c>
      <c r="J176" s="2">
        <f t="shared" si="16"/>
        <v>1.3302970515441805</v>
      </c>
      <c r="K176" s="2">
        <f t="shared" si="16"/>
        <v>0.10422337547863618</v>
      </c>
      <c r="L176" s="2">
        <f t="shared" si="14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2"/>
        <v>1921</v>
      </c>
      <c r="F177">
        <v>803</v>
      </c>
      <c r="G177" s="2">
        <f t="shared" si="16"/>
        <v>1.7119718309859155</v>
      </c>
      <c r="H177" s="2">
        <f t="shared" si="16"/>
        <v>2.4735578646048544</v>
      </c>
      <c r="I177" s="2">
        <f t="shared" si="16"/>
        <v>3.1945636991389357</v>
      </c>
      <c r="J177" s="2">
        <f t="shared" si="16"/>
        <v>1.3636910346118345</v>
      </c>
      <c r="K177" s="2">
        <f t="shared" si="16"/>
        <v>0.10697054123113564</v>
      </c>
      <c r="L177" s="2">
        <f t="shared" si="14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2"/>
        <v>1922</v>
      </c>
      <c r="F178">
        <v>845</v>
      </c>
      <c r="G178" s="2">
        <f t="shared" si="16"/>
        <v>1.760981220657277</v>
      </c>
      <c r="H178" s="2">
        <f t="shared" si="16"/>
        <v>2.5421520939941673</v>
      </c>
      <c r="I178" s="2">
        <f t="shared" si="16"/>
        <v>3.27232279529257</v>
      </c>
      <c r="J178" s="2">
        <f t="shared" si="16"/>
        <v>1.3800364793422475</v>
      </c>
      <c r="K178" s="2">
        <f t="shared" si="16"/>
        <v>0.10258044345917008</v>
      </c>
      <c r="L178" s="2">
        <f t="shared" si="14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2"/>
        <v>1923</v>
      </c>
      <c r="F179">
        <v>970</v>
      </c>
      <c r="G179" s="2">
        <f t="shared" si="16"/>
        <v>1.8125539906103287</v>
      </c>
      <c r="H179" s="2">
        <f t="shared" si="16"/>
        <v>2.6145012805793315</v>
      </c>
      <c r="I179" s="2">
        <f t="shared" si="16"/>
        <v>3.3553480201207977</v>
      </c>
      <c r="J179" s="2">
        <f t="shared" si="16"/>
        <v>1.4003777376677067</v>
      </c>
      <c r="K179" s="2">
        <f t="shared" si="16"/>
        <v>0.10188954554725234</v>
      </c>
      <c r="L179" s="2">
        <f t="shared" si="14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2"/>
        <v>1924</v>
      </c>
      <c r="F180">
        <v>963</v>
      </c>
      <c r="G180" s="2">
        <f t="shared" si="16"/>
        <v>1.871755868544601</v>
      </c>
      <c r="H180" s="2">
        <f t="shared" si="16"/>
        <v>2.6983885215908772</v>
      </c>
      <c r="I180" s="2">
        <f t="shared" si="16"/>
        <v>3.4560381719692193</v>
      </c>
      <c r="J180" s="2">
        <f t="shared" si="16"/>
        <v>1.434228325357344</v>
      </c>
      <c r="K180" s="2">
        <f t="shared" si="16"/>
        <v>0.10733903938188176</v>
      </c>
      <c r="L180" s="2">
        <f t="shared" si="14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2"/>
        <v>1925</v>
      </c>
      <c r="F181">
        <v>975</v>
      </c>
      <c r="G181" s="2">
        <f t="shared" si="16"/>
        <v>1.9305305164319249</v>
      </c>
      <c r="H181" s="2">
        <f t="shared" si="16"/>
        <v>2.7813877092989121</v>
      </c>
      <c r="I181" s="2">
        <f t="shared" si="16"/>
        <v>3.5543251553920627</v>
      </c>
      <c r="J181" s="2">
        <f t="shared" si="16"/>
        <v>1.4653235391494759</v>
      </c>
      <c r="K181" s="2">
        <f t="shared" si="16"/>
        <v>0.11031568597484689</v>
      </c>
      <c r="L181" s="2">
        <f t="shared" si="14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2"/>
        <v>1926</v>
      </c>
      <c r="F182">
        <v>983</v>
      </c>
      <c r="G182" s="2">
        <f t="shared" si="16"/>
        <v>1.990037558685446</v>
      </c>
      <c r="H182" s="2">
        <f t="shared" si="16"/>
        <v>2.8652853243233127</v>
      </c>
      <c r="I182" s="2">
        <f t="shared" si="16"/>
        <v>3.6530956872899423</v>
      </c>
      <c r="J182" s="2">
        <f t="shared" si="16"/>
        <v>1.496050831840728</v>
      </c>
      <c r="K182" s="2">
        <f t="shared" si="16"/>
        <v>0.11268449367829952</v>
      </c>
      <c r="L182" s="2">
        <f t="shared" si="14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2"/>
        <v>1927</v>
      </c>
      <c r="F183">
        <v>1062</v>
      </c>
      <c r="G183" s="2">
        <f t="shared" ref="G183:K198" si="17">G182*(1-G$5)+G$4*$F182*$L$4/1000</f>
        <v>2.0500328638497654</v>
      </c>
      <c r="H183" s="2">
        <f t="shared" si="17"/>
        <v>2.9497033082092088</v>
      </c>
      <c r="I183" s="2">
        <f t="shared" si="17"/>
        <v>3.7517423382102733</v>
      </c>
      <c r="J183" s="2">
        <f t="shared" si="17"/>
        <v>1.5259617380388282</v>
      </c>
      <c r="K183" s="2">
        <f t="shared" si="17"/>
        <v>0.11449683503186711</v>
      </c>
      <c r="L183" s="2">
        <f t="shared" si="14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2"/>
        <v>1928</v>
      </c>
      <c r="F184">
        <v>1065</v>
      </c>
      <c r="G184" s="2">
        <f t="shared" si="17"/>
        <v>2.1148497652582159</v>
      </c>
      <c r="H184" s="2">
        <f t="shared" si="17"/>
        <v>3.0413068960729701</v>
      </c>
      <c r="I184" s="2">
        <f t="shared" si="17"/>
        <v>3.860933437626501</v>
      </c>
      <c r="J184" s="2">
        <f t="shared" si="17"/>
        <v>1.5634362286708627</v>
      </c>
      <c r="K184" s="2">
        <f t="shared" si="17"/>
        <v>0.11930499581646439</v>
      </c>
      <c r="L184" s="2">
        <f t="shared" si="14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2"/>
        <v>1929</v>
      </c>
      <c r="F185">
        <v>1145</v>
      </c>
      <c r="G185" s="2">
        <f t="shared" si="17"/>
        <v>2.1798497652582158</v>
      </c>
      <c r="H185" s="2">
        <f t="shared" si="17"/>
        <v>3.1329401698684665</v>
      </c>
      <c r="I185" s="2">
        <f t="shared" si="17"/>
        <v>3.9691096110810098</v>
      </c>
      <c r="J185" s="2">
        <f t="shared" si="17"/>
        <v>1.5991220321435056</v>
      </c>
      <c r="K185" s="2">
        <f t="shared" si="17"/>
        <v>0.12236213781957313</v>
      </c>
      <c r="L185" s="2">
        <f t="shared" si="14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5">
        <v>1954</v>
      </c>
      <c r="B186" s="5">
        <v>311.88655</v>
      </c>
      <c r="C186">
        <v>1973.2027</v>
      </c>
      <c r="D186">
        <v>330.3</v>
      </c>
      <c r="E186" s="1">
        <f t="shared" si="12"/>
        <v>1930</v>
      </c>
      <c r="F186">
        <v>1053</v>
      </c>
      <c r="G186" s="2">
        <f t="shared" si="17"/>
        <v>2.2497323943661969</v>
      </c>
      <c r="H186" s="2">
        <f t="shared" si="17"/>
        <v>3.2318330948771683</v>
      </c>
      <c r="I186" s="2">
        <f t="shared" si="17"/>
        <v>4.0878525566525203</v>
      </c>
      <c r="J186" s="2">
        <f t="shared" si="17"/>
        <v>1.6421588892162458</v>
      </c>
      <c r="K186" s="2">
        <f t="shared" si="17"/>
        <v>0.1279722567201548</v>
      </c>
      <c r="L186" s="2">
        <f t="shared" si="14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2"/>
        <v>1931</v>
      </c>
      <c r="F187">
        <v>940</v>
      </c>
      <c r="G187" s="2">
        <f t="shared" si="17"/>
        <v>2.3139999999999996</v>
      </c>
      <c r="H187" s="2">
        <f t="shared" si="17"/>
        <v>3.3218154648397449</v>
      </c>
      <c r="I187" s="2">
        <f t="shared" si="17"/>
        <v>4.1911800650307578</v>
      </c>
      <c r="J187" s="2">
        <f t="shared" si="17"/>
        <v>1.6719390638803255</v>
      </c>
      <c r="K187" s="2">
        <f t="shared" si="17"/>
        <v>0.12705571701169985</v>
      </c>
      <c r="L187" s="2">
        <f t="shared" si="14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2"/>
        <v>1932</v>
      </c>
      <c r="F188">
        <v>847</v>
      </c>
      <c r="G188" s="2">
        <f t="shared" si="17"/>
        <v>2.371370892018779</v>
      </c>
      <c r="H188" s="2">
        <f t="shared" si="17"/>
        <v>3.4009399619736334</v>
      </c>
      <c r="I188" s="2">
        <f t="shared" si="17"/>
        <v>4.2761441221306207</v>
      </c>
      <c r="J188" s="2">
        <f t="shared" si="17"/>
        <v>1.6867550799922717</v>
      </c>
      <c r="K188" s="2">
        <f t="shared" si="17"/>
        <v>0.12119464325842901</v>
      </c>
      <c r="L188" s="2">
        <f t="shared" si="14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2"/>
        <v>1933</v>
      </c>
      <c r="F189">
        <v>893</v>
      </c>
      <c r="G189" s="2">
        <f t="shared" si="17"/>
        <v>2.4230657276995302</v>
      </c>
      <c r="H189" s="2">
        <f t="shared" si="17"/>
        <v>3.4711143908839301</v>
      </c>
      <c r="I189" s="2">
        <f t="shared" si="17"/>
        <v>4.3459959083408819</v>
      </c>
      <c r="J189" s="2">
        <f t="shared" si="17"/>
        <v>1.6898092107254004</v>
      </c>
      <c r="K189" s="2">
        <f t="shared" si="17"/>
        <v>0.11327352514513464</v>
      </c>
      <c r="L189" s="2">
        <f t="shared" si="14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2"/>
        <v>1934</v>
      </c>
      <c r="F190">
        <v>973</v>
      </c>
      <c r="G190" s="2">
        <f t="shared" si="17"/>
        <v>2.4775680751173708</v>
      </c>
      <c r="H190" s="2">
        <f t="shared" si="17"/>
        <v>3.5454150166684091</v>
      </c>
      <c r="I190" s="2">
        <f t="shared" si="17"/>
        <v>4.421820898977038</v>
      </c>
      <c r="J190" s="2">
        <f t="shared" si="17"/>
        <v>1.698087929604353</v>
      </c>
      <c r="K190" s="2">
        <f t="shared" si="17"/>
        <v>0.11062874856336206</v>
      </c>
      <c r="L190" s="2">
        <f t="shared" si="14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2"/>
        <v>1935</v>
      </c>
      <c r="F191">
        <v>1027</v>
      </c>
      <c r="G191" s="2">
        <f t="shared" si="17"/>
        <v>2.5369530516431924</v>
      </c>
      <c r="H191" s="2">
        <f t="shared" si="17"/>
        <v>3.6270229762990089</v>
      </c>
      <c r="I191" s="2">
        <f t="shared" si="17"/>
        <v>4.5086468992310511</v>
      </c>
      <c r="J191" s="2">
        <f t="shared" si="17"/>
        <v>1.7152833826623444</v>
      </c>
      <c r="K191" s="2">
        <f t="shared" si="17"/>
        <v>0.11278047902302797</v>
      </c>
      <c r="L191" s="2">
        <f t="shared" si="14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2"/>
        <v>1936</v>
      </c>
      <c r="F192">
        <v>1130</v>
      </c>
      <c r="G192" s="2">
        <f t="shared" si="17"/>
        <v>2.5996338028169013</v>
      </c>
      <c r="H192" s="2">
        <f t="shared" si="17"/>
        <v>3.713476852527843</v>
      </c>
      <c r="I192" s="2">
        <f t="shared" si="17"/>
        <v>4.6024201434899314</v>
      </c>
      <c r="J192" s="2">
        <f t="shared" si="17"/>
        <v>1.7378345417161556</v>
      </c>
      <c r="K192" s="2">
        <f t="shared" si="17"/>
        <v>0.11662078078585852</v>
      </c>
      <c r="L192" s="2">
        <f t="shared" si="14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2"/>
        <v>1937</v>
      </c>
      <c r="F193">
        <v>1209</v>
      </c>
      <c r="G193" s="2">
        <f t="shared" si="17"/>
        <v>2.6686009389671361</v>
      </c>
      <c r="H193" s="2">
        <f t="shared" si="17"/>
        <v>3.8093642530605956</v>
      </c>
      <c r="I193" s="2">
        <f t="shared" si="17"/>
        <v>4.7104088839132627</v>
      </c>
      <c r="J193" s="2">
        <f t="shared" si="17"/>
        <v>1.7711866258287283</v>
      </c>
      <c r="K193" s="2">
        <f t="shared" si="17"/>
        <v>0.12378572229873744</v>
      </c>
      <c r="L193" s="2">
        <f t="shared" si="14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2"/>
        <v>1938</v>
      </c>
      <c r="F194">
        <v>1142</v>
      </c>
      <c r="G194" s="2">
        <f t="shared" si="17"/>
        <v>2.7423896713615021</v>
      </c>
      <c r="H194" s="2">
        <f t="shared" si="17"/>
        <v>3.9124057048630885</v>
      </c>
      <c r="I194" s="2">
        <f t="shared" si="17"/>
        <v>4.8288166775533963</v>
      </c>
      <c r="J194" s="2">
        <f t="shared" si="17"/>
        <v>1.8119057106995453</v>
      </c>
      <c r="K194" s="2">
        <f t="shared" si="17"/>
        <v>0.13184039918913976</v>
      </c>
      <c r="L194" s="2">
        <f t="shared" si="14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2"/>
        <v>1939</v>
      </c>
      <c r="F195">
        <v>1192</v>
      </c>
      <c r="G195" s="2">
        <f t="shared" si="17"/>
        <v>2.8120892018779342</v>
      </c>
      <c r="H195" s="2">
        <f t="shared" si="17"/>
        <v>4.008872606738584</v>
      </c>
      <c r="I195" s="2">
        <f t="shared" si="17"/>
        <v>4.9355694011605005</v>
      </c>
      <c r="J195" s="2">
        <f t="shared" si="17"/>
        <v>1.842434792501328</v>
      </c>
      <c r="K195" s="2">
        <f t="shared" si="17"/>
        <v>0.13358026777114429</v>
      </c>
      <c r="L195" s="2">
        <f t="shared" si="14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2"/>
        <v>1940</v>
      </c>
      <c r="F196">
        <v>1299</v>
      </c>
      <c r="G196" s="2">
        <f t="shared" si="17"/>
        <v>2.8848403755868546</v>
      </c>
      <c r="H196" s="2">
        <f t="shared" si="17"/>
        <v>4.1097689609634633</v>
      </c>
      <c r="I196" s="2">
        <f t="shared" si="17"/>
        <v>5.0484009610516392</v>
      </c>
      <c r="J196" s="2">
        <f t="shared" si="17"/>
        <v>1.8770883884397165</v>
      </c>
      <c r="K196" s="2">
        <f t="shared" si="17"/>
        <v>0.13698296925037637</v>
      </c>
      <c r="L196" s="2">
        <f t="shared" si="14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2"/>
        <v>1941</v>
      </c>
      <c r="F197">
        <v>1334</v>
      </c>
      <c r="G197" s="2">
        <f t="shared" si="17"/>
        <v>2.9641220657276994</v>
      </c>
      <c r="H197" s="2">
        <f t="shared" si="17"/>
        <v>4.2204346946579321</v>
      </c>
      <c r="I197" s="2">
        <f t="shared" si="17"/>
        <v>5.175793143623947</v>
      </c>
      <c r="J197" s="2">
        <f t="shared" si="17"/>
        <v>1.9223210188340307</v>
      </c>
      <c r="K197" s="2">
        <f t="shared" si="17"/>
        <v>0.14407028620178391</v>
      </c>
      <c r="L197" s="2">
        <f t="shared" si="14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2"/>
        <v>1942</v>
      </c>
      <c r="F198">
        <v>1342</v>
      </c>
      <c r="G198" s="2">
        <f t="shared" si="17"/>
        <v>3.0455399061032864</v>
      </c>
      <c r="H198" s="2">
        <f t="shared" si="17"/>
        <v>4.3340823685866887</v>
      </c>
      <c r="I198" s="2">
        <f t="shared" si="17"/>
        <v>5.3067336058234735</v>
      </c>
      <c r="J198" s="2">
        <f t="shared" si="17"/>
        <v>1.9690776324794006</v>
      </c>
      <c r="K198" s="2">
        <f t="shared" si="17"/>
        <v>0.15001215371617657</v>
      </c>
      <c r="L198" s="2">
        <f t="shared" si="14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18">1+E198</f>
        <v>1943</v>
      </c>
      <c r="F199">
        <v>1391</v>
      </c>
      <c r="G199" s="2">
        <f t="shared" ref="G199:K214" si="19">G198*(1-G$5)+G$4*$F198*$L$4/1000</f>
        <v>3.1274460093896712</v>
      </c>
      <c r="H199" s="2">
        <f t="shared" si="19"/>
        <v>4.448168568075384</v>
      </c>
      <c r="I199" s="2">
        <f t="shared" si="19"/>
        <v>5.4371183824275091</v>
      </c>
      <c r="J199" s="2">
        <f t="shared" si="19"/>
        <v>2.0141021549193683</v>
      </c>
      <c r="K199" s="2">
        <f t="shared" si="19"/>
        <v>0.15399166539406631</v>
      </c>
      <c r="L199" s="2">
        <f t="shared" ref="L199:L262" si="20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18"/>
        <v>1944</v>
      </c>
      <c r="F200">
        <v>1383</v>
      </c>
      <c r="G200" s="2">
        <f t="shared" si="19"/>
        <v>3.2123427230046948</v>
      </c>
      <c r="H200" s="2">
        <f t="shared" si="19"/>
        <v>4.5665418519853072</v>
      </c>
      <c r="I200" s="2">
        <f t="shared" si="19"/>
        <v>5.5731145566035076</v>
      </c>
      <c r="J200" s="2">
        <f t="shared" si="19"/>
        <v>2.0623057416518256</v>
      </c>
      <c r="K200" s="2">
        <f t="shared" si="19"/>
        <v>0.15870583072095895</v>
      </c>
      <c r="L200" s="2">
        <f t="shared" si="20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5">
        <v>1963</v>
      </c>
      <c r="B201" s="5">
        <v>319.3528</v>
      </c>
      <c r="C201">
        <v>1974.4583</v>
      </c>
      <c r="D201">
        <v>332.2</v>
      </c>
      <c r="E201" s="1">
        <f t="shared" si="18"/>
        <v>1945</v>
      </c>
      <c r="F201">
        <v>1160</v>
      </c>
      <c r="G201" s="2">
        <f t="shared" si="19"/>
        <v>3.2967511737089201</v>
      </c>
      <c r="H201" s="2">
        <f t="shared" si="19"/>
        <v>4.683838313742978</v>
      </c>
      <c r="I201" s="2">
        <f t="shared" si="19"/>
        <v>5.7060834284355142</v>
      </c>
      <c r="J201" s="2">
        <f t="shared" si="19"/>
        <v>2.1068166418831882</v>
      </c>
      <c r="K201" s="2">
        <f t="shared" si="19"/>
        <v>0.16118952967221351</v>
      </c>
      <c r="L201" s="2">
        <f t="shared" si="20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18"/>
        <v>1946</v>
      </c>
      <c r="F202">
        <v>1238</v>
      </c>
      <c r="G202" s="2">
        <f t="shared" si="19"/>
        <v>3.3675492957746478</v>
      </c>
      <c r="H202" s="2">
        <f t="shared" si="19"/>
        <v>4.7798731222911037</v>
      </c>
      <c r="I202" s="2">
        <f t="shared" si="19"/>
        <v>5.8037651627565348</v>
      </c>
      <c r="J202" s="2">
        <f t="shared" si="19"/>
        <v>2.1226110653999561</v>
      </c>
      <c r="K202" s="2">
        <f t="shared" si="19"/>
        <v>0.15222648566757038</v>
      </c>
      <c r="L202" s="2">
        <f t="shared" si="20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18"/>
        <v>1947</v>
      </c>
      <c r="F203">
        <v>1392</v>
      </c>
      <c r="G203" s="2">
        <f t="shared" si="19"/>
        <v>3.4431079812206571</v>
      </c>
      <c r="H203" s="2">
        <f t="shared" si="19"/>
        <v>4.8829676798714976</v>
      </c>
      <c r="I203" s="2">
        <f t="shared" si="19"/>
        <v>5.9118540625365554</v>
      </c>
      <c r="J203" s="2">
        <f t="shared" si="19"/>
        <v>2.1466581327340513</v>
      </c>
      <c r="K203" s="2">
        <f t="shared" si="19"/>
        <v>0.15045209650538674</v>
      </c>
      <c r="L203" s="2">
        <f t="shared" si="20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18"/>
        <v>1948</v>
      </c>
      <c r="F204">
        <v>1469</v>
      </c>
      <c r="G204" s="2">
        <f t="shared" si="19"/>
        <v>3.5280657276995302</v>
      </c>
      <c r="H204" s="2">
        <f t="shared" si="19"/>
        <v>5.0002387151382299</v>
      </c>
      <c r="I204" s="2">
        <f t="shared" si="19"/>
        <v>6.0416282767666081</v>
      </c>
      <c r="J204" s="2">
        <f t="shared" si="19"/>
        <v>2.1874065840827313</v>
      </c>
      <c r="K204" s="2">
        <f t="shared" si="19"/>
        <v>0.15660592202461737</v>
      </c>
      <c r="L204" s="2">
        <f t="shared" si="20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18"/>
        <v>1949</v>
      </c>
      <c r="F205">
        <v>1419</v>
      </c>
      <c r="G205" s="2">
        <f t="shared" si="19"/>
        <v>3.6177230046948354</v>
      </c>
      <c r="H205" s="2">
        <f t="shared" si="19"/>
        <v>5.1244171812289609</v>
      </c>
      <c r="I205" s="2">
        <f t="shared" si="19"/>
        <v>6.1812286566828059</v>
      </c>
      <c r="J205" s="2">
        <f t="shared" si="19"/>
        <v>2.2348647631985243</v>
      </c>
      <c r="K205" s="2">
        <f t="shared" si="19"/>
        <v>0.16395342935073115</v>
      </c>
      <c r="L205" s="2">
        <f t="shared" si="20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18"/>
        <v>1950</v>
      </c>
      <c r="F206">
        <v>1630</v>
      </c>
      <c r="G206" s="2">
        <f t="shared" si="19"/>
        <v>3.7043286384976524</v>
      </c>
      <c r="H206" s="2">
        <f t="shared" si="19"/>
        <v>5.2435591929658569</v>
      </c>
      <c r="I206" s="2">
        <f t="shared" si="19"/>
        <v>6.3114434972308091</v>
      </c>
      <c r="J206" s="2">
        <f t="shared" si="19"/>
        <v>2.2737432611421209</v>
      </c>
      <c r="K206" s="2">
        <f t="shared" si="19"/>
        <v>0.16606249997610675</v>
      </c>
      <c r="L206" s="2">
        <f t="shared" si="20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5">
        <v>1969</v>
      </c>
      <c r="B207" s="5">
        <v>323.733</v>
      </c>
      <c r="C207">
        <v>1974.9583</v>
      </c>
      <c r="D207">
        <v>329.58</v>
      </c>
      <c r="E207" s="1">
        <f t="shared" si="18"/>
        <v>1951</v>
      </c>
      <c r="F207">
        <v>1767</v>
      </c>
      <c r="G207" s="2">
        <f t="shared" si="19"/>
        <v>3.8038122065727697</v>
      </c>
      <c r="H207" s="2">
        <f t="shared" si="19"/>
        <v>5.3821856480389538</v>
      </c>
      <c r="I207" s="2">
        <f t="shared" si="19"/>
        <v>6.4716100445061979</v>
      </c>
      <c r="J207" s="2">
        <f t="shared" si="19"/>
        <v>2.3351660109425181</v>
      </c>
      <c r="K207" s="2">
        <f t="shared" si="19"/>
        <v>0.17724781926028133</v>
      </c>
      <c r="L207" s="2">
        <f t="shared" si="20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18"/>
        <v>1952</v>
      </c>
      <c r="F208">
        <v>1795</v>
      </c>
      <c r="G208" s="2">
        <f t="shared" si="19"/>
        <v>3.9116572769953049</v>
      </c>
      <c r="H208" s="2">
        <f t="shared" si="19"/>
        <v>5.5332945873545478</v>
      </c>
      <c r="I208" s="2">
        <f t="shared" si="19"/>
        <v>6.6502088973620275</v>
      </c>
      <c r="J208" s="2">
        <f t="shared" si="19"/>
        <v>2.4091596843576024</v>
      </c>
      <c r="K208" s="2">
        <f t="shared" si="19"/>
        <v>0.19046398322743729</v>
      </c>
      <c r="L208" s="2">
        <f t="shared" si="20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5">
        <v>1970.7</v>
      </c>
      <c r="B209" s="5">
        <v>324.7285</v>
      </c>
      <c r="C209">
        <v>1975.125</v>
      </c>
      <c r="D209">
        <v>331.46</v>
      </c>
      <c r="E209" s="1">
        <f t="shared" si="18"/>
        <v>1953</v>
      </c>
      <c r="F209">
        <v>1841</v>
      </c>
      <c r="G209" s="2">
        <f t="shared" si="19"/>
        <v>4.0212112676056337</v>
      </c>
      <c r="H209" s="2">
        <f t="shared" si="19"/>
        <v>5.6866169294412305</v>
      </c>
      <c r="I209" s="2">
        <f t="shared" si="19"/>
        <v>6.8306170591858955</v>
      </c>
      <c r="J209" s="2">
        <f t="shared" si="19"/>
        <v>2.4822127168123798</v>
      </c>
      <c r="K209" s="2">
        <f t="shared" si="19"/>
        <v>0.19979454586791706</v>
      </c>
      <c r="L209" s="2">
        <f t="shared" si="20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18"/>
        <v>1954</v>
      </c>
      <c r="F210">
        <v>1865</v>
      </c>
      <c r="G210" s="2">
        <f t="shared" si="19"/>
        <v>4.1335727699530516</v>
      </c>
      <c r="H210" s="2">
        <f t="shared" si="19"/>
        <v>5.8438367260068711</v>
      </c>
      <c r="I210" s="2">
        <f t="shared" si="19"/>
        <v>7.0155144696705936</v>
      </c>
      <c r="J210" s="2">
        <f t="shared" si="19"/>
        <v>2.5564915202240117</v>
      </c>
      <c r="K210" s="2">
        <f t="shared" si="19"/>
        <v>0.20761344259488285</v>
      </c>
      <c r="L210" s="2">
        <f t="shared" si="20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18"/>
        <v>1955</v>
      </c>
      <c r="F211">
        <v>2043</v>
      </c>
      <c r="G211" s="2">
        <f t="shared" si="19"/>
        <v>4.2473990610328638</v>
      </c>
      <c r="H211" s="2">
        <f t="shared" si="19"/>
        <v>6.0028775273381338</v>
      </c>
      <c r="I211" s="2">
        <f t="shared" si="19"/>
        <v>7.201535707036423</v>
      </c>
      <c r="J211" s="2">
        <f t="shared" si="19"/>
        <v>2.6293439105269663</v>
      </c>
      <c r="K211" s="2">
        <f t="shared" si="19"/>
        <v>0.21348260374829464</v>
      </c>
      <c r="L211" s="2">
        <f t="shared" si="20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18"/>
        <v>1956</v>
      </c>
      <c r="F212">
        <v>2177</v>
      </c>
      <c r="G212" s="2">
        <f t="shared" si="19"/>
        <v>4.3720892018779338</v>
      </c>
      <c r="H212" s="2">
        <f t="shared" si="19"/>
        <v>6.1781944176931756</v>
      </c>
      <c r="I212" s="2">
        <f t="shared" si="19"/>
        <v>7.4118018368215628</v>
      </c>
      <c r="J212" s="2">
        <f t="shared" si="19"/>
        <v>2.718926491588598</v>
      </c>
      <c r="K212" s="2">
        <f t="shared" si="19"/>
        <v>0.22539923744637033</v>
      </c>
      <c r="L212" s="2">
        <f t="shared" si="20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18"/>
        <v>1957</v>
      </c>
      <c r="F213">
        <v>2270</v>
      </c>
      <c r="G213" s="2">
        <f t="shared" si="19"/>
        <v>4.5049577464788726</v>
      </c>
      <c r="H213" s="2">
        <f t="shared" si="19"/>
        <v>6.3656111656653849</v>
      </c>
      <c r="I213" s="2">
        <f t="shared" si="19"/>
        <v>7.6393771005090541</v>
      </c>
      <c r="J213" s="2">
        <f t="shared" si="19"/>
        <v>2.8191192009593293</v>
      </c>
      <c r="K213" s="2">
        <f t="shared" si="19"/>
        <v>0.23891812095702458</v>
      </c>
      <c r="L213" s="2">
        <f t="shared" si="20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5">
        <v>1974</v>
      </c>
      <c r="B214" s="5">
        <v>328.063425</v>
      </c>
      <c r="C214">
        <v>1975.5417</v>
      </c>
      <c r="D214">
        <v>331.97</v>
      </c>
      <c r="E214" s="1">
        <f t="shared" si="18"/>
        <v>1958</v>
      </c>
      <c r="F214">
        <v>2330</v>
      </c>
      <c r="G214" s="2">
        <f t="shared" si="19"/>
        <v>4.6435023474178401</v>
      </c>
      <c r="H214" s="2">
        <f t="shared" si="19"/>
        <v>6.5612447189264618</v>
      </c>
      <c r="I214" s="2">
        <f t="shared" si="19"/>
        <v>7.8778695398298328</v>
      </c>
      <c r="J214" s="2">
        <f t="shared" si="19"/>
        <v>2.9245037087927948</v>
      </c>
      <c r="K214" s="2">
        <f t="shared" si="19"/>
        <v>0.2514839354744185</v>
      </c>
      <c r="L214" s="2">
        <f t="shared" si="20"/>
        <v>297.25860425044135</v>
      </c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18"/>
        <v>1959</v>
      </c>
      <c r="F215">
        <v>2454</v>
      </c>
      <c r="G215" s="2">
        <f t="shared" ref="G215:K230" si="21">G214*(1-G$5)+G$4*$F214*$L$4/1000</f>
        <v>4.7857089201877931</v>
      </c>
      <c r="H215" s="2">
        <f t="shared" si="21"/>
        <v>6.7619738812500838</v>
      </c>
      <c r="I215" s="2">
        <f t="shared" si="21"/>
        <v>8.122174871249797</v>
      </c>
      <c r="J215" s="2">
        <f t="shared" si="21"/>
        <v>3.0309101845284601</v>
      </c>
      <c r="K215" s="2">
        <f t="shared" si="21"/>
        <v>0.26192238865193074</v>
      </c>
      <c r="L215" s="2">
        <f t="shared" si="20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18"/>
        <v>1960</v>
      </c>
      <c r="F216">
        <v>2569</v>
      </c>
      <c r="G216" s="2">
        <f t="shared" si="21"/>
        <v>4.9354835680751172</v>
      </c>
      <c r="H216" s="2">
        <f t="shared" si="21"/>
        <v>6.9737940241347243</v>
      </c>
      <c r="I216" s="2">
        <f t="shared" si="21"/>
        <v>8.3818300940252133</v>
      </c>
      <c r="J216" s="2">
        <f t="shared" si="21"/>
        <v>3.1457919834421926</v>
      </c>
      <c r="K216" s="2">
        <f t="shared" si="21"/>
        <v>0.27407522678819812</v>
      </c>
      <c r="L216" s="2">
        <f t="shared" si="20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5">
        <v>1978</v>
      </c>
      <c r="B217" s="5">
        <v>333.49275</v>
      </c>
      <c r="C217">
        <v>1975.7917</v>
      </c>
      <c r="D217">
        <v>328.36</v>
      </c>
      <c r="E217" s="1">
        <f t="shared" si="18"/>
        <v>1961</v>
      </c>
      <c r="F217">
        <v>2580</v>
      </c>
      <c r="G217" s="2">
        <f t="shared" si="21"/>
        <v>5.0922769953051645</v>
      </c>
      <c r="H217" s="2">
        <f t="shared" si="21"/>
        <v>7.1958295655387117</v>
      </c>
      <c r="I217" s="2">
        <f t="shared" si="21"/>
        <v>8.6552770597842681</v>
      </c>
      <c r="J217" s="2">
        <f t="shared" si="21"/>
        <v>3.2676085989378469</v>
      </c>
      <c r="K217" s="2">
        <f t="shared" si="21"/>
        <v>0.28684535675323308</v>
      </c>
      <c r="L217" s="2">
        <f t="shared" si="20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5">
        <v>1979</v>
      </c>
      <c r="B218" s="5">
        <v>335.2824167</v>
      </c>
      <c r="C218">
        <v>1975.875</v>
      </c>
      <c r="D218">
        <v>329.38</v>
      </c>
      <c r="E218" s="1">
        <f t="shared" si="18"/>
        <v>1962</v>
      </c>
      <c r="F218">
        <v>2686</v>
      </c>
      <c r="G218" s="2">
        <f t="shared" si="21"/>
        <v>5.2497417840375586</v>
      </c>
      <c r="H218" s="2">
        <f t="shared" si="21"/>
        <v>7.4182871443793204</v>
      </c>
      <c r="I218" s="2">
        <f t="shared" si="21"/>
        <v>8.926706234112773</v>
      </c>
      <c r="J218" s="2">
        <f t="shared" si="21"/>
        <v>3.3837572939762017</v>
      </c>
      <c r="K218" s="2">
        <f t="shared" si="21"/>
        <v>0.29510726403042442</v>
      </c>
      <c r="L218" s="2">
        <f t="shared" si="20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18"/>
        <v>1963</v>
      </c>
      <c r="F219">
        <v>2833</v>
      </c>
      <c r="G219" s="2">
        <f t="shared" si="21"/>
        <v>5.4136760563380282</v>
      </c>
      <c r="H219" s="2">
        <f t="shared" si="21"/>
        <v>7.6500857874123716</v>
      </c>
      <c r="I219" s="2">
        <f t="shared" si="21"/>
        <v>9.2104170015195468</v>
      </c>
      <c r="J219" s="2">
        <f t="shared" si="21"/>
        <v>3.5057120937756472</v>
      </c>
      <c r="K219" s="2">
        <f t="shared" si="21"/>
        <v>0.30509488992334016</v>
      </c>
      <c r="L219" s="2">
        <f t="shared" si="20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18"/>
        <v>1964</v>
      </c>
      <c r="F220">
        <v>2995</v>
      </c>
      <c r="G220" s="2">
        <f t="shared" si="21"/>
        <v>5.5865821596244132</v>
      </c>
      <c r="H220" s="2">
        <f t="shared" si="21"/>
        <v>7.895049562349195</v>
      </c>
      <c r="I220" s="2">
        <f t="shared" si="21"/>
        <v>9.5124041353112165</v>
      </c>
      <c r="J220" s="2">
        <f t="shared" si="21"/>
        <v>3.6379535203975024</v>
      </c>
      <c r="K220" s="2">
        <f t="shared" si="21"/>
        <v>0.31805409969583753</v>
      </c>
      <c r="L220" s="2">
        <f t="shared" si="20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18"/>
        <v>1965</v>
      </c>
      <c r="F221">
        <v>3130</v>
      </c>
      <c r="G221" s="2">
        <f t="shared" si="21"/>
        <v>5.7693755868544603</v>
      </c>
      <c r="H221" s="2">
        <f t="shared" si="21"/>
        <v>8.1545507022225188</v>
      </c>
      <c r="I221" s="2">
        <f t="shared" si="21"/>
        <v>9.8346758399685257</v>
      </c>
      <c r="J221" s="2">
        <f t="shared" si="21"/>
        <v>3.7816544945713471</v>
      </c>
      <c r="K221" s="2">
        <f t="shared" si="21"/>
        <v>0.33351989155132167</v>
      </c>
      <c r="L221" s="2">
        <f t="shared" si="20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18"/>
        <v>1966</v>
      </c>
      <c r="F222">
        <v>3288</v>
      </c>
      <c r="G222" s="2">
        <f t="shared" si="21"/>
        <v>5.9604084507042252</v>
      </c>
      <c r="H222" s="2">
        <f t="shared" si="21"/>
        <v>8.4260140030391373</v>
      </c>
      <c r="I222" s="2">
        <f t="shared" si="21"/>
        <v>10.172903505459898</v>
      </c>
      <c r="J222" s="2">
        <f t="shared" si="21"/>
        <v>3.9329913542881836</v>
      </c>
      <c r="K222" s="2">
        <f t="shared" si="21"/>
        <v>0.34923839665742085</v>
      </c>
      <c r="L222" s="2">
        <f t="shared" si="20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18"/>
        <v>1967</v>
      </c>
      <c r="F223">
        <v>3393</v>
      </c>
      <c r="G223" s="2">
        <f t="shared" si="21"/>
        <v>6.1610845070422533</v>
      </c>
      <c r="H223" s="2">
        <f t="shared" si="21"/>
        <v>8.7115661809497791</v>
      </c>
      <c r="I223" s="2">
        <f t="shared" si="21"/>
        <v>10.530328360112787</v>
      </c>
      <c r="J223" s="2">
        <f t="shared" si="21"/>
        <v>4.0942274159294891</v>
      </c>
      <c r="K223" s="2">
        <f t="shared" si="21"/>
        <v>0.36618999230470639</v>
      </c>
      <c r="L223" s="2">
        <f t="shared" si="20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18"/>
        <v>1968</v>
      </c>
      <c r="F224">
        <v>3566</v>
      </c>
      <c r="G224" s="2">
        <f t="shared" si="21"/>
        <v>6.3681690140845069</v>
      </c>
      <c r="H224" s="2">
        <f t="shared" si="21"/>
        <v>9.0061919512107131</v>
      </c>
      <c r="I224" s="2">
        <f t="shared" si="21"/>
        <v>10.89873028611618</v>
      </c>
      <c r="J224" s="2">
        <f t="shared" si="21"/>
        <v>4.2585765119339767</v>
      </c>
      <c r="K224" s="2">
        <f t="shared" si="21"/>
        <v>0.38140123226062506</v>
      </c>
      <c r="L224" s="2">
        <f t="shared" si="20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18"/>
        <v>1969</v>
      </c>
      <c r="F225">
        <v>3780</v>
      </c>
      <c r="G225" s="2">
        <f t="shared" si="21"/>
        <v>6.5858122065727702</v>
      </c>
      <c r="H225" s="2">
        <f t="shared" si="21"/>
        <v>9.3162513286239097</v>
      </c>
      <c r="I225" s="2">
        <f t="shared" si="21"/>
        <v>11.288177904898959</v>
      </c>
      <c r="J225" s="2">
        <f t="shared" si="21"/>
        <v>4.4338420250926829</v>
      </c>
      <c r="K225" s="2">
        <f t="shared" si="21"/>
        <v>0.39874938139383509</v>
      </c>
      <c r="L225" s="2">
        <f t="shared" si="20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18"/>
        <v>1970</v>
      </c>
      <c r="F226">
        <v>4053</v>
      </c>
      <c r="G226" s="2">
        <f t="shared" si="21"/>
        <v>6.8165164319248825</v>
      </c>
      <c r="H226" s="2">
        <f t="shared" si="21"/>
        <v>9.6455516201328528</v>
      </c>
      <c r="I226" s="2">
        <f t="shared" si="21"/>
        <v>11.704548352623755</v>
      </c>
      <c r="J226" s="2">
        <f t="shared" si="21"/>
        <v>4.6242125413859894</v>
      </c>
      <c r="K226" s="2">
        <f t="shared" si="21"/>
        <v>0.41931851408920162</v>
      </c>
      <c r="L226" s="2">
        <f t="shared" si="20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18"/>
        <v>1971</v>
      </c>
      <c r="F227">
        <v>4208</v>
      </c>
      <c r="G227" s="2">
        <f t="shared" si="21"/>
        <v>7.0638826291079813</v>
      </c>
      <c r="H227" s="2">
        <f t="shared" si="21"/>
        <v>9.9995797995108582</v>
      </c>
      <c r="I227" s="2">
        <f t="shared" si="21"/>
        <v>12.156344104264022</v>
      </c>
      <c r="J227" s="2">
        <f t="shared" si="21"/>
        <v>4.8357500421018615</v>
      </c>
      <c r="K227" s="2">
        <f t="shared" si="21"/>
        <v>0.44461122512108975</v>
      </c>
      <c r="L227" s="2">
        <f t="shared" si="20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18"/>
        <v>1972</v>
      </c>
      <c r="F228">
        <v>4376</v>
      </c>
      <c r="G228" s="2">
        <f t="shared" si="21"/>
        <v>7.3207089201877933</v>
      </c>
      <c r="H228" s="2">
        <f t="shared" si="21"/>
        <v>10.367188027392475</v>
      </c>
      <c r="I228" s="2">
        <f t="shared" si="21"/>
        <v>12.625361960041674</v>
      </c>
      <c r="J228" s="2">
        <f t="shared" si="21"/>
        <v>5.0533955587079493</v>
      </c>
      <c r="K228" s="2">
        <f t="shared" si="21"/>
        <v>0.46722902513434617</v>
      </c>
      <c r="L228" s="2">
        <f t="shared" si="20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18"/>
        <v>1973</v>
      </c>
      <c r="F229">
        <v>4615</v>
      </c>
      <c r="G229" s="2">
        <f t="shared" si="21"/>
        <v>7.5877887323943662</v>
      </c>
      <c r="H229" s="2">
        <f t="shared" si="21"/>
        <v>10.749559601935228</v>
      </c>
      <c r="I229" s="2">
        <f t="shared" si="21"/>
        <v>13.113323805911094</v>
      </c>
      <c r="J229" s="2">
        <f t="shared" si="21"/>
        <v>5.2783259810554055</v>
      </c>
      <c r="K229" s="2">
        <f t="shared" si="21"/>
        <v>0.48883473824129697</v>
      </c>
      <c r="L229" s="2">
        <f t="shared" si="20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18"/>
        <v>1974</v>
      </c>
      <c r="F230">
        <v>4623</v>
      </c>
      <c r="G230" s="2">
        <f t="shared" si="21"/>
        <v>7.8694553990610325</v>
      </c>
      <c r="H230" s="2">
        <f t="shared" si="21"/>
        <v>11.153320575397705</v>
      </c>
      <c r="I230" s="2">
        <f t="shared" si="21"/>
        <v>13.630642030636347</v>
      </c>
      <c r="J230" s="2">
        <f t="shared" si="21"/>
        <v>5.5184584787152442</v>
      </c>
      <c r="K230" s="2">
        <f t="shared" si="21"/>
        <v>0.51315992294261292</v>
      </c>
      <c r="L230" s="2">
        <f t="shared" si="20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18"/>
        <v>1975</v>
      </c>
      <c r="F231">
        <v>4596</v>
      </c>
      <c r="G231" s="2">
        <f t="shared" ref="G231:K246" si="22">G230*(1-G$5)+G$4*$F230*$L$4/1000</f>
        <v>8.1516103286384975</v>
      </c>
      <c r="H231" s="2">
        <f t="shared" si="22"/>
        <v>11.556721964058877</v>
      </c>
      <c r="I231" s="2">
        <f t="shared" si="22"/>
        <v>14.142218369467749</v>
      </c>
      <c r="J231" s="2">
        <f t="shared" si="22"/>
        <v>5.7458119288616505</v>
      </c>
      <c r="K231" s="2">
        <f t="shared" si="22"/>
        <v>0.52828948012159394</v>
      </c>
      <c r="L231" s="2">
        <f t="shared" si="20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18"/>
        <v>1976</v>
      </c>
      <c r="F232">
        <v>4864</v>
      </c>
      <c r="G232" s="2">
        <f t="shared" si="22"/>
        <v>8.4321173708920192</v>
      </c>
      <c r="H232" s="2">
        <f t="shared" si="22"/>
        <v>11.956478372170753</v>
      </c>
      <c r="I232" s="2">
        <f t="shared" si="22"/>
        <v>14.642871677571748</v>
      </c>
      <c r="J232" s="2">
        <f t="shared" si="22"/>
        <v>5.9570083770829374</v>
      </c>
      <c r="K232" s="2">
        <f t="shared" si="22"/>
        <v>0.53619841478471852</v>
      </c>
      <c r="L232" s="2">
        <f t="shared" si="20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5">
        <v>1992</v>
      </c>
      <c r="B233" s="5">
        <v>354.07</v>
      </c>
      <c r="C233">
        <v>1977.125</v>
      </c>
      <c r="D233">
        <v>333.17</v>
      </c>
      <c r="E233" s="1">
        <f t="shared" si="18"/>
        <v>1977</v>
      </c>
      <c r="F233">
        <v>5026</v>
      </c>
      <c r="G233" s="2">
        <f t="shared" si="22"/>
        <v>8.7289812206572783</v>
      </c>
      <c r="H233" s="2">
        <f t="shared" si="22"/>
        <v>12.380299357700245</v>
      </c>
      <c r="I233" s="2">
        <f t="shared" si="22"/>
        <v>15.177067819420543</v>
      </c>
      <c r="J233" s="2">
        <f t="shared" si="22"/>
        <v>6.1875952352493577</v>
      </c>
      <c r="K233" s="2">
        <f t="shared" si="22"/>
        <v>0.55357758576798066</v>
      </c>
      <c r="L233" s="2">
        <f t="shared" si="20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5">
        <v>1993</v>
      </c>
      <c r="B234" s="5">
        <v>354.87</v>
      </c>
      <c r="C234">
        <v>1977.2083</v>
      </c>
      <c r="D234">
        <v>334.96</v>
      </c>
      <c r="E234" s="1">
        <f t="shared" si="18"/>
        <v>1978</v>
      </c>
      <c r="F234">
        <v>5087</v>
      </c>
      <c r="G234" s="2">
        <f t="shared" si="22"/>
        <v>9.0357323943661978</v>
      </c>
      <c r="H234" s="2">
        <f t="shared" si="22"/>
        <v>12.818165666632165</v>
      </c>
      <c r="I234" s="2">
        <f t="shared" si="22"/>
        <v>15.728431679811502</v>
      </c>
      <c r="J234" s="2">
        <f t="shared" si="22"/>
        <v>6.4240234756473917</v>
      </c>
      <c r="K234" s="2">
        <f t="shared" si="22"/>
        <v>0.57172421961253428</v>
      </c>
      <c r="L234" s="2">
        <f t="shared" si="20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5">
        <v>1994</v>
      </c>
      <c r="B235" s="5">
        <v>356.32</v>
      </c>
      <c r="C235">
        <v>1977.2917</v>
      </c>
      <c r="D235">
        <v>336.14</v>
      </c>
      <c r="E235" s="1">
        <f t="shared" si="18"/>
        <v>1979</v>
      </c>
      <c r="F235">
        <v>5369</v>
      </c>
      <c r="G235" s="2">
        <f t="shared" si="22"/>
        <v>9.3462065727699546</v>
      </c>
      <c r="H235" s="2">
        <f t="shared" si="22"/>
        <v>13.260555091786765</v>
      </c>
      <c r="I235" s="2">
        <f t="shared" si="22"/>
        <v>16.28155911413258</v>
      </c>
      <c r="J235" s="2">
        <f t="shared" si="22"/>
        <v>6.6541049383807076</v>
      </c>
      <c r="K235" s="2">
        <f t="shared" si="22"/>
        <v>0.58559455917509318</v>
      </c>
      <c r="L235" s="2">
        <f t="shared" si="20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5">
        <v>1995</v>
      </c>
      <c r="B236" s="5">
        <v>358.31</v>
      </c>
      <c r="C236">
        <v>1977.375</v>
      </c>
      <c r="D236">
        <v>336.93</v>
      </c>
      <c r="E236" s="1">
        <f t="shared" si="18"/>
        <v>1980</v>
      </c>
      <c r="F236">
        <v>5316</v>
      </c>
      <c r="G236" s="2">
        <f t="shared" si="22"/>
        <v>9.6738920187793447</v>
      </c>
      <c r="H236" s="2">
        <f t="shared" si="22"/>
        <v>13.728206363645002</v>
      </c>
      <c r="I236" s="2">
        <f t="shared" si="22"/>
        <v>16.869628328542579</v>
      </c>
      <c r="J236" s="2">
        <f t="shared" si="22"/>
        <v>6.9041411620400934</v>
      </c>
      <c r="K236" s="2">
        <f t="shared" si="22"/>
        <v>0.6072467820001286</v>
      </c>
      <c r="L236" s="2">
        <f t="shared" si="20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5">
        <v>1996</v>
      </c>
      <c r="B237" s="5">
        <v>359.8</v>
      </c>
      <c r="C237">
        <v>1977.4583</v>
      </c>
      <c r="D237">
        <v>336.17</v>
      </c>
      <c r="E237" s="1">
        <f t="shared" si="18"/>
        <v>1981</v>
      </c>
      <c r="F237">
        <v>5152</v>
      </c>
      <c r="G237" s="2">
        <f t="shared" si="22"/>
        <v>9.9983427230046971</v>
      </c>
      <c r="H237" s="2">
        <f t="shared" si="22"/>
        <v>14.189594587050243</v>
      </c>
      <c r="I237" s="2">
        <f t="shared" si="22"/>
        <v>17.441841674450874</v>
      </c>
      <c r="J237" s="2">
        <f t="shared" si="22"/>
        <v>7.1336729450424237</v>
      </c>
      <c r="K237" s="2">
        <f t="shared" si="22"/>
        <v>0.61789125608364415</v>
      </c>
      <c r="L237" s="2">
        <f t="shared" si="20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5">
        <v>1997</v>
      </c>
      <c r="B238" s="5">
        <v>361.13</v>
      </c>
      <c r="C238">
        <v>1977.5417</v>
      </c>
      <c r="D238">
        <v>334.89</v>
      </c>
      <c r="E238" s="1">
        <f t="shared" si="18"/>
        <v>1982</v>
      </c>
      <c r="F238">
        <v>5113</v>
      </c>
      <c r="G238" s="2">
        <f t="shared" si="22"/>
        <v>10.312784037558687</v>
      </c>
      <c r="H238" s="2">
        <f t="shared" si="22"/>
        <v>14.634314456624777</v>
      </c>
      <c r="I238" s="2">
        <f t="shared" si="22"/>
        <v>17.981735922752087</v>
      </c>
      <c r="J238" s="2">
        <f t="shared" si="22"/>
        <v>7.3308434726053662</v>
      </c>
      <c r="K238" s="2">
        <f t="shared" si="22"/>
        <v>0.61664792545538094</v>
      </c>
      <c r="L238" s="2">
        <f t="shared" si="20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5">
        <v>1998</v>
      </c>
      <c r="B239" s="5">
        <v>363.6</v>
      </c>
      <c r="C239">
        <v>1977.625</v>
      </c>
      <c r="D239">
        <v>332.56</v>
      </c>
      <c r="E239" s="1">
        <f t="shared" si="18"/>
        <v>1983</v>
      </c>
      <c r="F239">
        <v>5095</v>
      </c>
      <c r="G239" s="2">
        <f t="shared" si="22"/>
        <v>10.624845070422538</v>
      </c>
      <c r="H239" s="2">
        <f t="shared" si="22"/>
        <v>15.074148916710246</v>
      </c>
      <c r="I239" s="2">
        <f t="shared" si="22"/>
        <v>18.50852422300261</v>
      </c>
      <c r="J239" s="2">
        <f t="shared" si="22"/>
        <v>7.5121728030154289</v>
      </c>
      <c r="K239" s="2">
        <f t="shared" si="22"/>
        <v>0.61406282139368651</v>
      </c>
      <c r="L239" s="2">
        <f t="shared" si="20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5">
        <v>1999</v>
      </c>
      <c r="B240" s="5">
        <v>365.54</v>
      </c>
      <c r="C240">
        <v>1977.7083</v>
      </c>
      <c r="D240">
        <v>331.29</v>
      </c>
      <c r="E240" s="1">
        <f t="shared" si="18"/>
        <v>1984</v>
      </c>
      <c r="F240">
        <v>5283</v>
      </c>
      <c r="G240" s="2">
        <f t="shared" si="22"/>
        <v>10.935807511737092</v>
      </c>
      <c r="H240" s="2">
        <f t="shared" si="22"/>
        <v>15.511083238200142</v>
      </c>
      <c r="I240" s="2">
        <f t="shared" si="22"/>
        <v>19.025537420886582</v>
      </c>
      <c r="J240" s="2">
        <f t="shared" si="22"/>
        <v>7.6810306827959272</v>
      </c>
      <c r="K240" s="2">
        <f t="shared" si="22"/>
        <v>0.61164980609918596</v>
      </c>
      <c r="L240" s="2">
        <f t="shared" si="20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5">
        <v>2000</v>
      </c>
      <c r="B241" s="5">
        <v>366.82</v>
      </c>
      <c r="C241">
        <v>1977.7917</v>
      </c>
      <c r="D241">
        <v>331.28</v>
      </c>
      <c r="E241" s="1">
        <f t="shared" si="18"/>
        <v>1985</v>
      </c>
      <c r="F241">
        <v>5441</v>
      </c>
      <c r="G241" s="2">
        <f t="shared" si="22"/>
        <v>11.258244131455402</v>
      </c>
      <c r="H241" s="2">
        <f t="shared" si="22"/>
        <v>15.964468122467146</v>
      </c>
      <c r="I241" s="2">
        <f t="shared" si="22"/>
        <v>19.563855080655962</v>
      </c>
      <c r="J241" s="2">
        <f t="shared" si="22"/>
        <v>7.8623079704687644</v>
      </c>
      <c r="K241" s="2">
        <f t="shared" si="22"/>
        <v>0.61901252942052809</v>
      </c>
      <c r="L241" s="2">
        <f t="shared" si="20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5">
        <v>2001</v>
      </c>
      <c r="B242" s="5">
        <v>368.33</v>
      </c>
      <c r="C242">
        <v>1977.875</v>
      </c>
      <c r="D242">
        <v>332.46</v>
      </c>
      <c r="E242" s="1">
        <f t="shared" si="18"/>
        <v>1986</v>
      </c>
      <c r="F242">
        <v>5609</v>
      </c>
      <c r="G242" s="2">
        <f t="shared" si="22"/>
        <v>11.590323943661975</v>
      </c>
      <c r="H242" s="2">
        <f t="shared" si="22"/>
        <v>16.431441412112747</v>
      </c>
      <c r="I242" s="2">
        <f t="shared" si="22"/>
        <v>20.118684198448399</v>
      </c>
      <c r="J242" s="2">
        <f t="shared" si="22"/>
        <v>8.0517740575453036</v>
      </c>
      <c r="K242" s="2">
        <f t="shared" si="22"/>
        <v>0.6308960872294902</v>
      </c>
      <c r="L242" s="2">
        <f t="shared" si="20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5">
        <v>2002</v>
      </c>
      <c r="B243" s="5">
        <v>370.5</v>
      </c>
      <c r="C243">
        <v>1977.9583</v>
      </c>
      <c r="D243">
        <v>333.6</v>
      </c>
      <c r="E243" s="1">
        <f t="shared" si="18"/>
        <v>1987</v>
      </c>
      <c r="F243">
        <v>5755</v>
      </c>
      <c r="G243" s="2">
        <f t="shared" si="22"/>
        <v>11.932657276995307</v>
      </c>
      <c r="H243" s="2">
        <f t="shared" si="22"/>
        <v>16.912904692163611</v>
      </c>
      <c r="I243" s="2">
        <f t="shared" si="22"/>
        <v>20.691305494722755</v>
      </c>
      <c r="J243" s="2">
        <f t="shared" si="22"/>
        <v>8.2501348525801976</v>
      </c>
      <c r="K243" s="2">
        <f t="shared" si="22"/>
        <v>0.64599115333075519</v>
      </c>
      <c r="L243" s="2">
        <f t="shared" si="20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5">
        <v>2003</v>
      </c>
      <c r="B244" s="5">
        <v>372.78</v>
      </c>
      <c r="C244">
        <v>1978.0417</v>
      </c>
      <c r="D244">
        <v>334.94</v>
      </c>
      <c r="E244" s="1">
        <f t="shared" si="18"/>
        <v>1988</v>
      </c>
      <c r="F244">
        <v>5968</v>
      </c>
      <c r="G244" s="2">
        <f t="shared" si="22"/>
        <v>12.283901408450706</v>
      </c>
      <c r="H244" s="2">
        <f t="shared" si="22"/>
        <v>17.406752372523361</v>
      </c>
      <c r="I244" s="2">
        <f t="shared" si="22"/>
        <v>21.278174987582009</v>
      </c>
      <c r="J244" s="2">
        <f t="shared" si="22"/>
        <v>8.4543000692470418</v>
      </c>
      <c r="K244" s="2">
        <f t="shared" si="22"/>
        <v>0.66200123382545795</v>
      </c>
      <c r="L244" s="2">
        <f t="shared" si="20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5">
        <v>2004</v>
      </c>
      <c r="B245" s="5">
        <v>374.7</v>
      </c>
      <c r="C245">
        <v>1978.125</v>
      </c>
      <c r="D245">
        <v>335.26</v>
      </c>
      <c r="E245" s="1">
        <f t="shared" si="18"/>
        <v>1989</v>
      </c>
      <c r="F245">
        <v>6088</v>
      </c>
      <c r="G245" s="2">
        <f t="shared" si="22"/>
        <v>12.648145539906105</v>
      </c>
      <c r="H245" s="2">
        <f t="shared" si="22"/>
        <v>17.919241463148666</v>
      </c>
      <c r="I245" s="2">
        <f t="shared" si="22"/>
        <v>21.889167156655677</v>
      </c>
      <c r="J245" s="2">
        <f t="shared" si="22"/>
        <v>8.6718019689515202</v>
      </c>
      <c r="K245" s="2">
        <f t="shared" si="22"/>
        <v>0.68171183850996242</v>
      </c>
      <c r="L245" s="2">
        <f t="shared" si="20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5">
        <v>2005</v>
      </c>
      <c r="B246" s="5">
        <v>376.7</v>
      </c>
      <c r="C246">
        <v>1978.2083</v>
      </c>
      <c r="D246">
        <v>336.66</v>
      </c>
      <c r="E246" s="1">
        <f t="shared" si="18"/>
        <v>1990</v>
      </c>
      <c r="F246">
        <v>6151</v>
      </c>
      <c r="G246" s="2">
        <f t="shared" si="22"/>
        <v>13.019713615023477</v>
      </c>
      <c r="H246" s="2">
        <f t="shared" si="22"/>
        <v>18.441588286596321</v>
      </c>
      <c r="I246" s="2">
        <f t="shared" si="22"/>
        <v>22.509986381540557</v>
      </c>
      <c r="J246" s="2">
        <f t="shared" si="22"/>
        <v>8.8909631759625434</v>
      </c>
      <c r="K246" s="2">
        <f t="shared" si="22"/>
        <v>0.69930072738949123</v>
      </c>
      <c r="L246" s="2">
        <f t="shared" si="20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5">
        <v>2006</v>
      </c>
      <c r="B247" s="5">
        <v>378.7</v>
      </c>
      <c r="C247">
        <v>1978.2917</v>
      </c>
      <c r="D247">
        <v>337.69</v>
      </c>
      <c r="E247" s="1">
        <f t="shared" si="18"/>
        <v>1991</v>
      </c>
      <c r="F247">
        <v>6239</v>
      </c>
      <c r="G247" s="2">
        <f t="shared" ref="G247:K262" si="23">G246*(1-G$5)+G$4*$F246*$L$4/1000</f>
        <v>13.395126760563382</v>
      </c>
      <c r="H247" s="2">
        <f t="shared" si="23"/>
        <v>18.968413611272538</v>
      </c>
      <c r="I247" s="2">
        <f t="shared" si="23"/>
        <v>23.131937377159385</v>
      </c>
      <c r="J247" s="2">
        <f t="shared" si="23"/>
        <v>9.1049987584252374</v>
      </c>
      <c r="K247" s="2">
        <f t="shared" si="23"/>
        <v>0.71292667424407719</v>
      </c>
      <c r="L247" s="2">
        <f t="shared" si="20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5"/>
      <c r="B248" s="5"/>
      <c r="C248">
        <v>1978.375</v>
      </c>
      <c r="D248">
        <v>338.02</v>
      </c>
      <c r="E248" s="1">
        <f t="shared" si="18"/>
        <v>1992</v>
      </c>
      <c r="F248">
        <v>6178</v>
      </c>
      <c r="G248" s="2">
        <f t="shared" si="23"/>
        <v>13.775910798122068</v>
      </c>
      <c r="H248" s="2">
        <f t="shared" si="23"/>
        <v>19.5020525345269</v>
      </c>
      <c r="I248" s="2">
        <f t="shared" si="23"/>
        <v>23.758760820732917</v>
      </c>
      <c r="J248" s="2">
        <f t="shared" si="23"/>
        <v>9.3171357994563024</v>
      </c>
      <c r="K248" s="2">
        <f t="shared" si="23"/>
        <v>0.72532268417805956</v>
      </c>
      <c r="L248" s="2">
        <f t="shared" si="20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5"/>
      <c r="B249" s="5"/>
      <c r="C249">
        <v>1978.4583</v>
      </c>
      <c r="D249">
        <v>338.01</v>
      </c>
      <c r="E249" s="1">
        <f t="shared" si="18"/>
        <v>1993</v>
      </c>
      <c r="F249">
        <v>6172</v>
      </c>
      <c r="G249" s="2">
        <f t="shared" si="23"/>
        <v>14.152971830985917</v>
      </c>
      <c r="H249" s="2">
        <f t="shared" si="23"/>
        <v>20.028495701617366</v>
      </c>
      <c r="I249" s="2">
        <f t="shared" si="23"/>
        <v>24.368006334737949</v>
      </c>
      <c r="J249" s="2">
        <f t="shared" si="23"/>
        <v>9.5099944938481862</v>
      </c>
      <c r="K249" s="2">
        <f t="shared" si="23"/>
        <v>0.72997739449586407</v>
      </c>
      <c r="L249" s="2">
        <f t="shared" si="20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5"/>
      <c r="B250" s="5"/>
      <c r="C250">
        <v>1978.5417</v>
      </c>
      <c r="D250">
        <v>336.5</v>
      </c>
      <c r="E250" s="1">
        <f t="shared" si="18"/>
        <v>1994</v>
      </c>
      <c r="F250">
        <v>6284</v>
      </c>
      <c r="G250" s="2">
        <f t="shared" si="23"/>
        <v>14.529666666666669</v>
      </c>
      <c r="H250" s="2">
        <f t="shared" si="23"/>
        <v>20.552927227533115</v>
      </c>
      <c r="I250" s="2">
        <f t="shared" si="23"/>
        <v>24.968172771769495</v>
      </c>
      <c r="J250" s="2">
        <f t="shared" si="23"/>
        <v>9.6911315519970955</v>
      </c>
      <c r="K250" s="2">
        <f t="shared" si="23"/>
        <v>0.73251892887484815</v>
      </c>
      <c r="L250" s="2">
        <f t="shared" si="20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5"/>
      <c r="B251" s="5"/>
      <c r="C251">
        <v>1978.625</v>
      </c>
      <c r="D251">
        <v>334.42</v>
      </c>
      <c r="E251" s="1">
        <f t="shared" si="18"/>
        <v>1995</v>
      </c>
      <c r="F251">
        <v>6422</v>
      </c>
      <c r="G251" s="2">
        <f t="shared" si="23"/>
        <v>14.913197183098594</v>
      </c>
      <c r="H251" s="2">
        <f t="shared" si="23"/>
        <v>21.086432458565735</v>
      </c>
      <c r="I251" s="2">
        <f t="shared" si="23"/>
        <v>25.577109696321013</v>
      </c>
      <c r="J251" s="2">
        <f t="shared" si="23"/>
        <v>9.8750663593886845</v>
      </c>
      <c r="K251" s="2">
        <f t="shared" si="23"/>
        <v>0.73931866336085705</v>
      </c>
      <c r="L251" s="2">
        <f t="shared" si="20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5"/>
      <c r="B252" s="5"/>
      <c r="C252">
        <v>1978.7083</v>
      </c>
      <c r="D252">
        <v>332.36</v>
      </c>
      <c r="E252" s="1">
        <f t="shared" si="18"/>
        <v>1996</v>
      </c>
      <c r="F252">
        <v>6550</v>
      </c>
      <c r="G252" s="2">
        <f t="shared" si="23"/>
        <v>15.305150234741786</v>
      </c>
      <c r="H252" s="2">
        <f t="shared" si="23"/>
        <v>21.63142774723514</v>
      </c>
      <c r="I252" s="2">
        <f t="shared" si="23"/>
        <v>26.198605488793653</v>
      </c>
      <c r="J252" s="2">
        <f t="shared" si="23"/>
        <v>10.064690732596926</v>
      </c>
      <c r="K252" s="2">
        <f t="shared" si="23"/>
        <v>0.74992178404396337</v>
      </c>
      <c r="L252" s="2">
        <f t="shared" si="20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5"/>
      <c r="B253" s="5"/>
      <c r="C253">
        <v>1978.7917</v>
      </c>
      <c r="D253">
        <v>332.45</v>
      </c>
      <c r="E253" s="1">
        <f t="shared" si="18"/>
        <v>1997</v>
      </c>
      <c r="F253">
        <v>6663</v>
      </c>
      <c r="G253" s="2">
        <f t="shared" si="23"/>
        <v>15.704915492957749</v>
      </c>
      <c r="H253" s="2">
        <f t="shared" si="23"/>
        <v>22.186942516913081</v>
      </c>
      <c r="I253" s="2">
        <f t="shared" si="23"/>
        <v>26.830989228909349</v>
      </c>
      <c r="J253" s="2">
        <f t="shared" si="23"/>
        <v>10.258505935693693</v>
      </c>
      <c r="K253" s="2">
        <f t="shared" si="23"/>
        <v>0.76236229149826196</v>
      </c>
      <c r="L253" s="2">
        <f t="shared" si="20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5"/>
      <c r="B254" s="5"/>
      <c r="C254">
        <v>1978.875</v>
      </c>
      <c r="D254">
        <v>333.76</v>
      </c>
      <c r="E254" s="1">
        <f t="shared" si="18"/>
        <v>1998</v>
      </c>
      <c r="F254">
        <v>6638</v>
      </c>
      <c r="G254" s="2">
        <f t="shared" si="23"/>
        <v>16.111577464788734</v>
      </c>
      <c r="H254" s="2">
        <f t="shared" si="23"/>
        <v>22.751539377488548</v>
      </c>
      <c r="I254" s="2">
        <f t="shared" si="23"/>
        <v>27.471861250802188</v>
      </c>
      <c r="J254" s="2">
        <f t="shared" si="23"/>
        <v>10.454511996362534</v>
      </c>
      <c r="K254" s="2">
        <f t="shared" si="23"/>
        <v>0.77521300501092649</v>
      </c>
      <c r="L254" s="2">
        <f t="shared" si="20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5"/>
      <c r="B255" s="5"/>
      <c r="C255">
        <v>1978.9583</v>
      </c>
      <c r="D255">
        <v>334.91</v>
      </c>
      <c r="E255" s="1">
        <f t="shared" si="18"/>
        <v>1999</v>
      </c>
      <c r="F255">
        <v>6584</v>
      </c>
      <c r="G255" s="2">
        <f t="shared" si="23"/>
        <v>16.516713615023477</v>
      </c>
      <c r="H255" s="2">
        <f t="shared" si="23"/>
        <v>23.312235597379065</v>
      </c>
      <c r="I255" s="2">
        <f t="shared" si="23"/>
        <v>28.100375225160043</v>
      </c>
      <c r="J255" s="2">
        <f t="shared" si="23"/>
        <v>10.636386574699504</v>
      </c>
      <c r="K255" s="2">
        <f t="shared" si="23"/>
        <v>0.78183364783535314</v>
      </c>
      <c r="L255" s="2">
        <f t="shared" si="20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5"/>
      <c r="B256" s="2"/>
      <c r="C256">
        <v>1979.0417</v>
      </c>
      <c r="D256">
        <v>336.14</v>
      </c>
      <c r="E256" s="1">
        <f t="shared" si="18"/>
        <v>2000</v>
      </c>
      <c r="F256">
        <v>6750</v>
      </c>
      <c r="G256" s="2">
        <f t="shared" si="23"/>
        <v>16.918553990610331</v>
      </c>
      <c r="H256" s="2">
        <f t="shared" si="23"/>
        <v>23.86631890266894</v>
      </c>
      <c r="I256" s="2">
        <f t="shared" si="23"/>
        <v>28.712340221796499</v>
      </c>
      <c r="J256" s="2">
        <f t="shared" si="23"/>
        <v>10.801533201994349</v>
      </c>
      <c r="K256" s="2">
        <f t="shared" si="23"/>
        <v>0.78331405942776877</v>
      </c>
      <c r="L256" s="2">
        <f t="shared" si="20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5"/>
      <c r="B257" s="2"/>
      <c r="C257">
        <v>1979.125</v>
      </c>
      <c r="D257">
        <v>336.69</v>
      </c>
      <c r="E257" s="1">
        <f t="shared" si="18"/>
        <v>2001</v>
      </c>
      <c r="F257">
        <v>6916</v>
      </c>
      <c r="G257" s="2">
        <f t="shared" si="23"/>
        <v>17.330525821596247</v>
      </c>
      <c r="H257" s="2">
        <f t="shared" si="23"/>
        <v>24.434464762679269</v>
      </c>
      <c r="I257" s="2">
        <f t="shared" si="23"/>
        <v>29.341030014475518</v>
      </c>
      <c r="J257" s="2">
        <f t="shared" si="23"/>
        <v>10.976729089743987</v>
      </c>
      <c r="K257" s="2">
        <f t="shared" si="23"/>
        <v>0.7920054016776098</v>
      </c>
      <c r="L257" s="2">
        <f t="shared" si="20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5"/>
      <c r="B258" s="2"/>
      <c r="C258">
        <v>1979.2083</v>
      </c>
      <c r="D258">
        <v>338.27</v>
      </c>
      <c r="E258" s="1">
        <f t="shared" si="18"/>
        <v>2002</v>
      </c>
      <c r="F258">
        <v>6981</v>
      </c>
      <c r="G258" s="2">
        <f t="shared" si="23"/>
        <v>17.752629107981225</v>
      </c>
      <c r="H258" s="2">
        <f t="shared" si="23"/>
        <v>25.016634490901552</v>
      </c>
      <c r="I258" s="2">
        <f t="shared" si="23"/>
        <v>29.986220112683835</v>
      </c>
      <c r="J258" s="2">
        <f t="shared" si="23"/>
        <v>11.161400155292052</v>
      </c>
      <c r="K258" s="2">
        <f t="shared" si="23"/>
        <v>0.80507039445624107</v>
      </c>
      <c r="L258" s="2">
        <f t="shared" si="20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>
      <c r="A259" s="5"/>
      <c r="B259" s="2"/>
      <c r="C259">
        <v>1979.2917</v>
      </c>
      <c r="D259">
        <v>338.82</v>
      </c>
      <c r="E259" s="1">
        <f t="shared" si="18"/>
        <v>2003</v>
      </c>
      <c r="F259">
        <v>7397</v>
      </c>
      <c r="G259" s="2">
        <f t="shared" si="23"/>
        <v>18.178699530516436</v>
      </c>
      <c r="H259" s="2">
        <f t="shared" si="23"/>
        <v>25.603305939179918</v>
      </c>
      <c r="I259" s="2">
        <f t="shared" si="23"/>
        <v>30.632515330237922</v>
      </c>
      <c r="J259" s="2">
        <f t="shared" si="23"/>
        <v>11.343150651425605</v>
      </c>
      <c r="K259" s="2">
        <f t="shared" si="23"/>
        <v>0.81604635633789335</v>
      </c>
      <c r="L259" s="2">
        <f t="shared" si="20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>
      <c r="A260" s="5"/>
      <c r="B260" s="2"/>
      <c r="C260">
        <v>1979.375</v>
      </c>
      <c r="D260">
        <v>339.24</v>
      </c>
      <c r="E260" s="1">
        <f t="shared" si="18"/>
        <v>2004</v>
      </c>
      <c r="F260">
        <v>7782</v>
      </c>
      <c r="G260" s="2">
        <f t="shared" si="23"/>
        <v>18.63015962441315</v>
      </c>
      <c r="H260" s="2">
        <f t="shared" si="23"/>
        <v>26.227424469626765</v>
      </c>
      <c r="I260" s="2">
        <f t="shared" si="23"/>
        <v>31.332633227911476</v>
      </c>
      <c r="J260" s="2">
        <f t="shared" si="23"/>
        <v>11.563344604192045</v>
      </c>
      <c r="K260" s="2">
        <f t="shared" si="23"/>
        <v>0.84223413017087756</v>
      </c>
      <c r="L260" s="2">
        <f t="shared" si="20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>
      <c r="A261" s="5"/>
      <c r="B261" s="2"/>
      <c r="C261">
        <v>1979.4583</v>
      </c>
      <c r="D261">
        <v>339.26</v>
      </c>
      <c r="E261" s="1">
        <f t="shared" si="18"/>
        <v>2005</v>
      </c>
      <c r="F261">
        <v>8086</v>
      </c>
      <c r="G261" s="2">
        <f t="shared" si="23"/>
        <v>19.105117370892025</v>
      </c>
      <c r="H261" s="2">
        <f t="shared" si="23"/>
        <v>26.885976266077336</v>
      </c>
      <c r="I261" s="2">
        <f t="shared" si="23"/>
        <v>32.081194087547281</v>
      </c>
      <c r="J261" s="2">
        <f t="shared" si="23"/>
        <v>11.816147362121999</v>
      </c>
      <c r="K261" s="2">
        <f t="shared" si="23"/>
        <v>0.87619293528109476</v>
      </c>
      <c r="L261" s="2">
        <f t="shared" si="20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>
      <c r="A262" s="5"/>
      <c r="B262" s="2"/>
      <c r="C262">
        <v>1979.5417</v>
      </c>
      <c r="D262">
        <v>337.54</v>
      </c>
      <c r="E262" s="1">
        <f t="shared" si="18"/>
        <v>2006</v>
      </c>
      <c r="F262">
        <v>8350</v>
      </c>
      <c r="G262" s="2">
        <f t="shared" si="23"/>
        <v>19.598629107981225</v>
      </c>
      <c r="H262" s="2">
        <f t="shared" si="23"/>
        <v>27.571260967784504</v>
      </c>
      <c r="I262" s="2">
        <f t="shared" si="23"/>
        <v>32.8653786637894</v>
      </c>
      <c r="J262" s="2">
        <f t="shared" si="23"/>
        <v>12.090189044440306</v>
      </c>
      <c r="K262" s="2">
        <f t="shared" si="23"/>
        <v>0.91106229221713098</v>
      </c>
      <c r="L262" s="2">
        <f t="shared" si="20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>
      <c r="A263" s="5"/>
      <c r="B263" s="2"/>
      <c r="C263">
        <v>1979.625</v>
      </c>
      <c r="D263">
        <v>335.72</v>
      </c>
      <c r="E263" s="1">
        <f t="shared" ref="E263:E264" si="24">1+E262</f>
        <v>2007</v>
      </c>
      <c r="F263">
        <v>8543</v>
      </c>
      <c r="G263" s="2">
        <f t="shared" ref="G263:K278" si="25">G262*(1-G$5)+G$4*$F262*$L$4/1000</f>
        <v>20.108253521126766</v>
      </c>
      <c r="H263" s="2">
        <f t="shared" si="25"/>
        <v>28.279449163182001</v>
      </c>
      <c r="I263" s="2">
        <f t="shared" si="25"/>
        <v>33.678699403501554</v>
      </c>
      <c r="J263" s="2">
        <f t="shared" si="25"/>
        <v>12.379561502488006</v>
      </c>
      <c r="K263" s="2">
        <f t="shared" si="25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>
      <c r="A264" s="5"/>
      <c r="B264" s="2"/>
      <c r="C264">
        <v>1979.7083</v>
      </c>
      <c r="D264">
        <v>333.97</v>
      </c>
      <c r="E264" s="1">
        <f t="shared" si="24"/>
        <v>2008</v>
      </c>
      <c r="F264">
        <v>8749</v>
      </c>
      <c r="G264" s="2">
        <f t="shared" si="25"/>
        <v>20.62965727699531</v>
      </c>
      <c r="H264" s="2">
        <f t="shared" si="25"/>
        <v>29.003811177407222</v>
      </c>
      <c r="I264" s="2">
        <f t="shared" si="25"/>
        <v>34.510098556486049</v>
      </c>
      <c r="J264" s="2">
        <f t="shared" si="25"/>
        <v>12.675055603912078</v>
      </c>
      <c r="K264" s="2">
        <f t="shared" si="25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25"/>
        <v>21.163633802816907</v>
      </c>
      <c r="H265" s="2">
        <f t="shared" si="25"/>
        <v>29.745523173077977</v>
      </c>
      <c r="I265" s="2">
        <f t="shared" si="25"/>
        <v>35.361286514788659</v>
      </c>
      <c r="J265" s="2">
        <f t="shared" si="25"/>
        <v>12.977847460068233</v>
      </c>
      <c r="K265" s="2">
        <f t="shared" si="25"/>
        <v>1.0015195014449079</v>
      </c>
      <c r="L265" s="2">
        <f t="shared" ref="L265:L328" si="26"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>
      <c r="A266" s="5"/>
      <c r="B266" s="2"/>
      <c r="C266">
        <v>1979.875</v>
      </c>
      <c r="D266">
        <v>335.32</v>
      </c>
      <c r="E266" s="1">
        <f t="shared" ref="E266:E329" si="27">1+E265</f>
        <v>2010</v>
      </c>
      <c r="F266" s="14">
        <v>9498.9534144443514</v>
      </c>
      <c r="G266" s="2">
        <f t="shared" si="25"/>
        <v>21.722419884847003</v>
      </c>
      <c r="H266" s="2">
        <f t="shared" si="25"/>
        <v>30.523363244884937</v>
      </c>
      <c r="I266" s="2">
        <f t="shared" si="25"/>
        <v>36.262118980889902</v>
      </c>
      <c r="J266" s="2">
        <f t="shared" si="25"/>
        <v>13.311052454432183</v>
      </c>
      <c r="K266" s="2">
        <f t="shared" si="25"/>
        <v>1.0372877316419054</v>
      </c>
      <c r="L266" s="2">
        <f t="shared" si="26"/>
        <v>377.85624229669594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>
      <c r="A267" s="5"/>
      <c r="B267" s="2"/>
      <c r="C267">
        <v>1979.9583</v>
      </c>
      <c r="D267">
        <v>336.82</v>
      </c>
      <c r="E267" s="1">
        <f t="shared" si="27"/>
        <v>2011</v>
      </c>
      <c r="F267" s="14">
        <v>9812.2726100693326</v>
      </c>
      <c r="G267" s="2">
        <f t="shared" si="25"/>
        <v>22.302168215306047</v>
      </c>
      <c r="H267" s="2">
        <f t="shared" si="25"/>
        <v>31.331313068364981</v>
      </c>
      <c r="I267" s="2">
        <f t="shared" si="25"/>
        <v>37.202459299557354</v>
      </c>
      <c r="J267" s="2">
        <f t="shared" si="25"/>
        <v>13.665534511225784</v>
      </c>
      <c r="K267" s="2">
        <f t="shared" si="25"/>
        <v>1.0751070663838513</v>
      </c>
      <c r="L267" s="2">
        <f t="shared" si="26"/>
        <v>380.57658216083803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>
      <c r="A268" s="5"/>
      <c r="B268" s="2"/>
      <c r="C268">
        <v>1980.0417</v>
      </c>
      <c r="D268">
        <v>337.9</v>
      </c>
      <c r="E268" s="1">
        <f t="shared" si="27"/>
        <v>2012</v>
      </c>
      <c r="F268" s="14">
        <v>10189.375344508617</v>
      </c>
      <c r="G268" s="2">
        <f t="shared" si="25"/>
        <v>22.90103931357319</v>
      </c>
      <c r="H268" s="2">
        <f t="shared" si="25"/>
        <v>32.166459840505063</v>
      </c>
      <c r="I268" s="2">
        <f t="shared" si="25"/>
        <v>38.177249219763546</v>
      </c>
      <c r="J268" s="2">
        <f t="shared" si="25"/>
        <v>14.036540676032022</v>
      </c>
      <c r="K268" s="2">
        <f t="shared" si="25"/>
        <v>1.1127554738256209</v>
      </c>
      <c r="L268" s="2">
        <f t="shared" si="26"/>
        <v>383.39404452369945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>
      <c r="A269" s="5"/>
      <c r="B269" s="2"/>
      <c r="C269">
        <v>1980.125</v>
      </c>
      <c r="D269">
        <v>338.34</v>
      </c>
      <c r="E269" s="1">
        <f t="shared" si="27"/>
        <v>2013</v>
      </c>
      <c r="F269" s="14">
        <v>10274.768020488516</v>
      </c>
      <c r="G269" s="2">
        <f t="shared" si="25"/>
        <v>23.52292607168874</v>
      </c>
      <c r="H269" s="2">
        <f t="shared" si="25"/>
        <v>33.034717806363645</v>
      </c>
      <c r="I269" s="2">
        <f t="shared" si="25"/>
        <v>39.19560884122297</v>
      </c>
      <c r="J269" s="2">
        <f t="shared" si="25"/>
        <v>14.430613309356279</v>
      </c>
      <c r="K269" s="2">
        <f t="shared" si="25"/>
        <v>1.1532947409579513</v>
      </c>
      <c r="L269" s="2">
        <f t="shared" si="26"/>
        <v>386.33716076958956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>
      <c r="A270" s="5"/>
      <c r="B270" s="2"/>
      <c r="C270">
        <v>1980.2083</v>
      </c>
      <c r="D270">
        <v>340.07</v>
      </c>
      <c r="E270" s="1">
        <f t="shared" si="27"/>
        <v>2014</v>
      </c>
      <c r="F270" s="14">
        <v>10158.274238369077</v>
      </c>
      <c r="G270" s="2">
        <f t="shared" si="25"/>
        <v>24.150024589371139</v>
      </c>
      <c r="H270" s="2">
        <f t="shared" si="25"/>
        <v>33.908605260239021</v>
      </c>
      <c r="I270" s="2">
        <f t="shared" si="25"/>
        <v>40.21312835926242</v>
      </c>
      <c r="J270" s="2">
        <f t="shared" si="25"/>
        <v>14.812196426597522</v>
      </c>
      <c r="K270" s="2">
        <f t="shared" si="25"/>
        <v>1.1818920952166427</v>
      </c>
      <c r="L270" s="2">
        <f t="shared" si="26"/>
        <v>389.26584673068675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>
      <c r="A271" s="5"/>
      <c r="B271" s="2"/>
      <c r="C271">
        <v>1980.2917</v>
      </c>
      <c r="D271">
        <v>340.93</v>
      </c>
      <c r="E271" s="1">
        <f t="shared" si="27"/>
        <v>2015</v>
      </c>
      <c r="F271" s="14">
        <v>10774.92826930818</v>
      </c>
      <c r="G271" s="2">
        <f t="shared" si="25"/>
        <v>24.770013157910096</v>
      </c>
      <c r="H271" s="2">
        <f t="shared" si="25"/>
        <v>34.76915024030243</v>
      </c>
      <c r="I271" s="2">
        <f t="shared" si="25"/>
        <v>41.199488690365158</v>
      </c>
      <c r="J271" s="2">
        <f t="shared" si="25"/>
        <v>15.158307920870715</v>
      </c>
      <c r="K271" s="2">
        <f t="shared" si="25"/>
        <v>1.1937680757124027</v>
      </c>
      <c r="L271" s="2">
        <f t="shared" si="26"/>
        <v>392.09072808516078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>
      <c r="A272" s="5"/>
      <c r="B272" s="2"/>
      <c r="C272">
        <v>1980.375</v>
      </c>
      <c r="D272">
        <v>341.45</v>
      </c>
      <c r="E272" s="1">
        <f t="shared" si="27"/>
        <v>2016</v>
      </c>
      <c r="F272" s="14">
        <v>11110.268959968891</v>
      </c>
      <c r="G272" s="2">
        <f t="shared" si="25"/>
        <v>25.427637887961769</v>
      </c>
      <c r="H272" s="2">
        <f t="shared" si="25"/>
        <v>35.685229622338497</v>
      </c>
      <c r="I272" s="2">
        <f t="shared" si="25"/>
        <v>42.265252344713559</v>
      </c>
      <c r="J272" s="2">
        <f t="shared" si="25"/>
        <v>15.557024387278689</v>
      </c>
      <c r="K272" s="2">
        <f t="shared" si="25"/>
        <v>1.22992211546855</v>
      </c>
      <c r="L272" s="2">
        <f t="shared" si="26"/>
        <v>395.16506635776108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>
      <c r="A273" s="5"/>
      <c r="B273" s="2"/>
      <c r="C273">
        <v>1980.4583</v>
      </c>
      <c r="D273">
        <v>341.36</v>
      </c>
      <c r="E273" s="1">
        <f t="shared" si="27"/>
        <v>2017</v>
      </c>
      <c r="F273" s="14">
        <v>11256.830468363096</v>
      </c>
      <c r="G273" s="2">
        <f t="shared" si="25"/>
        <v>26.105729420729823</v>
      </c>
      <c r="H273" s="2">
        <f t="shared" si="25"/>
        <v>36.630276231398746</v>
      </c>
      <c r="I273" s="2">
        <f t="shared" si="25"/>
        <v>43.367090484961452</v>
      </c>
      <c r="J273" s="2">
        <f t="shared" si="25"/>
        <v>15.972322671460523</v>
      </c>
      <c r="K273" s="2">
        <f t="shared" si="25"/>
        <v>1.2675943434503392</v>
      </c>
      <c r="L273" s="2">
        <f t="shared" si="26"/>
        <v>398.34301315200088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>
      <c r="A274" s="5"/>
      <c r="B274" s="2"/>
      <c r="C274">
        <v>1980.5417</v>
      </c>
      <c r="D274">
        <v>339.45</v>
      </c>
      <c r="E274" s="1">
        <f t="shared" si="27"/>
        <v>2018</v>
      </c>
      <c r="F274" s="14">
        <v>11467.297756108754</v>
      </c>
      <c r="G274" s="2">
        <f t="shared" si="25"/>
        <v>26.792766022085317</v>
      </c>
      <c r="H274" s="2">
        <f t="shared" si="25"/>
        <v>37.586484632961771</v>
      </c>
      <c r="I274" s="2">
        <f t="shared" si="25"/>
        <v>44.47615770543883</v>
      </c>
      <c r="J274" s="2">
        <f t="shared" si="25"/>
        <v>16.38109832528043</v>
      </c>
      <c r="K274" s="2">
        <f t="shared" si="25"/>
        <v>1.2973245267313167</v>
      </c>
      <c r="L274" s="2">
        <f t="shared" si="26"/>
        <v>401.53383121249766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>
      <c r="A275" s="5"/>
      <c r="B275" s="2"/>
      <c r="C275">
        <v>1980.625</v>
      </c>
      <c r="D275">
        <v>337.67</v>
      </c>
      <c r="E275" s="1">
        <f t="shared" si="27"/>
        <v>2019</v>
      </c>
      <c r="F275" s="14">
        <v>11476.535739799836</v>
      </c>
      <c r="G275" s="2">
        <f t="shared" si="25"/>
        <v>27.492648044758621</v>
      </c>
      <c r="H275" s="2">
        <f t="shared" si="25"/>
        <v>38.559824663264777</v>
      </c>
      <c r="I275" s="2">
        <f t="shared" si="25"/>
        <v>45.601957841237848</v>
      </c>
      <c r="J275" s="2">
        <f t="shared" si="25"/>
        <v>16.791224644432418</v>
      </c>
      <c r="K275" s="2">
        <f t="shared" si="25"/>
        <v>1.3252378877314979</v>
      </c>
      <c r="L275" s="2">
        <f t="shared" si="26"/>
        <v>404.77089308142513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>
      <c r="A276" s="5"/>
      <c r="B276" s="2"/>
      <c r="C276">
        <v>1980.7083</v>
      </c>
      <c r="D276">
        <v>336.25</v>
      </c>
      <c r="E276" s="1">
        <f t="shared" si="27"/>
        <v>2020</v>
      </c>
      <c r="F276" s="14">
        <v>11432.231813496866</v>
      </c>
      <c r="G276" s="2">
        <f t="shared" si="25"/>
        <v>28.193093888032788</v>
      </c>
      <c r="H276" s="2">
        <f t="shared" si="25"/>
        <v>39.531354422351107</v>
      </c>
      <c r="I276" s="2">
        <f t="shared" si="25"/>
        <v>46.714034660329247</v>
      </c>
      <c r="J276" s="2">
        <f t="shared" si="25"/>
        <v>17.179006006735158</v>
      </c>
      <c r="K276" s="2">
        <f t="shared" si="25"/>
        <v>1.3426019051482458</v>
      </c>
      <c r="L276" s="2">
        <f t="shared" si="26"/>
        <v>407.96009088259655</v>
      </c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>
      <c r="A277" s="5"/>
      <c r="B277" s="2"/>
      <c r="C277">
        <v>1980.7917</v>
      </c>
      <c r="D277">
        <v>336.14</v>
      </c>
      <c r="E277" s="1">
        <f t="shared" si="27"/>
        <v>2021</v>
      </c>
      <c r="F277" s="4">
        <f>F276*SUM(economy!Z67:AB67)/SUM(economy!Z66:AB66)</f>
        <v>11437.222630910688</v>
      </c>
      <c r="G277" s="9">
        <f t="shared" si="25"/>
        <v>28.890835735804899</v>
      </c>
      <c r="H277" s="9">
        <f t="shared" si="25"/>
        <v>40.496051480941894</v>
      </c>
      <c r="I277" s="9">
        <f t="shared" si="25"/>
        <v>47.804528510499473</v>
      </c>
      <c r="J277" s="9">
        <f t="shared" si="25"/>
        <v>17.539434647587754</v>
      </c>
      <c r="K277" s="9">
        <f t="shared" si="25"/>
        <v>1.3510537175472419</v>
      </c>
      <c r="L277" s="9">
        <f t="shared" si="26"/>
        <v>411.08190409238125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>
      <c r="A278" s="5"/>
      <c r="B278" s="2"/>
      <c r="C278">
        <v>1980.875</v>
      </c>
      <c r="D278">
        <v>337.3</v>
      </c>
      <c r="E278" s="1">
        <f t="shared" si="27"/>
        <v>2022</v>
      </c>
      <c r="F278" s="4">
        <f>F277*SUM(economy!Z68:AB68)/SUM(economy!Z67:AB67)</f>
        <v>11737.690572652689</v>
      </c>
      <c r="G278" s="9">
        <f t="shared" si="25"/>
        <v>29.588882187456726</v>
      </c>
      <c r="H278" s="9">
        <f t="shared" si="25"/>
        <v>41.458563250433997</v>
      </c>
      <c r="I278" s="9">
        <f t="shared" si="25"/>
        <v>48.881134874743921</v>
      </c>
      <c r="J278" s="9">
        <f t="shared" si="25"/>
        <v>17.879858910015546</v>
      </c>
      <c r="K278" s="9">
        <f t="shared" si="25"/>
        <v>1.3564143115740777</v>
      </c>
      <c r="L278" s="9">
        <f t="shared" si="26"/>
        <v>414.16485353422428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>
      <c r="A279" s="5"/>
      <c r="B279" s="2"/>
      <c r="C279">
        <v>1980.9583</v>
      </c>
      <c r="D279">
        <v>338.29</v>
      </c>
      <c r="E279" s="1">
        <f t="shared" si="27"/>
        <v>2023</v>
      </c>
      <c r="F279" s="4">
        <f>F278*SUM(economy!Z69:AB69)/SUM(economy!Z68:AB68)</f>
        <v>12038.594974016374</v>
      </c>
      <c r="G279" s="9">
        <f t="shared" ref="G279:K294" si="28">G278*(1-G$5)+G$4*$F278*$L$4/1000</f>
        <v>30.305267058088109</v>
      </c>
      <c r="H279" s="9">
        <f t="shared" si="28"/>
        <v>42.446640073545893</v>
      </c>
      <c r="I279" s="9">
        <f t="shared" si="28"/>
        <v>49.988431088928508</v>
      </c>
      <c r="J279" s="9">
        <f t="shared" si="28"/>
        <v>18.236101994920617</v>
      </c>
      <c r="K279" s="9">
        <f t="shared" si="28"/>
        <v>1.3737721523437481</v>
      </c>
      <c r="L279" s="9">
        <f t="shared" si="26"/>
        <v>417.35021236782688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>
      <c r="A280" s="5"/>
      <c r="B280" s="2"/>
      <c r="C280">
        <v>1981.0417</v>
      </c>
      <c r="D280">
        <v>339.29</v>
      </c>
      <c r="E280" s="1">
        <f t="shared" si="27"/>
        <v>2024</v>
      </c>
      <c r="F280" s="4">
        <f>F279*SUM(economy!Z70:AB70)/SUM(economy!Z69:AB69)</f>
        <v>12339.661078341276</v>
      </c>
      <c r="G280" s="9">
        <f t="shared" si="28"/>
        <v>31.040016986079721</v>
      </c>
      <c r="H280" s="9">
        <f t="shared" si="28"/>
        <v>43.460252602174798</v>
      </c>
      <c r="I280" s="9">
        <f t="shared" si="28"/>
        <v>51.126070786384055</v>
      </c>
      <c r="J280" s="9">
        <f t="shared" si="28"/>
        <v>18.607311450362054</v>
      </c>
      <c r="K280" s="9">
        <f t="shared" si="28"/>
        <v>1.3984271821571364</v>
      </c>
      <c r="L280" s="9">
        <f t="shared" si="26"/>
        <v>420.63207900715781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>
      <c r="A281" s="5"/>
      <c r="B281" s="2"/>
      <c r="C281">
        <v>1981.125</v>
      </c>
      <c r="D281">
        <v>340.55</v>
      </c>
      <c r="E281" s="1">
        <f t="shared" si="27"/>
        <v>2025</v>
      </c>
      <c r="F281" s="4">
        <f>F280*SUM(economy!Z71:AB71)/SUM(economy!Z70:AB70)</f>
        <v>12640.62706171309</v>
      </c>
      <c r="G281" s="9">
        <f t="shared" si="28"/>
        <v>31.793141840626372</v>
      </c>
      <c r="H281" s="9">
        <f t="shared" si="28"/>
        <v>44.499345770207974</v>
      </c>
      <c r="I281" s="9">
        <f t="shared" si="28"/>
        <v>52.293670971592199</v>
      </c>
      <c r="J281" s="9">
        <f t="shared" si="28"/>
        <v>18.992651273864013</v>
      </c>
      <c r="K281" s="9">
        <f t="shared" si="28"/>
        <v>1.4275157725435783</v>
      </c>
      <c r="L281" s="9">
        <f t="shared" si="26"/>
        <v>424.00632562883413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>
      <c r="A282" s="5"/>
      <c r="B282" s="2"/>
      <c r="C282">
        <v>1981.2083</v>
      </c>
      <c r="D282">
        <v>341.63</v>
      </c>
      <c r="E282" s="1">
        <f t="shared" si="27"/>
        <v>2026</v>
      </c>
      <c r="F282" s="4">
        <f>F281*SUM(economy!Z72:AB72)/SUM(economy!Z71:AB71)</f>
        <v>12941.243956178685</v>
      </c>
      <c r="G282" s="9">
        <f t="shared" si="28"/>
        <v>32.564635511059564</v>
      </c>
      <c r="H282" s="9">
        <f t="shared" si="28"/>
        <v>45.563840078616103</v>
      </c>
      <c r="I282" s="9">
        <f t="shared" si="28"/>
        <v>53.490814454788143</v>
      </c>
      <c r="J282" s="9">
        <f t="shared" si="28"/>
        <v>19.391302490637443</v>
      </c>
      <c r="K282" s="9">
        <f t="shared" si="28"/>
        <v>1.4592887528350411</v>
      </c>
      <c r="L282" s="9">
        <f t="shared" si="26"/>
        <v>427.46988128793629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>
      <c r="A283" s="5"/>
      <c r="B283" s="2"/>
      <c r="C283">
        <v>1981.2917</v>
      </c>
      <c r="D283">
        <v>342.6</v>
      </c>
      <c r="E283" s="1">
        <f t="shared" si="27"/>
        <v>2027</v>
      </c>
      <c r="F283" s="4">
        <f>F282*SUM(economy!Z73:AB73)/SUM(economy!Z72:AB72)</f>
        <v>13241.275465451899</v>
      </c>
      <c r="G283" s="9">
        <f t="shared" si="28"/>
        <v>33.354476691483612</v>
      </c>
      <c r="H283" s="9">
        <f t="shared" si="28"/>
        <v>46.653632869801484</v>
      </c>
      <c r="I283" s="9">
        <f t="shared" si="28"/>
        <v>54.717052242348927</v>
      </c>
      <c r="J283" s="9">
        <f t="shared" si="28"/>
        <v>19.802463689757523</v>
      </c>
      <c r="K283" s="9">
        <f t="shared" si="28"/>
        <v>1.4926735087559955</v>
      </c>
      <c r="L283" s="9">
        <f t="shared" si="26"/>
        <v>431.02029900214757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>
      <c r="A284" s="5"/>
      <c r="B284" s="2"/>
      <c r="C284">
        <v>1981.375</v>
      </c>
      <c r="D284">
        <v>343.04</v>
      </c>
      <c r="E284" s="1">
        <f t="shared" si="27"/>
        <v>2028</v>
      </c>
      <c r="F284" s="4">
        <f>F283*SUM(economy!Z74:AB74)/SUM(economy!Z73:AB73)</f>
        <v>13540.497696508313</v>
      </c>
      <c r="G284" s="9">
        <f t="shared" si="28"/>
        <v>34.162629654163773</v>
      </c>
      <c r="H284" s="9">
        <f t="shared" si="28"/>
        <v>47.76859958113581</v>
      </c>
      <c r="I284" s="9">
        <f t="shared" si="28"/>
        <v>55.971905867408978</v>
      </c>
      <c r="J284" s="9">
        <f t="shared" si="28"/>
        <v>20.225351508080152</v>
      </c>
      <c r="K284" s="9">
        <f t="shared" si="28"/>
        <v>1.5270083731399322</v>
      </c>
      <c r="L284" s="9">
        <f t="shared" si="26"/>
        <v>434.65549498392863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>
      <c r="A285" s="5"/>
      <c r="B285" s="2"/>
      <c r="C285">
        <v>1981.4583</v>
      </c>
      <c r="D285">
        <v>342.54</v>
      </c>
      <c r="E285" s="1">
        <f t="shared" si="27"/>
        <v>2029</v>
      </c>
      <c r="F285" s="4">
        <f>F284*SUM(economy!Z75:AB75)/SUM(economy!Z74:AB74)</f>
        <v>13838.698826681511</v>
      </c>
      <c r="G285" s="9">
        <f t="shared" si="28"/>
        <v>34.989045006532827</v>
      </c>
      <c r="H285" s="9">
        <f t="shared" si="28"/>
        <v>48.908594969847115</v>
      </c>
      <c r="I285" s="9">
        <f t="shared" si="28"/>
        <v>57.254869648868983</v>
      </c>
      <c r="J285" s="9">
        <f t="shared" si="28"/>
        <v>20.659201055010875</v>
      </c>
      <c r="K285" s="9">
        <f t="shared" si="28"/>
        <v>1.5618815131542414</v>
      </c>
      <c r="L285" s="9">
        <f t="shared" si="26"/>
        <v>438.37359219341403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>
      <c r="A286" s="5"/>
      <c r="B286" s="2"/>
      <c r="C286">
        <v>1981.5417</v>
      </c>
      <c r="D286">
        <v>340.82</v>
      </c>
      <c r="E286" s="1">
        <f t="shared" si="27"/>
        <v>2030</v>
      </c>
      <c r="F286" s="4">
        <f>F285*SUM(economy!Z76:AB76)/SUM(economy!Z75:AB75)</f>
        <v>14135.678722554158</v>
      </c>
      <c r="G286" s="9">
        <f t="shared" si="28"/>
        <v>35.833660427879586</v>
      </c>
      <c r="H286" s="9">
        <f t="shared" si="28"/>
        <v>50.073454303278389</v>
      </c>
      <c r="I286" s="9">
        <f t="shared" si="28"/>
        <v>58.565412870069196</v>
      </c>
      <c r="J286" s="9">
        <f t="shared" si="28"/>
        <v>21.103266273934896</v>
      </c>
      <c r="K286" s="9">
        <f t="shared" si="28"/>
        <v>1.5970331948331458</v>
      </c>
      <c r="L286" s="9">
        <f t="shared" si="26"/>
        <v>442.17282706999526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>
      <c r="A287" s="5"/>
      <c r="B287" s="2"/>
      <c r="C287">
        <v>1981.625</v>
      </c>
      <c r="D287">
        <v>338.48</v>
      </c>
      <c r="E287" s="1">
        <f t="shared" si="27"/>
        <v>2031</v>
      </c>
      <c r="F287" s="4">
        <f>F286*SUM(economy!Z77:AB77)/SUM(economy!Z76:AB76)</f>
        <v>14431.248524099256</v>
      </c>
      <c r="G287" s="9">
        <f t="shared" si="28"/>
        <v>36.69640138277726</v>
      </c>
      <c r="H287" s="9">
        <f t="shared" si="28"/>
        <v>51.262994510086919</v>
      </c>
      <c r="I287" s="9">
        <f t="shared" si="28"/>
        <v>59.902981870963458</v>
      </c>
      <c r="J287" s="9">
        <f t="shared" si="28"/>
        <v>21.55682023826861</v>
      </c>
      <c r="K287" s="9">
        <f t="shared" si="28"/>
        <v>1.6322964856279469</v>
      </c>
      <c r="L287" s="9">
        <f t="shared" si="26"/>
        <v>446.0514944877242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>
      <c r="A288" s="5"/>
      <c r="B288" s="2"/>
      <c r="C288">
        <v>1981.7083</v>
      </c>
      <c r="D288">
        <v>336.95</v>
      </c>
      <c r="E288" s="1">
        <f t="shared" si="27"/>
        <v>2032</v>
      </c>
      <c r="F288" s="4">
        <f>F287*SUM(economy!Z78:AB78)/SUM(economy!Z77:AB77)</f>
        <v>14725.230205125028</v>
      </c>
      <c r="G288" s="9">
        <f t="shared" si="28"/>
        <v>37.577181809130735</v>
      </c>
      <c r="H288" s="9">
        <f t="shared" si="28"/>
        <v>52.477015289228845</v>
      </c>
      <c r="I288" s="9">
        <f t="shared" si="28"/>
        <v>61.26700204973438</v>
      </c>
      <c r="J288" s="9">
        <f t="shared" si="28"/>
        <v>22.019155381788941</v>
      </c>
      <c r="K288" s="9">
        <f t="shared" si="28"/>
        <v>1.6675612691618207</v>
      </c>
      <c r="L288" s="9">
        <f t="shared" si="26"/>
        <v>450.00791579904472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>
      <c r="A289" s="5"/>
      <c r="B289" s="2"/>
      <c r="C289">
        <v>1981.7917</v>
      </c>
      <c r="D289">
        <v>337.05</v>
      </c>
      <c r="E289" s="1">
        <f t="shared" si="27"/>
        <v>2033</v>
      </c>
      <c r="F289" s="4">
        <f>F288*SUM(economy!Z79:AB79)/SUM(economy!Z78:AB78)</f>
        <v>15017.456119055951</v>
      </c>
      <c r="G289" s="9">
        <f t="shared" si="28"/>
        <v>38.475904779396579</v>
      </c>
      <c r="H289" s="9">
        <f t="shared" si="28"/>
        <v>53.715300174620133</v>
      </c>
      <c r="I289" s="9">
        <f t="shared" si="28"/>
        <v>62.656879771505096</v>
      </c>
      <c r="J289" s="9">
        <f t="shared" si="28"/>
        <v>22.489583664213725</v>
      </c>
      <c r="K289" s="9">
        <f t="shared" si="28"/>
        <v>1.7027523984389146</v>
      </c>
      <c r="L289" s="9">
        <f t="shared" si="26"/>
        <v>454.04042078817446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>
      <c r="A290" s="5"/>
      <c r="B290" s="2"/>
      <c r="C290">
        <v>1981.875</v>
      </c>
      <c r="D290">
        <v>338.57</v>
      </c>
      <c r="E290" s="1">
        <f t="shared" si="27"/>
        <v>2034</v>
      </c>
      <c r="F290" s="4">
        <f>F289*SUM(economy!Z80:AB80)/SUM(economy!Z79:AB79)</f>
        <v>15307.768537392369</v>
      </c>
      <c r="G290" s="9">
        <f t="shared" si="28"/>
        <v>39.392463134080742</v>
      </c>
      <c r="H290" s="9">
        <f t="shared" si="28"/>
        <v>54.977617554218931</v>
      </c>
      <c r="I290" s="9">
        <f t="shared" si="28"/>
        <v>64.072004183191709</v>
      </c>
      <c r="J290" s="9">
        <f t="shared" si="28"/>
        <v>22.967436674010905</v>
      </c>
      <c r="K290" s="9">
        <f t="shared" si="28"/>
        <v>1.737816423771013</v>
      </c>
      <c r="L290" s="9">
        <f t="shared" si="26"/>
        <v>458.14733796927328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>
      <c r="A291" s="5"/>
      <c r="B291" s="2"/>
      <c r="C291">
        <v>1981.9583</v>
      </c>
      <c r="D291">
        <v>339.91</v>
      </c>
      <c r="E291" s="1">
        <f t="shared" si="27"/>
        <v>2035</v>
      </c>
      <c r="F291" s="4">
        <f>F290*SUM(economy!Z81:AB81)/SUM(economy!Z80:AB80)</f>
        <v>15596.019186781099</v>
      </c>
      <c r="G291" s="9">
        <f t="shared" si="28"/>
        <v>40.32674008706713</v>
      </c>
      <c r="H291" s="9">
        <f t="shared" si="28"/>
        <v>56.263721642967276</v>
      </c>
      <c r="I291" s="9">
        <f t="shared" si="28"/>
        <v>65.511748934656183</v>
      </c>
      <c r="J291" s="9">
        <f t="shared" si="28"/>
        <v>23.452065671163162</v>
      </c>
      <c r="K291" s="9">
        <f t="shared" si="28"/>
        <v>1.772713521189581</v>
      </c>
      <c r="L291" s="9">
        <f t="shared" si="26"/>
        <v>462.32698985704332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>
      <c r="A292" s="5"/>
      <c r="B292" s="2"/>
      <c r="C292">
        <v>1982.0417</v>
      </c>
      <c r="D292">
        <v>340.93</v>
      </c>
      <c r="E292" s="1">
        <f t="shared" si="27"/>
        <v>2036</v>
      </c>
      <c r="F292" s="4">
        <f>F291*SUM(economy!Z82:AB82)/SUM(economy!Z81:AB81)</f>
        <v>15882.068789457151</v>
      </c>
      <c r="G292" s="9">
        <f t="shared" si="28"/>
        <v>41.278609802692266</v>
      </c>
      <c r="H292" s="9">
        <f t="shared" si="28"/>
        <v>57.573353409588677</v>
      </c>
      <c r="I292" s="9">
        <f t="shared" si="28"/>
        <v>66.975473807208914</v>
      </c>
      <c r="J292" s="9">
        <f t="shared" si="28"/>
        <v>23.942841573155096</v>
      </c>
      <c r="K292" s="9">
        <f t="shared" si="28"/>
        <v>1.8074125750464201</v>
      </c>
      <c r="L292" s="9">
        <f t="shared" si="26"/>
        <v>466.57769116769134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>
      <c r="A293" s="5"/>
      <c r="B293" s="2"/>
      <c r="C293">
        <v>1982.125</v>
      </c>
      <c r="D293">
        <v>341.76</v>
      </c>
      <c r="E293" s="1">
        <f t="shared" si="27"/>
        <v>2037</v>
      </c>
      <c r="F293" s="4">
        <f>F292*SUM(economy!Z83:AB83)/SUM(economy!Z82:AB82)</f>
        <v>16165.786610842119</v>
      </c>
      <c r="G293" s="9">
        <f t="shared" si="28"/>
        <v>42.247937944771813</v>
      </c>
      <c r="H293" s="9">
        <f t="shared" si="28"/>
        <v>58.906241457684985</v>
      </c>
      <c r="I293" s="9">
        <f t="shared" si="28"/>
        <v>68.462526251210789</v>
      </c>
      <c r="J293" s="9">
        <f t="shared" si="28"/>
        <v>24.439154887822145</v>
      </c>
      <c r="K293" s="9">
        <f t="shared" si="28"/>
        <v>1.8418881738846951</v>
      </c>
      <c r="L293" s="9">
        <f t="shared" si="26"/>
        <v>470.89774871537441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>
      <c r="A294" s="5"/>
      <c r="B294" s="2"/>
      <c r="C294">
        <v>1982.2083</v>
      </c>
      <c r="D294">
        <v>342.77</v>
      </c>
      <c r="E294" s="1">
        <f t="shared" si="27"/>
        <v>2038</v>
      </c>
      <c r="F294" s="4">
        <f>F293*SUM(economy!Z84:AB84)/SUM(economy!Z83:AB83)</f>
        <v>16447.050017276721</v>
      </c>
      <c r="G294" s="9">
        <f t="shared" si="28"/>
        <v>43.234582198015701</v>
      </c>
      <c r="H294" s="9">
        <f t="shared" si="28"/>
        <v>60.26210286193043</v>
      </c>
      <c r="I294" s="9">
        <f t="shared" si="28"/>
        <v>69.972242835070219</v>
      </c>
      <c r="J294" s="9">
        <f t="shared" si="28"/>
        <v>24.94041559693688</v>
      </c>
      <c r="K294" s="9">
        <f t="shared" si="28"/>
        <v>1.8761187671030934</v>
      </c>
      <c r="L294" s="9">
        <f t="shared" si="26"/>
        <v>475.28546225905632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>
      <c r="A295" s="5"/>
      <c r="B295" s="2"/>
      <c r="C295">
        <v>1982.2917</v>
      </c>
      <c r="D295">
        <v>343.96</v>
      </c>
      <c r="E295" s="1">
        <f t="shared" si="27"/>
        <v>2039</v>
      </c>
      <c r="F295" s="4">
        <f>F294*SUM(economy!Z85:AB85)/SUM(economy!Z84:AB84)</f>
        <v>16725.744046194304</v>
      </c>
      <c r="G295" s="9">
        <f t="shared" ref="G295:K310" si="29">G294*(1-G$5)+G$4*$F294*$L$4/1000</f>
        <v>44.238392762450431</v>
      </c>
      <c r="H295" s="9">
        <f t="shared" si="29"/>
        <v>61.64064396043765</v>
      </c>
      <c r="I295" s="9">
        <f t="shared" si="29"/>
        <v>71.503950608346898</v>
      </c>
      <c r="J295" s="9">
        <f t="shared" si="29"/>
        <v>25.446052994536284</v>
      </c>
      <c r="K295" s="9">
        <f t="shared" si="29"/>
        <v>1.9100855261523912</v>
      </c>
      <c r="L295" s="9">
        <f t="shared" si="26"/>
        <v>479.73912585192363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>
      <c r="A296" s="5"/>
      <c r="B296" s="2"/>
      <c r="C296">
        <v>1982.375</v>
      </c>
      <c r="D296">
        <v>344.77</v>
      </c>
      <c r="E296" s="1">
        <f t="shared" si="27"/>
        <v>2040</v>
      </c>
      <c r="F296" s="4">
        <f>F295*SUM(economy!Z86:AB86)/SUM(economy!Z85:AB85)</f>
        <v>17001.760990485898</v>
      </c>
      <c r="G296" s="9">
        <f t="shared" si="29"/>
        <v>45.259212821607832</v>
      </c>
      <c r="H296" s="9">
        <f t="shared" si="29"/>
        <v>63.041561104584751</v>
      </c>
      <c r="I296" s="9">
        <f t="shared" si="29"/>
        <v>73.056968381984305</v>
      </c>
      <c r="J296" s="9">
        <f t="shared" si="29"/>
        <v>25.955515484035793</v>
      </c>
      <c r="K296" s="9">
        <f t="shared" si="29"/>
        <v>1.9437716336366075</v>
      </c>
      <c r="L296" s="9">
        <f t="shared" si="26"/>
        <v>484.25702942584928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>
      <c r="A297" s="5"/>
      <c r="B297" s="2"/>
      <c r="C297">
        <v>1982.4583</v>
      </c>
      <c r="D297">
        <v>343.88</v>
      </c>
      <c r="E297" s="1">
        <f t="shared" si="27"/>
        <v>2041</v>
      </c>
      <c r="F297" s="4">
        <f>F296*SUM(economy!Z87:AB87)/SUM(economy!Z86:AB86)</f>
        <v>17274.999998347383</v>
      </c>
      <c r="G297" s="9">
        <f t="shared" si="29"/>
        <v>46.29687898534641</v>
      </c>
      <c r="H297" s="9">
        <f t="shared" si="29"/>
        <v>64.464541367752688</v>
      </c>
      <c r="I297" s="9">
        <f t="shared" si="29"/>
        <v>74.630607928915282</v>
      </c>
      <c r="J297" s="9">
        <f t="shared" si="29"/>
        <v>26.468270338150131</v>
      </c>
      <c r="K297" s="9">
        <f t="shared" si="29"/>
        <v>1.9771618326176807</v>
      </c>
      <c r="L297" s="9">
        <f t="shared" si="26"/>
        <v>488.83746045278218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>
      <c r="A298" s="5"/>
      <c r="B298" s="2"/>
      <c r="C298">
        <v>1982.5417</v>
      </c>
      <c r="D298">
        <v>342.42</v>
      </c>
      <c r="E298" s="1">
        <f t="shared" si="27"/>
        <v>2042</v>
      </c>
      <c r="F298" s="4">
        <f>F297*SUM(economy!Z88:AB88)/SUM(economy!Z87:AB87)</f>
        <v>17545.366689517054</v>
      </c>
      <c r="G298" s="9">
        <f t="shared" si="29"/>
        <v>47.351221708250243</v>
      </c>
      <c r="H298" s="9">
        <f t="shared" si="29"/>
        <v>65.909263214539948</v>
      </c>
      <c r="I298" s="9">
        <f t="shared" si="29"/>
        <v>76.22417510843546</v>
      </c>
      <c r="J298" s="9">
        <f t="shared" si="29"/>
        <v>26.983803425562794</v>
      </c>
      <c r="K298" s="9">
        <f t="shared" si="29"/>
        <v>2.0102421344684189</v>
      </c>
      <c r="L298" s="9">
        <f t="shared" si="26"/>
        <v>493.47870559125687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>
      <c r="A299" s="5"/>
      <c r="B299" s="2"/>
      <c r="C299">
        <v>1982.625</v>
      </c>
      <c r="D299">
        <v>340.24</v>
      </c>
      <c r="E299" s="1">
        <f t="shared" si="27"/>
        <v>2043</v>
      </c>
      <c r="F299" s="4">
        <f>F298*SUM(economy!Z89:AB89)/SUM(economy!Z88:AB88)</f>
        <v>17812.772788497328</v>
      </c>
      <c r="G299" s="9">
        <f t="shared" si="29"/>
        <v>48.422065684605741</v>
      </c>
      <c r="H299" s="9">
        <f t="shared" si="29"/>
        <v>67.375397132102108</v>
      </c>
      <c r="I299" s="9">
        <f t="shared" si="29"/>
        <v>77.836970917830328</v>
      </c>
      <c r="J299" s="9">
        <f t="shared" si="29"/>
        <v>27.501618908167529</v>
      </c>
      <c r="K299" s="9">
        <f t="shared" si="29"/>
        <v>2.0429996236593402</v>
      </c>
      <c r="L299" s="9">
        <f t="shared" si="26"/>
        <v>498.17905226636503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>
      <c r="A300" s="5"/>
      <c r="B300" s="2"/>
      <c r="C300">
        <v>1982.7083</v>
      </c>
      <c r="D300">
        <v>338.38</v>
      </c>
      <c r="E300" s="1">
        <f t="shared" si="27"/>
        <v>2044</v>
      </c>
      <c r="F300" s="4">
        <f>F299*SUM(economy!Z90:AB90)/SUM(economy!Z89:AB89)</f>
        <v>18077.135775093349</v>
      </c>
      <c r="G300" s="9">
        <f t="shared" si="29"/>
        <v>49.509230220992904</v>
      </c>
      <c r="H300" s="9">
        <f t="shared" si="29"/>
        <v>68.862606225315318</v>
      </c>
      <c r="I300" s="9">
        <f t="shared" si="29"/>
        <v>79.468292474783681</v>
      </c>
      <c r="J300" s="9">
        <f t="shared" si="29"/>
        <v>28.021238912556363</v>
      </c>
      <c r="K300" s="9">
        <f t="shared" si="29"/>
        <v>2.0754223221362698</v>
      </c>
      <c r="L300" s="9">
        <f t="shared" si="26"/>
        <v>502.93679015578448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>
      <c r="A301" s="5"/>
      <c r="B301" s="2"/>
      <c r="C301">
        <v>1982.7917</v>
      </c>
      <c r="D301">
        <v>338.41</v>
      </c>
      <c r="E301" s="1">
        <f t="shared" si="27"/>
        <v>2045</v>
      </c>
      <c r="F301" s="4">
        <f>F300*SUM(economy!Z91:AB91)/SUM(economy!Z90:AB90)</f>
        <v>18338.378552387832</v>
      </c>
      <c r="G301" s="9">
        <f t="shared" si="29"/>
        <v>50.612529587547897</v>
      </c>
      <c r="H301" s="9">
        <f t="shared" si="29"/>
        <v>70.370546777489167</v>
      </c>
      <c r="I301" s="9">
        <f t="shared" si="29"/>
        <v>81.117433934098543</v>
      </c>
      <c r="J301" s="9">
        <f t="shared" si="29"/>
        <v>28.542203179257868</v>
      </c>
      <c r="K301" s="9">
        <f t="shared" si="29"/>
        <v>2.1074990906545552</v>
      </c>
      <c r="L301" s="9">
        <f t="shared" si="26"/>
        <v>507.75021256904802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>
      <c r="A302" s="5"/>
      <c r="B302" s="2"/>
      <c r="C302">
        <v>1982.875</v>
      </c>
      <c r="D302">
        <v>339.44</v>
      </c>
      <c r="E302" s="1">
        <f t="shared" si="27"/>
        <v>2046</v>
      </c>
      <c r="F302" s="4">
        <f>F301*SUM(economy!Z92:AB92)/SUM(economy!Z91:AB91)</f>
        <v>18596.429132094978</v>
      </c>
      <c r="G302" s="9">
        <f t="shared" si="29"/>
        <v>51.731773348961241</v>
      </c>
      <c r="H302" s="9">
        <f t="shared" si="29"/>
        <v>71.89886877836102</v>
      </c>
      <c r="I302" s="9">
        <f t="shared" si="29"/>
        <v>82.783687342231417</v>
      </c>
      <c r="J302" s="9">
        <f t="shared" si="29"/>
        <v>29.064068693043286</v>
      </c>
      <c r="K302" s="9">
        <f t="shared" si="29"/>
        <v>2.1392195533472069</v>
      </c>
      <c r="L302" s="9">
        <f t="shared" si="26"/>
        <v>512.61761771594411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>
      <c r="A303" s="5"/>
      <c r="B303" s="2"/>
      <c r="C303">
        <v>1982.9583</v>
      </c>
      <c r="D303">
        <v>340.78</v>
      </c>
      <c r="E303" s="1">
        <f t="shared" si="27"/>
        <v>2047</v>
      </c>
      <c r="F303" s="4">
        <f>F302*SUM(economy!Z93:AB93)/SUM(economy!Z92:AB92)</f>
        <v>18851.220337094601</v>
      </c>
      <c r="G303" s="9">
        <f t="shared" si="29"/>
        <v>52.866766676272199</v>
      </c>
      <c r="H303" s="9">
        <f t="shared" si="29"/>
        <v>73.44721642109343</v>
      </c>
      <c r="I303" s="9">
        <f t="shared" si="29"/>
        <v>84.466343433085783</v>
      </c>
      <c r="J303" s="9">
        <f t="shared" si="29"/>
        <v>29.586409297421774</v>
      </c>
      <c r="K303" s="9">
        <f t="shared" si="29"/>
        <v>2.1705740372010474</v>
      </c>
      <c r="L303" s="9">
        <f t="shared" si="26"/>
        <v>517.53730986507423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>
      <c r="A304" s="5"/>
      <c r="B304" s="2"/>
      <c r="C304">
        <v>1983.0417</v>
      </c>
      <c r="D304">
        <v>341.57</v>
      </c>
      <c r="E304" s="1">
        <f t="shared" si="27"/>
        <v>2048</v>
      </c>
      <c r="F304" s="4">
        <f>F303*SUM(economy!Z94:AB94)/SUM(economy!Z93:AB93)</f>
        <v>19102.68952083086</v>
      </c>
      <c r="G304" s="9">
        <f t="shared" si="29"/>
        <v>54.017310640508022</v>
      </c>
      <c r="H304" s="9">
        <f t="shared" si="29"/>
        <v>75.015228569973416</v>
      </c>
      <c r="I304" s="9">
        <f t="shared" si="29"/>
        <v>86.164692368434174</v>
      </c>
      <c r="J304" s="9">
        <f t="shared" si="29"/>
        <v>30.108815296244515</v>
      </c>
      <c r="K304" s="9">
        <f t="shared" si="29"/>
        <v>2.2015535213816042</v>
      </c>
      <c r="L304" s="9">
        <f t="shared" si="26"/>
        <v>522.50760039654176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>
      <c r="A305" s="5"/>
      <c r="B305" s="2"/>
      <c r="C305">
        <v>1983.125</v>
      </c>
      <c r="D305">
        <v>342.79</v>
      </c>
      <c r="E305" s="1">
        <f t="shared" si="27"/>
        <v>2049</v>
      </c>
      <c r="F305" s="4">
        <f>F304*SUM(economy!Z95:AB95)/SUM(economy!Z94:AB94)</f>
        <v>19350.778303168314</v>
      </c>
      <c r="G305" s="9">
        <f t="shared" si="29"/>
        <v>55.183202489197228</v>
      </c>
      <c r="H305" s="9">
        <f t="shared" si="29"/>
        <v>76.602539200477423</v>
      </c>
      <c r="I305" s="9">
        <f t="shared" si="29"/>
        <v>87.878024426245901</v>
      </c>
      <c r="J305" s="9">
        <f t="shared" si="29"/>
        <v>30.630893045133519</v>
      </c>
      <c r="K305" s="9">
        <f t="shared" si="29"/>
        <v>2.2321495933233382</v>
      </c>
      <c r="L305" s="9">
        <f t="shared" si="26"/>
        <v>527.52680875437738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>
      <c r="A306" s="5"/>
      <c r="B306" s="2"/>
      <c r="C306">
        <v>1983.2083</v>
      </c>
      <c r="D306">
        <v>343.37</v>
      </c>
      <c r="E306" s="1">
        <f t="shared" si="27"/>
        <v>2050</v>
      </c>
      <c r="F306" s="4">
        <f>F305*SUM(economy!Z96:AB96)/SUM(economy!Z95:AB95)</f>
        <v>19595.432322224387</v>
      </c>
      <c r="G306" s="9">
        <f t="shared" si="29"/>
        <v>56.364235906761493</v>
      </c>
      <c r="H306" s="9">
        <f t="shared" si="29"/>
        <v>78.208777813323437</v>
      </c>
      <c r="I306" s="9">
        <f t="shared" si="29"/>
        <v>89.605630640091874</v>
      </c>
      <c r="J306" s="9">
        <f t="shared" si="29"/>
        <v>31.152264535247973</v>
      </c>
      <c r="K306" s="9">
        <f t="shared" si="29"/>
        <v>2.2623544096958934</v>
      </c>
      <c r="L306" s="9">
        <f t="shared" si="26"/>
        <v>532.59326330512067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>
      <c r="A307" s="5"/>
      <c r="B307" s="2"/>
      <c r="C307">
        <v>1983.2917</v>
      </c>
      <c r="D307">
        <v>345.4</v>
      </c>
      <c r="E307" s="1">
        <f t="shared" si="27"/>
        <v>2051</v>
      </c>
      <c r="F307" s="4">
        <f>F306*SUM(economy!Z97:AB97)/SUM(economy!Z96:AB96)</f>
        <v>19836.601001641458</v>
      </c>
      <c r="G307" s="9">
        <f t="shared" si="29"/>
        <v>57.560201259761101</v>
      </c>
      <c r="H307" s="9">
        <f t="shared" si="29"/>
        <v>79.833569824081934</v>
      </c>
      <c r="I307" s="9">
        <f t="shared" si="29"/>
        <v>91.346803392683711</v>
      </c>
      <c r="J307" s="9">
        <f t="shared" si="29"/>
        <v>31.67256697170108</v>
      </c>
      <c r="K307" s="9">
        <f t="shared" si="29"/>
        <v>2.2921606610778742</v>
      </c>
      <c r="L307" s="9">
        <f t="shared" si="26"/>
        <v>537.70530210930565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>
      <c r="A308" s="5"/>
      <c r="B308" s="2"/>
      <c r="C308">
        <v>1983.375</v>
      </c>
      <c r="D308">
        <v>346.14</v>
      </c>
      <c r="E308" s="1">
        <f t="shared" si="27"/>
        <v>2052</v>
      </c>
      <c r="F308" s="4">
        <f>F307*SUM(economy!Z98:AB98)/SUM(economy!Z97:AB97)</f>
        <v>20074.237332718927</v>
      </c>
      <c r="G308" s="9">
        <f t="shared" si="29"/>
        <v>58.770885827936404</v>
      </c>
      <c r="H308" s="9">
        <f t="shared" si="29"/>
        <v>81.476536929862576</v>
      </c>
      <c r="I308" s="9">
        <f t="shared" si="29"/>
        <v>93.100836966482035</v>
      </c>
      <c r="J308" s="9">
        <f t="shared" si="29"/>
        <v>32.191452348745145</v>
      </c>
      <c r="K308" s="9">
        <f t="shared" si="29"/>
        <v>2.3215615396042169</v>
      </c>
      <c r="L308" s="9">
        <f t="shared" si="26"/>
        <v>542.86127361263038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>
      <c r="A309" s="5"/>
      <c r="B309" s="2"/>
      <c r="C309">
        <v>1983.4583</v>
      </c>
      <c r="D309">
        <v>345.76</v>
      </c>
      <c r="E309" s="1">
        <f t="shared" si="27"/>
        <v>2053</v>
      </c>
      <c r="F309" s="4">
        <f>F308*SUM(economy!Z99:AB99)/SUM(economy!Z98:AB98)</f>
        <v>20308.297670795084</v>
      </c>
      <c r="G309" s="9">
        <f t="shared" si="29"/>
        <v>59.996074021952111</v>
      </c>
      <c r="H309" s="9">
        <f t="shared" si="29"/>
        <v>83.137297454535101</v>
      </c>
      <c r="I309" s="9">
        <f t="shared" si="29"/>
        <v>94.867028054182967</v>
      </c>
      <c r="J309" s="9">
        <f t="shared" si="29"/>
        <v>32.708587023653635</v>
      </c>
      <c r="K309" s="9">
        <f t="shared" si="29"/>
        <v>2.3505507091147835</v>
      </c>
      <c r="L309" s="9">
        <f t="shared" si="26"/>
        <v>548.05953726343864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>
      <c r="A310" s="5"/>
      <c r="B310" s="2"/>
      <c r="C310">
        <v>1983.5417</v>
      </c>
      <c r="D310">
        <v>344.32</v>
      </c>
      <c r="E310" s="1">
        <f t="shared" si="27"/>
        <v>2054</v>
      </c>
      <c r="F310" s="4">
        <f>F309*SUM(economy!Z100:AB100)/SUM(economy!Z99:AB99)</f>
        <v>20538.741545247674</v>
      </c>
      <c r="G310" s="9">
        <f t="shared" si="29"/>
        <v>61.235547588714255</v>
      </c>
      <c r="H310" s="9">
        <f t="shared" si="29"/>
        <v>84.815466673881403</v>
      </c>
      <c r="I310" s="9">
        <f t="shared" si="29"/>
        <v>96.64467623176192</v>
      </c>
      <c r="J310" s="9">
        <f t="shared" si="29"/>
        <v>33.22365129104719</v>
      </c>
      <c r="K310" s="9">
        <f t="shared" si="29"/>
        <v>2.379122277489035</v>
      </c>
      <c r="L310" s="9">
        <f t="shared" si="26"/>
        <v>553.2984640628938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>
      <c r="A311" s="5"/>
      <c r="B311" s="2"/>
      <c r="C311">
        <v>1983.625</v>
      </c>
      <c r="D311">
        <v>342.51</v>
      </c>
      <c r="E311" s="1">
        <f t="shared" si="27"/>
        <v>2055</v>
      </c>
      <c r="F311" s="4">
        <f>F310*SUM(economy!Z101:AB101)/SUM(economy!Z100:AB100)</f>
        <v>20765.53148247028</v>
      </c>
      <c r="G311" s="9">
        <f t="shared" ref="G311:K326" si="30">G310*(1-G$5)+G$4*$F310*$L$4/1000</f>
        <v>62.489085805090873</v>
      </c>
      <c r="H311" s="9">
        <f t="shared" si="30"/>
        <v>86.510657122012759</v>
      </c>
      <c r="I311" s="9">
        <f t="shared" si="30"/>
        <v>98.433084396623485</v>
      </c>
      <c r="J311" s="9">
        <f t="shared" si="30"/>
        <v>33.736338959236619</v>
      </c>
      <c r="K311" s="9">
        <f t="shared" si="30"/>
        <v>2.4072707709459999</v>
      </c>
      <c r="L311" s="9">
        <f t="shared" si="26"/>
        <v>558.57643705390979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>
      <c r="A312" s="5"/>
      <c r="B312" s="2"/>
      <c r="C312">
        <v>1983.7083</v>
      </c>
      <c r="D312">
        <v>340.46</v>
      </c>
      <c r="E312" s="1">
        <f t="shared" si="27"/>
        <v>2056</v>
      </c>
      <c r="F312" s="4">
        <f>F311*SUM(economy!Z102:AB102)/SUM(economy!Z101:AB101)</f>
        <v>20988.632841175724</v>
      </c>
      <c r="G312" s="9">
        <f t="shared" si="30"/>
        <v>63.756465660828496</v>
      </c>
      <c r="H312" s="9">
        <f t="shared" si="30"/>
        <v>88.222478880322186</v>
      </c>
      <c r="I312" s="9">
        <f t="shared" si="30"/>
        <v>100.23155917327504</v>
      </c>
      <c r="J312" s="9">
        <f t="shared" si="30"/>
        <v>34.246356929990711</v>
      </c>
      <c r="K312" s="9">
        <f t="shared" si="30"/>
        <v>2.4349911101454502</v>
      </c>
      <c r="L312" s="9">
        <f t="shared" si="26"/>
        <v>563.89185175456191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>
      <c r="A313" s="5"/>
      <c r="B313" s="2"/>
      <c r="C313">
        <v>1983.7917</v>
      </c>
      <c r="D313">
        <v>340.53</v>
      </c>
      <c r="E313" s="1">
        <f t="shared" si="27"/>
        <v>2057</v>
      </c>
      <c r="F313" s="4">
        <f>F312*SUM(economy!Z103:AB103)/SUM(economy!Z102:AB102)</f>
        <v>21208.013659379052</v>
      </c>
      <c r="G313" s="9">
        <f t="shared" si="30"/>
        <v>65.03746203141668</v>
      </c>
      <c r="H313" s="9">
        <f t="shared" si="30"/>
        <v>89.950539850177478</v>
      </c>
      <c r="I313" s="9">
        <f t="shared" si="30"/>
        <v>102.03941128881206</v>
      </c>
      <c r="J313" s="9">
        <f t="shared" si="30"/>
        <v>34.75342478297997</v>
      </c>
      <c r="K313" s="9">
        <f t="shared" si="30"/>
        <v>2.4622785879602946</v>
      </c>
      <c r="L313" s="9">
        <f t="shared" si="26"/>
        <v>569.24311654134647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>
      <c r="A314" s="5"/>
      <c r="B314" s="2"/>
      <c r="C314">
        <v>1983.875</v>
      </c>
      <c r="D314">
        <v>341.79</v>
      </c>
      <c r="E314" s="1">
        <f t="shared" si="27"/>
        <v>2058</v>
      </c>
      <c r="F314" s="4">
        <f>F313*SUM(economy!Z104:AB104)/SUM(economy!Z103:AB103)</f>
        <v>21423.64451241781</v>
      </c>
      <c r="G314" s="9">
        <f t="shared" si="30"/>
        <v>66.331847841613524</v>
      </c>
      <c r="H314" s="9">
        <f t="shared" si="30"/>
        <v>91.69444601049608</v>
      </c>
      <c r="I314" s="9">
        <f t="shared" si="30"/>
        <v>103.85595592037488</v>
      </c>
      <c r="J314" s="9">
        <f t="shared" si="30"/>
        <v>35.257274366000026</v>
      </c>
      <c r="K314" s="9">
        <f t="shared" si="30"/>
        <v>2.4891288488109593</v>
      </c>
      <c r="L314" s="9">
        <f t="shared" si="26"/>
        <v>574.62865298729548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>
      <c r="A315" s="5"/>
      <c r="B315" s="2"/>
      <c r="C315">
        <v>1983.9583</v>
      </c>
      <c r="D315">
        <v>343.2</v>
      </c>
      <c r="E315" s="1">
        <f t="shared" si="27"/>
        <v>2059</v>
      </c>
      <c r="F315" s="4">
        <f>F314*SUM(economy!Z105:AB105)/SUM(economy!Z104:AB104)</f>
        <v>21635.498381377278</v>
      </c>
      <c r="G315" s="9">
        <f t="shared" si="30"/>
        <v>67.639394220305689</v>
      </c>
      <c r="H315" s="9">
        <f t="shared" si="30"/>
        <v>93.453801661280153</v>
      </c>
      <c r="I315" s="9">
        <f t="shared" si="30"/>
        <v>105.6805130166115</v>
      </c>
      <c r="J315" s="9">
        <f t="shared" si="30"/>
        <v>35.757649391940042</v>
      </c>
      <c r="K315" s="9">
        <f t="shared" si="30"/>
        <v>2.5155378694653412</v>
      </c>
      <c r="L315" s="9">
        <f t="shared" si="26"/>
        <v>580.04689615960274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>
      <c r="A316" s="5"/>
      <c r="B316" s="2"/>
      <c r="C316">
        <v>1984.0417</v>
      </c>
      <c r="D316">
        <v>344.21</v>
      </c>
      <c r="E316" s="1">
        <f t="shared" si="27"/>
        <v>2060</v>
      </c>
      <c r="F316" s="4">
        <f>F315*SUM(economy!Z106:AB106)/SUM(economy!Z105:AB105)</f>
        <v>21843.5505313014</v>
      </c>
      <c r="G316" s="9">
        <f t="shared" si="30"/>
        <v>68.959870647338107</v>
      </c>
      <c r="H316" s="9">
        <f t="shared" si="30"/>
        <v>95.22820965412707</v>
      </c>
      <c r="I316" s="9">
        <f t="shared" si="30"/>
        <v>107.51240759505831</v>
      </c>
      <c r="J316" s="9">
        <f t="shared" si="30"/>
        <v>36.254305043331968</v>
      </c>
      <c r="K316" s="9">
        <f t="shared" si="30"/>
        <v>2.5415019412161692</v>
      </c>
      <c r="L316" s="9">
        <f t="shared" si="26"/>
        <v>585.49629488107155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>
      <c r="A317" s="5"/>
      <c r="B317" s="2"/>
      <c r="C317">
        <v>1984.125</v>
      </c>
      <c r="D317">
        <v>344.92</v>
      </c>
      <c r="E317" s="1">
        <f t="shared" si="27"/>
        <v>2061</v>
      </c>
      <c r="F317" s="4">
        <f>F316*SUM(economy!Z107:AB107)/SUM(economy!Z106:AB106)</f>
        <v>22047.778398585371</v>
      </c>
      <c r="G317" s="9">
        <f t="shared" si="30"/>
        <v>70.293045092910489</v>
      </c>
      <c r="H317" s="9">
        <f t="shared" si="30"/>
        <v>97.017271610670264</v>
      </c>
      <c r="I317" s="9">
        <f t="shared" si="30"/>
        <v>109.35097001723234</v>
      </c>
      <c r="J317" s="9">
        <f t="shared" si="30"/>
        <v>36.747007585196194</v>
      </c>
      <c r="K317" s="9">
        <f t="shared" si="30"/>
        <v>2.5670176533532327</v>
      </c>
      <c r="L317" s="9">
        <f t="shared" si="26"/>
        <v>590.97531195936244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>
      <c r="A318" s="5"/>
      <c r="B318" s="2"/>
      <c r="C318">
        <v>1984.2083</v>
      </c>
      <c r="D318">
        <v>345.68</v>
      </c>
      <c r="E318" s="1">
        <f t="shared" si="27"/>
        <v>2062</v>
      </c>
      <c r="F318" s="4">
        <f>F317*SUM(economy!Z108:AB108)/SUM(economy!Z107:AB107)</f>
        <v>22248.161486964855</v>
      </c>
      <c r="G318" s="9">
        <f t="shared" si="30"/>
        <v>71.638684150101142</v>
      </c>
      <c r="H318" s="9">
        <f t="shared" si="30"/>
        <v>98.820588129845603</v>
      </c>
      <c r="I318" s="9">
        <f t="shared" si="30"/>
        <v>111.19553624311341</v>
      </c>
      <c r="J318" s="9">
        <f t="shared" si="30"/>
        <v>37.235533986787217</v>
      </c>
      <c r="K318" s="9">
        <f t="shared" si="30"/>
        <v>2.5920818778520482</v>
      </c>
      <c r="L318" s="9">
        <f t="shared" si="26"/>
        <v>596.48242438769944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>
      <c r="A319" s="5"/>
      <c r="B319" s="2"/>
      <c r="C319">
        <v>1984.2917</v>
      </c>
      <c r="D319">
        <v>347.14</v>
      </c>
      <c r="E319" s="1">
        <f t="shared" si="27"/>
        <v>2063</v>
      </c>
      <c r="F319" s="4">
        <f>F318*SUM(economy!Z109:AB109)/SUM(economy!Z108:AB108)</f>
        <v>22444.68127153489</v>
      </c>
      <c r="G319" s="9">
        <f t="shared" si="30"/>
        <v>72.996553161042655</v>
      </c>
      <c r="H319" s="9">
        <f t="shared" si="30"/>
        <v>100.63775898482139</v>
      </c>
      <c r="I319" s="9">
        <f t="shared" si="30"/>
        <v>113.04544806658448</v>
      </c>
      <c r="J319" s="9">
        <f t="shared" si="30"/>
        <v>37.719671552740024</v>
      </c>
      <c r="K319" s="9">
        <f t="shared" si="30"/>
        <v>2.6166917552039317</v>
      </c>
      <c r="L319" s="9">
        <f t="shared" si="26"/>
        <v>602.01612352039251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>
      <c r="A320" s="5"/>
      <c r="B320" s="2"/>
      <c r="C320">
        <v>1984.375</v>
      </c>
      <c r="D320">
        <v>347.78</v>
      </c>
      <c r="E320" s="1">
        <f t="shared" si="27"/>
        <v>2064</v>
      </c>
      <c r="F320" s="4">
        <f>F319*SUM(economy!Z110:AB110)/SUM(economy!Z109:AB109)</f>
        <v>22637.321110253491</v>
      </c>
      <c r="G320" s="9">
        <f t="shared" si="30"/>
        <v>74.366416337239627</v>
      </c>
      <c r="H320" s="9">
        <f t="shared" si="30"/>
        <v>102.46838331037418</v>
      </c>
      <c r="I320" s="9">
        <f t="shared" si="30"/>
        <v>114.90005333329212</v>
      </c>
      <c r="J320" s="9">
        <f t="shared" si="30"/>
        <v>38.199217564022526</v>
      </c>
      <c r="K320" s="9">
        <f t="shared" si="30"/>
        <v>2.6408446813153459</v>
      </c>
      <c r="L320" s="9">
        <f t="shared" si="26"/>
        <v>607.57491522624377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>
      <c r="A321" s="5"/>
      <c r="B321" s="2"/>
      <c r="C321">
        <v>1984.4583</v>
      </c>
      <c r="D321">
        <v>347.16</v>
      </c>
      <c r="E321" s="1">
        <f t="shared" si="27"/>
        <v>2065</v>
      </c>
      <c r="F321" s="4">
        <f>F320*SUM(economy!Z111:AB111)/SUM(economy!Z110:AB110)</f>
        <v>22826.066162406496</v>
      </c>
      <c r="G321" s="9">
        <f t="shared" si="30"/>
        <v>75.748036874485152</v>
      </c>
      <c r="H321" s="9">
        <f t="shared" si="30"/>
        <v>104.3120597814397</v>
      </c>
      <c r="I321" s="9">
        <f t="shared" si="30"/>
        <v>116.75870614228739</v>
      </c>
      <c r="J321" s="9">
        <f t="shared" si="30"/>
        <v>38.673978929012272</v>
      </c>
      <c r="K321" s="9">
        <f t="shared" si="30"/>
        <v>2.664538295407195</v>
      </c>
      <c r="L321" s="9">
        <f t="shared" si="26"/>
        <v>613.15732002263167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>
      <c r="A322" s="5"/>
      <c r="B322" s="2"/>
      <c r="C322">
        <v>1984.5417</v>
      </c>
      <c r="D322">
        <v>345.79</v>
      </c>
      <c r="E322" s="1">
        <f t="shared" si="27"/>
        <v>2066</v>
      </c>
      <c r="F322" s="4">
        <f>F321*SUM(economy!Z112:AB112)/SUM(economy!Z111:AB111)</f>
        <v>23010.903313532013</v>
      </c>
      <c r="G322" s="9">
        <f t="shared" si="30"/>
        <v>77.141177062801034</v>
      </c>
      <c r="H322" s="9">
        <f t="shared" si="30"/>
        <v>106.16838678351668</v>
      </c>
      <c r="I322" s="9">
        <f t="shared" si="30"/>
        <v>118.62076703271086</v>
      </c>
      <c r="J322" s="9">
        <f t="shared" si="30"/>
        <v>39.143771844936317</v>
      </c>
      <c r="K322" s="9">
        <f t="shared" si="30"/>
        <v>2.687770468847432</v>
      </c>
      <c r="L322" s="9">
        <f t="shared" si="26"/>
        <v>618.76187319281235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>
      <c r="A323" s="5"/>
      <c r="B323" s="2"/>
      <c r="C323">
        <v>1984.625</v>
      </c>
      <c r="D323">
        <v>343.74</v>
      </c>
      <c r="E323" s="1">
        <f t="shared" si="27"/>
        <v>2067</v>
      </c>
      <c r="F323" s="4">
        <f>F322*SUM(economy!Z113:AB113)/SUM(economy!Z112:AB112)</f>
        <v>23191.821106326239</v>
      </c>
      <c r="G323" s="9">
        <f t="shared" si="30"/>
        <v>78.545598391795949</v>
      </c>
      <c r="H323" s="9">
        <f t="shared" si="30"/>
        <v>108.03696257555244</v>
      </c>
      <c r="I323" s="9">
        <f t="shared" si="30"/>
        <v>120.48560315669275</v>
      </c>
      <c r="J323" s="9">
        <f t="shared" si="30"/>
        <v>39.608421469840181</v>
      </c>
      <c r="K323" s="9">
        <f t="shared" si="30"/>
        <v>2.7105392948530218</v>
      </c>
      <c r="L323" s="9">
        <f t="shared" si="26"/>
        <v>624.38712488873443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>
      <c r="A324" s="5"/>
      <c r="B324" s="2"/>
      <c r="C324">
        <v>1984.7083</v>
      </c>
      <c r="D324">
        <v>341.59</v>
      </c>
      <c r="E324" s="1">
        <f t="shared" si="27"/>
        <v>2068</v>
      </c>
      <c r="F324" s="4">
        <f>F323*SUM(economy!Z114:AB114)/SUM(economy!Z113:AB113)</f>
        <v>23368.809677074998</v>
      </c>
      <c r="G324" s="9">
        <f t="shared" si="30"/>
        <v>79.961061651806475</v>
      </c>
      <c r="H324" s="9">
        <f t="shared" si="30"/>
        <v>109.91738544589278</v>
      </c>
      <c r="I324" s="9">
        <f t="shared" si="30"/>
        <v>122.35258843955212</v>
      </c>
      <c r="J324" s="9">
        <f t="shared" si="30"/>
        <v>40.067761605186604</v>
      </c>
      <c r="K324" s="9">
        <f t="shared" si="30"/>
        <v>2.7328430790000056</v>
      </c>
      <c r="L324" s="9">
        <f t="shared" si="26"/>
        <v>630.03164022143801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>
      <c r="A325" s="5"/>
      <c r="B325" s="2"/>
      <c r="C325">
        <v>1984.7917</v>
      </c>
      <c r="D325">
        <v>341.86</v>
      </c>
      <c r="E325" s="1">
        <f t="shared" si="27"/>
        <v>2069</v>
      </c>
      <c r="F325" s="4">
        <f>F324*SUM(economy!Z115:AB115)/SUM(economy!Z114:AB114)</f>
        <v>23541.860697178152</v>
      </c>
      <c r="G325" s="9">
        <f t="shared" si="30"/>
        <v>81.387327031158463</v>
      </c>
      <c r="H325" s="9">
        <f t="shared" si="30"/>
        <v>111.80925386183392</v>
      </c>
      <c r="I325" s="9">
        <f t="shared" si="30"/>
        <v>124.22110372829546</v>
      </c>
      <c r="J325" s="9">
        <f t="shared" si="30"/>
        <v>40.521634389125317</v>
      </c>
      <c r="K325" s="9">
        <f t="shared" si="30"/>
        <v>2.7546803304831284</v>
      </c>
      <c r="L325" s="9">
        <f t="shared" si="26"/>
        <v>635.69399934089631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>
      <c r="A326" s="5"/>
      <c r="B326" s="2"/>
      <c r="C326">
        <v>1984.875</v>
      </c>
      <c r="D326">
        <v>343.31</v>
      </c>
      <c r="E326" s="1">
        <f t="shared" si="27"/>
        <v>2070</v>
      </c>
      <c r="F326" s="4">
        <f>F325*SUM(economy!Z116:AB116)/SUM(economy!Z115:AB115)</f>
        <v>23710.967319356689</v>
      </c>
      <c r="G326" s="9">
        <f t="shared" si="30"/>
        <v>82.824154209859472</v>
      </c>
      <c r="H326" s="9">
        <f t="shared" si="30"/>
        <v>113.71216661327242</v>
      </c>
      <c r="I326" s="9">
        <f t="shared" si="30"/>
        <v>126.09053692933693</v>
      </c>
      <c r="J326" s="9">
        <f t="shared" si="30"/>
        <v>40.969890000422041</v>
      </c>
      <c r="K326" s="9">
        <f t="shared" si="30"/>
        <v>2.776049754069204</v>
      </c>
      <c r="L326" s="9">
        <f t="shared" si="26"/>
        <v>641.37279750696007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>
      <c r="A327" s="5"/>
      <c r="B327" s="2"/>
      <c r="C327">
        <v>1984.9583</v>
      </c>
      <c r="D327">
        <v>345</v>
      </c>
      <c r="E327" s="1">
        <f t="shared" si="27"/>
        <v>2071</v>
      </c>
      <c r="F327" s="4">
        <f>F326*SUM(economy!Z117:AB117)/SUM(economy!Z116:AB116)</f>
        <v>23876.124128154712</v>
      </c>
      <c r="G327" s="9">
        <f t="shared" ref="G327:K342" si="31">G326*(1-G$5)+G$4*$F326*$L$4/1000</f>
        <v>84.271302450008008</v>
      </c>
      <c r="H327" s="9">
        <f t="shared" si="31"/>
        <v>115.62572295090874</v>
      </c>
      <c r="I327" s="9">
        <f t="shared" si="31"/>
        <v>127.96028313628865</v>
      </c>
      <c r="J327" s="9">
        <f t="shared" si="31"/>
        <v>41.412386372987349</v>
      </c>
      <c r="K327" s="9">
        <f t="shared" si="31"/>
        <v>2.7969502426910964</v>
      </c>
      <c r="L327" s="9">
        <f t="shared" si="26"/>
        <v>647.06664515288378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>
      <c r="A328" s="5"/>
      <c r="B328" s="2"/>
      <c r="C328">
        <v>1985.0417</v>
      </c>
      <c r="D328">
        <v>345.48</v>
      </c>
      <c r="E328" s="1">
        <f t="shared" si="27"/>
        <v>2072</v>
      </c>
      <c r="F328" s="4">
        <f>F327*SUM(economy!Z118:AB118)/SUM(economy!Z117:AB117)</f>
        <v>24037.327094370699</v>
      </c>
      <c r="G328" s="9">
        <f t="shared" si="31"/>
        <v>85.728530683181773</v>
      </c>
      <c r="H328" s="9">
        <f t="shared" si="31"/>
        <v>117.54952271942322</v>
      </c>
      <c r="I328" s="9">
        <f t="shared" si="31"/>
        <v>129.82974474859918</v>
      </c>
      <c r="J328" s="9">
        <f t="shared" si="31"/>
        <v>41.848988920903984</v>
      </c>
      <c r="K328" s="9">
        <f t="shared" si="31"/>
        <v>2.8173808706318884</v>
      </c>
      <c r="L328" s="9">
        <f t="shared" si="26"/>
        <v>652.77416794274006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>
      <c r="A329" s="5"/>
      <c r="B329" s="2"/>
      <c r="C329">
        <v>1985.125</v>
      </c>
      <c r="D329">
        <v>346.41</v>
      </c>
      <c r="E329" s="1">
        <f t="shared" si="27"/>
        <v>2073</v>
      </c>
      <c r="F329" s="4">
        <f>F328*SUM(economy!Z119:AB119)/SUM(economy!Z118:AB118)</f>
        <v>24194.573533072587</v>
      </c>
      <c r="G329" s="9">
        <f t="shared" si="31"/>
        <v>87.195597595044774</v>
      </c>
      <c r="H329" s="9">
        <f t="shared" si="31"/>
        <v>119.48316648600664</v>
      </c>
      <c r="I329" s="9">
        <f t="shared" si="31"/>
        <v>131.69833158175373</v>
      </c>
      <c r="J329" s="9">
        <f t="shared" si="31"/>
        <v>42.279570273814031</v>
      </c>
      <c r="K329" s="9">
        <f t="shared" si="31"/>
        <v>2.8373408872514978</v>
      </c>
      <c r="L329" s="9">
        <f t="shared" ref="L329:L392" si="32">SUM(G329:K329,L$5)</f>
        <v>658.49400682387068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>
      <c r="A330" s="5"/>
      <c r="B330" s="2"/>
      <c r="C330">
        <v>1985.2083</v>
      </c>
      <c r="D330">
        <v>347.91</v>
      </c>
      <c r="E330" s="1">
        <f t="shared" ref="E330:E393" si="33">1+E329</f>
        <v>2074</v>
      </c>
      <c r="F330" s="4">
        <f>F329*SUM(economy!Z120:AB120)/SUM(economy!Z119:AB119)</f>
        <v>24347.862064874149</v>
      </c>
      <c r="G330" s="9">
        <f t="shared" si="31"/>
        <v>88.672261707391925</v>
      </c>
      <c r="H330" s="9">
        <f t="shared" si="31"/>
        <v>121.42625566459508</v>
      </c>
      <c r="I330" s="9">
        <f t="shared" si="31"/>
        <v>133.56546096968748</v>
      </c>
      <c r="J330" s="9">
        <f t="shared" si="31"/>
        <v>42.704010022494835</v>
      </c>
      <c r="K330" s="9">
        <f t="shared" si="31"/>
        <v>2.8568297112105512</v>
      </c>
      <c r="L330" s="9">
        <f t="shared" si="32"/>
        <v>664.22481807537986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>
      <c r="A331" s="5"/>
      <c r="B331" s="2"/>
      <c r="C331">
        <v>1985.2917</v>
      </c>
      <c r="D331">
        <v>348.66</v>
      </c>
      <c r="E331" s="1">
        <f t="shared" si="33"/>
        <v>2075</v>
      </c>
      <c r="F331" s="4">
        <f>F330*SUM(economy!Z121:AB121)/SUM(economy!Z120:AB120)</f>
        <v>24497.192580168066</v>
      </c>
      <c r="G331" s="9">
        <f t="shared" si="31"/>
        <v>90.158281457830256</v>
      </c>
      <c r="H331" s="9">
        <f t="shared" si="31"/>
        <v>123.37839263612696</v>
      </c>
      <c r="I331" s="9">
        <f t="shared" si="31"/>
        <v>135.43055786000659</v>
      </c>
      <c r="J331" s="9">
        <f t="shared" si="31"/>
        <v>43.122194474424269</v>
      </c>
      <c r="K331" s="9">
        <f t="shared" si="31"/>
        <v>2.8758469251489789</v>
      </c>
      <c r="L331" s="9">
        <f t="shared" si="32"/>
        <v>669.9652733535371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>
      <c r="A332" s="5"/>
      <c r="B332" s="2"/>
      <c r="C332">
        <v>1985.375</v>
      </c>
      <c r="D332">
        <v>349.28</v>
      </c>
      <c r="E332" s="1">
        <f t="shared" si="33"/>
        <v>2076</v>
      </c>
      <c r="F332" s="4">
        <f>F331*SUM(economy!Z122:AB122)/SUM(economy!Z121:AB121)</f>
        <v>24642.566206031788</v>
      </c>
      <c r="G332" s="9">
        <f t="shared" si="31"/>
        <v>91.653415277277134</v>
      </c>
      <c r="H332" s="9">
        <f t="shared" si="31"/>
        <v>125.33918086511086</v>
      </c>
      <c r="I332" s="9">
        <f t="shared" si="31"/>
        <v>137.29305490255788</v>
      </c>
      <c r="J332" s="9">
        <f t="shared" si="31"/>
        <v>43.534016419111879</v>
      </c>
      <c r="K332" s="9">
        <f t="shared" si="31"/>
        <v>2.894392270779218</v>
      </c>
      <c r="L332" s="9">
        <f t="shared" si="32"/>
        <v>675.71405973483706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>
      <c r="A333" s="5"/>
      <c r="B333" s="2"/>
      <c r="C333">
        <v>1985.4583</v>
      </c>
      <c r="D333">
        <v>348.65</v>
      </c>
      <c r="E333" s="1">
        <f t="shared" si="33"/>
        <v>2077</v>
      </c>
      <c r="F333" s="4">
        <f>F332*SUM(economy!Z123:AB123)/SUM(economy!Z122:AB122)</f>
        <v>24783.985275541188</v>
      </c>
      <c r="G333" s="9">
        <f t="shared" si="31"/>
        <v>93.157421665438704</v>
      </c>
      <c r="H333" s="9">
        <f t="shared" si="31"/>
        <v>127.30822501276525</v>
      </c>
      <c r="I333" s="9">
        <f t="shared" si="31"/>
        <v>139.15239253183753</v>
      </c>
      <c r="J333" s="9">
        <f t="shared" si="31"/>
        <v>43.939374902951542</v>
      </c>
      <c r="K333" s="9">
        <f t="shared" si="31"/>
        <v>2.9124656443563772</v>
      </c>
      <c r="L333" s="9">
        <f t="shared" si="32"/>
        <v>681.46987975734942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>
      <c r="A334" s="5"/>
      <c r="B334" s="2"/>
      <c r="C334">
        <v>1985.5417</v>
      </c>
      <c r="D334">
        <v>346.9</v>
      </c>
      <c r="E334" s="1">
        <f t="shared" si="33"/>
        <v>2078</v>
      </c>
      <c r="F334" s="4">
        <f>F333*SUM(economy!Z124:AB124)/SUM(economy!Z123:AB123)</f>
        <v>24921.453299243934</v>
      </c>
      <c r="G334" s="9">
        <f t="shared" si="31"/>
        <v>94.6700592644154</v>
      </c>
      <c r="H334" s="9">
        <f t="shared" si="31"/>
        <v>129.28513104696552</v>
      </c>
      <c r="I334" s="9">
        <f t="shared" si="31"/>
        <v>141.00801904368359</v>
      </c>
      <c r="J334" s="9">
        <f t="shared" si="31"/>
        <v>44.338175013334478</v>
      </c>
      <c r="K334" s="9">
        <f t="shared" si="31"/>
        <v>2.930067092490078</v>
      </c>
      <c r="L334" s="9">
        <f t="shared" si="32"/>
        <v>687.23145146088905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>
      <c r="A335" s="5"/>
      <c r="B335" s="2"/>
      <c r="C335">
        <v>1985.625</v>
      </c>
      <c r="D335">
        <v>345.26</v>
      </c>
      <c r="E335" s="1">
        <f t="shared" si="33"/>
        <v>2079</v>
      </c>
      <c r="F335" s="4">
        <f>F334*SUM(economy!Z125:AB125)/SUM(economy!Z124:AB124)</f>
        <v>25054.9749385629</v>
      </c>
      <c r="G335" s="9">
        <f t="shared" si="31"/>
        <v>96.191086930566442</v>
      </c>
      <c r="H335" s="9">
        <f t="shared" si="31"/>
        <v>131.26950634921013</v>
      </c>
      <c r="I335" s="9">
        <f t="shared" si="31"/>
        <v>142.85939066665338</v>
      </c>
      <c r="J335" s="9">
        <f t="shared" si="31"/>
        <v>44.730327671746956</v>
      </c>
      <c r="K335" s="9">
        <f t="shared" si="31"/>
        <v>2.9471968082649296</v>
      </c>
      <c r="L335" s="9">
        <f t="shared" si="32"/>
        <v>692.99750842644187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>
      <c r="A336" s="5"/>
      <c r="B336" s="2"/>
      <c r="C336">
        <v>1985.7083</v>
      </c>
      <c r="D336">
        <v>343.47</v>
      </c>
      <c r="E336" s="1">
        <f t="shared" si="33"/>
        <v>2080</v>
      </c>
      <c r="F336" s="4">
        <f>F335*SUM(economy!Z126:AB126)/SUM(economy!Z125:AB125)</f>
        <v>25184.555980915939</v>
      </c>
      <c r="G336" s="9">
        <f t="shared" si="31"/>
        <v>97.720263804751028</v>
      </c>
      <c r="H336" s="9">
        <f t="shared" si="31"/>
        <v>133.2609598187951</v>
      </c>
      <c r="I336" s="9">
        <f t="shared" si="31"/>
        <v>144.70597162844712</v>
      </c>
      <c r="J336" s="9">
        <f t="shared" si="31"/>
        <v>45.115749435566052</v>
      </c>
      <c r="K336" s="9">
        <f t="shared" si="31"/>
        <v>2.9638551276388112</v>
      </c>
      <c r="L336" s="9">
        <f t="shared" si="32"/>
        <v>698.76679981519806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>
      <c r="A337" s="5"/>
      <c r="B337" s="2"/>
      <c r="C337">
        <v>1985.7917</v>
      </c>
      <c r="D337">
        <v>343.35</v>
      </c>
      <c r="E337" s="1">
        <f t="shared" si="33"/>
        <v>2081</v>
      </c>
      <c r="F337" s="4">
        <f>F336*SUM(economy!Z127:AB127)/SUM(economy!Z126:AB126)</f>
        <v>25310.203316353847</v>
      </c>
      <c r="G337" s="9">
        <f t="shared" si="31"/>
        <v>99.257349381051057</v>
      </c>
      <c r="H337" s="9">
        <f t="shared" si="31"/>
        <v>135.25910197436562</v>
      </c>
      <c r="I337" s="9">
        <f t="shared" si="31"/>
        <v>146.547234217702</v>
      </c>
      <c r="J337" s="9">
        <f t="shared" si="31"/>
        <v>45.494362308257948</v>
      </c>
      <c r="K337" s="9">
        <f t="shared" si="31"/>
        <v>2.9800425260902346</v>
      </c>
      <c r="L337" s="9">
        <f t="shared" si="32"/>
        <v>704.53809040746683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>
      <c r="A338" s="5"/>
      <c r="B338" s="2"/>
      <c r="C338">
        <v>1985.875</v>
      </c>
      <c r="D338">
        <v>344.73</v>
      </c>
      <c r="E338" s="1">
        <f t="shared" si="33"/>
        <v>2082</v>
      </c>
      <c r="F338" s="4">
        <f>F337*SUM(economy!Z128:AB128)/SUM(economy!Z127:AB127)</f>
        <v>25431.924915534066</v>
      </c>
      <c r="G338" s="9">
        <f t="shared" si="31"/>
        <v>100.80210357406796</v>
      </c>
      <c r="H338" s="9">
        <f t="shared" si="31"/>
        <v>137.26354505299491</v>
      </c>
      <c r="I338" s="9">
        <f t="shared" si="31"/>
        <v>148.38265884144718</v>
      </c>
      <c r="J338" s="9">
        <f t="shared" si="31"/>
        <v>45.866093557677019</v>
      </c>
      <c r="K338" s="9">
        <f t="shared" si="31"/>
        <v>2.9957596154880601</v>
      </c>
      <c r="L338" s="9">
        <f t="shared" si="32"/>
        <v>710.31016064167511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>
      <c r="A339" s="5"/>
      <c r="B339" s="2"/>
      <c r="C339">
        <v>1985.9583</v>
      </c>
      <c r="D339">
        <v>346.12</v>
      </c>
      <c r="E339" s="1">
        <f t="shared" si="33"/>
        <v>2083</v>
      </c>
      <c r="F339" s="4">
        <f>F338*SUM(economy!Z129:AB129)/SUM(economy!Z128:AB128)</f>
        <v>25549.729808860822</v>
      </c>
      <c r="G339" s="9">
        <f t="shared" si="31"/>
        <v>102.3542867848752</v>
      </c>
      <c r="H339" s="9">
        <f t="shared" si="31"/>
        <v>139.27390310692215</v>
      </c>
      <c r="I339" s="9">
        <f t="shared" si="31"/>
        <v>150.21173407847834</v>
      </c>
      <c r="J339" s="9">
        <f t="shared" si="31"/>
        <v>46.230875542159609</v>
      </c>
      <c r="K339" s="9">
        <f t="shared" si="31"/>
        <v>3.0110071411587791</v>
      </c>
      <c r="L339" s="9">
        <f t="shared" si="32"/>
        <v>716.08180665359396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>
      <c r="A340" s="5"/>
      <c r="B340" s="2"/>
      <c r="C340">
        <v>1986.0417</v>
      </c>
      <c r="D340">
        <v>346.78</v>
      </c>
      <c r="E340" s="1">
        <f t="shared" si="33"/>
        <v>2084</v>
      </c>
      <c r="F340" s="4">
        <f>F339*SUM(economy!Z130:AB130)/SUM(economy!Z129:AB129)</f>
        <v>25663.628066637397</v>
      </c>
      <c r="G340" s="9">
        <f t="shared" si="31"/>
        <v>103.91365996569769</v>
      </c>
      <c r="H340" s="9">
        <f t="shared" si="31"/>
        <v>141.28979209806559</v>
      </c>
      <c r="I340" s="9">
        <f t="shared" si="31"/>
        <v>152.033956728882</v>
      </c>
      <c r="J340" s="9">
        <f t="shared" si="31"/>
        <v>46.588645544104274</v>
      </c>
      <c r="K340" s="9">
        <f t="shared" si="31"/>
        <v>3.0257859791284014</v>
      </c>
      <c r="L340" s="9">
        <f t="shared" si="32"/>
        <v>721.85184031587801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>
      <c r="A341" s="5"/>
      <c r="B341" s="2"/>
      <c r="C341">
        <v>1986.125</v>
      </c>
      <c r="D341">
        <v>347.48</v>
      </c>
      <c r="E341" s="1">
        <f t="shared" si="33"/>
        <v>2085</v>
      </c>
      <c r="F341" s="4">
        <f>F340*SUM(economy!Z131:AB131)/SUM(economy!Z130:AB130)</f>
        <v>25773.630780087515</v>
      </c>
      <c r="G341" s="9">
        <f t="shared" si="31"/>
        <v>105.47998468337978</v>
      </c>
      <c r="H341" s="9">
        <f t="shared" si="31"/>
        <v>143.31082999041209</v>
      </c>
      <c r="I341" s="9">
        <f t="shared" si="31"/>
        <v>153.84883185991325</v>
      </c>
      <c r="J341" s="9">
        <f t="shared" si="31"/>
        <v>46.939345610729418</v>
      </c>
      <c r="K341" s="9">
        <f t="shared" si="31"/>
        <v>3.0400971335177509</v>
      </c>
      <c r="L341" s="9">
        <f t="shared" si="32"/>
        <v>727.6190892779523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>
      <c r="A342" s="5"/>
      <c r="B342" s="2"/>
      <c r="C342">
        <v>1986.2083</v>
      </c>
      <c r="D342">
        <v>348.25</v>
      </c>
      <c r="E342" s="1">
        <f t="shared" si="33"/>
        <v>2086</v>
      </c>
      <c r="F342" s="4">
        <f>F341*SUM(economy!Z132:AB132)/SUM(economy!Z131:AB131)</f>
        <v>25879.750043115957</v>
      </c>
      <c r="G342" s="9">
        <f t="shared" si="31"/>
        <v>107.05302318169498</v>
      </c>
      <c r="H342" s="9">
        <f t="shared" si="31"/>
        <v>145.33663684037052</v>
      </c>
      <c r="I342" s="9">
        <f t="shared" si="31"/>
        <v>155.65587284840646</v>
      </c>
      <c r="J342" s="9">
        <f t="shared" si="31"/>
        <v>47.282922401700517</v>
      </c>
      <c r="K342" s="9">
        <f t="shared" si="31"/>
        <v>3.0539417340716231</v>
      </c>
      <c r="L342" s="9">
        <f t="shared" si="32"/>
        <v>733.3823970062441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>
      <c r="A343" s="5"/>
      <c r="B343" s="2"/>
      <c r="C343">
        <v>1986.2917</v>
      </c>
      <c r="D343">
        <v>349.86</v>
      </c>
      <c r="E343" s="1">
        <f t="shared" si="33"/>
        <v>2087</v>
      </c>
      <c r="F343" s="4">
        <f>F342*SUM(economy!Z133:AB133)/SUM(economy!Z132:AB132)</f>
        <v>25981.998934689684</v>
      </c>
      <c r="G343" s="9">
        <f t="shared" ref="G343:K358" si="34">G342*(1-G$5)+G$4*$F342*$L$4/1000</f>
        <v>108.63253844254244</v>
      </c>
      <c r="H343" s="9">
        <f t="shared" si="34"/>
        <v>147.36683488516383</v>
      </c>
      <c r="I343" s="9">
        <f t="shared" si="34"/>
        <v>157.45460141987647</v>
      </c>
      <c r="J343" s="9">
        <f t="shared" si="34"/>
        <v>47.619327043321022</v>
      </c>
      <c r="K343" s="9">
        <f t="shared" si="34"/>
        <v>3.0673210338038306</v>
      </c>
      <c r="L343" s="9">
        <f t="shared" si="32"/>
        <v>739.14062282470763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>
      <c r="A344" s="5"/>
      <c r="B344" s="2"/>
      <c r="C344">
        <v>1986.375</v>
      </c>
      <c r="D344">
        <v>350.52</v>
      </c>
      <c r="E344" s="1">
        <f t="shared" si="33"/>
        <v>2088</v>
      </c>
      <c r="F344" s="4">
        <f>F343*SUM(economy!Z134:AB134)/SUM(economy!Z133:AB133)</f>
        <v>26080.391501731054</v>
      </c>
      <c r="G344" s="9">
        <f t="shared" si="34"/>
        <v>110.2182942460681</v>
      </c>
      <c r="H344" s="9">
        <f t="shared" si="34"/>
        <v>149.40104862932367</v>
      </c>
      <c r="I344" s="9">
        <f t="shared" si="34"/>
        <v>159.24454768444807</v>
      </c>
      <c r="J344" s="9">
        <f t="shared" si="34"/>
        <v>47.94851498898506</v>
      </c>
      <c r="K344" s="9">
        <f t="shared" si="34"/>
        <v>3.0802364067416752</v>
      </c>
      <c r="L344" s="9">
        <f t="shared" si="32"/>
        <v>744.89264195556666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>
      <c r="A345" s="5"/>
      <c r="B345" s="2"/>
      <c r="C345">
        <v>1986.4583</v>
      </c>
      <c r="D345">
        <v>349.98</v>
      </c>
      <c r="E345" s="1">
        <f t="shared" si="33"/>
        <v>2089</v>
      </c>
      <c r="F345" s="4">
        <f>F344*SUM(economy!Z135:AB135)/SUM(economy!Z134:AB134)</f>
        <v>26174.942742425708</v>
      </c>
      <c r="G345" s="9">
        <f t="shared" si="34"/>
        <v>111.81005522974182</v>
      </c>
      <c r="H345" s="9">
        <f t="shared" si="34"/>
        <v>151.43890492934079</v>
      </c>
      <c r="I345" s="9">
        <f t="shared" si="34"/>
        <v>161.02525016973311</v>
      </c>
      <c r="J345" s="9">
        <f t="shared" si="34"/>
        <v>48.270445885594107</v>
      </c>
      <c r="K345" s="9">
        <f t="shared" si="34"/>
        <v>3.0926893457547662</v>
      </c>
      <c r="L345" s="9">
        <f t="shared" si="32"/>
        <v>750.63734556016459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>
      <c r="A346" s="5"/>
      <c r="B346" s="2"/>
      <c r="C346">
        <v>1986.5417</v>
      </c>
      <c r="D346">
        <v>348.25</v>
      </c>
      <c r="E346" s="1">
        <f t="shared" si="33"/>
        <v>2090</v>
      </c>
      <c r="F346" s="4">
        <f>F345*SUM(economy!Z136:AB136)/SUM(economy!Z135:AB135)</f>
        <v>26265.668589856643</v>
      </c>
      <c r="G346" s="9">
        <f t="shared" si="34"/>
        <v>113.40758694641569</v>
      </c>
      <c r="H346" s="9">
        <f t="shared" si="34"/>
        <v>153.48003307651521</v>
      </c>
      <c r="I346" s="9">
        <f t="shared" si="34"/>
        <v>162.7962558507586</v>
      </c>
      <c r="J346" s="9">
        <f t="shared" si="34"/>
        <v>48.585083445645708</v>
      </c>
      <c r="K346" s="9">
        <f t="shared" si="34"/>
        <v>3.1046814604544628</v>
      </c>
      <c r="L346" s="9">
        <f t="shared" si="32"/>
        <v>756.37364077978964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>
      <c r="A347" s="5"/>
      <c r="B347" s="2"/>
      <c r="C347">
        <v>1986.625</v>
      </c>
      <c r="D347">
        <v>346.17</v>
      </c>
      <c r="E347" s="1">
        <f t="shared" si="33"/>
        <v>2091</v>
      </c>
      <c r="F347" s="4">
        <f>F346*SUM(economy!Z137:AB137)/SUM(economy!Z136:AB136)</f>
        <v>26352.585895884687</v>
      </c>
      <c r="G347" s="9">
        <f t="shared" si="34"/>
        <v>115.01065592138347</v>
      </c>
      <c r="H347" s="9">
        <f t="shared" si="34"/>
        <v>155.52406487804183</v>
      </c>
      <c r="I347" s="9">
        <f t="shared" si="34"/>
        <v>164.55712017703439</v>
      </c>
      <c r="J347" s="9">
        <f t="shared" si="34"/>
        <v>48.892395324708517</v>
      </c>
      <c r="K347" s="9">
        <f t="shared" si="34"/>
        <v>3.1162144751514709</v>
      </c>
      <c r="L347" s="9">
        <f t="shared" si="32"/>
        <v>762.10045077631969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>
      <c r="A348" s="5"/>
      <c r="B348" s="2"/>
      <c r="C348">
        <v>1986.7083</v>
      </c>
      <c r="D348">
        <v>345.48</v>
      </c>
      <c r="E348" s="1">
        <f t="shared" si="33"/>
        <v>2092</v>
      </c>
      <c r="F348" s="4">
        <f>F347*SUM(economy!Z138:AB138)/SUM(economy!Z137:AB137)</f>
        <v>26435.712415204805</v>
      </c>
      <c r="G348" s="9">
        <f t="shared" si="34"/>
        <v>116.61902970845625</v>
      </c>
      <c r="H348" s="9">
        <f t="shared" si="34"/>
        <v>157.57063473635932</v>
      </c>
      <c r="I348" s="9">
        <f t="shared" si="34"/>
        <v>166.30740709683573</v>
      </c>
      <c r="J348" s="9">
        <f t="shared" si="34"/>
        <v>49.192353004004794</v>
      </c>
      <c r="K348" s="9">
        <f t="shared" si="34"/>
        <v>3.1272902268602749</v>
      </c>
      <c r="L348" s="9">
        <f t="shared" si="32"/>
        <v>767.81671477251643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>
      <c r="A349" s="5"/>
      <c r="B349" s="2"/>
      <c r="C349">
        <v>1986.7917</v>
      </c>
      <c r="D349">
        <v>344.82</v>
      </c>
      <c r="E349" s="1">
        <f t="shared" si="33"/>
        <v>2093</v>
      </c>
      <c r="F349" s="4">
        <f>F348*SUM(economy!Z139:AB139)/SUM(economy!Z138:AB138)</f>
        <v>26515.066789514709</v>
      </c>
      <c r="G349" s="9">
        <f t="shared" si="34"/>
        <v>118.232476945065</v>
      </c>
      <c r="H349" s="9">
        <f t="shared" si="34"/>
        <v>159.61937972678371</v>
      </c>
      <c r="I349" s="9">
        <f t="shared" si="34"/>
        <v>168.04668907876473</v>
      </c>
      <c r="J349" s="9">
        <f t="shared" si="34"/>
        <v>49.484931677829309</v>
      </c>
      <c r="K349" s="9">
        <f t="shared" si="34"/>
        <v>3.1379106633402367</v>
      </c>
      <c r="L349" s="9">
        <f t="shared" si="32"/>
        <v>773.52138809178302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>
      <c r="A350" s="5"/>
      <c r="B350" s="2"/>
      <c r="C350">
        <v>1986.875</v>
      </c>
      <c r="D350">
        <v>346.22</v>
      </c>
      <c r="E350" s="1">
        <f t="shared" si="33"/>
        <v>2094</v>
      </c>
      <c r="F350" s="4">
        <f>F349*SUM(economy!Z140:AB140)/SUM(economy!Z139:AB139)</f>
        <v>26590.66853173983</v>
      </c>
      <c r="G350" s="9">
        <f t="shared" si="34"/>
        <v>119.85076740639688</v>
      </c>
      <c r="H350" s="9">
        <f t="shared" si="34"/>
        <v>161.66993967344175</v>
      </c>
      <c r="I350" s="9">
        <f t="shared" si="34"/>
        <v>169.77454713064381</v>
      </c>
      <c r="J350" s="9">
        <f t="shared" si="34"/>
        <v>49.770110145541473</v>
      </c>
      <c r="K350" s="9">
        <f t="shared" si="34"/>
        <v>3.1480778411642021</v>
      </c>
      <c r="L350" s="9">
        <f t="shared" si="32"/>
        <v>779.2134421971881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>
      <c r="A351" s="5"/>
      <c r="B351" s="2"/>
      <c r="C351">
        <v>1986.9583</v>
      </c>
      <c r="D351">
        <v>347.49</v>
      </c>
      <c r="E351" s="1">
        <f t="shared" si="33"/>
        <v>2095</v>
      </c>
      <c r="F351" s="4">
        <f>F350*SUM(economy!Z141:AB141)/SUM(economy!Z140:AB140)</f>
        <v>26662.538010265616</v>
      </c>
      <c r="G351" s="9">
        <f t="shared" si="34"/>
        <v>121.47367205856879</v>
      </c>
      <c r="H351" s="9">
        <f t="shared" si="34"/>
        <v>163.72195722351444</v>
      </c>
      <c r="I351" s="9">
        <f t="shared" si="34"/>
        <v>171.4905708157859</v>
      </c>
      <c r="J351" s="9">
        <f t="shared" si="34"/>
        <v>50.047870707876093</v>
      </c>
      <c r="K351" s="9">
        <f t="shared" si="34"/>
        <v>3.1577939238064419</v>
      </c>
      <c r="L351" s="9">
        <f t="shared" si="32"/>
        <v>784.89186472955157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>
      <c r="A352" s="5"/>
      <c r="B352" s="2"/>
      <c r="C352">
        <v>1987.0417</v>
      </c>
      <c r="D352">
        <v>348.73</v>
      </c>
      <c r="E352" s="1">
        <f t="shared" si="33"/>
        <v>2096</v>
      </c>
      <c r="F352" s="4">
        <f>F351*SUM(economy!Z142:AB142)/SUM(economy!Z141:AB141)</f>
        <v>26730.696433134148</v>
      </c>
      <c r="G352" s="9">
        <f t="shared" si="34"/>
        <v>123.10096311083852</v>
      </c>
      <c r="H352" s="9">
        <f t="shared" si="34"/>
        <v>165.77507791979548</v>
      </c>
      <c r="I352" s="9">
        <f t="shared" si="34"/>
        <v>173.19435826667691</v>
      </c>
      <c r="J352" s="9">
        <f t="shared" si="34"/>
        <v>50.318199067326923</v>
      </c>
      <c r="K352" s="9">
        <f t="shared" si="34"/>
        <v>3.1670611797426607</v>
      </c>
      <c r="L352" s="9">
        <f t="shared" si="32"/>
        <v>790.55565954438043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>
      <c r="A353" s="5"/>
      <c r="B353" s="2"/>
      <c r="C353">
        <v>1987.125</v>
      </c>
      <c r="D353">
        <v>348.92</v>
      </c>
      <c r="E353" s="1">
        <f t="shared" si="33"/>
        <v>2097</v>
      </c>
      <c r="F353" s="4">
        <f>F352*SUM(economy!Z143:AB143)/SUM(economy!Z142:AB142)</f>
        <v>26795.165832168521</v>
      </c>
      <c r="G353" s="9">
        <f t="shared" si="34"/>
        <v>124.7324140668514</v>
      </c>
      <c r="H353" s="9">
        <f t="shared" si="34"/>
        <v>167.82895027156641</v>
      </c>
      <c r="I353" s="9">
        <f t="shared" si="34"/>
        <v>174.88551619610087</v>
      </c>
      <c r="J353" s="9">
        <f t="shared" si="34"/>
        <v>50.58108423236613</v>
      </c>
      <c r="K353" s="9">
        <f t="shared" si="34"/>
        <v>3.1758819805556504</v>
      </c>
      <c r="L353" s="9">
        <f t="shared" si="32"/>
        <v>796.20384674744048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>
      <c r="A354" s="5"/>
      <c r="B354" s="2"/>
      <c r="C354">
        <v>1987.2083</v>
      </c>
      <c r="D354">
        <v>349.81</v>
      </c>
      <c r="E354" s="1">
        <f t="shared" si="33"/>
        <v>2098</v>
      </c>
      <c r="F354" s="4">
        <f>F353*SUM(economy!Z144:AB144)/SUM(economy!Z143:AB143)</f>
        <v>26855.969046992959</v>
      </c>
      <c r="G354" s="9">
        <f t="shared" si="34"/>
        <v>126.36779977491803</v>
      </c>
      <c r="H354" s="9">
        <f t="shared" si="34"/>
        <v>169.88322582378601</v>
      </c>
      <c r="I354" s="9">
        <f t="shared" si="34"/>
        <v>176.56365990573025</v>
      </c>
      <c r="J354" s="9">
        <f t="shared" si="34"/>
        <v>50.836518425272033</v>
      </c>
      <c r="K354" s="9">
        <f t="shared" si="34"/>
        <v>3.1842587990409781</v>
      </c>
      <c r="L354" s="9">
        <f t="shared" si="32"/>
        <v>801.8354627287473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>
      <c r="A355" s="5"/>
      <c r="B355" s="2"/>
      <c r="C355">
        <v>1987.2917</v>
      </c>
      <c r="D355">
        <v>351.4</v>
      </c>
      <c r="E355" s="1">
        <f t="shared" si="33"/>
        <v>2099</v>
      </c>
      <c r="F355" s="4">
        <f>F354*SUM(economy!Z145:AB145)/SUM(economy!Z144:AB144)</f>
        <v>26913.129708922785</v>
      </c>
      <c r="G355" s="9">
        <f t="shared" si="34"/>
        <v>128.00689647731664</v>
      </c>
      <c r="H355" s="9">
        <f t="shared" si="34"/>
        <v>171.93755922458897</v>
      </c>
      <c r="I355" s="9">
        <f t="shared" si="34"/>
        <v>178.22841329220046</v>
      </c>
      <c r="J355" s="9">
        <f t="shared" si="34"/>
        <v>51.084496993346811</v>
      </c>
      <c r="K355" s="9">
        <f t="shared" si="34"/>
        <v>3.1921942073077987</v>
      </c>
      <c r="L355" s="9">
        <f t="shared" si="32"/>
        <v>807.44956019476069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>
      <c r="A356" s="2"/>
      <c r="B356" s="2"/>
      <c r="C356">
        <v>1987.375</v>
      </c>
      <c r="D356">
        <v>352.15</v>
      </c>
      <c r="E356" s="1">
        <f t="shared" si="33"/>
        <v>2100</v>
      </c>
      <c r="F356" s="4">
        <f>F355*SUM(economy!Z146:AB146)/SUM(economy!Z145:AB145)</f>
        <v>26966.67222470195</v>
      </c>
      <c r="G356" s="9">
        <f t="shared" si="34"/>
        <v>129.6494818586124</v>
      </c>
      <c r="H356" s="9">
        <f t="shared" si="34"/>
        <v>173.99160829108615</v>
      </c>
      <c r="I356" s="9">
        <f t="shared" si="34"/>
        <v>179.87940885068247</v>
      </c>
      <c r="J356" s="9">
        <f t="shared" si="34"/>
        <v>51.325018323315192</v>
      </c>
      <c r="K356" s="9">
        <f t="shared" si="34"/>
        <v>3.1996908748705977</v>
      </c>
      <c r="L356" s="9">
        <f t="shared" si="32"/>
        <v>813.0452081985668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>
      <c r="A357" s="2"/>
      <c r="B357" s="2"/>
      <c r="C357">
        <v>1987.4583</v>
      </c>
      <c r="D357">
        <v>351.59</v>
      </c>
      <c r="E357" s="1">
        <f t="shared" si="33"/>
        <v>2101</v>
      </c>
      <c r="F357" s="4">
        <f>F356*SUM(economy!Z147:AB147)/SUM(economy!Z146:AB146)</f>
        <v>27016.621760071346</v>
      </c>
      <c r="G357" s="9">
        <f t="shared" si="34"/>
        <v>131.29533509298389</v>
      </c>
      <c r="H357" s="9">
        <f t="shared" si="34"/>
        <v>176.0450340734568</v>
      </c>
      <c r="I357" s="9">
        <f t="shared" si="34"/>
        <v>181.51628767596432</v>
      </c>
      <c r="J357" s="9">
        <f t="shared" si="34"/>
        <v>51.558083758704562</v>
      </c>
      <c r="K357" s="9">
        <f t="shared" si="34"/>
        <v>3.2067515667282804</v>
      </c>
      <c r="L357" s="9">
        <f t="shared" si="32"/>
        <v>818.62149216783791</v>
      </c>
    </row>
    <row r="358" spans="1:37">
      <c r="A358" s="2"/>
      <c r="B358" s="2"/>
      <c r="C358">
        <v>1987.5417</v>
      </c>
      <c r="D358">
        <v>350.21</v>
      </c>
      <c r="E358" s="1">
        <f t="shared" si="33"/>
        <v>2102</v>
      </c>
      <c r="F358" s="4">
        <f>F357*SUM(economy!Z148:AB148)/SUM(economy!Z147:AB147)</f>
        <v>27063.004223153188</v>
      </c>
      <c r="G358" s="9">
        <f t="shared" si="34"/>
        <v>132.94423689054693</v>
      </c>
      <c r="H358" s="9">
        <f t="shared" si="34"/>
        <v>178.09750091732164</v>
      </c>
      <c r="I358" s="9">
        <f t="shared" si="34"/>
        <v>183.13869946104938</v>
      </c>
      <c r="J358" s="9">
        <f t="shared" si="34"/>
        <v>51.783697520016283</v>
      </c>
      <c r="K358" s="9">
        <f t="shared" si="34"/>
        <v>3.21337914142764</v>
      </c>
      <c r="L358" s="9">
        <f t="shared" si="32"/>
        <v>824.17751393036178</v>
      </c>
    </row>
    <row r="359" spans="1:37">
      <c r="A359" s="2"/>
      <c r="B359" s="2"/>
      <c r="C359">
        <v>1987.625</v>
      </c>
      <c r="D359">
        <v>348.2</v>
      </c>
      <c r="E359" s="1">
        <f t="shared" si="33"/>
        <v>2103</v>
      </c>
      <c r="F359" s="4">
        <f>F358*SUM(economy!Z149:AB149)/SUM(economy!Z148:AB148)</f>
        <v>27105.846247643069</v>
      </c>
      <c r="G359" s="9">
        <f t="shared" ref="G359:K374" si="35">G358*(1-G$5)+G$4*$F358*$L$4/1000</f>
        <v>134.59596954266425</v>
      </c>
      <c r="H359" s="9">
        <f t="shared" si="35"/>
        <v>180.14867652438411</v>
      </c>
      <c r="I359" s="9">
        <f t="shared" si="35"/>
        <v>184.7463024932774</v>
      </c>
      <c r="J359" s="9">
        <f t="shared" si="35"/>
        <v>52.001866627507127</v>
      </c>
      <c r="K359" s="9">
        <f t="shared" si="35"/>
        <v>3.2195765491087149</v>
      </c>
      <c r="L359" s="9">
        <f t="shared" si="32"/>
        <v>829.71239173694175</v>
      </c>
    </row>
    <row r="360" spans="1:37">
      <c r="A360" s="2"/>
      <c r="B360" s="2"/>
      <c r="C360">
        <v>1987.7083</v>
      </c>
      <c r="D360">
        <v>346.66</v>
      </c>
      <c r="E360" s="1">
        <f t="shared" si="33"/>
        <v>2104</v>
      </c>
      <c r="F360" s="4">
        <f>F359*SUM(economy!Z150:AB150)/SUM(economy!Z149:AB149)</f>
        <v>27145.175175801676</v>
      </c>
      <c r="G360" s="9">
        <f t="shared" si="35"/>
        <v>136.25031696622932</v>
      </c>
      <c r="H360" s="9">
        <f t="shared" si="35"/>
        <v>182.19823201132678</v>
      </c>
      <c r="I360" s="9">
        <f t="shared" si="35"/>
        <v>186.33876364797223</v>
      </c>
      <c r="J360" s="9">
        <f t="shared" si="35"/>
        <v>52.2126008264093</v>
      </c>
      <c r="K360" s="9">
        <f t="shared" si="35"/>
        <v>3.2253468295301326</v>
      </c>
      <c r="L360" s="9">
        <f t="shared" si="32"/>
        <v>835.22526028146774</v>
      </c>
    </row>
    <row r="361" spans="1:37">
      <c r="A361" s="2"/>
      <c r="B361" s="2"/>
      <c r="C361">
        <v>1987.7917</v>
      </c>
      <c r="D361">
        <v>346.72</v>
      </c>
      <c r="E361" s="1">
        <f t="shared" si="33"/>
        <v>2105</v>
      </c>
      <c r="F361" s="4">
        <f>F360*SUM(economy!Z151:AB151)/SUM(economy!Z150:AB150)</f>
        <v>27181.019041243384</v>
      </c>
      <c r="G361" s="9">
        <f t="shared" si="35"/>
        <v>137.90706474691206</v>
      </c>
      <c r="H361" s="9">
        <f t="shared" si="35"/>
        <v>184.24584196694835</v>
      </c>
      <c r="I361" s="9">
        <f t="shared" si="35"/>
        <v>187.9157583796198</v>
      </c>
      <c r="J361" s="9">
        <f t="shared" si="35"/>
        <v>52.415912514426047</v>
      </c>
      <c r="K361" s="9">
        <f t="shared" si="35"/>
        <v>3.2306931100729095</v>
      </c>
      <c r="L361" s="9">
        <f t="shared" si="32"/>
        <v>840.71527071797914</v>
      </c>
    </row>
    <row r="362" spans="1:37">
      <c r="A362" s="2"/>
      <c r="B362" s="2"/>
      <c r="C362">
        <v>1987.875</v>
      </c>
      <c r="D362">
        <v>348.08</v>
      </c>
      <c r="E362" s="1">
        <f t="shared" si="33"/>
        <v>2106</v>
      </c>
      <c r="F362" s="4">
        <f>F361*SUM(economy!Z152:AB152)/SUM(economy!Z151:AB151)</f>
        <v>27213.406551520744</v>
      </c>
      <c r="G362" s="9">
        <f t="shared" si="35"/>
        <v>139.56600018135413</v>
      </c>
      <c r="H362" s="9">
        <f t="shared" si="35"/>
        <v>186.29118450752784</v>
      </c>
      <c r="I362" s="9">
        <f t="shared" si="35"/>
        <v>189.47697071057866</v>
      </c>
      <c r="J362" s="9">
        <f t="shared" si="35"/>
        <v>52.611816671349132</v>
      </c>
      <c r="K362" s="9">
        <f t="shared" si="35"/>
        <v>3.2356186037216466</v>
      </c>
      <c r="L362" s="9">
        <f t="shared" si="32"/>
        <v>846.18159067453132</v>
      </c>
    </row>
    <row r="363" spans="1:37">
      <c r="A363" s="2"/>
      <c r="B363" s="2"/>
      <c r="C363">
        <v>1987.9583</v>
      </c>
      <c r="D363">
        <v>349.28</v>
      </c>
      <c r="E363" s="1">
        <f t="shared" si="33"/>
        <v>2107</v>
      </c>
      <c r="F363" s="4">
        <f>F362*SUM(economy!Z153:AB153)/SUM(economy!Z152:AB152)</f>
        <v>27242.367070506229</v>
      </c>
      <c r="G363" s="9">
        <f t="shared" si="35"/>
        <v>141.2269123183014</v>
      </c>
      <c r="H363" s="9">
        <f t="shared" si="35"/>
        <v>188.33394133040079</v>
      </c>
      <c r="I363" s="9">
        <f t="shared" si="35"/>
        <v>191.02209321732556</v>
      </c>
      <c r="J363" s="9">
        <f t="shared" si="35"/>
        <v>52.800330790652964</v>
      </c>
      <c r="K363" s="9">
        <f t="shared" si="35"/>
        <v>3.2401266070224337</v>
      </c>
      <c r="L363" s="9">
        <f t="shared" si="32"/>
        <v>851.62340426370315</v>
      </c>
    </row>
    <row r="364" spans="1:37">
      <c r="A364" s="2"/>
      <c r="B364" s="2"/>
      <c r="C364">
        <v>1988.0417</v>
      </c>
      <c r="D364">
        <v>350.51</v>
      </c>
      <c r="E364" s="1">
        <f t="shared" si="33"/>
        <v>2108</v>
      </c>
      <c r="F364" s="4">
        <f>F363*SUM(economy!Z154:AB154)/SUM(economy!Z153:AB153)</f>
        <v>27267.93060057543</v>
      </c>
      <c r="G364" s="9">
        <f t="shared" si="35"/>
        <v>142.88959199866093</v>
      </c>
      <c r="H364" s="9">
        <f t="shared" si="35"/>
        <v>190.37379776573405</v>
      </c>
      <c r="I364" s="9">
        <f t="shared" si="35"/>
        <v>192.55082701423896</v>
      </c>
      <c r="J364" s="9">
        <f t="shared" si="35"/>
        <v>52.981474812928653</v>
      </c>
      <c r="K364" s="9">
        <f t="shared" si="35"/>
        <v>3.2442204980171079</v>
      </c>
      <c r="L364" s="9">
        <f t="shared" si="32"/>
        <v>857.03991208957973</v>
      </c>
    </row>
    <row r="365" spans="1:37">
      <c r="A365" s="2"/>
      <c r="B365" s="2"/>
      <c r="C365">
        <v>1988.125</v>
      </c>
      <c r="D365">
        <v>351.7</v>
      </c>
      <c r="E365" s="1">
        <f t="shared" si="33"/>
        <v>2109</v>
      </c>
      <c r="F365" s="4">
        <f>F364*SUM(economy!Z155:AB155)/SUM(economy!Z154:AB154)</f>
        <v>27290.127764597306</v>
      </c>
      <c r="G365" s="9">
        <f t="shared" si="35"/>
        <v>144.5538318944707</v>
      </c>
      <c r="H365" s="9">
        <f t="shared" si="35"/>
        <v>192.410442826485</v>
      </c>
      <c r="I365" s="9">
        <f t="shared" si="35"/>
        <v>194.06288173492337</v>
      </c>
      <c r="J365" s="9">
        <f t="shared" si="35"/>
        <v>53.155271061029623</v>
      </c>
      <c r="K365" s="9">
        <f t="shared" si="35"/>
        <v>3.2479037341538479</v>
      </c>
      <c r="L365" s="9">
        <f t="shared" si="32"/>
        <v>862.43033125106263</v>
      </c>
    </row>
    <row r="366" spans="1:37">
      <c r="A366" s="2"/>
      <c r="B366" s="2"/>
      <c r="C366">
        <v>1988.2083</v>
      </c>
      <c r="D366">
        <v>352.5</v>
      </c>
      <c r="E366" s="1">
        <f t="shared" si="33"/>
        <v>2110</v>
      </c>
      <c r="F366" s="4">
        <f>F365*SUM(economy!Z156:AB156)/SUM(economy!Z155:AB155)</f>
        <v>27308.989787739381</v>
      </c>
      <c r="G366" s="9">
        <f t="shared" si="35"/>
        <v>146.21942654677008</v>
      </c>
      <c r="H366" s="9">
        <f t="shared" si="35"/>
        <v>194.4435692565325</v>
      </c>
      <c r="I366" s="9">
        <f t="shared" si="35"/>
        <v>195.55797551107867</v>
      </c>
      <c r="J366" s="9">
        <f t="shared" si="35"/>
        <v>53.321744176808295</v>
      </c>
      <c r="K366" s="9">
        <f t="shared" si="35"/>
        <v>3.2511798501743563</v>
      </c>
      <c r="L366" s="9">
        <f t="shared" si="32"/>
        <v>867.79389534136385</v>
      </c>
    </row>
    <row r="367" spans="1:37">
      <c r="A367" s="2"/>
      <c r="B367" s="2"/>
      <c r="C367">
        <v>1988.2917</v>
      </c>
      <c r="D367">
        <v>353.67</v>
      </c>
      <c r="E367" s="1">
        <f t="shared" si="33"/>
        <v>2111</v>
      </c>
      <c r="F367" s="4">
        <f>F366*SUM(economy!Z157:AB157)/SUM(economy!Z156:AB156)</f>
        <v>27324.54847909727</v>
      </c>
      <c r="G367" s="9">
        <f t="shared" si="35"/>
        <v>147.88617240235982</v>
      </c>
      <c r="H367" s="9">
        <f t="shared" si="35"/>
        <v>196.47287357696675</v>
      </c>
      <c r="I367" s="9">
        <f t="shared" si="35"/>
        <v>197.0358349489197</v>
      </c>
      <c r="J367" s="9">
        <f t="shared" si="35"/>
        <v>53.480921059331315</v>
      </c>
      <c r="K367" s="9">
        <f t="shared" si="35"/>
        <v>3.2540524559781554</v>
      </c>
      <c r="L367" s="9">
        <f t="shared" si="32"/>
        <v>873.1298544435557</v>
      </c>
    </row>
    <row r="368" spans="1:37">
      <c r="A368" s="2"/>
      <c r="B368" s="2"/>
      <c r="C368">
        <v>1988.375</v>
      </c>
      <c r="D368">
        <v>354.35</v>
      </c>
      <c r="E368" s="1">
        <f t="shared" si="33"/>
        <v>2112</v>
      </c>
      <c r="F368" s="4">
        <f>F367*SUM(economy!Z158:AB158)/SUM(economy!Z157:AB157)</f>
        <v>27336.836213158658</v>
      </c>
      <c r="G368" s="9">
        <f t="shared" si="35"/>
        <v>149.55386784944088</v>
      </c>
      <c r="H368" s="9">
        <f t="shared" si="35"/>
        <v>198.49805613052706</v>
      </c>
      <c r="I368" s="9">
        <f t="shared" si="35"/>
        <v>198.49619510315227</v>
      </c>
      <c r="J368" s="9">
        <f t="shared" si="35"/>
        <v>53.632830804468135</v>
      </c>
      <c r="K368" s="9">
        <f t="shared" si="35"/>
        <v>3.2565252344647564</v>
      </c>
      <c r="L368" s="9">
        <f t="shared" si="32"/>
        <v>878.437475122053</v>
      </c>
    </row>
    <row r="369" spans="1:12">
      <c r="A369" s="2"/>
      <c r="B369" s="2"/>
      <c r="C369">
        <v>1988.4583</v>
      </c>
      <c r="D369">
        <v>353.88</v>
      </c>
      <c r="E369" s="1">
        <f t="shared" si="33"/>
        <v>2113</v>
      </c>
      <c r="F369" s="4">
        <f>F368*SUM(economy!Z159:AB159)/SUM(economy!Z158:AB158)</f>
        <v>27345.88591111439</v>
      </c>
      <c r="G369" s="9">
        <f t="shared" si="35"/>
        <v>151.22231325212192</v>
      </c>
      <c r="H369" s="9">
        <f t="shared" si="35"/>
        <v>200.51882112417681</v>
      </c>
      <c r="I369" s="9">
        <f t="shared" si="35"/>
        <v>199.93879944851398</v>
      </c>
      <c r="J369" s="9">
        <f t="shared" si="35"/>
        <v>53.777504645755151</v>
      </c>
      <c r="K369" s="9">
        <f t="shared" si="35"/>
        <v>3.2586019393546275</v>
      </c>
      <c r="L369" s="9">
        <f t="shared" si="32"/>
        <v>883.71604040992247</v>
      </c>
    </row>
    <row r="370" spans="1:12">
      <c r="A370" s="2"/>
      <c r="B370" s="2"/>
      <c r="C370">
        <v>1988.5417</v>
      </c>
      <c r="D370">
        <v>352.8</v>
      </c>
      <c r="E370" s="1">
        <f t="shared" si="33"/>
        <v>2114</v>
      </c>
      <c r="F370" s="4">
        <f>F369*SUM(economy!Z160:AB160)/SUM(economy!Z159:AB159)</f>
        <v>27351.731022029446</v>
      </c>
      <c r="G370" s="9">
        <f t="shared" si="35"/>
        <v>152.89131098378618</v>
      </c>
      <c r="H370" s="9">
        <f t="shared" si="35"/>
        <v>202.53487666980652</v>
      </c>
      <c r="I370" s="9">
        <f t="shared" si="35"/>
        <v>201.36339984888903</v>
      </c>
      <c r="J370" s="9">
        <f t="shared" si="35"/>
        <v>53.914975896444574</v>
      </c>
      <c r="K370" s="9">
        <f t="shared" si="35"/>
        <v>3.2602863929901353</v>
      </c>
      <c r="L370" s="9">
        <f t="shared" si="32"/>
        <v>888.96484979191644</v>
      </c>
    </row>
    <row r="371" spans="1:12">
      <c r="A371" s="2"/>
      <c r="B371" s="2"/>
      <c r="C371">
        <v>1988.625</v>
      </c>
      <c r="D371">
        <v>350.49</v>
      </c>
      <c r="E371" s="1">
        <f t="shared" si="33"/>
        <v>2115</v>
      </c>
      <c r="F371" s="4">
        <f>F370*SUM(economy!Z161:AB161)/SUM(economy!Z160:AB160)</f>
        <v>27354.405503887072</v>
      </c>
      <c r="G371" s="9">
        <f t="shared" si="35"/>
        <v>154.56066545930912</v>
      </c>
      <c r="H371" s="9">
        <f t="shared" si="35"/>
        <v>204.54593482305688</v>
      </c>
      <c r="I371" s="9">
        <f t="shared" si="35"/>
        <v>202.76975652400907</v>
      </c>
      <c r="J371" s="9">
        <f t="shared" si="35"/>
        <v>54.045279892653816</v>
      </c>
      <c r="K371" s="9">
        <f t="shared" si="35"/>
        <v>3.2615824841177554</v>
      </c>
      <c r="L371" s="9">
        <f t="shared" si="32"/>
        <v>894.18321918314666</v>
      </c>
    </row>
    <row r="372" spans="1:12">
      <c r="A372" s="2"/>
      <c r="B372" s="2"/>
      <c r="C372">
        <v>1988.7083</v>
      </c>
      <c r="D372">
        <v>348.97</v>
      </c>
      <c r="E372" s="1">
        <f t="shared" si="33"/>
        <v>2116</v>
      </c>
      <c r="F372" s="4">
        <f>F371*SUM(economy!Z162:AB162)/SUM(economy!Z161:AB161)</f>
        <v>27353.943804522045</v>
      </c>
      <c r="G372" s="9">
        <f t="shared" si="35"/>
        <v>156.23018316611913</v>
      </c>
      <c r="H372" s="9">
        <f t="shared" si="35"/>
        <v>206.55171162025516</v>
      </c>
      <c r="I372" s="9">
        <f t="shared" si="35"/>
        <v>204.15763801375306</v>
      </c>
      <c r="J372" s="9">
        <f t="shared" si="35"/>
        <v>54.168453937537798</v>
      </c>
      <c r="K372" s="9">
        <f t="shared" si="35"/>
        <v>3.2624941656529653</v>
      </c>
      <c r="L372" s="9">
        <f t="shared" si="32"/>
        <v>899.37048090331814</v>
      </c>
    </row>
    <row r="373" spans="1:12">
      <c r="A373" s="2"/>
      <c r="B373" s="2"/>
      <c r="C373">
        <v>1988.7917</v>
      </c>
      <c r="D373">
        <v>349.37</v>
      </c>
      <c r="E373" s="1">
        <f t="shared" si="33"/>
        <v>2117</v>
      </c>
      <c r="F373" s="4">
        <f>F372*SUM(economy!Z163:AB163)/SUM(economy!Z162:AB162)</f>
        <v>27350.380842457173</v>
      </c>
      <c r="G373" s="9">
        <f t="shared" si="35"/>
        <v>157.89967269409465</v>
      </c>
      <c r="H373" s="9">
        <f t="shared" si="35"/>
        <v>208.5519271134597</v>
      </c>
      <c r="I373" s="9">
        <f t="shared" si="35"/>
        <v>205.52682114006177</v>
      </c>
      <c r="J373" s="9">
        <f t="shared" si="35"/>
        <v>54.284537246412562</v>
      </c>
      <c r="K373" s="9">
        <f t="shared" si="35"/>
        <v>3.2630254524294369</v>
      </c>
      <c r="L373" s="9">
        <f t="shared" si="32"/>
        <v>904.52598364645814</v>
      </c>
    </row>
    <row r="374" spans="1:12">
      <c r="A374" s="2"/>
      <c r="B374" s="2"/>
      <c r="C374">
        <v>1988.875</v>
      </c>
      <c r="D374">
        <v>350.43</v>
      </c>
      <c r="E374" s="1">
        <f t="shared" si="33"/>
        <v>2118</v>
      </c>
      <c r="F374" s="4">
        <f>F373*SUM(economy!Z164:AB164)/SUM(economy!Z163:AB163)</f>
        <v>27343.751987659602</v>
      </c>
      <c r="G374" s="9">
        <f t="shared" si="35"/>
        <v>159.56894476429156</v>
      </c>
      <c r="H374" s="9">
        <f t="shared" si="35"/>
        <v>210.54630540360841</v>
      </c>
      <c r="I374" s="9">
        <f t="shared" si="35"/>
        <v>206.87709096648462</v>
      </c>
      <c r="J374" s="9">
        <f t="shared" si="35"/>
        <v>54.3935708927646</v>
      </c>
      <c r="K374" s="9">
        <f t="shared" si="35"/>
        <v>3.2631804189341533</v>
      </c>
      <c r="L374" s="9">
        <f t="shared" si="32"/>
        <v>909.64909244608327</v>
      </c>
    </row>
    <row r="375" spans="1:12">
      <c r="A375" s="2"/>
      <c r="B375" s="2"/>
      <c r="C375">
        <v>1988.9583</v>
      </c>
      <c r="D375">
        <v>351.62</v>
      </c>
      <c r="E375" s="1">
        <f t="shared" si="33"/>
        <v>2119</v>
      </c>
      <c r="F375" s="4">
        <f>F374*SUM(economy!Z165:AB165)/SUM(economy!Z164:AB164)</f>
        <v>27334.09304223322</v>
      </c>
      <c r="G375" s="9">
        <f t="shared" ref="G375:K390" si="36">G374*(1-G$5)+G$4*$F374*$L$4/1000</f>
        <v>161.23781225649614</v>
      </c>
      <c r="H375" s="9">
        <f t="shared" si="36"/>
        <v>212.5345746717696</v>
      </c>
      <c r="I375" s="9">
        <f t="shared" si="36"/>
        <v>208.20824075537831</v>
      </c>
      <c r="J375" s="9">
        <f t="shared" si="36"/>
        <v>54.495597755085861</v>
      </c>
      <c r="K375" s="9">
        <f t="shared" si="36"/>
        <v>3.2629631970302309</v>
      </c>
      <c r="L375" s="9">
        <f t="shared" si="32"/>
        <v>914.73918863576023</v>
      </c>
    </row>
    <row r="376" spans="1:12">
      <c r="A376" s="2"/>
      <c r="B376" s="2"/>
      <c r="C376">
        <v>1989.0417</v>
      </c>
      <c r="D376">
        <v>353.07</v>
      </c>
      <c r="E376" s="1">
        <f t="shared" si="33"/>
        <v>2120</v>
      </c>
      <c r="F376" s="4">
        <f>F375*SUM(economy!Z166:AB166)/SUM(economy!Z165:AB165)</f>
        <v>27321.440221063323</v>
      </c>
      <c r="G376" s="9">
        <f t="shared" si="36"/>
        <v>162.90609023559958</v>
      </c>
      <c r="H376" s="9">
        <f t="shared" si="36"/>
        <v>214.5164672084934</v>
      </c>
      <c r="I376" s="9">
        <f t="shared" si="36"/>
        <v>209.52007192277941</v>
      </c>
      <c r="J376" s="9">
        <f t="shared" si="36"/>
        <v>54.590662464479699</v>
      </c>
      <c r="K376" s="9">
        <f t="shared" si="36"/>
        <v>3.2623779736692784</v>
      </c>
      <c r="L376" s="9">
        <f t="shared" si="32"/>
        <v>919.79566980502125</v>
      </c>
    </row>
    <row r="377" spans="1:12">
      <c r="A377" s="2"/>
      <c r="B377" s="2"/>
      <c r="C377">
        <v>1989.125</v>
      </c>
      <c r="D377">
        <v>353.43</v>
      </c>
      <c r="E377" s="1">
        <f t="shared" si="33"/>
        <v>2121</v>
      </c>
      <c r="F377" s="4">
        <f>F376*SUM(economy!Z167:AB167)/SUM(economy!Z166:AB166)</f>
        <v>27305.830132430874</v>
      </c>
      <c r="G377" s="9">
        <f t="shared" si="36"/>
        <v>164.57359597679124</v>
      </c>
      <c r="H377" s="9">
        <f t="shared" si="36"/>
        <v>216.49171944126536</v>
      </c>
      <c r="I377" s="9">
        <f t="shared" si="36"/>
        <v>210.81239399097461</v>
      </c>
      <c r="J377" s="9">
        <f t="shared" si="36"/>
        <v>54.678811352988248</v>
      </c>
      <c r="K377" s="9">
        <f t="shared" si="36"/>
        <v>3.261428988595175</v>
      </c>
      <c r="L377" s="9">
        <f t="shared" si="32"/>
        <v>924.81794975061473</v>
      </c>
    </row>
    <row r="378" spans="1:12">
      <c r="A378" s="2"/>
      <c r="B378" s="2"/>
      <c r="C378">
        <v>1989.2083</v>
      </c>
      <c r="D378">
        <v>354.08</v>
      </c>
      <c r="E378" s="1">
        <f t="shared" si="33"/>
        <v>2122</v>
      </c>
      <c r="F378" s="4">
        <f>F377*SUM(economy!Z168:AB168)/SUM(economy!Z167:AB167)</f>
        <v>27287.29975861264</v>
      </c>
      <c r="G378" s="9">
        <f t="shared" si="36"/>
        <v>166.24014898956872</v>
      </c>
      <c r="H378" s="9">
        <f t="shared" si="36"/>
        <v>218.46007196006417</v>
      </c>
      <c r="I378" s="9">
        <f t="shared" si="36"/>
        <v>212.08502453879552</v>
      </c>
      <c r="J378" s="9">
        <f t="shared" si="36"/>
        <v>54.760092402596335</v>
      </c>
      <c r="K378" s="9">
        <f t="shared" si="36"/>
        <v>3.2601205320412081</v>
      </c>
      <c r="L378" s="9">
        <f t="shared" si="32"/>
        <v>929.80545842306606</v>
      </c>
    </row>
    <row r="379" spans="1:12">
      <c r="A379" s="2"/>
      <c r="B379" s="2"/>
      <c r="C379">
        <v>1989.2917</v>
      </c>
      <c r="D379">
        <v>355.72</v>
      </c>
      <c r="E379" s="1">
        <f t="shared" si="33"/>
        <v>2123</v>
      </c>
      <c r="F379" s="4">
        <f>F378*SUM(economy!Z169:AB169)/SUM(economy!Z168:AB168)</f>
        <v>27265.886436485271</v>
      </c>
      <c r="G379" s="9">
        <f t="shared" si="36"/>
        <v>167.90557104056387</v>
      </c>
      <c r="H379" s="9">
        <f t="shared" si="36"/>
        <v>220.4212695410275</v>
      </c>
      <c r="I379" s="9">
        <f t="shared" si="36"/>
        <v>213.33778914966572</v>
      </c>
      <c r="J379" s="9">
        <f t="shared" si="36"/>
        <v>54.834555194871648</v>
      </c>
      <c r="K379" s="9">
        <f t="shared" si="36"/>
        <v>3.2584569424225309</v>
      </c>
      <c r="L379" s="9">
        <f t="shared" si="32"/>
        <v>934.75764186855122</v>
      </c>
    </row>
    <row r="380" spans="1:12">
      <c r="A380" s="2"/>
      <c r="B380" s="2"/>
      <c r="C380">
        <v>1989.375</v>
      </c>
      <c r="D380">
        <v>355.95</v>
      </c>
      <c r="E380" s="1">
        <f t="shared" si="33"/>
        <v>2124</v>
      </c>
      <c r="F380" s="4">
        <f>F379*SUM(economy!Z170:AB170)/SUM(economy!Z169:AB169)</f>
        <v>27241.627838148728</v>
      </c>
      <c r="G380" s="9">
        <f t="shared" si="36"/>
        <v>169.56968617518504</v>
      </c>
      <c r="H380" s="9">
        <f t="shared" si="36"/>
        <v>222.37506116823155</v>
      </c>
      <c r="I380" s="9">
        <f t="shared" si="36"/>
        <v>214.57052135743163</v>
      </c>
      <c r="J380" s="9">
        <f t="shared" si="36"/>
        <v>54.90225086120531</v>
      </c>
      <c r="K380" s="9">
        <f t="shared" si="36"/>
        <v>3.2564426040259535</v>
      </c>
      <c r="L380" s="9">
        <f t="shared" si="32"/>
        <v>939.67396216607949</v>
      </c>
    </row>
    <row r="381" spans="1:12">
      <c r="A381" s="2"/>
      <c r="B381" s="2"/>
      <c r="C381">
        <v>1989.4583</v>
      </c>
      <c r="D381">
        <v>355.44</v>
      </c>
      <c r="E381" s="1">
        <f t="shared" si="33"/>
        <v>2125</v>
      </c>
      <c r="F381" s="4">
        <f>F380*SUM(economy!Z171:AB171)/SUM(economy!Z170:AB170)</f>
        <v>27214.56195158746</v>
      </c>
      <c r="G381" s="9">
        <f t="shared" si="36"/>
        <v>171.23232073807674</v>
      </c>
      <c r="H381" s="9">
        <f t="shared" si="36"/>
        <v>224.32120005359116</v>
      </c>
      <c r="I381" s="9">
        <f t="shared" si="36"/>
        <v>215.78306259000902</v>
      </c>
      <c r="J381" s="9">
        <f t="shared" si="36"/>
        <v>54.963232033620791</v>
      </c>
      <c r="K381" s="9">
        <f t="shared" si="36"/>
        <v>3.2540819446990383</v>
      </c>
      <c r="L381" s="9">
        <f t="shared" si="32"/>
        <v>944.55389735999677</v>
      </c>
    </row>
    <row r="382" spans="1:12">
      <c r="A382" s="2"/>
      <c r="B382" s="2"/>
      <c r="C382">
        <v>1989.5417</v>
      </c>
      <c r="D382">
        <v>354.05</v>
      </c>
      <c r="E382" s="1">
        <f t="shared" si="33"/>
        <v>2126</v>
      </c>
      <c r="F382" s="4">
        <f>F381*SUM(economy!Z172:AB172)/SUM(economy!Z171:AB171)</f>
        <v>27184.727061384841</v>
      </c>
      <c r="G382" s="9">
        <f t="shared" si="36"/>
        <v>172.89330339239896</v>
      </c>
      <c r="H382" s="9">
        <f t="shared" si="36"/>
        <v>226.25944365488945</v>
      </c>
      <c r="I382" s="9">
        <f t="shared" si="36"/>
        <v>216.97526211088095</v>
      </c>
      <c r="J382" s="9">
        <f t="shared" si="36"/>
        <v>55.017552796123162</v>
      </c>
      <c r="K382" s="9">
        <f t="shared" si="36"/>
        <v>3.2513794335405377</v>
      </c>
      <c r="L382" s="9">
        <f t="shared" si="32"/>
        <v>949.39694138783307</v>
      </c>
    </row>
    <row r="383" spans="1:12">
      <c r="A383" s="2"/>
      <c r="B383" s="2"/>
      <c r="C383">
        <v>1989.625</v>
      </c>
      <c r="D383">
        <v>351.84</v>
      </c>
      <c r="E383" s="1">
        <f t="shared" si="33"/>
        <v>2127</v>
      </c>
      <c r="F383" s="4">
        <f>F382*SUM(economy!Z173:AB173)/SUM(economy!Z172:AB172)</f>
        <v>27152.161729507992</v>
      </c>
      <c r="G383" s="9">
        <f t="shared" si="36"/>
        <v>174.55246513792949</v>
      </c>
      <c r="H383" s="9">
        <f t="shared" si="36"/>
        <v>228.18955369194708</v>
      </c>
      <c r="I383" s="9">
        <f t="shared" si="36"/>
        <v>218.14697695848329</v>
      </c>
      <c r="J383" s="9">
        <f t="shared" si="36"/>
        <v>55.065268636563999</v>
      </c>
      <c r="K383" s="9">
        <f t="shared" si="36"/>
        <v>3.248339578594146</v>
      </c>
      <c r="L383" s="9">
        <f t="shared" si="32"/>
        <v>954.20260400351799</v>
      </c>
    </row>
    <row r="384" spans="1:12">
      <c r="A384" s="2"/>
      <c r="B384" s="2"/>
      <c r="C384">
        <v>1989.7083</v>
      </c>
      <c r="D384">
        <v>350.09</v>
      </c>
      <c r="E384" s="1">
        <f t="shared" si="33"/>
        <v>2128</v>
      </c>
      <c r="F384" s="4">
        <f>F383*SUM(economy!Z174:AB174)/SUM(economy!Z173:AB173)</f>
        <v>27116.904776178966</v>
      </c>
      <c r="G384" s="9">
        <f t="shared" si="36"/>
        <v>176.20963932799336</v>
      </c>
      <c r="H384" s="9">
        <f t="shared" si="36"/>
        <v>230.11129616094254</v>
      </c>
      <c r="I384" s="9">
        <f t="shared" si="36"/>
        <v>219.29807188351731</v>
      </c>
      <c r="J384" s="9">
        <f t="shared" si="36"/>
        <v>55.106436399000863</v>
      </c>
      <c r="K384" s="9">
        <f t="shared" si="36"/>
        <v>3.2449669245475712</v>
      </c>
      <c r="L384" s="9">
        <f t="shared" si="32"/>
        <v>958.97041069600164</v>
      </c>
    </row>
    <row r="385" spans="1:12">
      <c r="A385" s="2"/>
      <c r="B385" s="2"/>
      <c r="C385">
        <v>1989.7917</v>
      </c>
      <c r="D385">
        <v>350.33</v>
      </c>
      <c r="E385" s="1">
        <f t="shared" si="33"/>
        <v>2129</v>
      </c>
      <c r="F385" s="4">
        <f>F384*SUM(economy!Z175:AB175)/SUM(economy!Z174:AB174)</f>
        <v>27078.995260848082</v>
      </c>
      <c r="G385" s="9">
        <f t="shared" si="36"/>
        <v>177.86466168522495</v>
      </c>
      <c r="H385" s="9">
        <f t="shared" si="36"/>
        <v>232.02444134689705</v>
      </c>
      <c r="I385" s="9">
        <f t="shared" si="36"/>
        <v>220.42841928422965</v>
      </c>
      <c r="J385" s="9">
        <f t="shared" si="36"/>
        <v>55.141114236533078</v>
      </c>
      <c r="K385" s="9">
        <f t="shared" si="36"/>
        <v>3.2412660504388828</v>
      </c>
      <c r="L385" s="9">
        <f t="shared" si="32"/>
        <v>963.69990260332361</v>
      </c>
    </row>
    <row r="386" spans="1:12">
      <c r="A386" s="2"/>
      <c r="B386" s="2"/>
      <c r="C386">
        <v>1989.875</v>
      </c>
      <c r="D386">
        <v>351.55</v>
      </c>
      <c r="E386" s="1">
        <f t="shared" si="33"/>
        <v>2130</v>
      </c>
      <c r="F386" s="4">
        <f>F385*SUM(economy!Z176:AB176)/SUM(economy!Z175:AB175)</f>
        <v>27038.472463285241</v>
      </c>
      <c r="G386" s="9">
        <f t="shared" si="36"/>
        <v>179.51737031616872</v>
      </c>
      <c r="H386" s="9">
        <f t="shared" si="36"/>
        <v>233.92876383433872</v>
      </c>
      <c r="I386" s="9">
        <f t="shared" si="36"/>
        <v>221.53789913970272</v>
      </c>
      <c r="J386" s="9">
        <f t="shared" si="36"/>
        <v>55.169361564598788</v>
      </c>
      <c r="K386" s="9">
        <f t="shared" si="36"/>
        <v>3.2372415673720725</v>
      </c>
      <c r="L386" s="9">
        <f t="shared" si="32"/>
        <v>968.39063642218105</v>
      </c>
    </row>
    <row r="387" spans="1:12">
      <c r="A387" s="2"/>
      <c r="B387" s="2"/>
      <c r="C387">
        <v>1989.9583</v>
      </c>
      <c r="D387">
        <v>352.91</v>
      </c>
      <c r="E387" s="1">
        <f t="shared" si="33"/>
        <v>2131</v>
      </c>
      <c r="F387" s="4">
        <f>F386*SUM(economy!Z177:AB177)/SUM(economy!Z176:AB176)</f>
        <v>26995.375864803875</v>
      </c>
      <c r="G387" s="9">
        <f t="shared" si="36"/>
        <v>181.16760572472603</v>
      </c>
      <c r="H387" s="9">
        <f t="shared" si="36"/>
        <v>235.8240425161616</v>
      </c>
      <c r="I387" s="9">
        <f t="shared" si="36"/>
        <v>222.62639894119968</v>
      </c>
      <c r="J387" s="9">
        <f t="shared" si="36"/>
        <v>55.191239014720558</v>
      </c>
      <c r="K387" s="9">
        <f t="shared" si="36"/>
        <v>3.2328981162437387</v>
      </c>
      <c r="L387" s="9">
        <f t="shared" si="32"/>
        <v>973.04218431305162</v>
      </c>
    </row>
    <row r="388" spans="1:12">
      <c r="A388" s="2"/>
      <c r="B388" s="2"/>
      <c r="C388">
        <v>1990.0417</v>
      </c>
      <c r="D388">
        <v>353.86</v>
      </c>
      <c r="E388" s="1">
        <f t="shared" si="33"/>
        <v>2132</v>
      </c>
      <c r="F388" s="4">
        <f>F387*SUM(economy!Z178:AB178)/SUM(economy!Z177:AB177)</f>
        <v>26949.745129632814</v>
      </c>
      <c r="G388" s="9">
        <f t="shared" si="36"/>
        <v>182.81521082445585</v>
      </c>
      <c r="H388" s="9">
        <f t="shared" si="36"/>
        <v>237.71006060069757</v>
      </c>
      <c r="I388" s="9">
        <f t="shared" si="36"/>
        <v>223.69381362161022</v>
      </c>
      <c r="J388" s="9">
        <f t="shared" si="36"/>
        <v>55.206808388689666</v>
      </c>
      <c r="K388" s="9">
        <f t="shared" si="36"/>
        <v>3.2282403654827481</v>
      </c>
      <c r="L388" s="9">
        <f t="shared" si="32"/>
        <v>977.65413380093605</v>
      </c>
    </row>
    <row r="389" spans="1:12">
      <c r="A389" s="2"/>
      <c r="B389" s="2"/>
      <c r="C389">
        <v>1990.125</v>
      </c>
      <c r="D389">
        <v>355.1</v>
      </c>
      <c r="E389" s="1">
        <f t="shared" si="33"/>
        <v>2133</v>
      </c>
      <c r="F389" s="4">
        <f>F388*SUM(economy!Z179:AB179)/SUM(economy!Z178:AB178)</f>
        <v>26901.620086449795</v>
      </c>
      <c r="G389" s="9">
        <f t="shared" si="36"/>
        <v>184.46003094973861</v>
      </c>
      <c r="H389" s="9">
        <f t="shared" si="36"/>
        <v>239.5866056170197</v>
      </c>
      <c r="I389" s="9">
        <f t="shared" si="36"/>
        <v>224.74004548304464</v>
      </c>
      <c r="J389" s="9">
        <f t="shared" si="36"/>
        <v>55.216132613181273</v>
      </c>
      <c r="K389" s="9">
        <f t="shared" si="36"/>
        <v>3.223273008804707</v>
      </c>
      <c r="L389" s="9">
        <f t="shared" si="32"/>
        <v>982.22608767178883</v>
      </c>
    </row>
    <row r="390" spans="1:12">
      <c r="A390" s="2"/>
      <c r="B390" s="2"/>
      <c r="C390">
        <v>1990.2083</v>
      </c>
      <c r="D390">
        <v>355.75</v>
      </c>
      <c r="E390" s="1">
        <f t="shared" si="33"/>
        <v>2134</v>
      </c>
      <c r="F390" s="4">
        <f>F389*SUM(economy!Z180:AB180)/SUM(economy!Z179:AB179)</f>
        <v>26851.040710090907</v>
      </c>
      <c r="G390" s="9">
        <f t="shared" si="36"/>
        <v>186.101913865813</v>
      </c>
      <c r="H390" s="9">
        <f t="shared" si="36"/>
        <v>241.45346941849681</v>
      </c>
      <c r="I390" s="9">
        <f t="shared" si="36"/>
        <v>225.76500412262561</v>
      </c>
      <c r="J390" s="9">
        <f t="shared" si="36"/>
        <v>55.219275694794845</v>
      </c>
      <c r="K390" s="9">
        <f t="shared" si="36"/>
        <v>3.2180007629830136</v>
      </c>
      <c r="L390" s="9">
        <f t="shared" si="32"/>
        <v>986.75766386471332</v>
      </c>
    </row>
    <row r="391" spans="1:12">
      <c r="A391" s="2"/>
      <c r="B391" s="2"/>
      <c r="C391">
        <v>1990.2917</v>
      </c>
      <c r="D391">
        <v>356.38</v>
      </c>
      <c r="E391" s="1">
        <f t="shared" si="33"/>
        <v>2135</v>
      </c>
      <c r="F391" s="4">
        <f>F390*SUM(economy!Z181:AB181)/SUM(economy!Z180:AB180)</f>
        <v>26798.047103448625</v>
      </c>
      <c r="G391" s="9">
        <f t="shared" ref="G391:K406" si="37">G390*(1-G$5)+G$4*$F390*$L$4/1000</f>
        <v>187.74070977769648</v>
      </c>
      <c r="H391" s="9">
        <f t="shared" si="37"/>
        <v>243.31044818462104</v>
      </c>
      <c r="I391" s="9">
        <f t="shared" si="37"/>
        <v>226.7686063565281</v>
      </c>
      <c r="J391" s="9">
        <f t="shared" si="37"/>
        <v>55.216302675516232</v>
      </c>
      <c r="K391" s="9">
        <f t="shared" si="37"/>
        <v>3.2124283656382167</v>
      </c>
      <c r="L391" s="9">
        <f t="shared" si="32"/>
        <v>991.24849535999999</v>
      </c>
    </row>
    <row r="392" spans="1:12">
      <c r="A392" s="2"/>
      <c r="B392" s="2"/>
      <c r="C392">
        <v>1990.375</v>
      </c>
      <c r="D392">
        <v>357.38</v>
      </c>
      <c r="E392" s="1">
        <f t="shared" si="33"/>
        <v>2136</v>
      </c>
      <c r="F392" s="4">
        <f>F391*SUM(economy!Z182:AB182)/SUM(economy!Z181:AB181)</f>
        <v>26742.679479572049</v>
      </c>
      <c r="G392" s="9">
        <f t="shared" si="37"/>
        <v>189.37627133800086</v>
      </c>
      <c r="H392" s="9">
        <f t="shared" si="37"/>
        <v>245.15734242113069</v>
      </c>
      <c r="I392" s="9">
        <f t="shared" si="37"/>
        <v>227.75077614231924</v>
      </c>
      <c r="J392" s="9">
        <f t="shared" si="37"/>
        <v>55.20727958859937</v>
      </c>
      <c r="K392" s="9">
        <f t="shared" si="37"/>
        <v>3.2065605730473363</v>
      </c>
      <c r="L392" s="9">
        <f t="shared" si="32"/>
        <v>995.69823006309753</v>
      </c>
    </row>
    <row r="393" spans="1:12">
      <c r="A393" s="2"/>
      <c r="B393" s="2"/>
      <c r="C393">
        <v>1990.4583</v>
      </c>
      <c r="D393">
        <v>356.39</v>
      </c>
      <c r="E393" s="1">
        <f t="shared" si="33"/>
        <v>2137</v>
      </c>
      <c r="F393" s="4">
        <f>F392*SUM(economy!Z183:AB183)/SUM(economy!Z182:AB182)</f>
        <v>26684.978143980687</v>
      </c>
      <c r="G393" s="9">
        <f t="shared" si="37"/>
        <v>191.00845365365549</v>
      </c>
      <c r="H393" s="9">
        <f t="shared" si="37"/>
        <v>246.99395695845192</v>
      </c>
      <c r="I393" s="9">
        <f t="shared" si="37"/>
        <v>228.71144449965166</v>
      </c>
      <c r="J393" s="9">
        <f t="shared" si="37"/>
        <v>55.192273414867437</v>
      </c>
      <c r="K393" s="9">
        <f t="shared" si="37"/>
        <v>3.2004021579747919</v>
      </c>
      <c r="L393" s="9">
        <f t="shared" ref="L393:L456" si="38">SUM(G393:K393,L$5)</f>
        <v>1000.1065306846012</v>
      </c>
    </row>
    <row r="394" spans="1:12">
      <c r="A394" s="2"/>
      <c r="B394" s="2"/>
      <c r="C394">
        <v>1990.5417</v>
      </c>
      <c r="D394">
        <v>354.89</v>
      </c>
      <c r="E394" s="1">
        <f t="shared" ref="E394:E457" si="39">1+E393</f>
        <v>2138</v>
      </c>
      <c r="F394" s="4">
        <f>F393*SUM(economy!Z184:AB184)/SUM(economy!Z183:AB183)</f>
        <v>26624.983477204172</v>
      </c>
      <c r="G394" s="9">
        <f t="shared" si="37"/>
        <v>192.63711429155103</v>
      </c>
      <c r="H394" s="9">
        <f t="shared" si="37"/>
        <v>248.82010094848397</v>
      </c>
      <c r="I394" s="9">
        <f t="shared" si="37"/>
        <v>229.65054942936396</v>
      </c>
      <c r="J394" s="9">
        <f t="shared" si="37"/>
        <v>55.171352039434545</v>
      </c>
      <c r="K394" s="9">
        <f t="shared" si="37"/>
        <v>3.1939579075264435</v>
      </c>
      <c r="L394" s="9">
        <f t="shared" si="38"/>
        <v>1004.4730746163599</v>
      </c>
    </row>
    <row r="395" spans="1:12">
      <c r="A395" s="2"/>
      <c r="B395" s="2"/>
      <c r="C395">
        <v>1990.625</v>
      </c>
      <c r="D395">
        <v>353.06</v>
      </c>
      <c r="E395" s="1">
        <f t="shared" si="39"/>
        <v>2139</v>
      </c>
      <c r="F395" s="4">
        <f>F394*SUM(economy!Z185:AB185)/SUM(economy!Z184:AB184)</f>
        <v>26562.735917558726</v>
      </c>
      <c r="G395" s="9">
        <f t="shared" si="37"/>
        <v>194.26211328311749</v>
      </c>
      <c r="H395" s="9">
        <f t="shared" si="37"/>
        <v>250.63558785975397</v>
      </c>
      <c r="I395" s="9">
        <f t="shared" si="37"/>
        <v>230.56803583104414</v>
      </c>
      <c r="J395" s="9">
        <f t="shared" si="37"/>
        <v>55.144584208850432</v>
      </c>
      <c r="K395" s="9">
        <f t="shared" si="37"/>
        <v>3.187232621028282</v>
      </c>
      <c r="L395" s="9">
        <f t="shared" si="38"/>
        <v>1008.7975538037945</v>
      </c>
    </row>
    <row r="396" spans="1:12">
      <c r="A396" s="2"/>
      <c r="B396" s="2"/>
      <c r="C396">
        <v>1990.7083</v>
      </c>
      <c r="D396">
        <v>351.38</v>
      </c>
      <c r="E396" s="1">
        <f t="shared" si="39"/>
        <v>2140</v>
      </c>
      <c r="F396" s="4">
        <f>F395*SUM(economy!Z186:AB186)/SUM(economy!Z185:AB185)</f>
        <v>26498.275944171102</v>
      </c>
      <c r="G396" s="9">
        <f t="shared" si="37"/>
        <v>195.88331312785112</v>
      </c>
      <c r="H396" s="9">
        <f t="shared" si="37"/>
        <v>252.44023547096776</v>
      </c>
      <c r="I396" s="9">
        <f t="shared" si="37"/>
        <v>231.46385541911187</v>
      </c>
      <c r="J396" s="9">
        <f t="shared" si="37"/>
        <v>55.11203948867184</v>
      </c>
      <c r="K396" s="9">
        <f t="shared" si="37"/>
        <v>3.1802311079311645</v>
      </c>
      <c r="L396" s="9">
        <f t="shared" si="38"/>
        <v>1013.0796746145337</v>
      </c>
    </row>
    <row r="397" spans="1:12">
      <c r="A397" s="2"/>
      <c r="B397" s="2"/>
      <c r="C397">
        <v>1990.7917</v>
      </c>
      <c r="D397">
        <v>351.69</v>
      </c>
      <c r="E397" s="1">
        <f t="shared" si="39"/>
        <v>2141</v>
      </c>
      <c r="F397" s="4">
        <f>F396*SUM(economy!Z187:AB187)/SUM(economy!Z186:AB186)</f>
        <v>26431.644060259921</v>
      </c>
      <c r="G397" s="9">
        <f t="shared" si="37"/>
        <v>197.50057879580524</v>
      </c>
      <c r="H397" s="9">
        <f t="shared" si="37"/>
        <v>254.23386586298432</v>
      </c>
      <c r="I397" s="9">
        <f t="shared" si="37"/>
        <v>232.33796663747668</v>
      </c>
      <c r="J397" s="9">
        <f t="shared" si="37"/>
        <v>55.073788221465158</v>
      </c>
      <c r="K397" s="9">
        <f t="shared" si="37"/>
        <v>3.1729581857429783</v>
      </c>
      <c r="L397" s="9">
        <f t="shared" si="38"/>
        <v>1017.3191577034745</v>
      </c>
    </row>
    <row r="398" spans="1:12">
      <c r="A398" s="2"/>
      <c r="B398" s="2"/>
      <c r="C398">
        <v>1990.875</v>
      </c>
      <c r="D398">
        <v>353.14</v>
      </c>
      <c r="E398" s="1">
        <f t="shared" si="39"/>
        <v>2142</v>
      </c>
      <c r="F398" s="4">
        <f>F397*SUM(economy!Z188:AB188)/SUM(economy!Z187:AB187)</f>
        <v>26362.880776683989</v>
      </c>
      <c r="G398" s="9">
        <f t="shared" si="37"/>
        <v>199.11377772906053</v>
      </c>
      <c r="H398" s="9">
        <f t="shared" si="37"/>
        <v>256.01630540924265</v>
      </c>
      <c r="I398" s="9">
        <f t="shared" si="37"/>
        <v>233.19033457283027</v>
      </c>
      <c r="J398" s="9">
        <f t="shared" si="37"/>
        <v>55.029901485246015</v>
      </c>
      <c r="K398" s="9">
        <f t="shared" si="37"/>
        <v>3.1654186779895204</v>
      </c>
      <c r="L398" s="9">
        <f t="shared" si="38"/>
        <v>1021.5157378743689</v>
      </c>
    </row>
    <row r="399" spans="1:12">
      <c r="A399" s="2"/>
      <c r="B399" s="2"/>
      <c r="C399">
        <v>1990.9583</v>
      </c>
      <c r="D399">
        <v>354.41</v>
      </c>
      <c r="E399" s="1">
        <f t="shared" si="39"/>
        <v>2143</v>
      </c>
      <c r="F399" s="4">
        <f>F398*SUM(economy!Z189:AB189)/SUM(economy!Z188:AB188)</f>
        <v>26292.026595766383</v>
      </c>
      <c r="G399" s="9">
        <f t="shared" si="37"/>
        <v>200.72277984219147</v>
      </c>
      <c r="H399" s="9">
        <f t="shared" si="37"/>
        <v>257.78738476467009</v>
      </c>
      <c r="I399" s="9">
        <f t="shared" si="37"/>
        <v>234.02093086663058</v>
      </c>
      <c r="J399" s="9">
        <f t="shared" si="37"/>
        <v>54.980451052362092</v>
      </c>
      <c r="K399" s="9">
        <f t="shared" si="37"/>
        <v>3.1576174122053278</v>
      </c>
      <c r="L399" s="9">
        <f t="shared" si="38"/>
        <v>1025.6691639380597</v>
      </c>
    </row>
    <row r="400" spans="1:12">
      <c r="A400" s="2"/>
      <c r="B400" s="2"/>
      <c r="C400">
        <v>1991.0417</v>
      </c>
      <c r="D400">
        <v>354.93</v>
      </c>
      <c r="E400" s="1">
        <f t="shared" si="39"/>
        <v>2144</v>
      </c>
      <c r="F400" s="4">
        <f>F399*SUM(economy!Z190:AB190)/SUM(economy!Z189:AB189)</f>
        <v>26219.121995402907</v>
      </c>
      <c r="G400" s="9">
        <f t="shared" si="37"/>
        <v>202.32745752174529</v>
      </c>
      <c r="H400" s="9">
        <f t="shared" si="37"/>
        <v>259.5469388531024</v>
      </c>
      <c r="I400" s="9">
        <f t="shared" si="37"/>
        <v>234.82973362583746</v>
      </c>
      <c r="J400" s="9">
        <f t="shared" si="37"/>
        <v>54.925509348826282</v>
      </c>
      <c r="K400" s="9">
        <f t="shared" si="37"/>
        <v>3.1495592179556242</v>
      </c>
      <c r="L400" s="9">
        <f t="shared" si="38"/>
        <v>1029.7791985674671</v>
      </c>
    </row>
    <row r="401" spans="1:12">
      <c r="A401" s="2"/>
      <c r="B401" s="2"/>
      <c r="C401">
        <v>1991.125</v>
      </c>
      <c r="D401">
        <v>355.82</v>
      </c>
      <c r="E401" s="1">
        <f t="shared" si="39"/>
        <v>2145</v>
      </c>
      <c r="F401" s="4">
        <f>F400*SUM(economy!Z191:AB191)/SUM(economy!Z190:AB190)</f>
        <v>26144.207413462191</v>
      </c>
      <c r="G401" s="9">
        <f t="shared" si="37"/>
        <v>203.92768562475109</v>
      </c>
      <c r="H401" s="9">
        <f t="shared" si="37"/>
        <v>261.2948068532462</v>
      </c>
      <c r="I401" s="9">
        <f t="shared" si="37"/>
        <v>235.61672733245888</v>
      </c>
      <c r="J401" s="9">
        <f t="shared" si="37"/>
        <v>54.865149414107805</v>
      </c>
      <c r="K401" s="9">
        <f t="shared" si="37"/>
        <v>3.1412489248904856</v>
      </c>
      <c r="L401" s="9">
        <f t="shared" si="38"/>
        <v>1033.8456181494544</v>
      </c>
    </row>
    <row r="402" spans="1:12">
      <c r="A402" s="2"/>
      <c r="B402" s="2"/>
      <c r="C402">
        <v>1991.2083</v>
      </c>
      <c r="D402">
        <v>357.33</v>
      </c>
      <c r="E402" s="1">
        <f t="shared" si="39"/>
        <v>2146</v>
      </c>
      <c r="F402" s="4">
        <f>F401*SUM(economy!Z192:AB192)/SUM(economy!Z191:AB191)</f>
        <v>26067.32323248508</v>
      </c>
      <c r="G402" s="9">
        <f t="shared" si="37"/>
        <v>205.52334147627695</v>
      </c>
      <c r="H402" s="9">
        <f t="shared" si="37"/>
        <v>263.03083218321524</v>
      </c>
      <c r="I402" s="9">
        <f t="shared" si="37"/>
        <v>236.38190275196752</v>
      </c>
      <c r="J402" s="9">
        <f t="shared" si="37"/>
        <v>54.799444861389318</v>
      </c>
      <c r="K402" s="9">
        <f t="shared" si="37"/>
        <v>3.1326913608322431</v>
      </c>
      <c r="L402" s="9">
        <f t="shared" si="38"/>
        <v>1037.8682126336812</v>
      </c>
    </row>
    <row r="403" spans="1:12">
      <c r="A403" s="2"/>
      <c r="B403" s="2"/>
      <c r="C403">
        <v>1991.2917</v>
      </c>
      <c r="D403">
        <v>358.77</v>
      </c>
      <c r="E403" s="1">
        <f t="shared" si="39"/>
        <v>2147</v>
      </c>
      <c r="F403" s="4">
        <f>F402*SUM(economy!Z193:AB193)/SUM(economy!Z192:AB192)</f>
        <v>25988.509764690098</v>
      </c>
      <c r="G403" s="9">
        <f t="shared" si="37"/>
        <v>207.11430486605303</v>
      </c>
      <c r="H403" s="9">
        <f t="shared" si="37"/>
        <v>264.75486248367258</v>
      </c>
      <c r="I403" s="9">
        <f t="shared" si="37"/>
        <v>237.12525684064823</v>
      </c>
      <c r="J403" s="9">
        <f t="shared" si="37"/>
        <v>54.728469838298643</v>
      </c>
      <c r="K403" s="9">
        <f t="shared" si="37"/>
        <v>3.1238913498970975</v>
      </c>
      <c r="L403" s="9">
        <f t="shared" si="38"/>
        <v>1041.8467853785696</v>
      </c>
    </row>
    <row r="404" spans="1:12">
      <c r="A404" s="2"/>
      <c r="B404" s="2"/>
      <c r="C404">
        <v>1991.375</v>
      </c>
      <c r="D404">
        <v>359.23</v>
      </c>
      <c r="E404" s="1">
        <f t="shared" si="39"/>
        <v>2148</v>
      </c>
      <c r="F404" s="4">
        <f>F403*SUM(economy!Z194:AB194)/SUM(economy!Z193:AB193)</f>
        <v>25907.807237290446</v>
      </c>
      <c r="G404" s="9">
        <f t="shared" si="37"/>
        <v>208.70045804417967</v>
      </c>
      <c r="H404" s="9">
        <f t="shared" si="37"/>
        <v>266.46674959961121</v>
      </c>
      <c r="I404" s="9">
        <f t="shared" si="37"/>
        <v>237.84679265193625</v>
      </c>
      <c r="J404" s="9">
        <f t="shared" si="37"/>
        <v>54.652298988123782</v>
      </c>
      <c r="K404" s="9">
        <f t="shared" si="37"/>
        <v>3.114853710651849</v>
      </c>
      <c r="L404" s="9">
        <f t="shared" si="38"/>
        <v>1045.7811529945027</v>
      </c>
    </row>
    <row r="405" spans="1:12">
      <c r="A405" s="2"/>
      <c r="B405" s="2"/>
      <c r="C405">
        <v>1991.4583</v>
      </c>
      <c r="D405">
        <v>358.23</v>
      </c>
      <c r="E405" s="1">
        <f t="shared" si="39"/>
        <v>2149</v>
      </c>
      <c r="F405" s="4">
        <f>F404*SUM(economy!Z195:AB195)/SUM(economy!Z194:AB194)</f>
        <v>25825.255778128783</v>
      </c>
      <c r="G405" s="9">
        <f t="shared" si="37"/>
        <v>210.28168571593918</v>
      </c>
      <c r="H405" s="9">
        <f t="shared" si="37"/>
        <v>268.16634956080622</v>
      </c>
      <c r="I405" s="9">
        <f t="shared" si="37"/>
        <v>238.54651924180666</v>
      </c>
      <c r="J405" s="9">
        <f t="shared" si="37"/>
        <v>54.571007411520242</v>
      </c>
      <c r="K405" s="9">
        <f t="shared" si="37"/>
        <v>3.1055832543065574</v>
      </c>
      <c r="L405" s="9">
        <f t="shared" si="38"/>
        <v>1049.6711451843789</v>
      </c>
    </row>
    <row r="406" spans="1:12">
      <c r="A406" s="2"/>
      <c r="B406" s="2"/>
      <c r="C406">
        <v>1991.5417</v>
      </c>
      <c r="D406">
        <v>356.3</v>
      </c>
      <c r="E406" s="1">
        <f t="shared" si="39"/>
        <v>2150</v>
      </c>
      <c r="F406" s="4">
        <f>F405*SUM(economy!Z196:AB196)/SUM(economy!Z195:AB195)</f>
        <v>25740.895401634632</v>
      </c>
      <c r="G406" s="9">
        <f t="shared" si="37"/>
        <v>211.85787503573107</v>
      </c>
      <c r="H406" s="9">
        <f t="shared" si="37"/>
        <v>269.85352256097144</v>
      </c>
      <c r="I406" s="9">
        <f t="shared" si="37"/>
        <v>239.22445157327576</v>
      </c>
      <c r="J406" s="9">
        <f t="shared" si="37"/>
        <v>54.484670628719883</v>
      </c>
      <c r="K406" s="9">
        <f t="shared" si="37"/>
        <v>3.0960847829439073</v>
      </c>
      <c r="L406" s="9">
        <f t="shared" si="38"/>
        <v>1053.516604581642</v>
      </c>
    </row>
    <row r="407" spans="1:12">
      <c r="A407" s="2"/>
      <c r="B407" s="2"/>
      <c r="C407">
        <v>1991.625</v>
      </c>
      <c r="D407">
        <v>353.97</v>
      </c>
      <c r="E407" s="1">
        <f t="shared" si="39"/>
        <v>2151</v>
      </c>
      <c r="F407" s="4">
        <f>F406*SUM(economy!Z197:AB197)/SUM(economy!Z196:AB196)</f>
        <v>25654.765995108686</v>
      </c>
      <c r="G407" s="9">
        <f t="shared" ref="G407:K422" si="40">G406*(1-G$5)+G$4*$F406*$L$4/1000</f>
        <v>213.42891560015008</v>
      </c>
      <c r="H407" s="9">
        <f t="shared" si="40"/>
        <v>271.52813293565555</v>
      </c>
      <c r="I407" s="9">
        <f t="shared" si="40"/>
        <v>239.8806104200745</v>
      </c>
      <c r="J407" s="9">
        <f t="shared" si="40"/>
        <v>54.393364542250431</v>
      </c>
      <c r="K407" s="9">
        <f t="shared" si="40"/>
        <v>3.0863630877859949</v>
      </c>
      <c r="L407" s="9">
        <f t="shared" si="38"/>
        <v>1057.3173865859167</v>
      </c>
    </row>
    <row r="408" spans="1:12">
      <c r="A408" s="2"/>
      <c r="B408" s="2"/>
      <c r="C408">
        <v>1991.7083</v>
      </c>
      <c r="D408">
        <v>352.34</v>
      </c>
      <c r="E408" s="1">
        <f t="shared" si="39"/>
        <v>2152</v>
      </c>
      <c r="F408" s="4">
        <f>F407*SUM(economy!Z198:AB198)/SUM(economy!Z197:AB197)</f>
        <v>25566.907305338584</v>
      </c>
      <c r="G408" s="9">
        <f t="shared" si="40"/>
        <v>214.99469944022712</v>
      </c>
      <c r="H408" s="9">
        <f t="shared" si="40"/>
        <v>273.19004913891052</v>
      </c>
      <c r="I408" s="9">
        <f t="shared" si="40"/>
        <v>240.51502226955441</v>
      </c>
      <c r="J408" s="9">
        <f t="shared" si="40"/>
        <v>54.297165400174904</v>
      </c>
      <c r="K408" s="9">
        <f t="shared" si="40"/>
        <v>3.0764229474991414</v>
      </c>
      <c r="L408" s="9">
        <f t="shared" si="38"/>
        <v>1061.0733591963663</v>
      </c>
    </row>
    <row r="409" spans="1:12">
      <c r="A409" s="2"/>
      <c r="B409" s="2"/>
      <c r="C409">
        <v>1991.7917</v>
      </c>
      <c r="D409">
        <v>352.43</v>
      </c>
      <c r="E409" s="1">
        <f t="shared" si="39"/>
        <v>2153</v>
      </c>
      <c r="F409" s="4">
        <f>F408*SUM(economy!Z199:AB199)/SUM(economy!Z198:AB198)</f>
        <v>25477.358925548946</v>
      </c>
      <c r="G409" s="9">
        <f t="shared" si="40"/>
        <v>216.55512101285342</v>
      </c>
      <c r="H409" s="9">
        <f t="shared" si="40"/>
        <v>274.83914371876807</v>
      </c>
      <c r="I409" s="9">
        <f t="shared" si="40"/>
        <v>241.12771922488577</v>
      </c>
      <c r="J409" s="9">
        <f t="shared" si="40"/>
        <v>54.196149759860091</v>
      </c>
      <c r="K409" s="9">
        <f t="shared" si="40"/>
        <v>3.0662691265373532</v>
      </c>
      <c r="L409" s="9">
        <f t="shared" si="38"/>
        <v>1064.7844028429047</v>
      </c>
    </row>
    <row r="410" spans="1:12">
      <c r="A410" s="2"/>
      <c r="B410" s="2"/>
      <c r="C410">
        <v>1991.875</v>
      </c>
      <c r="D410">
        <v>353.89</v>
      </c>
      <c r="E410" s="1">
        <f t="shared" si="39"/>
        <v>2154</v>
      </c>
      <c r="F410" s="4">
        <f>F409*SUM(economy!Z200:AB200)/SUM(economy!Z199:AB199)</f>
        <v>25386.160282689416</v>
      </c>
      <c r="G410" s="9">
        <f t="shared" si="40"/>
        <v>218.11007719140804</v>
      </c>
      <c r="H410" s="9">
        <f t="shared" si="40"/>
        <v>276.47529329155759</v>
      </c>
      <c r="I410" s="9">
        <f t="shared" si="40"/>
        <v>241.71873890660825</v>
      </c>
      <c r="J410" s="9">
        <f t="shared" si="40"/>
        <v>54.090394452283199</v>
      </c>
      <c r="K410" s="9">
        <f t="shared" si="40"/>
        <v>3.055906373524897</v>
      </c>
      <c r="L410" s="9">
        <f t="shared" si="38"/>
        <v>1068.4504102153819</v>
      </c>
    </row>
    <row r="411" spans="1:12">
      <c r="A411" s="2"/>
      <c r="B411" s="2"/>
      <c r="C411">
        <v>1991.9583</v>
      </c>
      <c r="D411">
        <v>355.21</v>
      </c>
      <c r="E411" s="1">
        <f t="shared" si="39"/>
        <v>2155</v>
      </c>
      <c r="F411" s="4">
        <f>F410*SUM(economy!Z201:AB201)/SUM(economy!Z200:AB200)</f>
        <v>25293.350625063093</v>
      </c>
      <c r="G411" s="9">
        <f t="shared" si="40"/>
        <v>219.65946725560974</v>
      </c>
      <c r="H411" s="9">
        <f t="shared" si="40"/>
        <v>278.09837851510173</v>
      </c>
      <c r="I411" s="9">
        <f t="shared" si="40"/>
        <v>242.28812435359308</v>
      </c>
      <c r="J411" s="9">
        <f t="shared" si="40"/>
        <v>53.97997654688551</v>
      </c>
      <c r="K411" s="9">
        <f t="shared" si="40"/>
        <v>3.0453394196784824</v>
      </c>
      <c r="L411" s="9">
        <f t="shared" si="38"/>
        <v>1072.0712860908684</v>
      </c>
    </row>
    <row r="412" spans="1:12">
      <c r="A412" s="2"/>
      <c r="B412" s="2"/>
      <c r="C412">
        <v>1992.0417</v>
      </c>
      <c r="D412">
        <v>356.34</v>
      </c>
      <c r="E412" s="1">
        <f t="shared" si="39"/>
        <v>2156</v>
      </c>
      <c r="F412" s="4">
        <f>F411*SUM(economy!Z202:AB202)/SUM(economy!Z201:AB201)</f>
        <v>25198.969010296798</v>
      </c>
      <c r="G412" s="9">
        <f t="shared" si="40"/>
        <v>221.20319288061359</v>
      </c>
      <c r="H412" s="9">
        <f t="shared" si="40"/>
        <v>279.70828406082376</v>
      </c>
      <c r="I412" s="9">
        <f t="shared" si="40"/>
        <v>242.83592392347589</v>
      </c>
      <c r="J412" s="9">
        <f t="shared" si="40"/>
        <v>53.864973316981761</v>
      </c>
      <c r="K412" s="9">
        <f t="shared" si="40"/>
        <v>3.0345729772694403</v>
      </c>
      <c r="L412" s="9">
        <f t="shared" si="38"/>
        <v>1075.6469471591645</v>
      </c>
    </row>
    <row r="413" spans="1:12">
      <c r="A413" s="2"/>
      <c r="B413" s="2"/>
      <c r="C413">
        <v>1992.125</v>
      </c>
      <c r="D413">
        <v>357.21</v>
      </c>
      <c r="E413" s="1">
        <f t="shared" si="39"/>
        <v>2157</v>
      </c>
      <c r="F413" s="4">
        <f>F412*SUM(economy!Z203:AB203)/SUM(economy!Z202:AB202)</f>
        <v>25103.054293656078</v>
      </c>
      <c r="G413" s="9">
        <f t="shared" si="40"/>
        <v>222.74115812537349</v>
      </c>
      <c r="H413" s="9">
        <f t="shared" si="40"/>
        <v>281.30489858480189</v>
      </c>
      <c r="I413" s="9">
        <f t="shared" si="40"/>
        <v>243.36219119261887</v>
      </c>
      <c r="J413" s="9">
        <f t="shared" si="40"/>
        <v>53.745462205733659</v>
      </c>
      <c r="K413" s="9">
        <f t="shared" si="40"/>
        <v>3.0236117381262089</v>
      </c>
      <c r="L413" s="9">
        <f t="shared" si="38"/>
        <v>1079.1773218466542</v>
      </c>
    </row>
    <row r="414" spans="1:12">
      <c r="A414" s="2"/>
      <c r="B414" s="2"/>
      <c r="C414">
        <v>1992.2083</v>
      </c>
      <c r="D414">
        <v>357.97</v>
      </c>
      <c r="E414" s="1">
        <f t="shared" si="39"/>
        <v>2158</v>
      </c>
      <c r="F414" s="4">
        <f>F413*SUM(economy!Z204:AB204)/SUM(economy!Z203:AB203)</f>
        <v>25005.645116704913</v>
      </c>
      <c r="G414" s="9">
        <f t="shared" si="40"/>
        <v>224.27326942029146</v>
      </c>
      <c r="H414" s="9">
        <f t="shared" si="40"/>
        <v>282.88811469780683</v>
      </c>
      <c r="I414" s="9">
        <f t="shared" si="40"/>
        <v>243.86698485566004</v>
      </c>
      <c r="J414" s="9">
        <f t="shared" si="40"/>
        <v>53.621520792695719</v>
      </c>
      <c r="K414" s="9">
        <f t="shared" si="40"/>
        <v>3.0124603721774568</v>
      </c>
      <c r="L414" s="9">
        <f t="shared" si="38"/>
        <v>1082.6623501386316</v>
      </c>
    </row>
    <row r="415" spans="1:12">
      <c r="A415" s="2"/>
      <c r="B415" s="2"/>
      <c r="C415">
        <v>1992.2917</v>
      </c>
      <c r="D415">
        <v>359.22</v>
      </c>
      <c r="E415" s="1">
        <f t="shared" si="39"/>
        <v>2159</v>
      </c>
      <c r="F415" s="4">
        <f>F414*SUM(economy!Z205:AB205)/SUM(economy!Z204:AB204)</f>
        <v>24906.779896311873</v>
      </c>
      <c r="G415" s="9">
        <f t="shared" si="40"/>
        <v>225.79943555417486</v>
      </c>
      <c r="H415" s="9">
        <f t="shared" si="40"/>
        <v>284.45782893435592</v>
      </c>
      <c r="I415" s="9">
        <f t="shared" si="40"/>
        <v>244.35036862470719</v>
      </c>
      <c r="J415" s="9">
        <f t="shared" si="40"/>
        <v>53.493226760941248</v>
      </c>
      <c r="K415" s="9">
        <f t="shared" si="40"/>
        <v>3.0011235260360341</v>
      </c>
      <c r="L415" s="9">
        <f t="shared" si="38"/>
        <v>1086.1019834002154</v>
      </c>
    </row>
    <row r="416" spans="1:12">
      <c r="A416" s="2"/>
      <c r="B416" s="2"/>
      <c r="C416">
        <v>1992.375</v>
      </c>
      <c r="D416">
        <v>359.71</v>
      </c>
      <c r="E416" s="1">
        <f t="shared" si="39"/>
        <v>2160</v>
      </c>
      <c r="F416" s="4">
        <f>F415*SUM(economy!Z206:AB206)/SUM(economy!Z205:AB205)</f>
        <v>24806.496814002432</v>
      </c>
      <c r="G416" s="9">
        <f t="shared" si="40"/>
        <v>227.31956766052252</v>
      </c>
      <c r="H416" s="9">
        <f t="shared" si="40"/>
        <v>286.01394172082092</v>
      </c>
      <c r="I416" s="9">
        <f t="shared" si="40"/>
        <v>244.81241112823338</v>
      </c>
      <c r="J416" s="9">
        <f t="shared" si="40"/>
        <v>53.360657864775931</v>
      </c>
      <c r="K416" s="9">
        <f t="shared" si="40"/>
        <v>2.9896058216239503</v>
      </c>
      <c r="L416" s="9">
        <f t="shared" si="38"/>
        <v>1089.4961841959766</v>
      </c>
    </row>
    <row r="417" spans="1:12">
      <c r="A417" s="2"/>
      <c r="B417" s="2"/>
      <c r="C417">
        <v>1992.4583</v>
      </c>
      <c r="D417">
        <v>359.43</v>
      </c>
      <c r="E417" s="1">
        <f t="shared" si="39"/>
        <v>2161</v>
      </c>
      <c r="F417" s="4">
        <f>F416*SUM(economy!Z207:AB207)/SUM(economy!Z206:AB206)</f>
        <v>24704.833805657927</v>
      </c>
      <c r="G417" s="9">
        <f t="shared" si="40"/>
        <v>228.83357920316118</v>
      </c>
      <c r="H417" s="9">
        <f t="shared" si="40"/>
        <v>287.55635734262341</v>
      </c>
      <c r="I417" s="9">
        <f t="shared" si="40"/>
        <v>245.25318580972959</v>
      </c>
      <c r="J417" s="9">
        <f t="shared" si="40"/>
        <v>53.223891898046112</v>
      </c>
      <c r="K417" s="9">
        <f t="shared" si="40"/>
        <v>2.9779118548384935</v>
      </c>
      <c r="L417" s="9">
        <f t="shared" si="38"/>
        <v>1092.8449261083988</v>
      </c>
    </row>
    <row r="418" spans="1:12">
      <c r="A418" s="2"/>
      <c r="B418" s="2"/>
      <c r="C418">
        <v>1992.5417</v>
      </c>
      <c r="D418">
        <v>357.15</v>
      </c>
      <c r="E418" s="1">
        <f t="shared" si="39"/>
        <v>2162</v>
      </c>
      <c r="F418" s="4">
        <f>F417*SUM(economy!Z208:AB208)/SUM(economy!Z207:AB207)</f>
        <v>24601.828551560808</v>
      </c>
      <c r="G418" s="9">
        <f t="shared" si="40"/>
        <v>230.34138596125297</v>
      </c>
      <c r="H418" s="9">
        <f t="shared" si="40"/>
        <v>289.08498391055321</v>
      </c>
      <c r="I418" s="9">
        <f t="shared" si="40"/>
        <v>245.67277082617039</v>
      </c>
      <c r="J418" s="9">
        <f t="shared" si="40"/>
        <v>53.083006663048508</v>
      </c>
      <c r="K418" s="9">
        <f t="shared" si="40"/>
        <v>2.9660461942595697</v>
      </c>
      <c r="L418" s="9">
        <f t="shared" si="38"/>
        <v>1096.1481935552847</v>
      </c>
    </row>
    <row r="419" spans="1:12">
      <c r="A419" s="2"/>
      <c r="B419" s="2"/>
      <c r="C419">
        <v>1992.625</v>
      </c>
      <c r="D419">
        <v>354.99</v>
      </c>
      <c r="E419" s="1">
        <f t="shared" si="39"/>
        <v>2163</v>
      </c>
      <c r="F419" s="4">
        <f>F418*SUM(economy!Z209:AB209)/SUM(economy!Z208:AB208)</f>
        <v>24497.518466784666</v>
      </c>
      <c r="G419" s="9">
        <f t="shared" si="40"/>
        <v>231.84290601369565</v>
      </c>
      <c r="H419" s="9">
        <f t="shared" si="40"/>
        <v>290.59973332624469</v>
      </c>
      <c r="I419" s="9">
        <f t="shared" si="40"/>
        <v>246.07124894634677</v>
      </c>
      <c r="J419" s="9">
        <f t="shared" si="40"/>
        <v>52.938079940047587</v>
      </c>
      <c r="K419" s="9">
        <f t="shared" si="40"/>
        <v>2.954013379898309</v>
      </c>
      <c r="L419" s="9">
        <f t="shared" si="38"/>
        <v>1099.4059816062331</v>
      </c>
    </row>
    <row r="420" spans="1:12">
      <c r="A420" s="2"/>
      <c r="B420" s="2"/>
      <c r="C420">
        <v>1992.7083</v>
      </c>
      <c r="D420">
        <v>353.01</v>
      </c>
      <c r="E420" s="1">
        <f t="shared" si="39"/>
        <v>2164</v>
      </c>
      <c r="F420" s="4">
        <f>F419*SUM(economy!Z210:AB210)/SUM(economy!Z209:AB209)</f>
        <v>24391.940691929234</v>
      </c>
      <c r="G420" s="9">
        <f t="shared" si="40"/>
        <v>233.33805972293604</v>
      </c>
      <c r="H420" s="9">
        <f t="shared" si="40"/>
        <v>292.10052124684609</v>
      </c>
      <c r="I420" s="9">
        <f t="shared" si="40"/>
        <v>246.44870744911998</v>
      </c>
      <c r="J420" s="9">
        <f t="shared" si="40"/>
        <v>52.789189457406394</v>
      </c>
      <c r="K420" s="9">
        <f t="shared" si="40"/>
        <v>2.9418179219868819</v>
      </c>
      <c r="L420" s="9">
        <f t="shared" si="38"/>
        <v>1102.6182957982955</v>
      </c>
    </row>
    <row r="421" spans="1:12">
      <c r="A421" s="2"/>
      <c r="B421" s="2"/>
      <c r="C421">
        <v>1992.7917</v>
      </c>
      <c r="D421">
        <v>353.41</v>
      </c>
      <c r="E421" s="1">
        <f t="shared" si="39"/>
        <v>2165</v>
      </c>
      <c r="F421" s="4">
        <f>F420*SUM(economy!Z211:AB211)/SUM(economy!Z210:AB210)</f>
        <v>24285.132084197783</v>
      </c>
      <c r="G421" s="9">
        <f t="shared" si="40"/>
        <v>234.82676971821812</v>
      </c>
      <c r="H421" s="9">
        <f t="shared" si="40"/>
        <v>293.58726704891546</v>
      </c>
      <c r="I421" s="9">
        <f t="shared" si="40"/>
        <v>246.80523802164907</v>
      </c>
      <c r="J421" s="9">
        <f t="shared" si="40"/>
        <v>52.636412862336286</v>
      </c>
      <c r="K421" s="9">
        <f t="shared" si="40"/>
        <v>2.9294642998095104</v>
      </c>
      <c r="L421" s="9">
        <f t="shared" si="38"/>
        <v>1105.7851519509286</v>
      </c>
    </row>
    <row r="422" spans="1:12">
      <c r="A422" s="2"/>
      <c r="B422" s="2"/>
      <c r="C422">
        <v>1992.875</v>
      </c>
      <c r="D422">
        <v>354.42</v>
      </c>
      <c r="E422" s="1">
        <f t="shared" si="39"/>
        <v>2166</v>
      </c>
      <c r="F422" s="4">
        <f>F421*SUM(economy!Z212:AB212)/SUM(economy!Z211:AB211)</f>
        <v>24177.129208815837</v>
      </c>
      <c r="G422" s="9">
        <f t="shared" si="40"/>
        <v>236.30896087828651</v>
      </c>
      <c r="H422" s="9">
        <f t="shared" si="40"/>
        <v>295.05989379157865</v>
      </c>
      <c r="I422" s="9">
        <f t="shared" si="40"/>
        <v>247.14093665764395</v>
      </c>
      <c r="J422" s="9">
        <f t="shared" si="40"/>
        <v>52.479827692270362</v>
      </c>
      <c r="K422" s="9">
        <f t="shared" si="40"/>
        <v>2.9169569605745389</v>
      </c>
      <c r="L422" s="9">
        <f t="shared" si="38"/>
        <v>1108.9065759803539</v>
      </c>
    </row>
    <row r="423" spans="1:12">
      <c r="A423" s="2"/>
      <c r="B423" s="2"/>
      <c r="C423">
        <v>1992.9583</v>
      </c>
      <c r="D423">
        <v>355.68</v>
      </c>
      <c r="E423" s="1">
        <f t="shared" si="39"/>
        <v>2167</v>
      </c>
      <c r="F423" s="4">
        <f>F422*SUM(economy!Z213:AB213)/SUM(economy!Z212:AB212)</f>
        <v>24067.968330788837</v>
      </c>
      <c r="G423" s="9">
        <f t="shared" ref="G423:K438" si="41">G422*(1-G$5)+G$4*$F422*$L$4/1000</f>
        <v>237.78456031356635</v>
      </c>
      <c r="H423" s="9">
        <f t="shared" si="41"/>
        <v>296.5183281789827</v>
      </c>
      <c r="I423" s="9">
        <f t="shared" si="41"/>
        <v>247.45590355569504</v>
      </c>
      <c r="J423" s="9">
        <f t="shared" si="41"/>
        <v>52.319511346865085</v>
      </c>
      <c r="K423" s="9">
        <f t="shared" si="41"/>
        <v>2.904300318327433</v>
      </c>
      <c r="L423" s="9">
        <f t="shared" si="38"/>
        <v>1111.9826037134367</v>
      </c>
    </row>
    <row r="424" spans="1:12">
      <c r="A424" s="2"/>
      <c r="B424" s="2"/>
      <c r="C424">
        <v>1993.0417</v>
      </c>
      <c r="D424">
        <v>357.1</v>
      </c>
      <c r="E424" s="1">
        <f t="shared" si="39"/>
        <v>2168</v>
      </c>
      <c r="F424" s="4">
        <f>F423*SUM(economy!Z214:AB214)/SUM(economy!Z213:AB213)</f>
        <v>23957.685406996839</v>
      </c>
      <c r="G424" s="9">
        <f t="shared" si="41"/>
        <v>239.25349734783984</v>
      </c>
      <c r="H424" s="9">
        <f t="shared" si="41"/>
        <v>297.96250052207859</v>
      </c>
      <c r="I424" s="9">
        <f t="shared" si="41"/>
        <v>247.75024301772936</v>
      </c>
      <c r="J424" s="9">
        <f t="shared" si="41"/>
        <v>52.155541060633908</v>
      </c>
      <c r="K424" s="9">
        <f t="shared" si="41"/>
        <v>2.891498752904516</v>
      </c>
      <c r="L424" s="9">
        <f t="shared" si="38"/>
        <v>1115.0132807011862</v>
      </c>
    </row>
    <row r="425" spans="1:12">
      <c r="A425" s="2"/>
      <c r="B425" s="2"/>
      <c r="C425">
        <v>1993.125</v>
      </c>
      <c r="D425">
        <v>357.42</v>
      </c>
      <c r="E425" s="1">
        <f t="shared" si="39"/>
        <v>2169</v>
      </c>
      <c r="F425" s="4">
        <f>F424*SUM(economy!Z215:AB215)/SUM(economy!Z214:AB214)</f>
        <v>23846.316078623102</v>
      </c>
      <c r="G425" s="9">
        <f t="shared" si="41"/>
        <v>240.71570349944059</v>
      </c>
      <c r="H425" s="9">
        <f t="shared" si="41"/>
        <v>299.39234469976674</v>
      </c>
      <c r="I425" s="9">
        <f t="shared" si="41"/>
        <v>248.02406334764171</v>
      </c>
      <c r="J425" s="9">
        <f t="shared" si="41"/>
        <v>51.987993876216429</v>
      </c>
      <c r="K425" s="9">
        <f t="shared" si="41"/>
        <v>2.8785566089272376</v>
      </c>
      <c r="L425" s="9">
        <f t="shared" si="38"/>
        <v>1117.9986620319928</v>
      </c>
    </row>
    <row r="426" spans="1:12">
      <c r="A426" s="2"/>
      <c r="B426" s="2"/>
      <c r="C426">
        <v>1993.2083</v>
      </c>
      <c r="D426">
        <v>358.59</v>
      </c>
      <c r="E426" s="1">
        <f t="shared" si="39"/>
        <v>2170</v>
      </c>
      <c r="F426" s="4">
        <f>F425*SUM(economy!Z216:AB216)/SUM(economy!Z215:AB215)</f>
        <v>23733.895663913925</v>
      </c>
      <c r="G426" s="9">
        <f t="shared" si="41"/>
        <v>242.17111246198567</v>
      </c>
      <c r="H426" s="9">
        <f t="shared" si="41"/>
        <v>300.80779811943864</v>
      </c>
      <c r="I426" s="9">
        <f t="shared" si="41"/>
        <v>248.27747675014939</v>
      </c>
      <c r="J426" s="9">
        <f t="shared" si="41"/>
        <v>51.816946618285925</v>
      </c>
      <c r="K426" s="9">
        <f t="shared" si="41"/>
        <v>2.8654781948367001</v>
      </c>
      <c r="L426" s="9">
        <f t="shared" si="38"/>
        <v>1120.9388121446964</v>
      </c>
    </row>
    <row r="427" spans="1:12">
      <c r="A427" s="2"/>
      <c r="B427" s="2"/>
      <c r="C427">
        <v>1993.2917</v>
      </c>
      <c r="D427">
        <v>359.39</v>
      </c>
      <c r="E427" s="1">
        <f t="shared" si="39"/>
        <v>2171</v>
      </c>
      <c r="F427" s="4">
        <f>F426*SUM(economy!Z217:AB217)/SUM(economy!Z216:AB216)</f>
        <v>23620.459151266863</v>
      </c>
      <c r="G427" s="9">
        <f t="shared" si="41"/>
        <v>243.61966008466587</v>
      </c>
      <c r="H427" s="9">
        <f t="shared" si="41"/>
        <v>302.20880167694736</v>
      </c>
      <c r="I427" s="9">
        <f t="shared" si="41"/>
        <v>248.51059922991644</v>
      </c>
      <c r="J427" s="9">
        <f t="shared" si="41"/>
        <v>51.642475868097705</v>
      </c>
      <c r="K427" s="9">
        <f t="shared" si="41"/>
        <v>2.8522677819681563</v>
      </c>
      <c r="L427" s="9">
        <f t="shared" si="38"/>
        <v>1123.8338046415956</v>
      </c>
    </row>
    <row r="428" spans="1:12">
      <c r="A428" s="2"/>
      <c r="B428" s="2"/>
      <c r="C428">
        <v>1993.375</v>
      </c>
      <c r="D428">
        <v>360.3</v>
      </c>
      <c r="E428" s="1">
        <f t="shared" si="39"/>
        <v>2172</v>
      </c>
      <c r="F428" s="4">
        <f>F427*SUM(economy!Z218:AB218)/SUM(economy!Z217:AB217)</f>
        <v>23506.041192643588</v>
      </c>
      <c r="G428" s="9">
        <f t="shared" si="41"/>
        <v>245.06128435211409</v>
      </c>
      <c r="H428" s="9">
        <f t="shared" si="41"/>
        <v>303.5952997160386</v>
      </c>
      <c r="I428" s="9">
        <f t="shared" si="41"/>
        <v>248.72355049099369</v>
      </c>
      <c r="J428" s="9">
        <f t="shared" si="41"/>
        <v>51.464657938680126</v>
      </c>
      <c r="K428" s="9">
        <f t="shared" si="41"/>
        <v>2.8389296036651679</v>
      </c>
      <c r="L428" s="9">
        <f t="shared" si="38"/>
        <v>1126.6837221014916</v>
      </c>
    </row>
    <row r="429" spans="1:12">
      <c r="A429" s="2"/>
      <c r="B429" s="2"/>
      <c r="C429">
        <v>1993.4583</v>
      </c>
      <c r="D429">
        <v>359.64</v>
      </c>
      <c r="E429" s="1">
        <f t="shared" si="39"/>
        <v>2173</v>
      </c>
      <c r="F429" s="4">
        <f>F428*SUM(economy!Z219:AB219)/SUM(economy!Z218:AB218)</f>
        <v>23390.676097304102</v>
      </c>
      <c r="G429" s="9">
        <f t="shared" si="41"/>
        <v>246.49592536387166</v>
      </c>
      <c r="H429" s="9">
        <f t="shared" si="41"/>
        <v>304.96723998727549</v>
      </c>
      <c r="I429" s="9">
        <f t="shared" si="41"/>
        <v>248.91645383661901</v>
      </c>
      <c r="J429" s="9">
        <f t="shared" si="41"/>
        <v>51.283568850669823</v>
      </c>
      <c r="K429" s="9">
        <f t="shared" si="41"/>
        <v>2.8254678544330591</v>
      </c>
      <c r="L429" s="9">
        <f t="shared" si="38"/>
        <v>1129.488655892869</v>
      </c>
    </row>
    <row r="430" spans="1:12">
      <c r="A430" s="2"/>
      <c r="B430" s="2"/>
      <c r="C430">
        <v>1993.5417</v>
      </c>
      <c r="D430">
        <v>357.45</v>
      </c>
      <c r="E430" s="1">
        <f t="shared" si="39"/>
        <v>2174</v>
      </c>
      <c r="F430" s="4">
        <f>F429*SUM(economy!Z220:AB220)/SUM(economy!Z219:AB219)</f>
        <v>23274.397825858072</v>
      </c>
      <c r="G430" s="9">
        <f t="shared" si="41"/>
        <v>247.9235253134724</v>
      </c>
      <c r="H430" s="9">
        <f t="shared" si="41"/>
        <v>306.32457360648772</v>
      </c>
      <c r="I430" s="9">
        <f t="shared" si="41"/>
        <v>249.08943606942114</v>
      </c>
      <c r="J430" s="9">
        <f t="shared" si="41"/>
        <v>51.099284308791916</v>
      </c>
      <c r="K430" s="9">
        <f t="shared" si="41"/>
        <v>2.8118866891312915</v>
      </c>
      <c r="L430" s="9">
        <f t="shared" si="38"/>
        <v>1132.2487059873042</v>
      </c>
    </row>
    <row r="431" spans="1:12">
      <c r="A431" s="2"/>
      <c r="B431" s="2"/>
      <c r="C431">
        <v>1993.625</v>
      </c>
      <c r="D431">
        <v>355.76</v>
      </c>
      <c r="E431" s="1">
        <f t="shared" si="39"/>
        <v>2175</v>
      </c>
      <c r="F431" s="4">
        <f>F430*SUM(economy!Z221:AB221)/SUM(economy!Z220:AB220)</f>
        <v>23157.239984630083</v>
      </c>
      <c r="G431" s="9">
        <f t="shared" si="41"/>
        <v>249.34402846716327</v>
      </c>
      <c r="H431" s="9">
        <f t="shared" si="41"/>
        <v>307.66725501277637</v>
      </c>
      <c r="I431" s="9">
        <f t="shared" si="41"/>
        <v>249.24262739206921</v>
      </c>
      <c r="J431" s="9">
        <f t="shared" si="41"/>
        <v>50.911879678985613</v>
      </c>
      <c r="K431" s="9">
        <f t="shared" si="41"/>
        <v>2.7981902222043349</v>
      </c>
      <c r="L431" s="9">
        <f t="shared" si="38"/>
        <v>1134.9639807731987</v>
      </c>
    </row>
    <row r="432" spans="1:12">
      <c r="A432" s="2"/>
      <c r="B432" s="2"/>
      <c r="C432">
        <v>1993.7083</v>
      </c>
      <c r="D432">
        <v>354.14</v>
      </c>
      <c r="E432" s="1">
        <f t="shared" si="39"/>
        <v>2176</v>
      </c>
      <c r="F432" s="4">
        <f>F431*SUM(economy!Z222:AB222)/SUM(economy!Z221:AB221)</f>
        <v>23039.235820333794</v>
      </c>
      <c r="G432" s="9">
        <f t="shared" si="41"/>
        <v>250.75738114228153</v>
      </c>
      <c r="H432" s="9">
        <f t="shared" si="41"/>
        <v>308.99524192610534</v>
      </c>
      <c r="I432" s="9">
        <f t="shared" si="41"/>
        <v>249.37616130840939</v>
      </c>
      <c r="J432" s="9">
        <f t="shared" si="41"/>
        <v>50.721429966175265</v>
      </c>
      <c r="K432" s="9">
        <f t="shared" si="41"/>
        <v>2.7843825269506262</v>
      </c>
      <c r="L432" s="9">
        <f t="shared" si="38"/>
        <v>1137.634596869922</v>
      </c>
    </row>
    <row r="433" spans="1:12">
      <c r="A433" s="2"/>
      <c r="B433" s="2"/>
      <c r="C433">
        <v>1993.7917</v>
      </c>
      <c r="D433">
        <v>354.23</v>
      </c>
      <c r="E433" s="1">
        <f t="shared" si="39"/>
        <v>2177</v>
      </c>
      <c r="F433" s="4">
        <f>F432*SUM(economy!Z223:AB223)/SUM(economy!Z222:AB222)</f>
        <v>22920.418215051337</v>
      </c>
      <c r="G433" s="9">
        <f t="shared" si="41"/>
        <v>252.16353168530659</v>
      </c>
      <c r="H433" s="9">
        <f t="shared" si="41"/>
        <v>310.30849530450934</v>
      </c>
      <c r="I433" s="9">
        <f t="shared" si="41"/>
        <v>249.49017452512857</v>
      </c>
      <c r="J433" s="9">
        <f t="shared" si="41"/>
        <v>50.528009792686127</v>
      </c>
      <c r="K433" s="9">
        <f t="shared" si="41"/>
        <v>2.7704676348291288</v>
      </c>
      <c r="L433" s="9">
        <f t="shared" si="38"/>
        <v>1140.2606789424599</v>
      </c>
    </row>
    <row r="434" spans="1:12">
      <c r="A434" s="2"/>
      <c r="B434" s="2"/>
      <c r="C434">
        <v>1993.875</v>
      </c>
      <c r="D434">
        <v>355.53</v>
      </c>
      <c r="E434" s="1">
        <f t="shared" si="39"/>
        <v>2178</v>
      </c>
      <c r="F434" s="4">
        <f>F433*SUM(economy!Z224:AB224)/SUM(economy!Z223:AB223)</f>
        <v>22800.81968151281</v>
      </c>
      <c r="G434" s="9">
        <f t="shared" si="41"/>
        <v>253.5624304496055</v>
      </c>
      <c r="H434" s="9">
        <f t="shared" si="41"/>
        <v>311.60697930094813</v>
      </c>
      <c r="I434" s="9">
        <f t="shared" si="41"/>
        <v>249.58480685398325</v>
      </c>
      <c r="J434" s="9">
        <f t="shared" si="41"/>
        <v>50.331693377303928</v>
      </c>
      <c r="K434" s="9">
        <f t="shared" si="41"/>
        <v>2.756449534803032</v>
      </c>
      <c r="L434" s="9">
        <f t="shared" si="38"/>
        <v>1142.8423595166437</v>
      </c>
    </row>
    <row r="435" spans="1:12">
      <c r="A435" s="2"/>
      <c r="B435" s="2"/>
      <c r="C435">
        <v>1993.9583</v>
      </c>
      <c r="D435">
        <v>357.03</v>
      </c>
      <c r="E435" s="1">
        <f t="shared" si="39"/>
        <v>2179</v>
      </c>
      <c r="F435" s="4">
        <f>F434*SUM(economy!Z225:AB225)/SUM(economy!Z224:AB224)</f>
        <v>22680.472358672221</v>
      </c>
      <c r="G435" s="9">
        <f t="shared" si="41"/>
        <v>254.95402977289032</v>
      </c>
      <c r="H435" s="9">
        <f t="shared" si="41"/>
        <v>312.89066121983637</v>
      </c>
      <c r="I435" s="9">
        <f t="shared" si="41"/>
        <v>249.6602011146322</v>
      </c>
      <c r="J435" s="9">
        <f t="shared" si="41"/>
        <v>50.13255451497664</v>
      </c>
      <c r="K435" s="9">
        <f t="shared" si="41"/>
        <v>2.7423321727200642</v>
      </c>
      <c r="L435" s="9">
        <f t="shared" si="38"/>
        <v>1145.3797787950555</v>
      </c>
    </row>
    <row r="436" spans="1:12">
      <c r="A436" s="2"/>
      <c r="B436" s="2"/>
      <c r="C436">
        <v>1994.0417</v>
      </c>
      <c r="D436">
        <v>358.36</v>
      </c>
      <c r="E436" s="1">
        <f t="shared" si="39"/>
        <v>2180</v>
      </c>
      <c r="F436" s="4">
        <f>F435*SUM(economy!Z226:AB226)/SUM(economy!Z225:AB225)</f>
        <v>22559.408007573653</v>
      </c>
      <c r="G436" s="9">
        <f t="shared" si="41"/>
        <v>256.33828395440554</v>
      </c>
      <c r="H436" s="9">
        <f t="shared" si="41"/>
        <v>314.15951147327723</v>
      </c>
      <c r="I436" s="9">
        <f t="shared" si="41"/>
        <v>249.71650303810807</v>
      </c>
      <c r="J436" s="9">
        <f t="shared" si="41"/>
        <v>49.930666557156556</v>
      </c>
      <c r="K436" s="9">
        <f t="shared" si="41"/>
        <v>2.728119450728931</v>
      </c>
      <c r="L436" s="9">
        <f t="shared" si="38"/>
        <v>1147.8730844736765</v>
      </c>
    </row>
    <row r="437" spans="1:12">
      <c r="A437" s="2"/>
      <c r="B437" s="2"/>
      <c r="C437">
        <v>1994.125</v>
      </c>
      <c r="D437">
        <v>359.04</v>
      </c>
      <c r="E437" s="1">
        <f t="shared" si="39"/>
        <v>2181</v>
      </c>
      <c r="F437" s="4">
        <f>F436*SUM(economy!Z227:AB227)/SUM(economy!Z226:AB226)</f>
        <v>22437.658007504357</v>
      </c>
      <c r="G437" s="9">
        <f t="shared" si="41"/>
        <v>257.71514923186311</v>
      </c>
      <c r="H437" s="9">
        <f t="shared" si="41"/>
        <v>315.41350353702887</v>
      </c>
      <c r="I437" s="9">
        <f t="shared" si="41"/>
        <v>249.75386117096423</v>
      </c>
      <c r="J437" s="9">
        <f t="shared" si="41"/>
        <v>49.726102392780177</v>
      </c>
      <c r="K437" s="9">
        <f t="shared" si="41"/>
        <v>2.7138152267312909</v>
      </c>
      <c r="L437" s="9">
        <f t="shared" si="38"/>
        <v>1150.3224315593675</v>
      </c>
    </row>
    <row r="438" spans="1:12">
      <c r="A438" s="2"/>
      <c r="B438" s="2"/>
      <c r="C438">
        <v>1994.2083</v>
      </c>
      <c r="D438">
        <v>360.11</v>
      </c>
      <c r="E438" s="1">
        <f t="shared" si="39"/>
        <v>2182</v>
      </c>
      <c r="F438" s="4">
        <f>F437*SUM(economy!Z228:AB228)/SUM(economy!Z227:AB227)</f>
        <v>22315.253352428444</v>
      </c>
      <c r="G438" s="9">
        <f t="shared" si="41"/>
        <v>259.08458375814274</v>
      </c>
      <c r="H438" s="9">
        <f t="shared" si="41"/>
        <v>316.65261390623033</v>
      </c>
      <c r="I438" s="9">
        <f t="shared" si="41"/>
        <v>249.77242678012973</v>
      </c>
      <c r="J438" s="9">
        <f t="shared" si="41"/>
        <v>49.51893442988316</v>
      </c>
      <c r="K438" s="9">
        <f t="shared" si="41"/>
        <v>2.6994233138687571</v>
      </c>
      <c r="L438" s="9">
        <f t="shared" si="38"/>
        <v>1152.7279821882548</v>
      </c>
    </row>
    <row r="439" spans="1:12">
      <c r="A439" s="2"/>
      <c r="B439" s="2"/>
      <c r="C439">
        <v>1994.2917</v>
      </c>
      <c r="D439">
        <v>361.36</v>
      </c>
      <c r="E439" s="1">
        <f t="shared" si="39"/>
        <v>2183</v>
      </c>
      <c r="F439" s="4">
        <f>F438*SUM(economy!Z229:AB229)/SUM(economy!Z228:AB228)</f>
        <v>22192.224647696861</v>
      </c>
      <c r="G439" s="9">
        <f t="shared" ref="G439:K454" si="42">G438*(1-G$5)+G$4*$F438*$L$4/1000</f>
        <v>260.44654757777454</v>
      </c>
      <c r="H439" s="9">
        <f t="shared" si="42"/>
        <v>317.87682205091454</v>
      </c>
      <c r="I439" s="9">
        <f t="shared" si="42"/>
        <v>249.77235375850594</v>
      </c>
      <c r="J439" s="9">
        <f t="shared" si="42"/>
        <v>49.309234577846929</v>
      </c>
      <c r="K439" s="9">
        <f t="shared" si="42"/>
        <v>2.6849474800443134</v>
      </c>
      <c r="L439" s="9">
        <f t="shared" si="38"/>
        <v>1155.0899054450863</v>
      </c>
    </row>
    <row r="440" spans="1:12">
      <c r="A440" s="2"/>
      <c r="B440" s="2"/>
      <c r="C440">
        <v>1994.375</v>
      </c>
      <c r="D440">
        <v>361.78</v>
      </c>
      <c r="E440" s="1">
        <f t="shared" si="39"/>
        <v>2184</v>
      </c>
      <c r="F440" s="4">
        <f>F439*SUM(economy!Z230:AB230)/SUM(economy!Z229:AB229)</f>
        <v>22068.602107028124</v>
      </c>
      <c r="G440" s="9">
        <f t="shared" si="42"/>
        <v>261.80100260322081</v>
      </c>
      <c r="H440" s="9">
        <f t="shared" si="42"/>
        <v>319.086110371335</v>
      </c>
      <c r="I440" s="9">
        <f t="shared" si="42"/>
        <v>249.753798531336</v>
      </c>
      <c r="J440" s="9">
        <f t="shared" si="42"/>
        <v>49.097074230273364</v>
      </c>
      <c r="K440" s="9">
        <f t="shared" si="42"/>
        <v>2.670391447477579</v>
      </c>
      <c r="L440" s="9">
        <f t="shared" si="38"/>
        <v>1157.4083771836426</v>
      </c>
    </row>
    <row r="441" spans="1:12">
      <c r="A441" s="2"/>
      <c r="B441" s="2"/>
      <c r="C441">
        <v>1994.4583</v>
      </c>
      <c r="D441">
        <v>360.94</v>
      </c>
      <c r="E441" s="1">
        <f t="shared" si="39"/>
        <v>2185</v>
      </c>
      <c r="F441" s="4">
        <f>F440*SUM(economy!Z231:AB231)/SUM(economy!Z230:AB230)</f>
        <v>21944.415549754518</v>
      </c>
      <c r="G441" s="9">
        <f t="shared" si="42"/>
        <v>263.1479125909737</v>
      </c>
      <c r="H441" s="9">
        <f t="shared" si="42"/>
        <v>320.28046415313139</v>
      </c>
      <c r="I441" s="9">
        <f t="shared" si="42"/>
        <v>249.71691996337725</v>
      </c>
      <c r="J441" s="9">
        <f t="shared" si="42"/>
        <v>48.882524248483421</v>
      </c>
      <c r="K441" s="9">
        <f t="shared" si="42"/>
        <v>2.6557588922933117</v>
      </c>
      <c r="L441" s="9">
        <f t="shared" si="38"/>
        <v>1159.6835798482589</v>
      </c>
    </row>
    <row r="442" spans="1:12">
      <c r="A442" s="2"/>
      <c r="B442" s="2"/>
      <c r="C442">
        <v>1994.5417</v>
      </c>
      <c r="D442">
        <v>359.51</v>
      </c>
      <c r="E442" s="1">
        <f t="shared" si="39"/>
        <v>2186</v>
      </c>
      <c r="F442" s="4">
        <f>F441*SUM(economy!Z232:AB232)/SUM(economy!Z231:AB231)</f>
        <v>21819.694398328502</v>
      </c>
      <c r="G442" s="9">
        <f t="shared" si="42"/>
        <v>264.48724311748452</v>
      </c>
      <c r="H442" s="9">
        <f t="shared" si="42"/>
        <v>321.45987152236034</v>
      </c>
      <c r="I442" s="9">
        <f t="shared" si="42"/>
        <v>249.66187926690606</v>
      </c>
      <c r="J442" s="9">
        <f t="shared" si="42"/>
        <v>48.665654945635183</v>
      </c>
      <c r="K442" s="9">
        <f t="shared" si="42"/>
        <v>2.6410534441425391</v>
      </c>
      <c r="L442" s="9">
        <f t="shared" si="38"/>
        <v>1161.9157022965287</v>
      </c>
    </row>
    <row r="443" spans="1:12">
      <c r="A443" s="2"/>
      <c r="B443" s="2"/>
      <c r="C443">
        <v>1994.625</v>
      </c>
      <c r="D443">
        <v>357.59</v>
      </c>
      <c r="E443" s="1">
        <f t="shared" si="39"/>
        <v>2187</v>
      </c>
      <c r="F443" s="4">
        <f>F442*SUM(economy!Z233:AB233)/SUM(economy!Z232:AB232)</f>
        <v>21694.46767608379</v>
      </c>
      <c r="G443" s="9">
        <f t="shared" si="42"/>
        <v>265.81896155494121</v>
      </c>
      <c r="H443" s="9">
        <f t="shared" si="42"/>
        <v>322.62432340041579</v>
      </c>
      <c r="I443" s="9">
        <f t="shared" si="42"/>
        <v>249.58883991058295</v>
      </c>
      <c r="J443" s="9">
        <f t="shared" si="42"/>
        <v>48.44653607145657</v>
      </c>
      <c r="K443" s="9">
        <f t="shared" si="42"/>
        <v>2.6262786858556884</v>
      </c>
      <c r="L443" s="9">
        <f t="shared" si="38"/>
        <v>1164.1049396232522</v>
      </c>
    </row>
    <row r="444" spans="1:12">
      <c r="A444" s="2"/>
      <c r="B444" s="2"/>
      <c r="C444">
        <v>1994.7083</v>
      </c>
      <c r="D444">
        <v>355.86</v>
      </c>
      <c r="E444" s="1">
        <f t="shared" si="39"/>
        <v>2188</v>
      </c>
      <c r="F444" s="4">
        <f>F443*SUM(economy!Z234:AB234)/SUM(economy!Z233:AB233)</f>
        <v>21568.764005245786</v>
      </c>
      <c r="G444" s="9">
        <f t="shared" si="42"/>
        <v>267.14303704690877</v>
      </c>
      <c r="H444" s="9">
        <f t="shared" si="42"/>
        <v>323.77381345886266</v>
      </c>
      <c r="I444" s="9">
        <f t="shared" si="42"/>
        <v>249.49796752920437</v>
      </c>
      <c r="J444" s="9">
        <f t="shared" si="42"/>
        <v>48.225236797587385</v>
      </c>
      <c r="K444" s="9">
        <f t="shared" si="42"/>
        <v>2.6114381531270903</v>
      </c>
      <c r="L444" s="9">
        <f t="shared" si="38"/>
        <v>1166.2514929856902</v>
      </c>
    </row>
    <row r="445" spans="1:12">
      <c r="C445">
        <v>1994.7917</v>
      </c>
      <c r="D445">
        <v>356.21</v>
      </c>
      <c r="E445" s="1">
        <f t="shared" si="39"/>
        <v>2189</v>
      </c>
      <c r="F445" s="4">
        <f>F444*SUM(economy!Z235:AB235)/SUM(economy!Z234:AB234)</f>
        <v>21442.611605185532</v>
      </c>
      <c r="G445" s="9">
        <f t="shared" si="42"/>
        <v>268.45944048384865</v>
      </c>
      <c r="H445" s="9">
        <f t="shared" si="42"/>
        <v>324.90833807420859</v>
      </c>
      <c r="I445" s="9">
        <f t="shared" si="42"/>
        <v>249.38942983436723</v>
      </c>
      <c r="J445" s="9">
        <f t="shared" si="42"/>
        <v>48.001825703525256</v>
      </c>
      <c r="K445" s="9">
        <f t="shared" si="42"/>
        <v>2.5965353342302104</v>
      </c>
      <c r="L445" s="9">
        <f t="shared" si="38"/>
        <v>1168.3555694301799</v>
      </c>
    </row>
    <row r="446" spans="1:12">
      <c r="C446">
        <v>1994.875</v>
      </c>
      <c r="D446">
        <v>357.65</v>
      </c>
      <c r="E446" s="1">
        <f t="shared" si="39"/>
        <v>2190</v>
      </c>
      <c r="F446" s="4">
        <f>F445*SUM(economy!Z236:AB236)/SUM(economy!Z235:AB235)</f>
        <v>21316.038290912111</v>
      </c>
      <c r="G446" s="9">
        <f t="shared" si="42"/>
        <v>269.76814447853133</v>
      </c>
      <c r="H446" s="9">
        <f t="shared" si="42"/>
        <v>326.02789628263571</v>
      </c>
      <c r="I446" s="9">
        <f t="shared" si="42"/>
        <v>249.26339652606998</v>
      </c>
      <c r="J446" s="9">
        <f t="shared" si="42"/>
        <v>47.77637076316946</v>
      </c>
      <c r="K446" s="9">
        <f t="shared" si="42"/>
        <v>2.581573669762955</v>
      </c>
      <c r="L446" s="9">
        <f t="shared" si="38"/>
        <v>1170.4173817201695</v>
      </c>
    </row>
    <row r="447" spans="1:12">
      <c r="C447">
        <v>1994.9583</v>
      </c>
      <c r="D447">
        <v>359.1</v>
      </c>
      <c r="E447" s="1">
        <f t="shared" si="39"/>
        <v>2191</v>
      </c>
      <c r="F447" s="4">
        <f>F446*SUM(economy!Z237:AB237)/SUM(economy!Z236:AB236)</f>
        <v>21189.071471797248</v>
      </c>
      <c r="G447" s="9">
        <f t="shared" si="42"/>
        <v>271.06912334135694</v>
      </c>
      <c r="H447" s="9">
        <f t="shared" si="42"/>
        <v>327.13248973471565</v>
      </c>
      <c r="I447" s="9">
        <f t="shared" si="42"/>
        <v>249.12003920527388</v>
      </c>
      <c r="J447" s="9">
        <f t="shared" si="42"/>
        <v>47.548939331956532</v>
      </c>
      <c r="K447" s="9">
        <f t="shared" si="42"/>
        <v>2.5665565524224139</v>
      </c>
      <c r="L447" s="9">
        <f t="shared" si="38"/>
        <v>1172.4371481657254</v>
      </c>
    </row>
    <row r="448" spans="1:12">
      <c r="C448">
        <v>1995.0417</v>
      </c>
      <c r="D448">
        <v>360.04</v>
      </c>
      <c r="E448" s="1">
        <f t="shared" si="39"/>
        <v>2192</v>
      </c>
      <c r="F448" s="4">
        <f>F447*SUM(economy!Z238:AB238)/SUM(economy!Z237:AB237)</f>
        <v>21061.738150526995</v>
      </c>
      <c r="G448" s="9">
        <f t="shared" si="42"/>
        <v>272.36235305559808</v>
      </c>
      <c r="H448" s="9">
        <f t="shared" si="42"/>
        <v>328.22212265012917</v>
      </c>
      <c r="I448" s="9">
        <f t="shared" si="42"/>
        <v>248.95953128744631</v>
      </c>
      <c r="J448" s="9">
        <f t="shared" si="42"/>
        <v>47.319598134581085</v>
      </c>
      <c r="K448" s="9">
        <f t="shared" si="42"/>
        <v>2.5514873268083536</v>
      </c>
      <c r="L448" s="9">
        <f t="shared" si="38"/>
        <v>1174.4150924545629</v>
      </c>
    </row>
    <row r="449" spans="3:12">
      <c r="C449">
        <v>1995.125</v>
      </c>
      <c r="D449">
        <v>361</v>
      </c>
      <c r="E449" s="1">
        <f t="shared" si="39"/>
        <v>2193</v>
      </c>
      <c r="F449" s="4">
        <f>F448*SUM(economy!Z239:AB239)/SUM(economy!Z238:AB238)</f>
        <v>20934.064922274865</v>
      </c>
      <c r="G449" s="9">
        <f t="shared" si="42"/>
        <v>273.64781125257861</v>
      </c>
      <c r="H449" s="9">
        <f t="shared" si="42"/>
        <v>329.29680177241192</v>
      </c>
      <c r="I449" s="9">
        <f t="shared" si="42"/>
        <v>248.78204791710695</v>
      </c>
      <c r="J449" s="9">
        <f t="shared" si="42"/>
        <v>47.088413253295052</v>
      </c>
      <c r="K449" s="9">
        <f t="shared" si="42"/>
        <v>2.536369289254818</v>
      </c>
      <c r="L449" s="9">
        <f t="shared" si="38"/>
        <v>1176.3514434846475</v>
      </c>
    </row>
    <row r="450" spans="3:12">
      <c r="C450">
        <v>1995.2083</v>
      </c>
      <c r="D450">
        <v>361.98</v>
      </c>
      <c r="E450" s="1">
        <f t="shared" si="39"/>
        <v>2194</v>
      </c>
      <c r="F450" s="4">
        <f>F449*SUM(economy!Z240:AB240)/SUM(economy!Z239:AB239)</f>
        <v>20806.077974090298</v>
      </c>
      <c r="G450" s="9">
        <f t="shared" si="42"/>
        <v>274.92547718680197</v>
      </c>
      <c r="H450" s="9">
        <f t="shared" si="42"/>
        <v>330.35653632374749</v>
      </c>
      <c r="I450" s="9">
        <f t="shared" si="42"/>
        <v>248.58776588339697</v>
      </c>
      <c r="J450" s="9">
        <f t="shared" si="42"/>
        <v>46.855450116778307</v>
      </c>
      <c r="K450" s="9">
        <f t="shared" si="42"/>
        <v>2.521205687689164</v>
      </c>
      <c r="L450" s="9">
        <f t="shared" si="38"/>
        <v>1178.246435198414</v>
      </c>
    </row>
    <row r="451" spans="3:12">
      <c r="C451">
        <v>1995.2917</v>
      </c>
      <c r="D451">
        <v>363.44</v>
      </c>
      <c r="E451" s="1">
        <f t="shared" si="39"/>
        <v>2195</v>
      </c>
      <c r="F451" s="4">
        <f>F450*SUM(economy!Z241:AB241)/SUM(economy!Z240:AB240)</f>
        <v>20677.803084497242</v>
      </c>
      <c r="G451" s="9">
        <f t="shared" si="42"/>
        <v>276.19533171104223</v>
      </c>
      <c r="H451" s="9">
        <f t="shared" si="42"/>
        <v>331.40133795982672</v>
      </c>
      <c r="I451" s="9">
        <f t="shared" si="42"/>
        <v>248.37686353668934</v>
      </c>
      <c r="J451" s="9">
        <f t="shared" si="42"/>
        <v>46.620773489573288</v>
      </c>
      <c r="K451" s="9">
        <f t="shared" si="42"/>
        <v>2.5059997215178544</v>
      </c>
      <c r="L451" s="9">
        <f t="shared" si="38"/>
        <v>1180.1003064186493</v>
      </c>
    </row>
    <row r="452" spans="3:12">
      <c r="C452">
        <v>1995.375</v>
      </c>
      <c r="D452">
        <v>363.83</v>
      </c>
      <c r="E452" s="1">
        <f t="shared" si="39"/>
        <v>2196</v>
      </c>
      <c r="F452" s="4">
        <f>F451*SUM(economy!Z242:AB242)/SUM(economy!Z241:AB241)</f>
        <v>20549.26562329736</v>
      </c>
      <c r="G452" s="9">
        <f t="shared" si="42"/>
        <v>277.4573572514106</v>
      </c>
      <c r="H452" s="9">
        <f t="shared" si="42"/>
        <v>332.431220724794</v>
      </c>
      <c r="I452" s="9">
        <f t="shared" si="42"/>
        <v>248.14952070625841</v>
      </c>
      <c r="J452" s="9">
        <f t="shared" si="42"/>
        <v>46.384447462076082</v>
      </c>
      <c r="K452" s="9">
        <f t="shared" si="42"/>
        <v>2.490754541538343</v>
      </c>
      <c r="L452" s="9">
        <f t="shared" si="38"/>
        <v>1181.9133006860775</v>
      </c>
    </row>
    <row r="453" spans="3:12">
      <c r="C453">
        <v>1995.4583</v>
      </c>
      <c r="D453">
        <v>363.33</v>
      </c>
      <c r="E453" s="1">
        <f t="shared" si="39"/>
        <v>2197</v>
      </c>
      <c r="F453" s="4">
        <f>F452*SUM(economy!Z243:AB243)/SUM(economy!Z242:AB242)</f>
        <v>20420.490551571467</v>
      </c>
      <c r="G453" s="9">
        <f t="shared" si="42"/>
        <v>278.71153778240995</v>
      </c>
      <c r="H453" s="9">
        <f t="shared" si="42"/>
        <v>333.44620100629879</v>
      </c>
      <c r="I453" s="9">
        <f t="shared" si="42"/>
        <v>247.90591861902485</v>
      </c>
      <c r="J453" s="9">
        <f t="shared" si="42"/>
        <v>46.146535441076203</v>
      </c>
      <c r="K453" s="9">
        <f t="shared" si="42"/>
        <v>2.4754732498763885</v>
      </c>
      <c r="L453" s="9">
        <f t="shared" si="38"/>
        <v>1183.6856660986862</v>
      </c>
    </row>
    <row r="454" spans="3:12">
      <c r="C454">
        <v>1995.5417</v>
      </c>
      <c r="D454">
        <v>361.78</v>
      </c>
      <c r="E454" s="1">
        <f t="shared" si="39"/>
        <v>2198</v>
      </c>
      <c r="F454" s="4">
        <f>F453*SUM(economy!Z244:AB244)/SUM(economy!Z243:AB243)</f>
        <v>20291.502421874477</v>
      </c>
      <c r="G454" s="9">
        <f t="shared" si="42"/>
        <v>279.9578588019894</v>
      </c>
      <c r="H454" s="9">
        <f t="shared" si="42"/>
        <v>334.44629749067127</v>
      </c>
      <c r="I454" s="9">
        <f t="shared" si="42"/>
        <v>247.6462398193915</v>
      </c>
      <c r="J454" s="9">
        <f t="shared" si="42"/>
        <v>45.907100140836931</v>
      </c>
      <c r="K454" s="9">
        <f t="shared" si="42"/>
        <v>2.4601588999481021</v>
      </c>
      <c r="L454" s="9">
        <f t="shared" si="38"/>
        <v>1185.4176551528371</v>
      </c>
    </row>
    <row r="455" spans="3:12">
      <c r="C455">
        <v>1995.625</v>
      </c>
      <c r="D455">
        <v>359.33</v>
      </c>
      <c r="E455" s="1">
        <f t="shared" si="39"/>
        <v>2199</v>
      </c>
      <c r="F455" s="4">
        <f>F454*SUM(economy!Z245:AB245)/SUM(economy!Z244:AB244)</f>
        <v>20162.325378617679</v>
      </c>
      <c r="G455" s="9">
        <f t="shared" ref="G455:K470" si="43">G454*(1-G$5)+G$4*$F454*$L$4/1000</f>
        <v>281.19630730661083</v>
      </c>
      <c r="H455" s="9">
        <f t="shared" si="43"/>
        <v>335.43153111823898</v>
      </c>
      <c r="I455" s="9">
        <f t="shared" si="43"/>
        <v>247.37066809018452</v>
      </c>
      <c r="J455" s="9">
        <f t="shared" si="43"/>
        <v>45.666203574708121</v>
      </c>
      <c r="K455" s="9">
        <f t="shared" si="43"/>
        <v>2.4448144964460807</v>
      </c>
      <c r="L455" s="9">
        <f t="shared" si="38"/>
        <v>1187.1095245861884</v>
      </c>
    </row>
    <row r="456" spans="3:12">
      <c r="C456">
        <v>1995.7083</v>
      </c>
      <c r="D456">
        <v>358.32</v>
      </c>
      <c r="E456" s="1">
        <f t="shared" si="39"/>
        <v>2200</v>
      </c>
      <c r="F456" s="4">
        <f>F455*SUM(economy!Z246:AB246)/SUM(economy!Z245:AB245)</f>
        <v>20032.983158632975</v>
      </c>
      <c r="G456" s="9">
        <f t="shared" si="43"/>
        <v>282.42687176633865</v>
      </c>
      <c r="H456" s="9">
        <f t="shared" si="43"/>
        <v>336.40192503880297</v>
      </c>
      <c r="I456" s="9">
        <f t="shared" si="43"/>
        <v>247.07938837471329</v>
      </c>
      <c r="J456" s="9">
        <f t="shared" si="43"/>
        <v>45.423907047263008</v>
      </c>
      <c r="K456" s="9">
        <f t="shared" si="43"/>
        <v>2.4294429953489427</v>
      </c>
      <c r="L456" s="9">
        <f t="shared" si="38"/>
        <v>1188.7615352224668</v>
      </c>
    </row>
    <row r="457" spans="3:12">
      <c r="C457">
        <v>1995.7917</v>
      </c>
      <c r="D457">
        <v>358.14</v>
      </c>
      <c r="E457" s="1">
        <f t="shared" si="39"/>
        <v>2201</v>
      </c>
      <c r="F457" s="4">
        <f>F456*SUM(economy!Z247:AB247)/SUM(economy!Z246:AB246)</f>
        <v>19903.499091913734</v>
      </c>
      <c r="G457" s="9">
        <f t="shared" si="43"/>
        <v>283.64954209996415</v>
      </c>
      <c r="H457" s="9">
        <f t="shared" si="43"/>
        <v>337.35750456728908</v>
      </c>
      <c r="I457" s="9">
        <f t="shared" si="43"/>
        <v>246.77258669996087</v>
      </c>
      <c r="J457" s="9">
        <f t="shared" si="43"/>
        <v>45.180271146950417</v>
      </c>
      <c r="K457" s="9">
        <f t="shared" si="43"/>
        <v>2.414047303953605</v>
      </c>
      <c r="L457" s="9">
        <f t="shared" ref="L457:L520" si="44">SUM(G457:K457,L$5)</f>
        <v>1190.373951818118</v>
      </c>
    </row>
    <row r="458" spans="3:12">
      <c r="C458">
        <v>1995.875</v>
      </c>
      <c r="D458">
        <v>359.61</v>
      </c>
      <c r="E458" s="1">
        <f t="shared" ref="E458:E521" si="45">1+E457</f>
        <v>2202</v>
      </c>
      <c r="F458" s="4">
        <f>F457*SUM(economy!Z248:AB248)/SUM(economy!Z247:AB247)</f>
        <v>19773.896102526156</v>
      </c>
      <c r="G458" s="9">
        <f t="shared" si="43"/>
        <v>284.86430965017485</v>
      </c>
      <c r="H458" s="9">
        <f t="shared" si="43"/>
        <v>338.29829713959055</v>
      </c>
      <c r="I458" s="9">
        <f t="shared" si="43"/>
        <v>246.45045010091712</v>
      </c>
      <c r="J458" s="9">
        <f t="shared" si="43"/>
        <v>44.935355739253716</v>
      </c>
      <c r="K458" s="9">
        <f t="shared" si="43"/>
        <v>2.3986302809296358</v>
      </c>
      <c r="L458" s="9">
        <f t="shared" si="44"/>
        <v>1191.947042910866</v>
      </c>
    </row>
    <row r="459" spans="3:12">
      <c r="C459">
        <v>1995.9583</v>
      </c>
      <c r="D459">
        <v>360.82</v>
      </c>
      <c r="E459" s="1">
        <f t="shared" si="45"/>
        <v>2203</v>
      </c>
      <c r="F459" s="4">
        <f>F458*SUM(economy!Z249:AB249)/SUM(economy!Z248:AB248)</f>
        <v>19644.196709686552</v>
      </c>
      <c r="G459" s="9">
        <f t="shared" si="43"/>
        <v>286.0711671587797</v>
      </c>
      <c r="H459" s="9">
        <f t="shared" si="43"/>
        <v>339.22433226861824</v>
      </c>
      <c r="I459" s="9">
        <f t="shared" si="43"/>
        <v>246.11316654606435</v>
      </c>
      <c r="J459" s="9">
        <f t="shared" si="43"/>
        <v>44.689219960347508</v>
      </c>
      <c r="K459" s="9">
        <f t="shared" si="43"/>
        <v>2.3831947363950148</v>
      </c>
      <c r="L459" s="9">
        <f t="shared" si="44"/>
        <v>1193.4810806702048</v>
      </c>
    </row>
    <row r="460" spans="3:12">
      <c r="C460">
        <v>1996.0417</v>
      </c>
      <c r="D460">
        <v>362.2</v>
      </c>
      <c r="E460" s="1">
        <f t="shared" si="45"/>
        <v>2204</v>
      </c>
      <c r="F460" s="4">
        <f>F459*SUM(economy!Z250:AB250)/SUM(economy!Z249:AB249)</f>
        <v>19514.423028998386</v>
      </c>
      <c r="G460" s="9">
        <f t="shared" si="43"/>
        <v>287.27010874199999</v>
      </c>
      <c r="H460" s="9">
        <f t="shared" si="43"/>
        <v>340.13564150057249</v>
      </c>
      <c r="I460" s="9">
        <f t="shared" si="43"/>
        <v>245.76092486402464</v>
      </c>
      <c r="J460" s="9">
        <f t="shared" si="43"/>
        <v>44.441922211243167</v>
      </c>
      <c r="K460" s="9">
        <f t="shared" si="43"/>
        <v>2.3677434320126562</v>
      </c>
      <c r="L460" s="9">
        <f t="shared" si="44"/>
        <v>1194.9763407498531</v>
      </c>
    </row>
    <row r="461" spans="3:12">
      <c r="C461">
        <v>1996.125</v>
      </c>
      <c r="D461">
        <v>363.36</v>
      </c>
      <c r="E461" s="1">
        <f t="shared" si="45"/>
        <v>2205</v>
      </c>
      <c r="F461" s="4">
        <f>F460*SUM(economy!Z251:AB251)/SUM(economy!Z250:AB250)</f>
        <v>19384.59677384422</v>
      </c>
      <c r="G461" s="9">
        <f t="shared" si="43"/>
        <v>288.46112986583557</v>
      </c>
      <c r="H461" s="9">
        <f t="shared" si="43"/>
        <v>341.03225837145169</v>
      </c>
      <c r="I461" s="9">
        <f t="shared" si="43"/>
        <v>245.3939146713781</v>
      </c>
      <c r="J461" s="9">
        <f t="shared" si="43"/>
        <v>44.193520152413996</v>
      </c>
      <c r="K461" s="9">
        <f t="shared" si="43"/>
        <v>2.3522790811070315</v>
      </c>
      <c r="L461" s="9">
        <f t="shared" si="44"/>
        <v>1196.4331021421863</v>
      </c>
    </row>
    <row r="462" spans="3:12">
      <c r="C462">
        <v>1996.2083</v>
      </c>
      <c r="D462">
        <v>364.28</v>
      </c>
      <c r="E462" s="1">
        <f t="shared" si="45"/>
        <v>2206</v>
      </c>
      <c r="F462" s="4">
        <f>F461*SUM(economy!Z252:AB252)/SUM(economy!Z251:AB251)</f>
        <v>19254.739256926779</v>
      </c>
      <c r="G462" s="9">
        <f t="shared" si="43"/>
        <v>289.64422732151621</v>
      </c>
      <c r="H462" s="9">
        <f t="shared" si="43"/>
        <v>341.91421836381079</v>
      </c>
      <c r="I462" s="9">
        <f t="shared" si="43"/>
        <v>245.01232630165865</v>
      </c>
      <c r="J462" s="9">
        <f t="shared" si="43"/>
        <v>43.944070698890805</v>
      </c>
      <c r="K462" s="9">
        <f t="shared" si="43"/>
        <v>2.3368043488002543</v>
      </c>
      <c r="L462" s="9">
        <f t="shared" si="44"/>
        <v>1197.8516470346767</v>
      </c>
    </row>
    <row r="463" spans="3:12">
      <c r="C463">
        <v>1996.2917</v>
      </c>
      <c r="D463">
        <v>364.69</v>
      </c>
      <c r="E463" s="1">
        <f t="shared" si="45"/>
        <v>2207</v>
      </c>
      <c r="F463" s="4">
        <f>F462*SUM(economy!Z253:AB253)/SUM(economy!Z252:AB252)</f>
        <v>19124.87139195449</v>
      </c>
      <c r="G463" s="9">
        <f t="shared" si="43"/>
        <v>290.81939920104696</v>
      </c>
      <c r="H463" s="9">
        <f t="shared" si="43"/>
        <v>342.78155886378408</v>
      </c>
      <c r="I463" s="9">
        <f t="shared" si="43"/>
        <v>244.61635073553472</v>
      </c>
      <c r="J463" s="9">
        <f t="shared" si="43"/>
        <v>43.69363001581857</v>
      </c>
      <c r="K463" s="9">
        <f t="shared" si="43"/>
        <v>2.321321852166971</v>
      </c>
      <c r="L463" s="9">
        <f t="shared" si="44"/>
        <v>1199.2322606683515</v>
      </c>
    </row>
    <row r="464" spans="3:12">
      <c r="C464">
        <v>1996.375</v>
      </c>
      <c r="D464">
        <v>365.25</v>
      </c>
      <c r="E464" s="1">
        <f t="shared" si="45"/>
        <v>2208</v>
      </c>
      <c r="F464" s="4">
        <f>F463*SUM(economy!Z254:AB254)/SUM(economy!Z253:AB253)</f>
        <v>18995.01369546571</v>
      </c>
      <c r="G464" s="9">
        <f t="shared" si="43"/>
        <v>291.9866448728564</v>
      </c>
      <c r="H464" s="9">
        <f t="shared" si="43"/>
        <v>343.63431911838381</v>
      </c>
      <c r="I464" s="9">
        <f t="shared" si="43"/>
        <v>244.20617953218016</v>
      </c>
      <c r="J464" s="9">
        <f t="shared" si="43"/>
        <v>43.442253514464717</v>
      </c>
      <c r="K464" s="9">
        <f t="shared" si="43"/>
        <v>2.3058341604074384</v>
      </c>
      <c r="L464" s="9">
        <f t="shared" si="44"/>
        <v>1200.5752311982924</v>
      </c>
    </row>
    <row r="465" spans="3:12">
      <c r="C465">
        <v>1996.4583</v>
      </c>
      <c r="D465">
        <v>365.06</v>
      </c>
      <c r="E465" s="1">
        <f t="shared" si="45"/>
        <v>2209</v>
      </c>
      <c r="F465" s="4">
        <f>F464*SUM(economy!Z255:AB255)/SUM(economy!Z254:AB254)</f>
        <v>18865.18628878691</v>
      </c>
      <c r="G465" s="9">
        <f t="shared" si="43"/>
        <v>293.1459649575562</v>
      </c>
      <c r="H465" s="9">
        <f t="shared" si="43"/>
        <v>344.47254019308821</v>
      </c>
      <c r="I465" s="9">
        <f t="shared" si="43"/>
        <v>243.78200476184048</v>
      </c>
      <c r="J465" s="9">
        <f t="shared" si="43"/>
        <v>43.189995848669582</v>
      </c>
      <c r="K465" s="9">
        <f t="shared" si="43"/>
        <v>2.290343795038146</v>
      </c>
      <c r="L465" s="9">
        <f t="shared" si="44"/>
        <v>1201.8808495561925</v>
      </c>
    </row>
    <row r="466" spans="3:12">
      <c r="C466">
        <v>1996.5417</v>
      </c>
      <c r="D466">
        <v>363.69</v>
      </c>
      <c r="E466" s="1">
        <f t="shared" si="45"/>
        <v>2210</v>
      </c>
      <c r="F466" s="4">
        <f>F465*SUM(economy!Z256:AB256)/SUM(economy!Z255:AB255)</f>
        <v>18735.408900119593</v>
      </c>
      <c r="G466" s="9">
        <f t="shared" si="43"/>
        <v>294.2973613038202</v>
      </c>
      <c r="H466" s="9">
        <f t="shared" si="43"/>
        <v>345.29626492972943</v>
      </c>
      <c r="I466" s="9">
        <f t="shared" si="43"/>
        <v>243.3440189395983</v>
      </c>
      <c r="J466" s="9">
        <f t="shared" si="43"/>
        <v>42.936910911729449</v>
      </c>
      <c r="K466" s="9">
        <f t="shared" si="43"/>
        <v>2.2748532300993691</v>
      </c>
      <c r="L466" s="9">
        <f t="shared" si="44"/>
        <v>1203.1494093149768</v>
      </c>
    </row>
    <row r="467" spans="3:12">
      <c r="C467">
        <v>1996.625</v>
      </c>
      <c r="D467">
        <v>361.55</v>
      </c>
      <c r="E467" s="1">
        <f t="shared" si="45"/>
        <v>2211</v>
      </c>
      <c r="F467" s="4">
        <f>F466*SUM(economy!Z257:AB257)/SUM(economy!Z256:AB256)</f>
        <v>18605.700866751016</v>
      </c>
      <c r="G467" s="9">
        <f t="shared" si="43"/>
        <v>295.44083696439088</v>
      </c>
      <c r="H467" s="9">
        <f t="shared" si="43"/>
        <v>346.10553790469379</v>
      </c>
      <c r="I467" s="9">
        <f t="shared" si="43"/>
        <v>242.89241496034151</v>
      </c>
      <c r="J467" s="9">
        <f t="shared" si="43"/>
        <v>42.683051833702642</v>
      </c>
      <c r="K467" s="9">
        <f t="shared" si="43"/>
        <v>2.2593648923790313</v>
      </c>
      <c r="L467" s="9">
        <f t="shared" si="44"/>
        <v>1204.381206555508</v>
      </c>
    </row>
    <row r="468" spans="3:12">
      <c r="C468">
        <v>1996.7083</v>
      </c>
      <c r="D468">
        <v>359.69</v>
      </c>
      <c r="E468" s="1">
        <f t="shared" si="45"/>
        <v>2212</v>
      </c>
      <c r="F468" s="4">
        <f>F467*SUM(economy!Z258:AB258)/SUM(economy!Z257:AB257)</f>
        <v>18476.081137383659</v>
      </c>
      <c r="G468" s="9">
        <f t="shared" si="43"/>
        <v>296.57639617222077</v>
      </c>
      <c r="H468" s="9">
        <f t="shared" si="43"/>
        <v>346.90040538744444</v>
      </c>
      <c r="I468" s="9">
        <f t="shared" si="43"/>
        <v>242.42738603493638</v>
      </c>
      <c r="J468" s="9">
        <f t="shared" si="43"/>
        <v>42.428470979128939</v>
      </c>
      <c r="K468" s="9">
        <f t="shared" si="43"/>
        <v>2.2438811616522738</v>
      </c>
      <c r="L468" s="9">
        <f t="shared" si="44"/>
        <v>1205.576539735383</v>
      </c>
    </row>
    <row r="469" spans="3:12">
      <c r="C469">
        <v>1996.7917</v>
      </c>
      <c r="D469">
        <v>359.72</v>
      </c>
      <c r="E469" s="1">
        <f t="shared" si="45"/>
        <v>2213</v>
      </c>
      <c r="F469" s="4">
        <f>F468*SUM(economy!Z259:AB259)/SUM(economy!Z258:AB258)</f>
        <v>18346.568274578742</v>
      </c>
      <c r="G469" s="9">
        <f t="shared" si="43"/>
        <v>297.70404431675593</v>
      </c>
      <c r="H469" s="9">
        <f t="shared" si="43"/>
        <v>347.68091529937669</v>
      </c>
      <c r="I469" s="9">
        <f t="shared" si="43"/>
        <v>241.94912562760732</v>
      </c>
      <c r="J469" s="9">
        <f t="shared" si="43"/>
        <v>42.173219945152695</v>
      </c>
      <c r="K469" s="9">
        <f t="shared" si="43"/>
        <v>2.2284043709361292</v>
      </c>
      <c r="L469" s="9">
        <f t="shared" si="44"/>
        <v>1206.7357095598288</v>
      </c>
    </row>
    <row r="470" spans="3:12">
      <c r="C470">
        <v>1996.875</v>
      </c>
      <c r="D470">
        <v>361.04</v>
      </c>
      <c r="E470" s="1">
        <f t="shared" si="45"/>
        <v>2214</v>
      </c>
      <c r="F470" s="4">
        <f>F469*SUM(economy!Z260:AB260)/SUM(economy!Z259:AB259)</f>
        <v>18217.180457308994</v>
      </c>
      <c r="G470" s="9">
        <f t="shared" si="43"/>
        <v>298.82378792036872</v>
      </c>
      <c r="H470" s="9">
        <f t="shared" si="43"/>
        <v>348.44711717301612</v>
      </c>
      <c r="I470" s="9">
        <f t="shared" si="43"/>
        <v>241.45782739452443</v>
      </c>
      <c r="J470" s="9">
        <f t="shared" si="43"/>
        <v>41.91734956003998</v>
      </c>
      <c r="K470" s="9">
        <f t="shared" si="43"/>
        <v>2.2129368067587043</v>
      </c>
      <c r="L470" s="9">
        <f t="shared" si="44"/>
        <v>1207.8590188547078</v>
      </c>
    </row>
    <row r="471" spans="3:12">
      <c r="C471">
        <v>1996.9583</v>
      </c>
      <c r="D471">
        <v>362.39</v>
      </c>
      <c r="E471" s="1">
        <f t="shared" si="45"/>
        <v>2215</v>
      </c>
      <c r="F471" s="4">
        <f>F470*SUM(economy!Z261:AB261)/SUM(economy!Z260:AB260)</f>
        <v>18087.935483616002</v>
      </c>
      <c r="G471" s="9">
        <f t="shared" ref="G471:K486" si="46">G470*(1-G$5)+G$4*$F470*$L$4/1000</f>
        <v>299.93563461494625</v>
      </c>
      <c r="H471" s="9">
        <f t="shared" si="46"/>
        <v>349.19906211156871</v>
      </c>
      <c r="I471" s="9">
        <f t="shared" si="46"/>
        <v>240.95368512359863</v>
      </c>
      <c r="J471" s="9">
        <f t="shared" si="46"/>
        <v>41.660909882080091</v>
      </c>
      <c r="K471" s="9">
        <f t="shared" si="46"/>
        <v>2.1974807094422979</v>
      </c>
      <c r="L471" s="9">
        <f t="shared" si="44"/>
        <v>1208.9467724416359</v>
      </c>
    </row>
    <row r="472" spans="3:12">
      <c r="C472">
        <v>1997.0417</v>
      </c>
      <c r="D472">
        <v>363.24</v>
      </c>
      <c r="E472" s="1">
        <f t="shared" si="45"/>
        <v>2216</v>
      </c>
      <c r="F472" s="4">
        <f>F471*SUM(economy!Z262:AB262)/SUM(economy!Z261:AB261)</f>
        <v>17958.850773367267</v>
      </c>
      <c r="G472" s="9">
        <f t="shared" si="46"/>
        <v>301.03959311864111</v>
      </c>
      <c r="H472" s="9">
        <f t="shared" si="46"/>
        <v>349.93680274883155</v>
      </c>
      <c r="I472" s="9">
        <f t="shared" si="46"/>
        <v>240.43689267548433</v>
      </c>
      <c r="J472" s="9">
        <f t="shared" si="46"/>
        <v>41.403950198861622</v>
      </c>
      <c r="K472" s="9">
        <f t="shared" si="46"/>
        <v>2.1820382733998791</v>
      </c>
      <c r="L472" s="9">
        <f t="shared" si="44"/>
        <v>1209.9992770152185</v>
      </c>
    </row>
    <row r="473" spans="3:12">
      <c r="C473">
        <v>1997.125</v>
      </c>
      <c r="D473">
        <v>364.21</v>
      </c>
      <c r="E473" s="1">
        <f t="shared" si="45"/>
        <v>2217</v>
      </c>
      <c r="F473" s="4">
        <f>F472*SUM(economy!Z263:AB263)/SUM(economy!Z262:AB262)</f>
        <v>17829.943371108708</v>
      </c>
      <c r="G473" s="9">
        <f t="shared" si="46"/>
        <v>302.13567321279027</v>
      </c>
      <c r="H473" s="9">
        <f t="shared" si="46"/>
        <v>350.660393209473</v>
      </c>
      <c r="I473" s="9">
        <f t="shared" si="46"/>
        <v>239.90764392578819</v>
      </c>
      <c r="J473" s="9">
        <f t="shared" si="46"/>
        <v>41.146519026913595</v>
      </c>
      <c r="K473" s="9">
        <f t="shared" si="46"/>
        <v>2.1666116474443489</v>
      </c>
      <c r="L473" s="9">
        <f t="shared" si="44"/>
        <v>1211.0168410224094</v>
      </c>
    </row>
    <row r="474" spans="3:12">
      <c r="C474">
        <v>1997.2083</v>
      </c>
      <c r="D474">
        <v>364.65</v>
      </c>
      <c r="E474" s="1">
        <f t="shared" si="45"/>
        <v>2218</v>
      </c>
      <c r="F474" s="4">
        <f>F473*SUM(economy!Z264:AB264)/SUM(economy!Z263:AB263)</f>
        <v>17701.229949008211</v>
      </c>
      <c r="G474" s="9">
        <f t="shared" si="46"/>
        <v>303.22388571900819</v>
      </c>
      <c r="H474" s="9">
        <f t="shared" si="46"/>
        <v>351.36988906968952</v>
      </c>
      <c r="I474" s="9">
        <f t="shared" si="46"/>
        <v>239.36613270848196</v>
      </c>
      <c r="J474" s="9">
        <f t="shared" si="46"/>
        <v>40.888664111701807</v>
      </c>
      <c r="K474" s="9">
        <f t="shared" si="46"/>
        <v>2.151202935110037</v>
      </c>
      <c r="L474" s="9">
        <f t="shared" si="44"/>
        <v>1211.9997745439914</v>
      </c>
    </row>
    <row r="475" spans="3:12">
      <c r="C475">
        <v>1997.2917</v>
      </c>
      <c r="D475">
        <v>366.49</v>
      </c>
      <c r="E475" s="1">
        <f t="shared" si="45"/>
        <v>2219</v>
      </c>
      <c r="F475" s="4">
        <f>F474*SUM(economy!Z265:AB265)/SUM(economy!Z264:AB264)</f>
        <v>17572.72680988544</v>
      </c>
      <c r="G475" s="9">
        <f t="shared" si="46"/>
        <v>304.30424247645942</v>
      </c>
      <c r="H475" s="9">
        <f t="shared" si="46"/>
        <v>352.06534731824769</v>
      </c>
      <c r="I475" s="9">
        <f t="shared" si="46"/>
        <v>238.81255276051729</v>
      </c>
      <c r="J475" s="9">
        <f t="shared" si="46"/>
        <v>40.630432427970909</v>
      </c>
      <c r="K475" s="9">
        <f t="shared" si="46"/>
        <v>2.1358141949858944</v>
      </c>
      <c r="L475" s="9">
        <f t="shared" si="44"/>
        <v>1212.9483891781811</v>
      </c>
    </row>
    <row r="476" spans="3:12">
      <c r="C476">
        <v>1997.375</v>
      </c>
      <c r="D476">
        <v>366.77</v>
      </c>
      <c r="E476" s="1">
        <f t="shared" si="45"/>
        <v>2220</v>
      </c>
      <c r="F476" s="4">
        <f>F475*SUM(economy!Z266:AB266)/SUM(economy!Z265:AB265)</f>
        <v>17444.449890324071</v>
      </c>
      <c r="G476" s="9">
        <f t="shared" si="46"/>
        <v>305.37675631931626</v>
      </c>
      <c r="H476" s="9">
        <f t="shared" si="46"/>
        <v>352.74682631791734</v>
      </c>
      <c r="I476" s="9">
        <f t="shared" si="46"/>
        <v>238.24709766763911</v>
      </c>
      <c r="J476" s="9">
        <f t="shared" si="46"/>
        <v>40.371870180422562</v>
      </c>
      <c r="K476" s="9">
        <f t="shared" si="46"/>
        <v>2.1204474410598309</v>
      </c>
      <c r="L476" s="9">
        <f t="shared" si="44"/>
        <v>1213.8629979263551</v>
      </c>
    </row>
    <row r="477" spans="3:12">
      <c r="C477">
        <v>1997.4583</v>
      </c>
      <c r="D477">
        <v>365.73</v>
      </c>
      <c r="E477" s="1">
        <f t="shared" si="45"/>
        <v>2221</v>
      </c>
      <c r="F477" s="4">
        <f>F476*SUM(economy!Z267:AB267)/SUM(economy!Z266:AB266)</f>
        <v>17316.414763861882</v>
      </c>
      <c r="G477" s="9">
        <f t="shared" si="46"/>
        <v>306.44144105440648</v>
      </c>
      <c r="H477" s="9">
        <f t="shared" si="46"/>
        <v>353.41438576730366</v>
      </c>
      <c r="I477" s="9">
        <f t="shared" si="46"/>
        <v>237.66996081139368</v>
      </c>
      <c r="J477" s="9">
        <f t="shared" si="46"/>
        <v>40.113022804720131</v>
      </c>
      <c r="K477" s="9">
        <f t="shared" si="46"/>
        <v>2.1051046430736782</v>
      </c>
      <c r="L477" s="9">
        <f t="shared" si="44"/>
        <v>1214.7439150808978</v>
      </c>
    </row>
    <row r="478" spans="3:12">
      <c r="C478">
        <v>1997.5417</v>
      </c>
      <c r="D478">
        <v>364.46</v>
      </c>
      <c r="E478" s="1">
        <f t="shared" si="45"/>
        <v>2222</v>
      </c>
      <c r="F478" s="4">
        <f>F477*SUM(economy!Z268:AB268)/SUM(economy!Z267:AB267)</f>
        <v>17188.636644254912</v>
      </c>
      <c r="G478" s="9">
        <f t="shared" si="46"/>
        <v>307.49831143905533</v>
      </c>
      <c r="H478" s="9">
        <f t="shared" si="46"/>
        <v>354.06808666308291</v>
      </c>
      <c r="I478" s="9">
        <f t="shared" si="46"/>
        <v>237.08133531732756</v>
      </c>
      <c r="J478" s="9">
        <f t="shared" si="46"/>
        <v>39.853934968810393</v>
      </c>
      <c r="K478" s="9">
        <f t="shared" si="46"/>
        <v>2.0897877268882574</v>
      </c>
      <c r="L478" s="9">
        <f t="shared" si="44"/>
        <v>1215.5914561151644</v>
      </c>
    </row>
    <row r="479" spans="3:12">
      <c r="C479">
        <v>1997.625</v>
      </c>
      <c r="D479">
        <v>362.4</v>
      </c>
      <c r="E479" s="1">
        <f t="shared" si="45"/>
        <v>2223</v>
      </c>
      <c r="F479" s="4">
        <f>F478*SUM(economy!Z269:AB269)/SUM(economy!Z268:AB268)</f>
        <v>17061.130388811249</v>
      </c>
      <c r="G479" s="9">
        <f t="shared" si="46"/>
        <v>308.54738315912721</v>
      </c>
      <c r="H479" s="9">
        <f t="shared" si="46"/>
        <v>354.70799126264961</v>
      </c>
      <c r="I479" s="9">
        <f t="shared" si="46"/>
        <v>236.48141400437194</v>
      </c>
      <c r="J479" s="9">
        <f t="shared" si="46"/>
        <v>39.594650574552865</v>
      </c>
      <c r="K479" s="9">
        <f t="shared" si="46"/>
        <v>2.0744985748580502</v>
      </c>
      <c r="L479" s="9">
        <f t="shared" si="44"/>
        <v>1216.4059375755596</v>
      </c>
    </row>
    <row r="480" spans="3:12">
      <c r="C480">
        <v>1997.7083</v>
      </c>
      <c r="D480">
        <v>360.44</v>
      </c>
      <c r="E480" s="1">
        <f t="shared" si="45"/>
        <v>2224</v>
      </c>
      <c r="F480" s="4">
        <f>F479*SUM(economy!Z270:AB270)/SUM(economy!Z269:AB269)</f>
        <v>16933.910501790881</v>
      </c>
      <c r="G480" s="9">
        <f t="shared" si="46"/>
        <v>309.5886728072706</v>
      </c>
      <c r="H480" s="9">
        <f t="shared" si="46"/>
        <v>355.33416304717855</v>
      </c>
      <c r="I480" s="9">
        <f t="shared" si="46"/>
        <v>235.87038933540742</v>
      </c>
      <c r="J480" s="9">
        <f t="shared" si="46"/>
        <v>39.335212759647376</v>
      </c>
      <c r="K480" s="9">
        <f t="shared" si="46"/>
        <v>2.0592390262149634</v>
      </c>
      <c r="L480" s="9">
        <f t="shared" si="44"/>
        <v>1217.1876769757191</v>
      </c>
    </row>
    <row r="481" spans="3:12">
      <c r="C481">
        <v>1997.7917</v>
      </c>
      <c r="D481">
        <v>360.98</v>
      </c>
      <c r="E481" s="1">
        <f t="shared" si="45"/>
        <v>2225</v>
      </c>
      <c r="F481" s="4">
        <f>F480*SUM(economy!Z271:AB271)/SUM(economy!Z270:AB270)</f>
        <v>16806.991137867437</v>
      </c>
      <c r="G481" s="9">
        <f t="shared" si="46"/>
        <v>310.62219786137052</v>
      </c>
      <c r="H481" s="9">
        <f t="shared" si="46"/>
        <v>355.94666668510837</v>
      </c>
      <c r="I481" s="9">
        <f t="shared" si="46"/>
        <v>235.24845336900302</v>
      </c>
      <c r="J481" s="9">
        <f t="shared" si="46"/>
        <v>39.075663899850483</v>
      </c>
      <c r="K481" s="9">
        <f t="shared" si="46"/>
        <v>2.0440108774607109</v>
      </c>
      <c r="L481" s="9">
        <f t="shared" si="44"/>
        <v>1217.936992692793</v>
      </c>
    </row>
    <row r="482" spans="3:12">
      <c r="C482">
        <v>1997.875</v>
      </c>
      <c r="D482">
        <v>362.65</v>
      </c>
      <c r="E482" s="1">
        <f t="shared" si="45"/>
        <v>2226</v>
      </c>
      <c r="F482" s="4">
        <f>F481*SUM(economy!Z272:AB272)/SUM(economy!Z271:AB271)</f>
        <v>16680.38610564826</v>
      </c>
      <c r="G482" s="9">
        <f t="shared" si="46"/>
        <v>311.64797666321221</v>
      </c>
      <c r="H482" s="9">
        <f t="shared" si="46"/>
        <v>356.54556799605024</v>
      </c>
      <c r="I482" s="9">
        <f t="shared" si="46"/>
        <v>234.61579771232309</v>
      </c>
      <c r="J482" s="9">
        <f t="shared" si="46"/>
        <v>38.816045611471687</v>
      </c>
      <c r="K482" s="9">
        <f t="shared" si="46"/>
        <v>2.0288158827673319</v>
      </c>
      <c r="L482" s="9">
        <f t="shared" si="44"/>
        <v>1218.6542038658245</v>
      </c>
    </row>
    <row r="483" spans="3:12">
      <c r="C483">
        <v>1997.9583</v>
      </c>
      <c r="D483">
        <v>364.51</v>
      </c>
      <c r="E483" s="1">
        <f t="shared" si="45"/>
        <v>2227</v>
      </c>
      <c r="F483" s="4">
        <f>F482*SUM(economy!Z273:AB273)/SUM(economy!Z272:AB272)</f>
        <v>16554.108871248871</v>
      </c>
      <c r="G483" s="9">
        <f t="shared" si="46"/>
        <v>312.66602839735975</v>
      </c>
      <c r="H483" s="9">
        <f t="shared" si="46"/>
        <v>357.13093391512638</v>
      </c>
      <c r="I483" s="9">
        <f t="shared" si="46"/>
        <v>233.9726134751952</v>
      </c>
      <c r="J483" s="9">
        <f t="shared" si="46"/>
        <v>38.556398754140119</v>
      </c>
      <c r="K483" s="9">
        <f t="shared" si="46"/>
        <v>2.0136557543853741</v>
      </c>
      <c r="L483" s="9">
        <f t="shared" si="44"/>
        <v>1219.3396302962069</v>
      </c>
    </row>
    <row r="484" spans="3:12">
      <c r="C484">
        <v>1998.0417</v>
      </c>
      <c r="D484">
        <v>365.39</v>
      </c>
      <c r="E484" s="1">
        <f t="shared" si="45"/>
        <v>2228</v>
      </c>
      <c r="F484" s="4">
        <f>F483*SUM(economy!Z274:AB274)/SUM(economy!Z273:AB273)</f>
        <v>16428.172561918575</v>
      </c>
      <c r="G484" s="9">
        <f t="shared" si="46"/>
        <v>313.67637307025285</v>
      </c>
      <c r="H484" s="9">
        <f t="shared" si="46"/>
        <v>357.70283245774255</v>
      </c>
      <c r="I484" s="9">
        <f t="shared" si="46"/>
        <v>233.31909122533148</v>
      </c>
      <c r="J484" s="9">
        <f t="shared" si="46"/>
        <v>38.296763433832744</v>
      </c>
      <c r="K484" s="9">
        <f t="shared" si="46"/>
        <v>1.9985321630592892</v>
      </c>
      <c r="L484" s="9">
        <f t="shared" si="44"/>
        <v>1219.9935923502189</v>
      </c>
    </row>
    <row r="485" spans="3:12">
      <c r="C485">
        <v>1998.125</v>
      </c>
      <c r="D485">
        <v>366.1</v>
      </c>
      <c r="E485" s="1">
        <f t="shared" si="45"/>
        <v>2229</v>
      </c>
      <c r="F485" s="4">
        <f>F484*SUM(economy!Z275:AB275)/SUM(economy!Z274:AB274)</f>
        <v>16302.589969713204</v>
      </c>
      <c r="G485" s="9">
        <f t="shared" si="46"/>
        <v>314.6790314895249</v>
      </c>
      <c r="H485" s="9">
        <f t="shared" si="46"/>
        <v>358.26133268479759</v>
      </c>
      <c r="I485" s="9">
        <f t="shared" si="46"/>
        <v>232.65542094469578</v>
      </c>
      <c r="J485" s="9">
        <f t="shared" si="46"/>
        <v>38.037179006155114</v>
      </c>
      <c r="K485" s="9">
        <f t="shared" si="46"/>
        <v>1.9834467384495944</v>
      </c>
      <c r="L485" s="9">
        <f t="shared" si="44"/>
        <v>1220.6164108636231</v>
      </c>
    </row>
    <row r="486" spans="3:12">
      <c r="C486">
        <v>1998.2083</v>
      </c>
      <c r="D486">
        <v>367.36</v>
      </c>
      <c r="E486" s="1">
        <f t="shared" si="45"/>
        <v>2230</v>
      </c>
      <c r="F486" s="4">
        <f>F485*SUM(economy!Z276:AB276)/SUM(economy!Z275:AB275)</f>
        <v>16177.373555212065</v>
      </c>
      <c r="G486" s="9">
        <f t="shared" si="46"/>
        <v>315.67402524354497</v>
      </c>
      <c r="H486" s="9">
        <f t="shared" si="46"/>
        <v>358.80650466833379</v>
      </c>
      <c r="I486" s="9">
        <f t="shared" si="46"/>
        <v>231.98179198700819</v>
      </c>
      <c r="J486" s="9">
        <f t="shared" si="46"/>
        <v>37.777684079865764</v>
      </c>
      <c r="K486" s="9">
        <f t="shared" si="46"/>
        <v>1.9684010695613612</v>
      </c>
      <c r="L486" s="9">
        <f t="shared" si="44"/>
        <v>1221.2084070483143</v>
      </c>
    </row>
    <row r="487" spans="3:12">
      <c r="C487">
        <v>1998.2917</v>
      </c>
      <c r="D487">
        <v>368.79</v>
      </c>
      <c r="E487" s="1">
        <f t="shared" si="45"/>
        <v>2231</v>
      </c>
      <c r="F487" s="4">
        <f>F486*SUM(economy!Z277:AB277)/SUM(economy!Z276:AB276)</f>
        <v>16052.535451275297</v>
      </c>
      <c r="G487" s="9">
        <f t="shared" ref="G487:K502" si="47">G486*(1-G$5)+G$4*$F486*$L$4/1000</f>
        <v>316.66137668118705</v>
      </c>
      <c r="H487" s="9">
        <f t="shared" si="47"/>
        <v>359.33841945763066</v>
      </c>
      <c r="I487" s="9">
        <f t="shared" si="47"/>
        <v>231.29839303637849</v>
      </c>
      <c r="J487" s="9">
        <f t="shared" si="47"/>
        <v>37.518316520635551</v>
      </c>
      <c r="K487" s="9">
        <f t="shared" si="47"/>
        <v>1.9533967051786063</v>
      </c>
      <c r="L487" s="9">
        <f t="shared" si="44"/>
        <v>1221.7699024010103</v>
      </c>
    </row>
    <row r="488" spans="3:12">
      <c r="C488">
        <v>1998.375</v>
      </c>
      <c r="D488">
        <v>369.56</v>
      </c>
      <c r="E488" s="1">
        <f t="shared" si="45"/>
        <v>2232</v>
      </c>
      <c r="F488" s="4">
        <f>F487*SUM(economy!Z278:AB278)/SUM(economy!Z277:AB277)</f>
        <v>15928.087466838637</v>
      </c>
      <c r="G488" s="9">
        <f t="shared" si="47"/>
        <v>317.64110889182825</v>
      </c>
      <c r="H488" s="9">
        <f t="shared" si="47"/>
        <v>359.85714904574456</v>
      </c>
      <c r="I488" s="9">
        <f t="shared" si="47"/>
        <v>230.60541206705926</v>
      </c>
      <c r="J488" s="9">
        <f t="shared" si="47"/>
        <v>37.259113455033194</v>
      </c>
      <c r="K488" s="9">
        <f t="shared" si="47"/>
        <v>1.9384351543041687</v>
      </c>
      <c r="L488" s="9">
        <f t="shared" si="44"/>
        <v>1222.3012186139695</v>
      </c>
    </row>
    <row r="489" spans="3:12">
      <c r="C489">
        <v>1998.4583</v>
      </c>
      <c r="D489">
        <v>369.13</v>
      </c>
      <c r="E489" s="1">
        <f t="shared" si="45"/>
        <v>2233</v>
      </c>
      <c r="F489" s="4">
        <f>F488*SUM(economy!Z279:AB279)/SUM(economy!Z278:AB278)</f>
        <v>15804.041090742427</v>
      </c>
      <c r="G489" s="9">
        <f t="shared" si="47"/>
        <v>318.61324568557899</v>
      </c>
      <c r="H489" s="9">
        <f t="shared" si="47"/>
        <v>360.36276633649726</v>
      </c>
      <c r="I489" s="9">
        <f t="shared" si="47"/>
        <v>229.90303630430924</v>
      </c>
      <c r="J489" s="9">
        <f t="shared" si="47"/>
        <v>37.00011127472861</v>
      </c>
      <c r="K489" s="9">
        <f t="shared" si="47"/>
        <v>1.9235178866046638</v>
      </c>
      <c r="L489" s="9">
        <f t="shared" si="44"/>
        <v>1222.8026774877189</v>
      </c>
    </row>
    <row r="490" spans="3:12">
      <c r="C490">
        <v>1998.5417</v>
      </c>
      <c r="D490">
        <v>367.98</v>
      </c>
      <c r="E490" s="1">
        <f t="shared" si="45"/>
        <v>2234</v>
      </c>
      <c r="F490" s="4">
        <f>F489*SUM(economy!Z280:AB280)/SUM(economy!Z279:AB279)</f>
        <v>15680.407495591542</v>
      </c>
      <c r="G490" s="9">
        <f t="shared" si="47"/>
        <v>319.57781157374637</v>
      </c>
      <c r="H490" s="9">
        <f t="shared" si="47"/>
        <v>360.85534511191412</v>
      </c>
      <c r="I490" s="9">
        <f t="shared" si="47"/>
        <v>229.19145218635742</v>
      </c>
      <c r="J490" s="9">
        <f t="shared" si="47"/>
        <v>36.74134564090545</v>
      </c>
      <c r="K490" s="9">
        <f t="shared" si="47"/>
        <v>1.9086463328601297</v>
      </c>
      <c r="L490" s="9">
        <f t="shared" si="44"/>
        <v>1223.2746008457834</v>
      </c>
    </row>
    <row r="491" spans="3:12">
      <c r="C491">
        <v>1998.625</v>
      </c>
      <c r="D491">
        <v>366.1</v>
      </c>
      <c r="E491" s="1">
        <f t="shared" si="45"/>
        <v>2235</v>
      </c>
      <c r="F491" s="4">
        <f>F490*SUM(economy!Z281:AB281)/SUM(economy!Z280:AB280)</f>
        <v>15557.197541643398</v>
      </c>
      <c r="G491" s="9">
        <f t="shared" si="47"/>
        <v>320.53483174953362</v>
      </c>
      <c r="H491" s="9">
        <f t="shared" si="47"/>
        <v>361.3349600001149</v>
      </c>
      <c r="I491" s="9">
        <f t="shared" si="47"/>
        <v>228.47084532745748</v>
      </c>
      <c r="J491" s="9">
        <f t="shared" si="47"/>
        <v>36.482851488874658</v>
      </c>
      <c r="K491" s="9">
        <f t="shared" si="47"/>
        <v>1.8938218854179663</v>
      </c>
      <c r="L491" s="9">
        <f t="shared" si="44"/>
        <v>1223.7173104513986</v>
      </c>
    </row>
    <row r="492" spans="3:12">
      <c r="C492">
        <v>1998.7083</v>
      </c>
      <c r="D492">
        <v>364.16</v>
      </c>
      <c r="E492" s="1">
        <f t="shared" si="45"/>
        <v>2236</v>
      </c>
      <c r="F492" s="4">
        <f>F491*SUM(economy!Z282:AB282)/SUM(economy!Z281:AB281)</f>
        <v>15434.421780721212</v>
      </c>
      <c r="G492" s="9">
        <f t="shared" si="47"/>
        <v>321.48433206897664</v>
      </c>
      <c r="H492" s="9">
        <f t="shared" si="47"/>
        <v>361.80168644365762</v>
      </c>
      <c r="I492" s="9">
        <f t="shared" si="47"/>
        <v>227.74140048202224</v>
      </c>
      <c r="J492" s="9">
        <f t="shared" si="47"/>
        <v>36.224663032880805</v>
      </c>
      <c r="K492" s="9">
        <f t="shared" si="47"/>
        <v>1.8790458986508012</v>
      </c>
      <c r="L492" s="9">
        <f t="shared" si="44"/>
        <v>1224.1311279261881</v>
      </c>
    </row>
    <row r="493" spans="3:12">
      <c r="C493">
        <v>1998.7917</v>
      </c>
      <c r="D493">
        <v>364.54</v>
      </c>
      <c r="E493" s="1">
        <f t="shared" si="45"/>
        <v>2237</v>
      </c>
      <c r="F493" s="4">
        <f>F492*SUM(economy!Z283:AB283)/SUM(economy!Z282:AB282)</f>
        <v>15312.090460149313</v>
      </c>
      <c r="G493" s="9">
        <f t="shared" si="47"/>
        <v>322.42633903211924</v>
      </c>
      <c r="H493" s="9">
        <f t="shared" si="47"/>
        <v>362.25560066833708</v>
      </c>
      <c r="I493" s="9">
        <f t="shared" si="47"/>
        <v>227.00330150982742</v>
      </c>
      <c r="J493" s="9">
        <f t="shared" si="47"/>
        <v>35.966813771093122</v>
      </c>
      <c r="K493" s="9">
        <f t="shared" si="47"/>
        <v>1.8643196894179188</v>
      </c>
      <c r="L493" s="9">
        <f t="shared" si="44"/>
        <v>1224.5163746707949</v>
      </c>
    </row>
    <row r="494" spans="3:12">
      <c r="C494">
        <v>1998.875</v>
      </c>
      <c r="D494">
        <v>365.67</v>
      </c>
      <c r="E494" s="1">
        <f t="shared" si="45"/>
        <v>2238</v>
      </c>
      <c r="F494" s="4">
        <f>F493*SUM(economy!Z284:AB284)/SUM(economy!Z283:AB283)</f>
        <v>15190.213526708065</v>
      </c>
      <c r="G494" s="9">
        <f t="shared" si="47"/>
        <v>323.36087976442883</v>
      </c>
      <c r="H494" s="9">
        <f t="shared" si="47"/>
        <v>362.69677965243881</v>
      </c>
      <c r="I494" s="9">
        <f t="shared" si="47"/>
        <v>226.25673134227372</v>
      </c>
      <c r="J494" s="9">
        <f t="shared" si="47"/>
        <v>35.709336490773346</v>
      </c>
      <c r="K494" s="9">
        <f t="shared" si="47"/>
        <v>1.8496445375298887</v>
      </c>
      <c r="L494" s="9">
        <f t="shared" si="44"/>
        <v>1224.8733717874447</v>
      </c>
    </row>
    <row r="495" spans="3:12">
      <c r="C495">
        <v>1998.9583</v>
      </c>
      <c r="D495">
        <v>367.3</v>
      </c>
      <c r="E495" s="1">
        <f t="shared" si="45"/>
        <v>2239</v>
      </c>
      <c r="F495" s="4">
        <f>F494*SUM(economy!Z285:AB285)/SUM(economy!Z284:AB284)</f>
        <v>15068.800630605672</v>
      </c>
      <c r="G495" s="9">
        <f t="shared" si="47"/>
        <v>324.28798199845329</v>
      </c>
      <c r="H495" s="9">
        <f t="shared" si="47"/>
        <v>363.12530109644865</v>
      </c>
      <c r="I495" s="9">
        <f t="shared" si="47"/>
        <v>225.50187194969587</v>
      </c>
      <c r="J495" s="9">
        <f t="shared" si="47"/>
        <v>35.452263273612523</v>
      </c>
      <c r="K495" s="9">
        <f t="shared" si="47"/>
        <v>1.8350216862160538</v>
      </c>
      <c r="L495" s="9">
        <f t="shared" si="44"/>
        <v>1225.2024400044265</v>
      </c>
    </row>
    <row r="496" spans="3:12">
      <c r="C496">
        <v>1999.0417</v>
      </c>
      <c r="D496">
        <v>368.35</v>
      </c>
      <c r="E496" s="1">
        <f t="shared" si="45"/>
        <v>2240</v>
      </c>
      <c r="F496" s="4">
        <f>F495*SUM(economy!Z286:AB286)/SUM(economy!Z285:AB285)</f>
        <v>14947.861129464078</v>
      </c>
      <c r="G496" s="9">
        <f t="shared" si="47"/>
        <v>325.2076740557203</v>
      </c>
      <c r="H496" s="9">
        <f t="shared" si="47"/>
        <v>363.54124339321902</v>
      </c>
      <c r="I496" s="9">
        <f t="shared" si="47"/>
        <v>224.73890430970729</v>
      </c>
      <c r="J496" s="9">
        <f t="shared" si="47"/>
        <v>35.195625501229095</v>
      </c>
      <c r="K496" s="9">
        <f t="shared" si="47"/>
        <v>1.8204523425945451</v>
      </c>
      <c r="L496" s="9">
        <f t="shared" si="44"/>
        <v>1225.5038996024703</v>
      </c>
    </row>
    <row r="497" spans="3:12">
      <c r="C497">
        <v>1999.125</v>
      </c>
      <c r="D497">
        <v>369.28</v>
      </c>
      <c r="E497" s="1">
        <f t="shared" si="45"/>
        <v>2241</v>
      </c>
      <c r="F497" s="4">
        <f>F496*SUM(economy!Z287:AB287)/SUM(economy!Z286:AB286)</f>
        <v>14827.404092316647</v>
      </c>
      <c r="G497" s="9">
        <f t="shared" si="47"/>
        <v>326.11998482888009</v>
      </c>
      <c r="H497" s="9">
        <f t="shared" si="47"/>
        <v>363.94468559859104</v>
      </c>
      <c r="I497" s="9">
        <f t="shared" si="47"/>
        <v>223.96800837656826</v>
      </c>
      <c r="J497" s="9">
        <f t="shared" si="47"/>
        <v>34.93945386082072</v>
      </c>
      <c r="K497" s="9">
        <f t="shared" si="47"/>
        <v>1.8059376781444934</v>
      </c>
      <c r="L497" s="9">
        <f t="shared" si="44"/>
        <v>1225.7780703430044</v>
      </c>
    </row>
    <row r="498" spans="3:12">
      <c r="C498">
        <v>1999.2083</v>
      </c>
      <c r="D498">
        <v>369.84</v>
      </c>
      <c r="E498" s="1">
        <f t="shared" si="45"/>
        <v>2242</v>
      </c>
      <c r="F498" s="4">
        <f>F497*SUM(economy!Z288:AB288)/SUM(economy!Z287:AB287)</f>
        <v>14707.438303614959</v>
      </c>
      <c r="G498" s="9">
        <f t="shared" si="47"/>
        <v>327.02494376409192</v>
      </c>
      <c r="H498" s="9">
        <f t="shared" si="47"/>
        <v>364.33570740247347</v>
      </c>
      <c r="I498" s="9">
        <f t="shared" si="47"/>
        <v>223.18936305156606</v>
      </c>
      <c r="J498" s="9">
        <f t="shared" si="47"/>
        <v>34.683778350962484</v>
      </c>
      <c r="K498" s="9">
        <f t="shared" si="47"/>
        <v>1.7914788291801225</v>
      </c>
      <c r="L498" s="9">
        <f t="shared" si="44"/>
        <v>1226.0252713982741</v>
      </c>
    </row>
    <row r="499" spans="3:12">
      <c r="C499">
        <v>1999.2917</v>
      </c>
      <c r="D499">
        <v>371.15</v>
      </c>
      <c r="E499" s="1">
        <f t="shared" si="45"/>
        <v>2243</v>
      </c>
      <c r="F499" s="4">
        <f>F498*SUM(economy!Z289:AB289)/SUM(economy!Z288:AB288)</f>
        <v>14587.972267242732</v>
      </c>
      <c r="G499" s="9">
        <f t="shared" si="47"/>
        <v>327.92258084365528</v>
      </c>
      <c r="H499" s="9">
        <f t="shared" si="47"/>
        <v>364.71438910037671</v>
      </c>
      <c r="I499" s="9">
        <f t="shared" si="47"/>
        <v>222.40314615439453</v>
      </c>
      <c r="J499" s="9">
        <f t="shared" si="47"/>
        <v>34.4286282875441</v>
      </c>
      <c r="K499" s="9">
        <f t="shared" si="47"/>
        <v>1.7770768973264162</v>
      </c>
      <c r="L499" s="9">
        <f t="shared" si="44"/>
        <v>1226.2458212832971</v>
      </c>
    </row>
    <row r="500" spans="3:12">
      <c r="C500">
        <v>1999.375</v>
      </c>
      <c r="D500">
        <v>371.12</v>
      </c>
      <c r="E500" s="1">
        <f t="shared" si="45"/>
        <v>2244</v>
      </c>
      <c r="F500" s="4">
        <f>F499*SUM(economy!Z290:AB290)/SUM(economy!Z289:AB289)</f>
        <v>14469.014210534013</v>
      </c>
      <c r="G500" s="9">
        <f t="shared" si="47"/>
        <v>328.81292656888604</v>
      </c>
      <c r="H500" s="9">
        <f t="shared" si="47"/>
        <v>365.08081156540266</v>
      </c>
      <c r="I500" s="9">
        <f t="shared" si="47"/>
        <v>221.60953439552085</v>
      </c>
      <c r="J500" s="9">
        <f t="shared" si="47"/>
        <v>34.174032309839085</v>
      </c>
      <c r="K500" s="9">
        <f t="shared" si="47"/>
        <v>1.7627329499960687</v>
      </c>
      <c r="L500" s="9">
        <f t="shared" si="44"/>
        <v>1226.4400377896447</v>
      </c>
    </row>
    <row r="501" spans="3:12">
      <c r="C501">
        <v>1999.4583</v>
      </c>
      <c r="D501">
        <v>370.46</v>
      </c>
      <c r="E501" s="1">
        <f t="shared" si="45"/>
        <v>2245</v>
      </c>
      <c r="F501" s="4">
        <f>F500*SUM(economy!Z291:AB291)/SUM(economy!Z290:AB290)</f>
        <v>14350.572088293977</v>
      </c>
      <c r="G501" s="9">
        <f t="shared" si="47"/>
        <v>329.69601194323786</v>
      </c>
      <c r="H501" s="9">
        <f t="shared" si="47"/>
        <v>365.43505622068852</v>
      </c>
      <c r="I501" s="9">
        <f t="shared" si="47"/>
        <v>220.80870334952681</v>
      </c>
      <c r="J501" s="9">
        <f t="shared" si="47"/>
        <v>33.920018386698821</v>
      </c>
      <c r="K501" s="9">
        <f t="shared" si="47"/>
        <v>1.7484480208674207</v>
      </c>
      <c r="L501" s="9">
        <f t="shared" si="44"/>
        <v>1226.6082379210193</v>
      </c>
    </row>
    <row r="502" spans="3:12">
      <c r="C502">
        <v>1999.5417</v>
      </c>
      <c r="D502">
        <v>369.61</v>
      </c>
      <c r="E502" s="1">
        <f t="shared" si="45"/>
        <v>2246</v>
      </c>
      <c r="F502" s="4">
        <f>F501*SUM(economy!Z292:AB292)/SUM(economy!Z291:AB291)</f>
        <v>14232.653586819864</v>
      </c>
      <c r="G502" s="9">
        <f t="shared" si="47"/>
        <v>330.57186845566895</v>
      </c>
      <c r="H502" s="9">
        <f t="shared" si="47"/>
        <v>365.77720501230408</v>
      </c>
      <c r="I502" s="9">
        <f t="shared" si="47"/>
        <v>220.00082742941217</v>
      </c>
      <c r="J502" s="9">
        <f t="shared" si="47"/>
        <v>33.666613822864747</v>
      </c>
      <c r="K502" s="9">
        <f t="shared" si="47"/>
        <v>1.7342231103631094</v>
      </c>
      <c r="L502" s="9">
        <f t="shared" si="44"/>
        <v>1226.7507378306132</v>
      </c>
    </row>
    <row r="503" spans="3:12">
      <c r="C503">
        <v>1999.625</v>
      </c>
      <c r="D503">
        <v>367.06</v>
      </c>
      <c r="E503" s="1">
        <f t="shared" si="45"/>
        <v>2247</v>
      </c>
      <c r="F503" s="4">
        <f>F502*SUM(economy!Z293:AB293)/SUM(economy!Z292:AB292)</f>
        <v>14115.266127920111</v>
      </c>
      <c r="G503" s="9">
        <f t="shared" ref="G503:K518" si="48">G502*(1-G$5)+G$4*$F502*$L$4/1000</f>
        <v>331.44052806425418</v>
      </c>
      <c r="H503" s="9">
        <f t="shared" si="48"/>
        <v>366.10734038260102</v>
      </c>
      <c r="I503" s="9">
        <f t="shared" si="48"/>
        <v>219.18607986184691</v>
      </c>
      <c r="J503" s="9">
        <f t="shared" si="48"/>
        <v>33.413845265391799</v>
      </c>
      <c r="K503" s="9">
        <f t="shared" si="48"/>
        <v>1.7200591861291628</v>
      </c>
      <c r="L503" s="9">
        <f t="shared" si="44"/>
        <v>1226.8678527602231</v>
      </c>
    </row>
    <row r="504" spans="3:12">
      <c r="C504">
        <v>1999.7083</v>
      </c>
      <c r="D504">
        <v>364.95</v>
      </c>
      <c r="E504" s="1">
        <f t="shared" si="45"/>
        <v>2248</v>
      </c>
      <c r="F504" s="4">
        <f>F503*SUM(economy!Z294:AB294)/SUM(economy!Z293:AB293)</f>
        <v>13998.416872929518</v>
      </c>
      <c r="G504" s="9">
        <f t="shared" si="48"/>
        <v>332.30202318004274</v>
      </c>
      <c r="H504" s="9">
        <f t="shared" si="48"/>
        <v>366.42554524401311</v>
      </c>
      <c r="I504" s="9">
        <f t="shared" si="48"/>
        <v>218.36463266335934</v>
      </c>
      <c r="J504" s="9">
        <f t="shared" si="48"/>
        <v>33.161738710176742</v>
      </c>
      <c r="K504" s="9">
        <f t="shared" si="48"/>
        <v>1.7059571835142746</v>
      </c>
      <c r="L504" s="9">
        <f t="shared" si="44"/>
        <v>1226.9598969811063</v>
      </c>
    </row>
    <row r="505" spans="3:12">
      <c r="C505">
        <v>1999.7917</v>
      </c>
      <c r="D505">
        <v>365.52</v>
      </c>
      <c r="E505" s="1">
        <f t="shared" si="45"/>
        <v>2249</v>
      </c>
      <c r="F505" s="4">
        <f>F504*SUM(economy!Z295:AB295)/SUM(economy!Z294:AB294)</f>
        <v>13882.112726718857</v>
      </c>
      <c r="G505" s="9">
        <f t="shared" si="48"/>
        <v>333.15638665116052</v>
      </c>
      <c r="H505" s="9">
        <f t="shared" si="48"/>
        <v>366.73190295330528</v>
      </c>
      <c r="I505" s="9">
        <f t="shared" si="48"/>
        <v>217.53665661744736</v>
      </c>
      <c r="J505" s="9">
        <f t="shared" si="48"/>
        <v>32.91031950858472</v>
      </c>
      <c r="K505" s="9">
        <f t="shared" si="48"/>
        <v>1.6919180060490069</v>
      </c>
      <c r="L505" s="9">
        <f t="shared" si="44"/>
        <v>1227.0271837365469</v>
      </c>
    </row>
    <row r="506" spans="3:12">
      <c r="C506">
        <v>1999.875</v>
      </c>
      <c r="D506">
        <v>366.88</v>
      </c>
      <c r="E506" s="1">
        <f t="shared" si="45"/>
        <v>2250</v>
      </c>
      <c r="F506" s="4">
        <f>F505*SUM(economy!Z296:AB296)/SUM(economy!Z295:AB295)</f>
        <v>13766.360341696645</v>
      </c>
      <c r="G506" s="9">
        <f t="shared" si="48"/>
        <v>334.00365174715745</v>
      </c>
      <c r="H506" s="9">
        <f t="shared" si="48"/>
        <v>367.02649728627034</v>
      </c>
      <c r="I506" s="9">
        <f t="shared" si="48"/>
        <v>216.70232125259898</v>
      </c>
      <c r="J506" s="9">
        <f t="shared" si="48"/>
        <v>32.659612374167942</v>
      </c>
      <c r="K506" s="9">
        <f t="shared" si="48"/>
        <v>1.6779425259246841</v>
      </c>
      <c r="L506" s="9">
        <f t="shared" si="44"/>
        <v>1227.0700251861194</v>
      </c>
    </row>
    <row r="507" spans="3:12">
      <c r="C507">
        <v>1999.9583</v>
      </c>
      <c r="D507">
        <v>368.26</v>
      </c>
      <c r="E507" s="1">
        <f t="shared" si="45"/>
        <v>2251</v>
      </c>
      <c r="F507" s="4">
        <f>F506*SUM(economy!Z297:AB297)/SUM(economy!Z296:AB296)</f>
        <v>13651.166121801747</v>
      </c>
      <c r="G507" s="9">
        <f t="shared" si="48"/>
        <v>334.84385214359901</v>
      </c>
      <c r="H507" s="9">
        <f t="shared" si="48"/>
        <v>367.30941241287053</v>
      </c>
      <c r="I507" s="9">
        <f t="shared" si="48"/>
        <v>215.86179482120937</v>
      </c>
      <c r="J507" s="9">
        <f t="shared" si="48"/>
        <v>32.409641389470188</v>
      </c>
      <c r="K507" s="9">
        <f t="shared" si="48"/>
        <v>1.6640315844717344</v>
      </c>
      <c r="L507" s="9">
        <f t="shared" si="44"/>
        <v>1227.0887323516208</v>
      </c>
    </row>
    <row r="508" spans="3:12">
      <c r="C508">
        <v>2000.0417</v>
      </c>
      <c r="D508">
        <v>369.45</v>
      </c>
      <c r="E508" s="1">
        <f t="shared" si="45"/>
        <v>2252</v>
      </c>
      <c r="F508" s="4">
        <f>F507*SUM(economy!Z298:AB298)/SUM(economy!Z297:AB297)</f>
        <v>13536.536226484559</v>
      </c>
      <c r="G508" s="9">
        <f t="shared" si="48"/>
        <v>335.67702190690147</v>
      </c>
      <c r="H508" s="9">
        <f t="shared" si="48"/>
        <v>367.58073287282281</v>
      </c>
      <c r="I508" s="9">
        <f t="shared" si="48"/>
        <v>215.01524427938045</v>
      </c>
      <c r="J508" s="9">
        <f t="shared" si="48"/>
        <v>32.160430012911249</v>
      </c>
      <c r="K508" s="9">
        <f t="shared" si="48"/>
        <v>1.6501859926372644</v>
      </c>
      <c r="L508" s="9">
        <f t="shared" si="44"/>
        <v>1227.0836150646533</v>
      </c>
    </row>
    <row r="509" spans="3:12">
      <c r="C509">
        <v>2000.125</v>
      </c>
      <c r="D509">
        <v>369.71</v>
      </c>
      <c r="E509" s="1">
        <f t="shared" si="45"/>
        <v>2253</v>
      </c>
      <c r="F509" s="4">
        <f>F508*SUM(economy!Z299:AB299)/SUM(economy!Z298:AB298)</f>
        <v>13422.476574675737</v>
      </c>
      <c r="G509" s="9">
        <f t="shared" si="48"/>
        <v>336.5031954794099</v>
      </c>
      <c r="H509" s="9">
        <f t="shared" si="48"/>
        <v>367.84054355162505</v>
      </c>
      <c r="I509" s="9">
        <f t="shared" si="48"/>
        <v>214.16283526759003</v>
      </c>
      <c r="J509" s="9">
        <f t="shared" si="48"/>
        <v>31.91200108574532</v>
      </c>
      <c r="K509" s="9">
        <f t="shared" si="48"/>
        <v>1.6364065314616325</v>
      </c>
      <c r="L509" s="9">
        <f t="shared" si="44"/>
        <v>1227.0549819158318</v>
      </c>
    </row>
    <row r="510" spans="3:12">
      <c r="C510">
        <v>2000.2083</v>
      </c>
      <c r="D510">
        <v>370.75</v>
      </c>
      <c r="E510" s="1">
        <f t="shared" si="45"/>
        <v>2254</v>
      </c>
      <c r="F510" s="4">
        <f>F509*SUM(economy!Z300:AB300)/SUM(economy!Z299:AB299)</f>
        <v>13308.992848740238</v>
      </c>
      <c r="G510" s="9">
        <f t="shared" si="48"/>
        <v>337.32240766471875</v>
      </c>
      <c r="H510" s="9">
        <f t="shared" si="48"/>
        <v>368.08892965702086</v>
      </c>
      <c r="I510" s="9">
        <f t="shared" si="48"/>
        <v>213.3047320922164</v>
      </c>
      <c r="J510" s="9">
        <f t="shared" si="48"/>
        <v>31.664376839087737</v>
      </c>
      <c r="K510" s="9">
        <f t="shared" si="48"/>
        <v>1.6226939525538309</v>
      </c>
      <c r="L510" s="9">
        <f t="shared" si="44"/>
        <v>1227.0031402055977</v>
      </c>
    </row>
    <row r="511" spans="3:12">
      <c r="C511">
        <v>2000.2917</v>
      </c>
      <c r="D511">
        <v>371.98</v>
      </c>
      <c r="E511" s="1">
        <f t="shared" si="45"/>
        <v>2255</v>
      </c>
      <c r="F511" s="4">
        <f>F510*SUM(economy!Z301:AB301)/SUM(economy!Z300:AB300)</f>
        <v>13196.090498415726</v>
      </c>
      <c r="G511" s="9">
        <f t="shared" si="48"/>
        <v>338.13469361323342</v>
      </c>
      <c r="H511" s="9">
        <f t="shared" si="48"/>
        <v>368.32597669590001</v>
      </c>
      <c r="I511" s="9">
        <f t="shared" si="48"/>
        <v>212.44109770790504</v>
      </c>
      <c r="J511" s="9">
        <f t="shared" si="48"/>
        <v>31.41757890100434</v>
      </c>
      <c r="K511" s="9">
        <f t="shared" si="48"/>
        <v>1.6090489785654545</v>
      </c>
      <c r="L511" s="9">
        <f t="shared" si="44"/>
        <v>1226.9283958966084</v>
      </c>
    </row>
    <row r="512" spans="3:12">
      <c r="C512">
        <v>2000.375</v>
      </c>
      <c r="D512">
        <v>371.75</v>
      </c>
      <c r="E512" s="1">
        <f t="shared" si="45"/>
        <v>2256</v>
      </c>
      <c r="F512" s="4">
        <f>F511*SUM(economy!Z302:AB302)/SUM(economy!Z301:AB301)</f>
        <v>13083.774744733419</v>
      </c>
      <c r="G512" s="9">
        <f t="shared" si="48"/>
        <v>338.94008880797242</v>
      </c>
      <c r="H512" s="9">
        <f t="shared" si="48"/>
        <v>368.55177045163271</v>
      </c>
      <c r="I512" s="9">
        <f t="shared" si="48"/>
        <v>211.57209370076379</v>
      </c>
      <c r="J512" s="9">
        <f t="shared" si="48"/>
        <v>31.171628303658142</v>
      </c>
      <c r="K512" s="9">
        <f t="shared" si="48"/>
        <v>1.5954723036630809</v>
      </c>
      <c r="L512" s="9">
        <f t="shared" si="44"/>
        <v>1226.8310535676901</v>
      </c>
    </row>
    <row r="513" spans="3:12">
      <c r="C513">
        <v>2000.4583</v>
      </c>
      <c r="D513">
        <v>371.87</v>
      </c>
      <c r="E513" s="1">
        <f t="shared" si="45"/>
        <v>2257</v>
      </c>
      <c r="F513" s="4">
        <f>F512*SUM(economy!Z303:AB303)/SUM(economy!Z302:AB302)</f>
        <v>12972.050583920316</v>
      </c>
      <c r="G513" s="9">
        <f t="shared" si="48"/>
        <v>339.73862905060872</v>
      </c>
      <c r="H513" s="9">
        <f t="shared" si="48"/>
        <v>368.76639696183429</v>
      </c>
      <c r="I513" s="9">
        <f t="shared" si="48"/>
        <v>210.69788027237249</v>
      </c>
      <c r="J513" s="9">
        <f t="shared" si="48"/>
        <v>30.926545490507895</v>
      </c>
      <c r="K513" s="9">
        <f t="shared" si="48"/>
        <v>1.5819645939988587</v>
      </c>
      <c r="L513" s="9">
        <f t="shared" si="44"/>
        <v>1226.7114163693223</v>
      </c>
    </row>
    <row r="514" spans="3:12">
      <c r="C514">
        <v>2000.5417</v>
      </c>
      <c r="D514">
        <v>370.02</v>
      </c>
      <c r="E514" s="1">
        <f t="shared" si="45"/>
        <v>2258</v>
      </c>
      <c r="F514" s="4">
        <f>F513*SUM(economy!Z304:AB304)/SUM(economy!Z303:AB303)</f>
        <v>12860.92279128128</v>
      </c>
      <c r="G514" s="9">
        <f t="shared" si="48"/>
        <v>340.53035044774941</v>
      </c>
      <c r="H514" s="9">
        <f t="shared" si="48"/>
        <v>368.96994249655739</v>
      </c>
      <c r="I514" s="9">
        <f t="shared" si="48"/>
        <v>209.81861622459354</v>
      </c>
      <c r="J514" s="9">
        <f t="shared" si="48"/>
        <v>30.68235032355344</v>
      </c>
      <c r="K514" s="9">
        <f t="shared" si="48"/>
        <v>1.5685264881791381</v>
      </c>
      <c r="L514" s="9">
        <f t="shared" si="44"/>
        <v>1226.5697859806328</v>
      </c>
    </row>
    <row r="515" spans="3:12">
      <c r="C515">
        <v>2000.625</v>
      </c>
      <c r="D515">
        <v>368.27</v>
      </c>
      <c r="E515" s="1">
        <f t="shared" si="45"/>
        <v>2259</v>
      </c>
      <c r="F515" s="4">
        <f>F514*SUM(economy!Z305:AB305)/SUM(economy!Z304:AB304)</f>
        <v>12750.395925059642</v>
      </c>
      <c r="G515" s="9">
        <f t="shared" si="48"/>
        <v>341.31528939745203</v>
      </c>
      <c r="H515" s="9">
        <f t="shared" si="48"/>
        <v>369.16249353690841</v>
      </c>
      <c r="I515" s="9">
        <f t="shared" si="48"/>
        <v>208.93445894516972</v>
      </c>
      <c r="J515" s="9">
        <f t="shared" si="48"/>
        <v>30.439062090622805</v>
      </c>
      <c r="K515" s="9">
        <f t="shared" si="48"/>
        <v>1.5551585977309661</v>
      </c>
      <c r="L515" s="9">
        <f t="shared" si="44"/>
        <v>1226.4064625678839</v>
      </c>
    </row>
    <row r="516" spans="3:12">
      <c r="C516">
        <v>2000.7083</v>
      </c>
      <c r="D516">
        <v>367.15</v>
      </c>
      <c r="E516" s="1">
        <f t="shared" si="45"/>
        <v>2260</v>
      </c>
      <c r="F516" s="4">
        <f>F515*SUM(economy!Z306:AB306)/SUM(economy!Z305:AB305)</f>
        <v>12640.474330275381</v>
      </c>
      <c r="G516" s="9">
        <f t="shared" si="48"/>
        <v>342.09348257597679</v>
      </c>
      <c r="H516" s="9">
        <f t="shared" si="48"/>
        <v>369.34413675408592</v>
      </c>
      <c r="I516" s="9">
        <f t="shared" si="48"/>
        <v>208.04556439409507</v>
      </c>
      <c r="J516" s="9">
        <f t="shared" si="48"/>
        <v>30.196699512696124</v>
      </c>
      <c r="K516" s="9">
        <f t="shared" si="48"/>
        <v>1.5418615075662805</v>
      </c>
      <c r="L516" s="9">
        <f t="shared" si="44"/>
        <v>1226.2217447444202</v>
      </c>
    </row>
    <row r="517" spans="3:12">
      <c r="C517">
        <v>2000.7917</v>
      </c>
      <c r="D517">
        <v>367.18</v>
      </c>
      <c r="E517" s="1">
        <f t="shared" si="45"/>
        <v>2261</v>
      </c>
      <c r="F517" s="4">
        <f>F516*SUM(economy!Z307:AB307)/SUM(economy!Z306:AB306)</f>
        <v>12531.162142539277</v>
      </c>
      <c r="G517" s="9">
        <f t="shared" si="48"/>
        <v>342.86496692477294</v>
      </c>
      <c r="H517" s="9">
        <f t="shared" si="48"/>
        <v>369.51495898883633</v>
      </c>
      <c r="I517" s="9">
        <f t="shared" si="48"/>
        <v>207.15208709074545</v>
      </c>
      <c r="J517" s="9">
        <f t="shared" si="48"/>
        <v>29.955280751261668</v>
      </c>
      <c r="K517" s="9">
        <f t="shared" si="48"/>
        <v>1.5286357764436533</v>
      </c>
      <c r="L517" s="9">
        <f t="shared" si="44"/>
        <v>1226.01592953206</v>
      </c>
    </row>
    <row r="518" spans="3:12">
      <c r="C518">
        <v>2000.875</v>
      </c>
      <c r="D518">
        <v>368.53</v>
      </c>
      <c r="E518" s="1">
        <f t="shared" si="45"/>
        <v>2262</v>
      </c>
      <c r="F518" s="4">
        <f>F517*SUM(economy!Z308:AB308)/SUM(economy!Z307:AB307)</f>
        <v>12422.463291842419</v>
      </c>
      <c r="G518" s="9">
        <f t="shared" si="48"/>
        <v>343.62977963769788</v>
      </c>
      <c r="H518" s="9">
        <f t="shared" si="48"/>
        <v>369.67504723132498</v>
      </c>
      <c r="I518" s="9">
        <f t="shared" si="48"/>
        <v>206.25418010175494</v>
      </c>
      <c r="J518" s="9">
        <f t="shared" si="48"/>
        <v>29.714823415699303</v>
      </c>
      <c r="K518" s="9">
        <f t="shared" si="48"/>
        <v>1.51548193742742</v>
      </c>
      <c r="L518" s="9">
        <f t="shared" si="44"/>
        <v>1225.7893123239046</v>
      </c>
    </row>
    <row r="519" spans="3:12">
      <c r="C519">
        <v>2000.9583</v>
      </c>
      <c r="D519">
        <v>369.83</v>
      </c>
      <c r="E519" s="1">
        <f t="shared" si="45"/>
        <v>2263</v>
      </c>
      <c r="F519" s="4">
        <f>F518*SUM(economy!Z309:AB309)/SUM(economy!Z308:AB308)</f>
        <v>12314.381506319542</v>
      </c>
      <c r="G519" s="9">
        <f t="shared" ref="G519:K534" si="49">G518*(1-G$5)+G$4*$F518*$L$4/1000</f>
        <v>344.38795814846759</v>
      </c>
      <c r="H519" s="9">
        <f t="shared" si="49"/>
        <v>369.82448860141784</v>
      </c>
      <c r="I519" s="9">
        <f t="shared" si="49"/>
        <v>205.35199502962413</v>
      </c>
      <c r="J519" s="9">
        <f t="shared" si="49"/>
        <v>29.475344570686943</v>
      </c>
      <c r="K519" s="9">
        <f t="shared" si="49"/>
        <v>1.5024004983440675</v>
      </c>
      <c r="L519" s="9">
        <f t="shared" si="44"/>
        <v>1225.5421868485405</v>
      </c>
    </row>
    <row r="520" spans="3:12">
      <c r="C520">
        <v>2001.0417</v>
      </c>
      <c r="D520">
        <v>370.76</v>
      </c>
      <c r="E520" s="1">
        <f t="shared" si="45"/>
        <v>2264</v>
      </c>
      <c r="F520" s="4">
        <f>F519*SUM(economy!Z310:AB310)/SUM(economy!Z309:AB309)</f>
        <v>12206.920315985521</v>
      </c>
      <c r="G520" s="9">
        <f t="shared" si="49"/>
        <v>345.13954011833687</v>
      </c>
      <c r="H520" s="9">
        <f t="shared" si="49"/>
        <v>369.96337032937112</v>
      </c>
      <c r="I520" s="9">
        <f t="shared" si="49"/>
        <v>204.44568200204691</v>
      </c>
      <c r="J520" s="9">
        <f t="shared" si="49"/>
        <v>29.236860743625602</v>
      </c>
      <c r="K520" s="9">
        <f t="shared" si="49"/>
        <v>1.4893919422357302</v>
      </c>
      <c r="L520" s="9">
        <f t="shared" si="44"/>
        <v>1225.274845135616</v>
      </c>
    </row>
    <row r="521" spans="3:12">
      <c r="C521">
        <v>2001.125</v>
      </c>
      <c r="D521">
        <v>371.69</v>
      </c>
      <c r="E521" s="1">
        <f t="shared" si="45"/>
        <v>2265</v>
      </c>
      <c r="F521" s="4">
        <f>F520*SUM(economy!Z311:AB311)/SUM(economy!Z310:AB310)</f>
        <v>12100.083056443909</v>
      </c>
      <c r="G521" s="9">
        <f t="shared" si="49"/>
        <v>345.88456342400735</v>
      </c>
      <c r="H521" s="9">
        <f t="shared" si="49"/>
        <v>370.09177973692482</v>
      </c>
      <c r="I521" s="9">
        <f t="shared" si="49"/>
        <v>203.53538966194162</v>
      </c>
      <c r="J521" s="9">
        <f t="shared" si="49"/>
        <v>28.999387932078832</v>
      </c>
      <c r="K521" s="9">
        <f t="shared" si="49"/>
        <v>1.4764567278106702</v>
      </c>
      <c r="L521" s="9">
        <f t="shared" ref="L521:L556" si="50">SUM(G521:K521,L$5)</f>
        <v>1224.9875774827633</v>
      </c>
    </row>
    <row r="522" spans="3:12">
      <c r="C522">
        <v>2001.2083</v>
      </c>
      <c r="D522">
        <v>372.63</v>
      </c>
      <c r="E522" s="1">
        <f t="shared" ref="E522:E556" si="51">1+E521</f>
        <v>2266</v>
      </c>
      <c r="F522" s="4">
        <f>F521*SUM(economy!Z312:AB312)/SUM(economy!Z311:AB311)</f>
        <v>11993.872872566564</v>
      </c>
      <c r="G522" s="9">
        <f t="shared" si="49"/>
        <v>346.62306614576215</v>
      </c>
      <c r="H522" s="9">
        <f t="shared" si="49"/>
        <v>370.20980421879636</v>
      </c>
      <c r="I522" s="9">
        <f t="shared" si="49"/>
        <v>202.62126515817337</v>
      </c>
      <c r="J522" s="9">
        <f t="shared" si="49"/>
        <v>28.762941611222427</v>
      </c>
      <c r="K522" s="9">
        <f t="shared" si="49"/>
        <v>1.4635952898906175</v>
      </c>
      <c r="L522" s="9">
        <f t="shared" si="50"/>
        <v>1224.680672423845</v>
      </c>
    </row>
    <row r="523" spans="3:12">
      <c r="C523">
        <v>2001.2917</v>
      </c>
      <c r="D523">
        <v>373.55</v>
      </c>
      <c r="E523" s="1">
        <f t="shared" si="51"/>
        <v>2267</v>
      </c>
      <c r="F523" s="4">
        <f>F522*SUM(economy!Z313:AB313)/SUM(economy!Z312:AB312)</f>
        <v>11888.292722143668</v>
      </c>
      <c r="G523" s="9">
        <f t="shared" si="49"/>
        <v>347.35508655582493</v>
      </c>
      <c r="H523" s="9">
        <f t="shared" si="49"/>
        <v>370.31753122457087</v>
      </c>
      <c r="I523" s="9">
        <f t="shared" si="49"/>
        <v>201.70345413695358</v>
      </c>
      <c r="J523" s="9">
        <f t="shared" si="49"/>
        <v>28.527536741300469</v>
      </c>
      <c r="K523" s="9">
        <f t="shared" si="49"/>
        <v>1.45080803985485</v>
      </c>
      <c r="L523" s="9">
        <f t="shared" si="50"/>
        <v>1224.3544166985048</v>
      </c>
    </row>
    <row r="524" spans="3:12">
      <c r="C524">
        <v>2001.375</v>
      </c>
      <c r="D524">
        <v>374.03</v>
      </c>
      <c r="E524" s="1">
        <f t="shared" si="51"/>
        <v>2268</v>
      </c>
      <c r="F524" s="4">
        <f>F523*SUM(economy!Z314:AB314)/SUM(economy!Z313:AB313)</f>
        <v>11783.345379503215</v>
      </c>
      <c r="G524" s="9">
        <f t="shared" si="49"/>
        <v>348.0806631069417</v>
      </c>
      <c r="H524" s="9">
        <f t="shared" si="49"/>
        <v>370.41504824098382</v>
      </c>
      <c r="I524" s="9">
        <f t="shared" si="49"/>
        <v>200.78210073390332</v>
      </c>
      <c r="J524" s="9">
        <f t="shared" si="49"/>
        <v>28.293187775083794</v>
      </c>
      <c r="K524" s="9">
        <f t="shared" si="49"/>
        <v>1.4380953660809006</v>
      </c>
      <c r="L524" s="9">
        <f t="shared" si="50"/>
        <v>1224.0090952229934</v>
      </c>
    </row>
    <row r="525" spans="3:12">
      <c r="C525">
        <v>2001.4583</v>
      </c>
      <c r="D525">
        <v>373.4</v>
      </c>
      <c r="E525" s="1">
        <f t="shared" si="51"/>
        <v>2269</v>
      </c>
      <c r="F525" s="4">
        <f>F524*SUM(economy!Z315:AB315)/SUM(economy!Z314:AB314)</f>
        <v>11679.033439099154</v>
      </c>
      <c r="G525" s="9">
        <f t="shared" si="49"/>
        <v>348.79983442118368</v>
      </c>
      <c r="H525" s="9">
        <f t="shared" si="49"/>
        <v>370.50244277459234</v>
      </c>
      <c r="I525" s="9">
        <f t="shared" si="49"/>
        <v>199.85734756676709</v>
      </c>
      <c r="J525" s="9">
        <f t="shared" si="49"/>
        <v>28.059908665327224</v>
      </c>
      <c r="K525" s="9">
        <f t="shared" si="49"/>
        <v>1.4254576343817913</v>
      </c>
      <c r="L525" s="9">
        <f t="shared" si="50"/>
        <v>1223.6449910622523</v>
      </c>
    </row>
    <row r="526" spans="3:12">
      <c r="C526">
        <v>2001.5417</v>
      </c>
      <c r="D526">
        <v>371.68</v>
      </c>
      <c r="E526" s="1">
        <f t="shared" si="51"/>
        <v>2270</v>
      </c>
      <c r="F526" s="4">
        <f>F525*SUM(economy!Z316:AB316)/SUM(economy!Z315:AB315)</f>
        <v>11575.359319067626</v>
      </c>
      <c r="G526" s="9">
        <f t="shared" si="49"/>
        <v>349.51263927896906</v>
      </c>
      <c r="H526" s="9">
        <f t="shared" si="49"/>
        <v>370.57980233483107</v>
      </c>
      <c r="I526" s="9">
        <f t="shared" si="49"/>
        <v>198.92933572876325</v>
      </c>
      <c r="J526" s="9">
        <f t="shared" si="49"/>
        <v>27.827712872221952</v>
      </c>
      <c r="K526" s="9">
        <f t="shared" si="49"/>
        <v>1.4128951884396856</v>
      </c>
      <c r="L526" s="9">
        <f t="shared" si="50"/>
        <v>1223.2623854032249</v>
      </c>
    </row>
    <row r="527" spans="3:12">
      <c r="C527">
        <v>2001.625</v>
      </c>
      <c r="D527">
        <v>369.78</v>
      </c>
      <c r="E527" s="1">
        <f t="shared" si="51"/>
        <v>2271</v>
      </c>
      <c r="F527" s="4">
        <f>F526*SUM(economy!Z317:AB317)/SUM(economy!Z316:AB316)</f>
        <v>11472.325264750469</v>
      </c>
      <c r="G527" s="9">
        <f t="shared" si="49"/>
        <v>350.21911660830182</v>
      </c>
      <c r="H527" s="9">
        <f t="shared" si="49"/>
        <v>370.64721441744871</v>
      </c>
      <c r="I527" s="9">
        <f t="shared" si="49"/>
        <v>197.99820478255822</v>
      </c>
      <c r="J527" s="9">
        <f t="shared" si="49"/>
        <v>27.596613370839542</v>
      </c>
      <c r="K527" s="9">
        <f t="shared" si="49"/>
        <v>1.4004083502358711</v>
      </c>
      <c r="L527" s="9">
        <f t="shared" si="50"/>
        <v>1222.8615575293843</v>
      </c>
    </row>
    <row r="528" spans="3:12">
      <c r="C528">
        <v>2001.7083</v>
      </c>
      <c r="D528">
        <v>368.34</v>
      </c>
      <c r="E528" s="1">
        <f t="shared" si="51"/>
        <v>2272</v>
      </c>
      <c r="F528" s="4">
        <f>F527*SUM(economy!Z318:AB318)/SUM(economy!Z317:AB317)</f>
        <v>11369.933352185375</v>
      </c>
      <c r="G528" s="9">
        <f t="shared" si="49"/>
        <v>350.91930547422555</v>
      </c>
      <c r="H528" s="9">
        <f t="shared" si="49"/>
        <v>370.70476648832073</v>
      </c>
      <c r="I528" s="9">
        <f t="shared" si="49"/>
        <v>197.06409275485061</v>
      </c>
      <c r="J528" s="9">
        <f t="shared" si="49"/>
        <v>27.366622658564296</v>
      </c>
      <c r="K528" s="9">
        <f t="shared" si="49"/>
        <v>1.38799742047698</v>
      </c>
      <c r="L528" s="9">
        <f t="shared" si="50"/>
        <v>1222.442784796438</v>
      </c>
    </row>
    <row r="529" spans="3:12">
      <c r="C529">
        <v>2001.7917</v>
      </c>
      <c r="D529">
        <v>368.61</v>
      </c>
      <c r="E529" s="1">
        <f t="shared" si="51"/>
        <v>2273</v>
      </c>
      <c r="F529" s="4">
        <f>F528*SUM(economy!Z319:AB319)/SUM(economy!Z318:AB318)</f>
        <v>11268.18549156221</v>
      </c>
      <c r="G529" s="9">
        <f t="shared" si="49"/>
        <v>351.61324506849041</v>
      </c>
      <c r="H529" s="9">
        <f t="shared" si="49"/>
        <v>370.75254596763432</v>
      </c>
      <c r="I529" s="9">
        <f t="shared" si="49"/>
        <v>196.1271361315527</v>
      </c>
      <c r="J529" s="9">
        <f t="shared" si="49"/>
        <v>27.13775276251064</v>
      </c>
      <c r="K529" s="9">
        <f t="shared" si="49"/>
        <v>1.3756626790173632</v>
      </c>
      <c r="L529" s="9">
        <f t="shared" si="50"/>
        <v>1222.0063426092056</v>
      </c>
    </row>
    <row r="530" spans="3:12">
      <c r="C530">
        <v>2001.875</v>
      </c>
      <c r="D530">
        <v>369.94</v>
      </c>
      <c r="E530" s="1">
        <f t="shared" si="51"/>
        <v>2274</v>
      </c>
      <c r="F530" s="4">
        <f>F529*SUM(economy!Z320:AB320)/SUM(economy!Z319:AB319)</f>
        <v>11167.083430644796</v>
      </c>
      <c r="G530" s="9">
        <f t="shared" si="49"/>
        <v>352.30097469943081</v>
      </c>
      <c r="H530" s="9">
        <f t="shared" si="49"/>
        <v>370.79064021444191</v>
      </c>
      <c r="I530" s="9">
        <f t="shared" si="49"/>
        <v>195.18746985355571</v>
      </c>
      <c r="J530" s="9">
        <f t="shared" si="49"/>
        <v>26.910015246922448</v>
      </c>
      <c r="K530" s="9">
        <f t="shared" si="49"/>
        <v>1.3634043852775397</v>
      </c>
      <c r="L530" s="9">
        <f t="shared" si="50"/>
        <v>1221.5525043996286</v>
      </c>
    </row>
    <row r="531" spans="3:12">
      <c r="C531">
        <v>2001.9583</v>
      </c>
      <c r="D531">
        <v>371.42</v>
      </c>
      <c r="E531" s="1">
        <f t="shared" si="51"/>
        <v>2275</v>
      </c>
      <c r="F531" s="4">
        <f>F530*SUM(economy!Z321:AB321)/SUM(economy!Z320:AB320)</f>
        <v>11066.628758157749</v>
      </c>
      <c r="G531" s="9">
        <f t="shared" si="49"/>
        <v>352.98253378205231</v>
      </c>
      <c r="H531" s="9">
        <f t="shared" si="49"/>
        <v>370.81913651157765</v>
      </c>
      <c r="I531" s="9">
        <f t="shared" si="49"/>
        <v>194.2452273130659</v>
      </c>
      <c r="J531" s="9">
        <f t="shared" si="49"/>
        <v>26.683421220551299</v>
      </c>
      <c r="K531" s="9">
        <f t="shared" si="49"/>
        <v>1.3512227786586477</v>
      </c>
      <c r="L531" s="9">
        <f t="shared" si="50"/>
        <v>1221.0815416059058</v>
      </c>
    </row>
    <row r="532" spans="3:12">
      <c r="C532">
        <v>2002.0417</v>
      </c>
      <c r="D532">
        <v>372.7</v>
      </c>
      <c r="E532" s="1">
        <f t="shared" si="51"/>
        <v>2276</v>
      </c>
      <c r="F532" s="4">
        <f>F531*SUM(economy!Z322:AB322)/SUM(economy!Z321:AB321)</f>
        <v>10966.822907137897</v>
      </c>
      <c r="G532" s="9">
        <f t="shared" si="49"/>
        <v>353.65796182832486</v>
      </c>
      <c r="H532" s="9">
        <f t="shared" si="49"/>
        <v>370.83812205093415</v>
      </c>
      <c r="I532" s="9">
        <f t="shared" si="49"/>
        <v>193.30054035049886</v>
      </c>
      <c r="J532" s="9">
        <f t="shared" si="49"/>
        <v>26.45798134401074</v>
      </c>
      <c r="K532" s="9">
        <f t="shared" si="49"/>
        <v>1.3391180789528279</v>
      </c>
      <c r="L532" s="9">
        <f t="shared" si="50"/>
        <v>1220.5937236527216</v>
      </c>
    </row>
    <row r="533" spans="3:12">
      <c r="C533">
        <v>2002.125</v>
      </c>
      <c r="D533">
        <v>373.37</v>
      </c>
      <c r="E533" s="1">
        <f t="shared" si="51"/>
        <v>2277</v>
      </c>
      <c r="F533" s="4">
        <f>F532*SUM(economy!Z323:AB323)/SUM(economy!Z322:AB322)</f>
        <v>10867.667158249727</v>
      </c>
      <c r="G533" s="9">
        <f t="shared" si="49"/>
        <v>354.32729843768067</v>
      </c>
      <c r="H533" s="9">
        <f t="shared" si="49"/>
        <v>370.84768391909392</v>
      </c>
      <c r="I533" s="9">
        <f t="shared" si="49"/>
        <v>192.35353925191879</v>
      </c>
      <c r="J533" s="9">
        <f t="shared" si="49"/>
        <v>26.233705837103795</v>
      </c>
      <c r="K533" s="9">
        <f t="shared" si="49"/>
        <v>1.3270904867494762</v>
      </c>
      <c r="L533" s="9">
        <f t="shared" si="50"/>
        <v>1220.0893179325467</v>
      </c>
    </row>
    <row r="534" spans="3:12">
      <c r="C534">
        <v>2002.2083</v>
      </c>
      <c r="D534">
        <v>374.3</v>
      </c>
      <c r="E534" s="1">
        <f t="shared" si="51"/>
        <v>2278</v>
      </c>
      <c r="F534" s="4">
        <f>F533*SUM(economy!Z324:AB324)/SUM(economy!Z323:AB323)</f>
        <v>10769.162643064494</v>
      </c>
      <c r="G534" s="9">
        <f t="shared" si="49"/>
        <v>354.99058328771468</v>
      </c>
      <c r="H534" s="9">
        <f t="shared" si="49"/>
        <v>370.84790908331183</v>
      </c>
      <c r="I534" s="9">
        <f t="shared" si="49"/>
        <v>191.40435274701042</v>
      </c>
      <c r="J534" s="9">
        <f t="shared" si="49"/>
        <v>26.010604486121004</v>
      </c>
      <c r="K534" s="9">
        <f t="shared" si="49"/>
        <v>1.3151401838373049</v>
      </c>
      <c r="L534" s="9">
        <f t="shared" si="50"/>
        <v>1219.5685897879953</v>
      </c>
    </row>
    <row r="535" spans="3:12">
      <c r="C535">
        <v>2002.2917</v>
      </c>
      <c r="D535">
        <v>375.19</v>
      </c>
      <c r="E535" s="1">
        <f t="shared" si="51"/>
        <v>2279</v>
      </c>
      <c r="F535" s="4">
        <f>F534*SUM(economy!Z325:AB325)/SUM(economy!Z324:AB324)</f>
        <v>10671.310347302835</v>
      </c>
      <c r="G535" s="9">
        <f t="shared" ref="G535:K550" si="52">G534*(1-G$5)+G$4*$F534*$L$4/1000</f>
        <v>355.64785612508484</v>
      </c>
      <c r="H535" s="9">
        <f t="shared" si="52"/>
        <v>370.83888437784412</v>
      </c>
      <c r="I535" s="9">
        <f t="shared" si="52"/>
        <v>190.45310800757071</v>
      </c>
      <c r="J535" s="9">
        <f t="shared" si="52"/>
        <v>25.788686651106424</v>
      </c>
      <c r="K535" s="9">
        <f t="shared" si="52"/>
        <v>1.3032673336021525</v>
      </c>
      <c r="L535" s="9">
        <f t="shared" si="50"/>
        <v>1219.0318024952085</v>
      </c>
    </row>
    <row r="536" spans="3:12">
      <c r="C536">
        <v>2002.375</v>
      </c>
      <c r="D536">
        <v>375.93</v>
      </c>
      <c r="E536" s="1">
        <f t="shared" si="51"/>
        <v>2280</v>
      </c>
      <c r="F536" s="4">
        <f>F535*SUM(economy!Z326:AB326)/SUM(economy!Z325:AB325)</f>
        <v>10574.111114040143</v>
      </c>
      <c r="G536" s="9">
        <f t="shared" si="52"/>
        <v>356.29915675661039</v>
      </c>
      <c r="H536" s="9">
        <f t="shared" si="52"/>
        <v>370.8206964906193</v>
      </c>
      <c r="I536" s="9">
        <f t="shared" si="52"/>
        <v>189.49993064650783</v>
      </c>
      <c r="J536" s="9">
        <f t="shared" si="52"/>
        <v>25.567961273089125</v>
      </c>
      <c r="K536" s="9">
        <f t="shared" si="52"/>
        <v>1.2914720814205038</v>
      </c>
      <c r="L536" s="9">
        <f t="shared" si="50"/>
        <v>1218.4792172482471</v>
      </c>
    </row>
    <row r="537" spans="3:12">
      <c r="C537">
        <v>2002.4583</v>
      </c>
      <c r="D537">
        <v>375.69</v>
      </c>
      <c r="E537" s="1">
        <f t="shared" si="51"/>
        <v>2281</v>
      </c>
      <c r="F537" s="4">
        <f>F536*SUM(economy!Z327:AB327)/SUM(economy!Z326:AB326)</f>
        <v>10477.565646874777</v>
      </c>
      <c r="G537" s="9">
        <f t="shared" si="52"/>
        <v>356.94452504056591</v>
      </c>
      <c r="H537" s="9">
        <f t="shared" si="52"/>
        <v>370.79343195024677</v>
      </c>
      <c r="I537" s="9">
        <f t="shared" si="52"/>
        <v>188.54494471733545</v>
      </c>
      <c r="J537" s="9">
        <f t="shared" si="52"/>
        <v>25.348436881277816</v>
      </c>
      <c r="K537" s="9">
        <f t="shared" si="52"/>
        <v>1.2797545550486582</v>
      </c>
      <c r="L537" s="9">
        <f t="shared" si="50"/>
        <v>1217.9110931444745</v>
      </c>
    </row>
    <row r="538" spans="3:12">
      <c r="C538">
        <v>2002.5417</v>
      </c>
      <c r="D538">
        <v>374.16</v>
      </c>
      <c r="E538" s="1">
        <f t="shared" si="51"/>
        <v>2282</v>
      </c>
      <c r="F538" s="4">
        <f>F537*SUM(economy!Z328:AB328)/SUM(economy!Z327:AB327)</f>
        <v>10381.674513058613</v>
      </c>
      <c r="G538" s="9">
        <f t="shared" si="52"/>
        <v>357.58400087816858</v>
      </c>
      <c r="H538" s="9">
        <f t="shared" si="52"/>
        <v>370.75717711335875</v>
      </c>
      <c r="I538" s="9">
        <f t="shared" si="52"/>
        <v>187.58827271414947</v>
      </c>
      <c r="J538" s="9">
        <f t="shared" si="52"/>
        <v>25.130121600216292</v>
      </c>
      <c r="K538" s="9">
        <f t="shared" si="52"/>
        <v>1.2681148650075149</v>
      </c>
      <c r="L538" s="9">
        <f t="shared" si="50"/>
        <v>1217.3276871709006</v>
      </c>
    </row>
    <row r="539" spans="3:12">
      <c r="C539">
        <v>2002.625</v>
      </c>
      <c r="D539">
        <v>372.03</v>
      </c>
      <c r="E539" s="1">
        <f t="shared" si="51"/>
        <v>2283</v>
      </c>
      <c r="F539" s="4">
        <f>F538*SUM(economy!Z329:AB329)/SUM(economy!Z328:AB328)</f>
        <v>10286.438146589835</v>
      </c>
      <c r="G539" s="9">
        <f t="shared" si="52"/>
        <v>358.21762420525664</v>
      </c>
      <c r="H539" s="9">
        <f t="shared" si="52"/>
        <v>370.71201815228079</v>
      </c>
      <c r="I539" s="9">
        <f t="shared" si="52"/>
        <v>186.63003557207549</v>
      </c>
      <c r="J539" s="9">
        <f t="shared" si="52"/>
        <v>24.913023156897552</v>
      </c>
      <c r="K539" s="9">
        <f t="shared" si="52"/>
        <v>1.2565531049629315</v>
      </c>
      <c r="L539" s="9">
        <f t="shared" si="50"/>
        <v>1216.7292541914735</v>
      </c>
    </row>
    <row r="540" spans="3:12">
      <c r="C540">
        <v>2002.7083</v>
      </c>
      <c r="D540">
        <v>370.92</v>
      </c>
      <c r="E540" s="1">
        <f t="shared" si="51"/>
        <v>2284</v>
      </c>
      <c r="F540" s="4">
        <f>F539*SUM(economy!Z330:AB330)/SUM(economy!Z329:AB329)</f>
        <v>10191.856851267547</v>
      </c>
      <c r="G540" s="9">
        <f t="shared" si="52"/>
        <v>358.8454349841565</v>
      </c>
      <c r="H540" s="9">
        <f t="shared" si="52"/>
        <v>370.65804104302697</v>
      </c>
      <c r="I540" s="9">
        <f t="shared" si="52"/>
        <v>185.67035266817498</v>
      </c>
      <c r="J540" s="9">
        <f t="shared" si="52"/>
        <v>24.697148887834544</v>
      </c>
      <c r="K540" s="9">
        <f t="shared" si="52"/>
        <v>1.2450693521016241</v>
      </c>
      <c r="L540" s="9">
        <f t="shared" si="50"/>
        <v>1216.1160469352947</v>
      </c>
    </row>
    <row r="541" spans="3:12">
      <c r="C541">
        <v>2002.7917</v>
      </c>
      <c r="D541">
        <v>370.73</v>
      </c>
      <c r="E541" s="1">
        <f t="shared" si="51"/>
        <v>2285</v>
      </c>
      <c r="F541" s="4">
        <f>F540*SUM(economy!Z331:AB331)/SUM(economy!Z330:AB330)</f>
        <v>10097.930803708283</v>
      </c>
      <c r="G541" s="9">
        <f t="shared" si="52"/>
        <v>359.4674731957362</v>
      </c>
      <c r="H541" s="9">
        <f t="shared" si="52"/>
        <v>370.59533155361436</v>
      </c>
      <c r="I541" s="9">
        <f t="shared" si="52"/>
        <v>184.70934182279819</v>
      </c>
      <c r="J541" s="9">
        <f t="shared" si="52"/>
        <v>24.482505746085465</v>
      </c>
      <c r="K541" s="9">
        <f t="shared" si="52"/>
        <v>1.2336636675025709</v>
      </c>
      <c r="L541" s="9">
        <f t="shared" si="50"/>
        <v>1215.4883159857368</v>
      </c>
    </row>
    <row r="542" spans="3:12">
      <c r="C542">
        <v>2002.875</v>
      </c>
      <c r="D542">
        <v>372.43</v>
      </c>
      <c r="E542" s="1">
        <f t="shared" si="51"/>
        <v>2286</v>
      </c>
      <c r="F542" s="4">
        <f>F541*SUM(economy!Z332:AB332)/SUM(economy!Z331:AB331)</f>
        <v>10004.660056324063</v>
      </c>
      <c r="G542" s="9">
        <f t="shared" si="52"/>
        <v>360.08377883164326</v>
      </c>
      <c r="H542" s="9">
        <f t="shared" si="52"/>
        <v>370.52397523269349</v>
      </c>
      <c r="I542" s="9">
        <f t="shared" si="52"/>
        <v>183.74711930137195</v>
      </c>
      <c r="J542" s="9">
        <f t="shared" si="52"/>
        <v>24.269100308231796</v>
      </c>
      <c r="K542" s="9">
        <f t="shared" si="52"/>
        <v>1.2223360965039014</v>
      </c>
      <c r="L542" s="9">
        <f t="shared" si="50"/>
        <v>1214.8463097704443</v>
      </c>
    </row>
    <row r="543" spans="3:12">
      <c r="C543">
        <v>2002.9583</v>
      </c>
      <c r="D543">
        <v>373.98</v>
      </c>
      <c r="E543" s="1">
        <f t="shared" si="51"/>
        <v>2287</v>
      </c>
      <c r="F543" s="4">
        <f>F542*SUM(economy!Z333:AB333)/SUM(economy!Z332:AB332)</f>
        <v>9912.0445402619553</v>
      </c>
      <c r="G543" s="9">
        <f t="shared" si="52"/>
        <v>360.69439188672408</v>
      </c>
      <c r="H543" s="9">
        <f t="shared" si="52"/>
        <v>370.44405739848918</v>
      </c>
      <c r="I543" s="9">
        <f t="shared" si="52"/>
        <v>182.78379981661107</v>
      </c>
      <c r="J543" s="9">
        <f t="shared" si="52"/>
        <v>24.056938781307235</v>
      </c>
      <c r="K543" s="9">
        <f t="shared" si="52"/>
        <v>1.2110866690652391</v>
      </c>
      <c r="L543" s="9">
        <f t="shared" si="50"/>
        <v>1214.1902745521968</v>
      </c>
    </row>
    <row r="544" spans="3:12">
      <c r="C544">
        <v>2003.0417</v>
      </c>
      <c r="D544">
        <v>375.07</v>
      </c>
      <c r="E544" s="1">
        <f t="shared" si="51"/>
        <v>2288</v>
      </c>
      <c r="F544" s="4">
        <f>F543*SUM(economy!Z334:AB334)/SUM(economy!Z333:AB333)</f>
        <v>9820.0840683050028</v>
      </c>
      <c r="G544" s="9">
        <f t="shared" si="52"/>
        <v>361.2993523516227</v>
      </c>
      <c r="H544" s="9">
        <f t="shared" si="52"/>
        <v>370.35566312804821</v>
      </c>
      <c r="I544" s="9">
        <f t="shared" si="52"/>
        <v>181.81949653114151</v>
      </c>
      <c r="J544" s="9">
        <f t="shared" si="52"/>
        <v>23.846027009675836</v>
      </c>
      <c r="K544" s="9">
        <f t="shared" si="52"/>
        <v>1.1999154001254821</v>
      </c>
      <c r="L544" s="9">
        <f t="shared" si="50"/>
        <v>1213.520454420614</v>
      </c>
    </row>
    <row r="545" spans="3:12">
      <c r="C545">
        <v>2003.125</v>
      </c>
      <c r="D545">
        <v>375.82</v>
      </c>
      <c r="E545" s="1">
        <f t="shared" si="51"/>
        <v>2289</v>
      </c>
      <c r="F545" s="4">
        <f>F544*SUM(economy!Z335:AB335)/SUM(economy!Z334:AB334)</f>
        <v>9728.7783377344731</v>
      </c>
      <c r="G545" s="9">
        <f t="shared" si="52"/>
        <v>361.89870020555679</v>
      </c>
      <c r="H545" s="9">
        <f t="shared" si="52"/>
        <v>370.25887724678898</v>
      </c>
      <c r="I545" s="9">
        <f t="shared" si="52"/>
        <v>180.85432106052434</v>
      </c>
      <c r="J545" s="9">
        <f t="shared" si="52"/>
        <v>23.636370481857682</v>
      </c>
      <c r="K545" s="9">
        <f t="shared" si="52"/>
        <v>1.1888222899560019</v>
      </c>
      <c r="L545" s="9">
        <f t="shared" si="50"/>
        <v>1212.837091284684</v>
      </c>
    </row>
    <row r="546" spans="3:12">
      <c r="C546">
        <v>2003.2083</v>
      </c>
      <c r="D546">
        <v>376.64</v>
      </c>
      <c r="E546" s="1">
        <f t="shared" si="51"/>
        <v>2290</v>
      </c>
      <c r="F546" s="4">
        <f>F545*SUM(economy!Z336:AB336)/SUM(economy!Z335:AB335)</f>
        <v>9638.1269331532239</v>
      </c>
      <c r="G546" s="9">
        <f t="shared" si="52"/>
        <v>362.49247540926831</v>
      </c>
      <c r="H546" s="9">
        <f t="shared" si="52"/>
        <v>370.15378431834819</v>
      </c>
      <c r="I546" s="9">
        <f t="shared" si="52"/>
        <v>179.88838347666891</v>
      </c>
      <c r="J546" s="9">
        <f t="shared" si="52"/>
        <v>23.42797433730059</v>
      </c>
      <c r="K546" s="9">
        <f t="shared" si="52"/>
        <v>1.1778073245092466</v>
      </c>
      <c r="L546" s="9">
        <f t="shared" si="50"/>
        <v>1212.1404248660951</v>
      </c>
    </row>
    <row r="547" spans="3:12">
      <c r="C547">
        <v>2003.2917</v>
      </c>
      <c r="D547">
        <v>377.92</v>
      </c>
      <c r="E547" s="1">
        <f t="shared" si="51"/>
        <v>2291</v>
      </c>
      <c r="F547" s="4">
        <f>F546*SUM(economy!Z337:AB337)/SUM(economy!Z336:AB336)</f>
        <v>9548.1293292705232</v>
      </c>
      <c r="G547" s="9">
        <f t="shared" si="52"/>
        <v>363.08071789814619</v>
      </c>
      <c r="H547" s="9">
        <f t="shared" si="52"/>
        <v>370.04046863472092</v>
      </c>
      <c r="I547" s="9">
        <f t="shared" si="52"/>
        <v>178.9217923116245</v>
      </c>
      <c r="J547" s="9">
        <f t="shared" si="52"/>
        <v>23.220843373096354</v>
      </c>
      <c r="K547" s="9">
        <f t="shared" si="52"/>
        <v>1.1668704757627315</v>
      </c>
      <c r="L547" s="9">
        <f t="shared" si="50"/>
        <v>1211.4306926933507</v>
      </c>
    </row>
    <row r="548" spans="3:12">
      <c r="C548">
        <v>2003.375</v>
      </c>
      <c r="D548">
        <v>378.78</v>
      </c>
      <c r="E548" s="1">
        <f t="shared" si="51"/>
        <v>2292</v>
      </c>
      <c r="F548" s="4">
        <f>F547*SUM(economy!Z338:AB338)/SUM(economy!Z337:AB337)</f>
        <v>9458.7848936477822</v>
      </c>
      <c r="G548" s="9">
        <f t="shared" si="52"/>
        <v>363.66346757551952</v>
      </c>
      <c r="H548" s="9">
        <f t="shared" si="52"/>
        <v>369.91901420668961</v>
      </c>
      <c r="I548" s="9">
        <f t="shared" si="52"/>
        <v>177.95465456173949</v>
      </c>
      <c r="J548" s="9">
        <f t="shared" si="52"/>
        <v>23.01498205064015</v>
      </c>
      <c r="K548" s="9">
        <f t="shared" si="52"/>
        <v>1.1560117020584242</v>
      </c>
      <c r="L548" s="9">
        <f t="shared" si="50"/>
        <v>1210.7081300966472</v>
      </c>
    </row>
    <row r="549" spans="3:12">
      <c r="C549">
        <v>2003.4583</v>
      </c>
      <c r="D549">
        <v>378.46</v>
      </c>
      <c r="E549" s="1">
        <f t="shared" si="51"/>
        <v>2293</v>
      </c>
      <c r="F549" s="4">
        <f>F548*SUM(economy!Z339:AB339)/SUM(economy!Z338:AB338)</f>
        <v>9370.0928894056888</v>
      </c>
      <c r="G549" s="9">
        <f t="shared" si="52"/>
        <v>364.24076430611774</v>
      </c>
      <c r="H549" s="9">
        <f t="shared" si="52"/>
        <v>369.78950475453649</v>
      </c>
      <c r="I549" s="9">
        <f t="shared" si="52"/>
        <v>176.98707569217714</v>
      </c>
      <c r="J549" s="9">
        <f t="shared" si="52"/>
        <v>22.810394502231791</v>
      </c>
      <c r="K549" s="9">
        <f t="shared" si="52"/>
        <v>1.1452309484374983</v>
      </c>
      <c r="L549" s="9">
        <f t="shared" si="50"/>
        <v>1209.9729702035006</v>
      </c>
    </row>
    <row r="550" spans="3:12">
      <c r="C550">
        <v>2003.5417</v>
      </c>
      <c r="D550">
        <v>376.88</v>
      </c>
      <c r="E550" s="1">
        <f t="shared" si="51"/>
        <v>2294</v>
      </c>
      <c r="F550" s="4">
        <f>F549*SUM(economy!Z340:AB340)/SUM(economy!Z339:AB339)</f>
        <v>9282.0524778925228</v>
      </c>
      <c r="G550" s="9">
        <f t="shared" si="52"/>
        <v>364.81264790969647</v>
      </c>
      <c r="H550" s="9">
        <f t="shared" si="52"/>
        <v>369.65202369903625</v>
      </c>
      <c r="I550" s="9">
        <f t="shared" si="52"/>
        <v>176.01915964177746</v>
      </c>
      <c r="J550" s="9">
        <f t="shared" si="52"/>
        <v>22.607084537617613</v>
      </c>
      <c r="K550" s="9">
        <f t="shared" si="52"/>
        <v>1.1345281469704676</v>
      </c>
      <c r="L550" s="9">
        <f t="shared" si="50"/>
        <v>1209.2254439350984</v>
      </c>
    </row>
    <row r="551" spans="3:12">
      <c r="C551">
        <v>2003.625</v>
      </c>
      <c r="D551">
        <v>374.57</v>
      </c>
      <c r="E551" s="1">
        <f t="shared" si="51"/>
        <v>2295</v>
      </c>
      <c r="F551" s="4">
        <f>F550*SUM(economy!Z341:AB341)/SUM(economy!Z340:AB340)</f>
        <v>9194.6627213137126</v>
      </c>
      <c r="G551" s="9">
        <f t="shared" ref="G551:K556" si="53">G550*(1-G$5)+G$4*$F550*$L$4/1000</f>
        <v>365.37915815482603</v>
      </c>
      <c r="H551" s="9">
        <f t="shared" si="53"/>
        <v>369.50665415272385</v>
      </c>
      <c r="I551" s="9">
        <f t="shared" si="53"/>
        <v>175.05100882825471</v>
      </c>
      <c r="J551" s="9">
        <f t="shared" si="53"/>
        <v>22.405055650471819</v>
      </c>
      <c r="K551" s="9">
        <f t="shared" si="53"/>
        <v>1.1239032170826957</v>
      </c>
      <c r="L551" s="9">
        <f t="shared" si="50"/>
        <v>1208.4657800033592</v>
      </c>
    </row>
    <row r="552" spans="3:12">
      <c r="C552">
        <v>2003.7083</v>
      </c>
      <c r="D552">
        <v>373.34</v>
      </c>
      <c r="E552" s="1">
        <f t="shared" si="51"/>
        <v>2296</v>
      </c>
      <c r="F552" s="4">
        <f>F551*SUM(economy!Z342:AB342)/SUM(economy!Z341:AB341)</f>
        <v>9107.9225853227781</v>
      </c>
      <c r="G552" s="9">
        <f t="shared" si="53"/>
        <v>365.9403347528405</v>
      </c>
      <c r="H552" s="9">
        <f t="shared" si="53"/>
        <v>369.35347891143346</v>
      </c>
      <c r="I552" s="9">
        <f t="shared" si="53"/>
        <v>174.08272415372014</v>
      </c>
      <c r="J552" s="9">
        <f t="shared" si="53"/>
        <v>22.204311024816203</v>
      </c>
      <c r="K552" s="9">
        <f t="shared" si="53"/>
        <v>1.1133560658752817</v>
      </c>
      <c r="L552" s="9">
        <f t="shared" si="50"/>
        <v>1207.6942049086856</v>
      </c>
    </row>
    <row r="553" spans="3:12">
      <c r="C553">
        <v>2003.7917</v>
      </c>
      <c r="D553">
        <v>373.31</v>
      </c>
      <c r="E553" s="1">
        <f t="shared" si="51"/>
        <v>2297</v>
      </c>
      <c r="F553" s="4">
        <f>F552*SUM(economy!Z343:AB343)/SUM(economy!Z342:AB342)</f>
        <v>9021.8309415737549</v>
      </c>
      <c r="G553" s="9">
        <f t="shared" si="53"/>
        <v>366.49621735194472</v>
      </c>
      <c r="H553" s="9">
        <f t="shared" si="53"/>
        <v>369.19258044610365</v>
      </c>
      <c r="I553" s="9">
        <f t="shared" si="53"/>
        <v>173.11440501051996</v>
      </c>
      <c r="J553" s="9">
        <f t="shared" si="53"/>
        <v>22.004853541377237</v>
      </c>
      <c r="K553" s="9">
        <f t="shared" si="53"/>
        <v>1.1028865884413253</v>
      </c>
      <c r="L553" s="9">
        <f t="shared" si="50"/>
        <v>1206.9109429383871</v>
      </c>
    </row>
    <row r="554" spans="3:12">
      <c r="C554">
        <v>2003.875</v>
      </c>
      <c r="D554">
        <v>374.84</v>
      </c>
      <c r="E554" s="1">
        <f t="shared" si="51"/>
        <v>2298</v>
      </c>
      <c r="F554" s="4">
        <f>F553*SUM(economy!Z344:AB344)/SUM(economy!Z343:AB343)</f>
        <v>8936.3865702350959</v>
      </c>
      <c r="G554" s="9">
        <f t="shared" si="53"/>
        <v>367.0468455314774</v>
      </c>
      <c r="H554" s="9">
        <f t="shared" si="53"/>
        <v>369.02404089484497</v>
      </c>
      <c r="I554" s="9">
        <f t="shared" si="53"/>
        <v>172.14614928737836</v>
      </c>
      <c r="J554" s="9">
        <f t="shared" si="53"/>
        <v>21.806685783879569</v>
      </c>
      <c r="K554" s="9">
        <f t="shared" si="53"/>
        <v>1.0924946681775869</v>
      </c>
      <c r="L554" s="9">
        <f t="shared" si="50"/>
        <v>1206.116216165758</v>
      </c>
    </row>
    <row r="555" spans="3:12">
      <c r="C555">
        <v>2003.9583</v>
      </c>
      <c r="D555">
        <v>376.17</v>
      </c>
      <c r="E555" s="1">
        <f t="shared" si="51"/>
        <v>2299</v>
      </c>
      <c r="F555" s="4">
        <f>F554*SUM(economy!Z345:AB345)/SUM(economy!Z344:AB344)</f>
        <v>8851.5881624652666</v>
      </c>
      <c r="G555" s="9">
        <f t="shared" si="53"/>
        <v>367.59225879632743</v>
      </c>
      <c r="H555" s="9">
        <f t="shared" si="53"/>
        <v>368.84794205526543</v>
      </c>
      <c r="I555" s="9">
        <f t="shared" si="53"/>
        <v>171.1780533758357</v>
      </c>
      <c r="J555" s="9">
        <f t="shared" si="53"/>
        <v>21.609810045275072</v>
      </c>
      <c r="K555" s="9">
        <f t="shared" si="53"/>
        <v>1.0821801770915396</v>
      </c>
      <c r="L555" s="9">
        <f t="shared" si="50"/>
        <v>1205.3102444497952</v>
      </c>
    </row>
    <row r="556" spans="3:12">
      <c r="C556">
        <v>2004.0417</v>
      </c>
      <c r="D556">
        <v>377.17</v>
      </c>
      <c r="E556" s="1">
        <f t="shared" si="51"/>
        <v>2300</v>
      </c>
      <c r="F556" s="4">
        <f>F555*SUM(economy!Z346:AB346)/SUM(economy!Z345:AB345)</f>
        <v>8767.4343228502166</v>
      </c>
      <c r="G556" s="9">
        <f t="shared" si="53"/>
        <v>368.13249657150135</v>
      </c>
      <c r="H556" s="9">
        <f t="shared" si="53"/>
        <v>368.66436537704948</v>
      </c>
      <c r="I556" s="9">
        <f t="shared" si="53"/>
        <v>170.21021217697225</v>
      </c>
      <c r="J556" s="9">
        <f t="shared" si="53"/>
        <v>21.414228333906582</v>
      </c>
      <c r="K556" s="9">
        <f t="shared" si="53"/>
        <v>1.0719429761038326</v>
      </c>
      <c r="L556" s="9">
        <f t="shared" si="50"/>
        <v>1204.4932454355335</v>
      </c>
    </row>
    <row r="557" spans="3:12">
      <c r="C557">
        <v>2004.125</v>
      </c>
      <c r="D557">
        <v>378.05</v>
      </c>
      <c r="E557" s="1"/>
    </row>
    <row r="558" spans="3:12">
      <c r="C558">
        <v>2004.2083</v>
      </c>
      <c r="D558">
        <v>379.06</v>
      </c>
      <c r="E558" s="1"/>
    </row>
    <row r="559" spans="3:12">
      <c r="C559">
        <v>2004.2917</v>
      </c>
      <c r="D559">
        <v>380.54</v>
      </c>
      <c r="E559" s="1"/>
    </row>
    <row r="560" spans="3:1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workbookViewId="0">
      <pane xSplit="1" ySplit="5" topLeftCell="B177" activePane="bottomRight" state="frozen"/>
      <selection pane="topRight" activeCell="B1" sqref="B1"/>
      <selection pane="bottomLeft" activeCell="A6" sqref="A6"/>
      <selection pane="bottomRight" activeCell="D191" sqref="D191"/>
    </sheetView>
  </sheetViews>
  <sheetFormatPr defaultRowHeight="14.5"/>
  <sheetData>
    <row r="1" spans="1:10">
      <c r="B1" t="s">
        <v>10</v>
      </c>
      <c r="G1" t="s">
        <v>11</v>
      </c>
    </row>
    <row r="2" spans="1:10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</row>
    <row r="5" spans="1:10">
      <c r="C5" s="3" t="s">
        <v>52</v>
      </c>
      <c r="I5">
        <v>7.3800000000000003E-3</v>
      </c>
      <c r="J5">
        <f>I4*LN(2)*5.35</f>
        <v>4.2605471829396349</v>
      </c>
    </row>
    <row r="6" spans="1:10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0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>
      <c r="A8">
        <v>1852</v>
      </c>
      <c r="B8">
        <v>-0.22939907000000001</v>
      </c>
      <c r="C8">
        <f t="shared" si="0"/>
        <v>0.1044923469</v>
      </c>
      <c r="G8">
        <f>carboncycle!L108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>
      <c r="A9">
        <v>1853</v>
      </c>
      <c r="B9">
        <v>-0.27035445000000002</v>
      </c>
      <c r="C9">
        <f t="shared" si="0"/>
        <v>6.3536966899999991E-2</v>
      </c>
      <c r="G9">
        <f>carboncycle!L109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>
      <c r="A10">
        <v>1854</v>
      </c>
      <c r="B10">
        <v>-0.29163002999999998</v>
      </c>
      <c r="C10">
        <f t="shared" si="0"/>
        <v>4.2261386900000031E-2</v>
      </c>
      <c r="G10">
        <f>carboncycle!L110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>
      <c r="A11">
        <v>1855</v>
      </c>
      <c r="B11">
        <v>-0.29695120000000003</v>
      </c>
      <c r="C11">
        <f t="shared" si="0"/>
        <v>3.6940216899999989E-2</v>
      </c>
      <c r="G11">
        <f>carboncycle!L111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>
      <c r="A12">
        <v>1856</v>
      </c>
      <c r="B12">
        <v>-0.32035372000000001</v>
      </c>
      <c r="C12">
        <f t="shared" si="0"/>
        <v>1.3537696900000007E-2</v>
      </c>
      <c r="G12">
        <f>carboncycle!L112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>
      <c r="A13">
        <v>1857</v>
      </c>
      <c r="B13">
        <v>-0.46723005000000001</v>
      </c>
      <c r="C13">
        <f t="shared" si="0"/>
        <v>-0.13333863309999999</v>
      </c>
      <c r="G13">
        <f>carboncycle!L113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>
      <c r="A14">
        <v>1858</v>
      </c>
      <c r="B14">
        <v>-0.38876569999999999</v>
      </c>
      <c r="C14">
        <f t="shared" si="0"/>
        <v>-5.4874283099999976E-2</v>
      </c>
      <c r="G14">
        <f>carboncycle!L114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>
      <c r="A15">
        <v>1859</v>
      </c>
      <c r="B15">
        <v>-0.28119546000000001</v>
      </c>
      <c r="C15">
        <f t="shared" si="0"/>
        <v>5.2695956900000007E-2</v>
      </c>
      <c r="G15">
        <f>carboncycle!L115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>
      <c r="A16">
        <v>1860</v>
      </c>
      <c r="B16">
        <v>-0.39016518</v>
      </c>
      <c r="C16">
        <f t="shared" si="0"/>
        <v>-5.6273763099999985E-2</v>
      </c>
      <c r="G16">
        <f>carboncycle!L116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>
      <c r="A17">
        <v>1861</v>
      </c>
      <c r="B17">
        <v>-0.42927712000000001</v>
      </c>
      <c r="C17">
        <f t="shared" si="0"/>
        <v>-9.5385703099999997E-2</v>
      </c>
      <c r="G17">
        <f>carboncycle!L117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>
      <c r="A18">
        <v>1862</v>
      </c>
      <c r="B18">
        <v>-0.53639775999999995</v>
      </c>
      <c r="C18">
        <f t="shared" si="0"/>
        <v>-0.20250634309999993</v>
      </c>
      <c r="G18">
        <f>carboncycle!L118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>
      <c r="A19">
        <v>1863</v>
      </c>
      <c r="B19">
        <v>-0.34434320000000002</v>
      </c>
      <c r="C19">
        <f t="shared" si="0"/>
        <v>-1.0451783100000001E-2</v>
      </c>
      <c r="G19">
        <f>carboncycle!L119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>
      <c r="A20">
        <v>1864</v>
      </c>
      <c r="B20">
        <v>-0.46543669999999998</v>
      </c>
      <c r="C20">
        <f t="shared" si="0"/>
        <v>-0.13154528309999997</v>
      </c>
      <c r="G20">
        <f>carboncycle!L120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>
      <c r="A21">
        <v>1865</v>
      </c>
      <c r="B21">
        <v>-0.33258784000000002</v>
      </c>
      <c r="C21">
        <f t="shared" si="0"/>
        <v>1.3035768999999919E-3</v>
      </c>
      <c r="G21">
        <f>carboncycle!L121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>
      <c r="A22">
        <v>1866</v>
      </c>
      <c r="B22">
        <v>-0.34126064</v>
      </c>
      <c r="C22">
        <f t="shared" si="0"/>
        <v>-7.3692230999999886E-3</v>
      </c>
      <c r="G22">
        <f>carboncycle!L122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>
      <c r="A23">
        <v>1867</v>
      </c>
      <c r="B23">
        <v>-0.35696334000000002</v>
      </c>
      <c r="C23">
        <f t="shared" si="0"/>
        <v>-2.3071923100000002E-2</v>
      </c>
      <c r="G23">
        <f>carboncycle!L123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>
      <c r="A24">
        <v>1868</v>
      </c>
      <c r="B24">
        <v>-0.35196072</v>
      </c>
      <c r="C24">
        <f t="shared" si="0"/>
        <v>-1.8069303099999989E-2</v>
      </c>
      <c r="G24">
        <f>carboncycle!L124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>
      <c r="A25">
        <v>1869</v>
      </c>
      <c r="B25">
        <v>-0.31657043000000001</v>
      </c>
      <c r="C25">
        <f t="shared" si="0"/>
        <v>1.7320986900000002E-2</v>
      </c>
      <c r="G25">
        <f>carboncycle!L125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>
      <c r="A26">
        <v>1870</v>
      </c>
      <c r="B26">
        <v>-0.32789087</v>
      </c>
      <c r="C26">
        <f t="shared" si="0"/>
        <v>6.0005469000000144E-3</v>
      </c>
      <c r="G26">
        <f>carboncycle!L126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>
      <c r="A27">
        <v>1871</v>
      </c>
      <c r="B27">
        <v>-0.36858069999999998</v>
      </c>
      <c r="C27">
        <f t="shared" si="0"/>
        <v>-3.4689283099999968E-2</v>
      </c>
      <c r="G27">
        <f>carboncycle!L127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>
      <c r="A28">
        <v>1872</v>
      </c>
      <c r="B28">
        <v>-0.32804197000000002</v>
      </c>
      <c r="C28">
        <f t="shared" si="0"/>
        <v>5.8494468999999993E-3</v>
      </c>
      <c r="G28">
        <f>carboncycle!L128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>
      <c r="A29">
        <v>1873</v>
      </c>
      <c r="B29">
        <v>-0.34133235000000001</v>
      </c>
      <c r="C29">
        <f t="shared" si="0"/>
        <v>-7.4409330999999912E-3</v>
      </c>
      <c r="G29">
        <f>carboncycle!L129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>
      <c r="A30">
        <v>1874</v>
      </c>
      <c r="B30">
        <v>-0.37325120000000001</v>
      </c>
      <c r="C30">
        <f t="shared" si="0"/>
        <v>-3.935978309999999E-2</v>
      </c>
      <c r="G30">
        <f>carboncycle!L130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>
      <c r="A31">
        <v>1875</v>
      </c>
      <c r="B31">
        <v>-0.37562593999999999</v>
      </c>
      <c r="C31">
        <f t="shared" si="0"/>
        <v>-4.1734523099999976E-2</v>
      </c>
      <c r="G31">
        <f>carboncycle!L131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>
      <c r="A32">
        <v>1876</v>
      </c>
      <c r="B32">
        <v>-0.42410994000000002</v>
      </c>
      <c r="C32">
        <f t="shared" si="0"/>
        <v>-9.0218523100000003E-2</v>
      </c>
      <c r="G32">
        <f>carboncycle!L132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>
      <c r="A33">
        <v>1877</v>
      </c>
      <c r="B33">
        <v>-0.10110883399999999</v>
      </c>
      <c r="C33">
        <f t="shared" si="0"/>
        <v>0.23278258290000003</v>
      </c>
      <c r="G33">
        <f>carboncycle!L133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>
      <c r="A34">
        <v>1878</v>
      </c>
      <c r="B34">
        <v>-1.1315192999999999E-2</v>
      </c>
      <c r="C34">
        <f t="shared" si="0"/>
        <v>0.32257622390000001</v>
      </c>
      <c r="G34">
        <f>carboncycle!L134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>
      <c r="A35">
        <v>1879</v>
      </c>
      <c r="B35">
        <v>-0.30363432000000001</v>
      </c>
      <c r="C35">
        <f t="shared" si="0"/>
        <v>3.0257096900000002E-2</v>
      </c>
      <c r="G35">
        <f>carboncycle!L135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>
      <c r="A36">
        <v>1880</v>
      </c>
      <c r="B36">
        <v>-0.31583208000000002</v>
      </c>
      <c r="C36">
        <f t="shared" si="0"/>
        <v>1.80593369E-2</v>
      </c>
      <c r="G36">
        <f>carboncycle!L136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>
      <c r="A37">
        <v>1881</v>
      </c>
      <c r="B37">
        <v>-0.23224552000000001</v>
      </c>
      <c r="C37">
        <f t="shared" si="0"/>
        <v>0.1016458969</v>
      </c>
      <c r="G37">
        <f>carboncycle!L137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>
      <c r="A38">
        <v>1882</v>
      </c>
      <c r="B38">
        <v>-0.29553007999999997</v>
      </c>
      <c r="C38">
        <f t="shared" si="0"/>
        <v>3.8361336900000043E-2</v>
      </c>
      <c r="G38">
        <f>carboncycle!L138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>
      <c r="A39">
        <v>1883</v>
      </c>
      <c r="B39">
        <v>-0.34647440000000002</v>
      </c>
      <c r="C39">
        <f t="shared" si="0"/>
        <v>-1.25829831E-2</v>
      </c>
      <c r="G39">
        <f>carboncycle!L139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>
      <c r="A40">
        <v>1884</v>
      </c>
      <c r="B40">
        <v>-0.49232006</v>
      </c>
      <c r="C40">
        <f t="shared" si="0"/>
        <v>-0.15842864309999999</v>
      </c>
      <c r="G40">
        <f>carboncycle!L140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>
      <c r="A41">
        <v>1885</v>
      </c>
      <c r="B41">
        <v>-0.47112357999999999</v>
      </c>
      <c r="C41">
        <f t="shared" si="0"/>
        <v>-0.13723216309999997</v>
      </c>
      <c r="G41">
        <f>carboncycle!L141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>
      <c r="A42">
        <v>1886</v>
      </c>
      <c r="B42">
        <v>-0.42090361999999998</v>
      </c>
      <c r="C42">
        <f t="shared" si="0"/>
        <v>-8.7012203099999963E-2</v>
      </c>
      <c r="G42">
        <f>carboncycle!L142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>
      <c r="A43">
        <v>1887</v>
      </c>
      <c r="B43">
        <v>-0.49878576000000002</v>
      </c>
      <c r="C43">
        <f t="shared" si="0"/>
        <v>-0.16489434310000001</v>
      </c>
      <c r="G43">
        <f>carboncycle!L143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>
      <c r="A44">
        <v>1888</v>
      </c>
      <c r="B44">
        <v>-0.37937889000000002</v>
      </c>
      <c r="C44">
        <f t="shared" si="0"/>
        <v>-4.5487473100000009E-2</v>
      </c>
      <c r="G44">
        <f>carboncycle!L144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>
      <c r="A45">
        <v>1889</v>
      </c>
      <c r="B45">
        <v>-0.24989555999999999</v>
      </c>
      <c r="C45">
        <f t="shared" si="0"/>
        <v>8.3995856900000027E-2</v>
      </c>
      <c r="G45">
        <f>carboncycle!L145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>
      <c r="A46">
        <v>1890</v>
      </c>
      <c r="B46">
        <v>-0.50685817</v>
      </c>
      <c r="C46">
        <f t="shared" si="0"/>
        <v>-0.17296675309999998</v>
      </c>
      <c r="G46">
        <f>carboncycle!L146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>
      <c r="A47">
        <v>1891</v>
      </c>
      <c r="B47">
        <v>-0.40131494000000001</v>
      </c>
      <c r="C47">
        <f t="shared" si="0"/>
        <v>-6.7423523099999993E-2</v>
      </c>
      <c r="G47">
        <f>carboncycle!L147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>
      <c r="A48">
        <v>1892</v>
      </c>
      <c r="B48">
        <v>-0.50755850000000002</v>
      </c>
      <c r="C48">
        <f t="shared" si="0"/>
        <v>-0.17366708310000001</v>
      </c>
      <c r="G48">
        <f>carboncycle!L148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>
      <c r="A49">
        <v>1893</v>
      </c>
      <c r="B49">
        <v>-0.49461925000000001</v>
      </c>
      <c r="C49">
        <f t="shared" si="0"/>
        <v>-0.16072783309999999</v>
      </c>
      <c r="G49">
        <f>carboncycle!L149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>
      <c r="A50">
        <v>1894</v>
      </c>
      <c r="B50">
        <v>-0.48376393000000001</v>
      </c>
      <c r="C50">
        <f t="shared" si="0"/>
        <v>-0.14987251309999999</v>
      </c>
      <c r="G50">
        <f>carboncycle!L150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>
      <c r="A51">
        <v>1895</v>
      </c>
      <c r="B51">
        <v>-0.44875159999999997</v>
      </c>
      <c r="C51">
        <f t="shared" si="0"/>
        <v>-0.11486018309999996</v>
      </c>
      <c r="G51">
        <f>carboncycle!L151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>
      <c r="A52">
        <v>1896</v>
      </c>
      <c r="B52">
        <v>-0.28400727999999997</v>
      </c>
      <c r="C52">
        <f t="shared" si="0"/>
        <v>4.9884136900000042E-2</v>
      </c>
      <c r="G52">
        <f>carboncycle!L152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>
      <c r="A53">
        <v>1897</v>
      </c>
      <c r="B53">
        <v>-0.25980017</v>
      </c>
      <c r="C53">
        <f t="shared" si="0"/>
        <v>7.4091246900000018E-2</v>
      </c>
      <c r="G53">
        <f>carboncycle!L153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>
      <c r="A54">
        <v>1898</v>
      </c>
      <c r="B54">
        <v>-0.48579212999999999</v>
      </c>
      <c r="C54">
        <f t="shared" si="0"/>
        <v>-0.15190071309999997</v>
      </c>
      <c r="G54">
        <f>carboncycle!L154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>
      <c r="A55">
        <v>1899</v>
      </c>
      <c r="B55">
        <v>-0.35543364</v>
      </c>
      <c r="C55">
        <f t="shared" si="0"/>
        <v>-2.154222309999998E-2</v>
      </c>
      <c r="G55">
        <f>carboncycle!L155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>
      <c r="A56">
        <v>1900</v>
      </c>
      <c r="B56">
        <v>-0.23447904</v>
      </c>
      <c r="C56">
        <f t="shared" si="0"/>
        <v>9.9412376900000016E-2</v>
      </c>
      <c r="G56">
        <f>carboncycle!L156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>
      <c r="A57">
        <v>1901</v>
      </c>
      <c r="B57">
        <v>-0.29342857</v>
      </c>
      <c r="C57">
        <f t="shared" si="0"/>
        <v>4.0462846900000016E-2</v>
      </c>
      <c r="G57">
        <f>carboncycle!L157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>
      <c r="A58">
        <v>1902</v>
      </c>
      <c r="B58">
        <v>-0.43898427000000001</v>
      </c>
      <c r="C58">
        <f t="shared" si="0"/>
        <v>-0.10509285309999999</v>
      </c>
      <c r="G58">
        <f>carboncycle!L158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>
      <c r="A59">
        <v>1903</v>
      </c>
      <c r="B59">
        <v>-0.53332639999999998</v>
      </c>
      <c r="C59">
        <f t="shared" si="0"/>
        <v>-0.19943498309999996</v>
      </c>
      <c r="G59">
        <f>carboncycle!L159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>
      <c r="A60">
        <v>1904</v>
      </c>
      <c r="B60">
        <v>-0.59756140000000002</v>
      </c>
      <c r="C60">
        <f t="shared" si="0"/>
        <v>-0.2636699831</v>
      </c>
      <c r="G60">
        <f>carboncycle!L160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>
      <c r="A61">
        <v>1905</v>
      </c>
      <c r="B61">
        <v>-0.40775131999999997</v>
      </c>
      <c r="C61">
        <f t="shared" si="0"/>
        <v>-7.3859903099999957E-2</v>
      </c>
      <c r="G61">
        <f>carboncycle!L161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>
      <c r="A62">
        <v>1906</v>
      </c>
      <c r="B62">
        <v>-0.31913930000000001</v>
      </c>
      <c r="C62">
        <f t="shared" si="0"/>
        <v>1.4752116900000001E-2</v>
      </c>
      <c r="G62">
        <f>carboncycle!L162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>
      <c r="A63">
        <v>1907</v>
      </c>
      <c r="B63">
        <v>-0.50415770000000004</v>
      </c>
      <c r="C63">
        <f t="shared" si="0"/>
        <v>-0.17026628310000003</v>
      </c>
      <c r="G63">
        <f>carboncycle!L163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>
      <c r="A64">
        <v>1908</v>
      </c>
      <c r="B64">
        <v>-0.51387070000000001</v>
      </c>
      <c r="C64">
        <f t="shared" si="0"/>
        <v>-0.1799792831</v>
      </c>
      <c r="G64">
        <f>carboncycle!L164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>
      <c r="A65">
        <v>1909</v>
      </c>
      <c r="B65">
        <v>-0.53576489999999999</v>
      </c>
      <c r="C65">
        <f t="shared" si="0"/>
        <v>-0.20187348309999997</v>
      </c>
      <c r="G65">
        <f>carboncycle!L165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>
      <c r="A66">
        <v>1910</v>
      </c>
      <c r="B66">
        <v>-0.53102419999999995</v>
      </c>
      <c r="C66">
        <f t="shared" si="0"/>
        <v>-0.19713278309999993</v>
      </c>
      <c r="G66">
        <f>carboncycle!L166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>
      <c r="A67">
        <v>1911</v>
      </c>
      <c r="B67">
        <v>-0.53920509999999999</v>
      </c>
      <c r="C67">
        <f t="shared" si="0"/>
        <v>-0.20531368309999998</v>
      </c>
      <c r="G67">
        <f>carboncycle!L167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>
      <c r="A68">
        <v>1912</v>
      </c>
      <c r="B68">
        <v>-0.47567302</v>
      </c>
      <c r="C68">
        <f t="shared" si="0"/>
        <v>-0.14178160309999999</v>
      </c>
      <c r="G68">
        <f>carboncycle!L168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>
      <c r="A69">
        <v>1913</v>
      </c>
      <c r="B69">
        <v>-0.46715254000000001</v>
      </c>
      <c r="C69">
        <f t="shared" si="0"/>
        <v>-0.13326112309999999</v>
      </c>
      <c r="G69">
        <f>carboncycle!L169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>
      <c r="A70">
        <v>1914</v>
      </c>
      <c r="B70">
        <v>-0.2625924</v>
      </c>
      <c r="C70">
        <f t="shared" si="0"/>
        <v>7.1299016900000012E-2</v>
      </c>
      <c r="G70">
        <f>carboncycle!L170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>
      <c r="A71">
        <v>1915</v>
      </c>
      <c r="B71">
        <v>-0.19184391000000001</v>
      </c>
      <c r="C71">
        <f t="shared" ref="C71:C134" si="4">B71-C$4</f>
        <v>0.14204750690000001</v>
      </c>
      <c r="G71">
        <f>carboncycle!L171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>
      <c r="A72">
        <v>1916</v>
      </c>
      <c r="B72">
        <v>-0.42020996999999999</v>
      </c>
      <c r="C72">
        <f t="shared" si="4"/>
        <v>-8.6318553099999973E-2</v>
      </c>
      <c r="G72">
        <f>carboncycle!L172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>
      <c r="A73">
        <v>1917</v>
      </c>
      <c r="B73">
        <v>-0.54301953000000003</v>
      </c>
      <c r="C73">
        <f t="shared" si="4"/>
        <v>-0.20912811310000001</v>
      </c>
      <c r="G73">
        <f>carboncycle!L173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>
      <c r="A74">
        <v>1918</v>
      </c>
      <c r="B74">
        <v>-0.42458433000000001</v>
      </c>
      <c r="C74">
        <f t="shared" si="4"/>
        <v>-9.0692913099999994E-2</v>
      </c>
      <c r="G74">
        <f>carboncycle!L174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>
      <c r="A75">
        <v>1919</v>
      </c>
      <c r="B75">
        <v>-0.32551822000000002</v>
      </c>
      <c r="C75">
        <f t="shared" si="4"/>
        <v>8.3731968999999906E-3</v>
      </c>
      <c r="G75">
        <f>carboncycle!L175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>
      <c r="A76">
        <v>1920</v>
      </c>
      <c r="B76">
        <v>-0.29858079999999998</v>
      </c>
      <c r="C76">
        <f t="shared" si="4"/>
        <v>3.5310616900000036E-2</v>
      </c>
      <c r="G76">
        <f>carboncycle!L176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>
      <c r="A77">
        <v>1921</v>
      </c>
      <c r="B77">
        <v>-0.24067702999999999</v>
      </c>
      <c r="C77">
        <f t="shared" si="4"/>
        <v>9.3214386900000029E-2</v>
      </c>
      <c r="G77">
        <f>carboncycle!L177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>
      <c r="A78">
        <v>1922</v>
      </c>
      <c r="B78">
        <v>-0.33922812000000002</v>
      </c>
      <c r="C78">
        <f t="shared" si="4"/>
        <v>-5.3367031000000065E-3</v>
      </c>
      <c r="G78">
        <f>carboncycle!L178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>
      <c r="A79">
        <v>1923</v>
      </c>
      <c r="B79">
        <v>-0.31793054999999998</v>
      </c>
      <c r="C79">
        <f t="shared" si="4"/>
        <v>1.5960866900000037E-2</v>
      </c>
      <c r="G79">
        <f>carboncycle!L179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>
      <c r="A80">
        <v>1924</v>
      </c>
      <c r="B80">
        <v>-0.31206220000000001</v>
      </c>
      <c r="C80">
        <f t="shared" si="4"/>
        <v>2.1829216900000004E-2</v>
      </c>
      <c r="G80">
        <f>carboncycle!L180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>
      <c r="A81">
        <v>1925</v>
      </c>
      <c r="B81">
        <v>-0.28242525000000002</v>
      </c>
      <c r="C81">
        <f t="shared" si="4"/>
        <v>5.1466166899999999E-2</v>
      </c>
      <c r="G81">
        <f>carboncycle!L181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>
      <c r="A82">
        <v>1926</v>
      </c>
      <c r="B82">
        <v>-0.12283547</v>
      </c>
      <c r="C82">
        <f t="shared" si="4"/>
        <v>0.21105594690000001</v>
      </c>
      <c r="G82">
        <f>carboncycle!L182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>
      <c r="A83">
        <v>1927</v>
      </c>
      <c r="B83">
        <v>-0.22940508000000001</v>
      </c>
      <c r="C83">
        <f t="shared" si="4"/>
        <v>0.1044863369</v>
      </c>
      <c r="G83">
        <f>carboncycle!L183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>
      <c r="A84">
        <v>1928</v>
      </c>
      <c r="B84">
        <v>-0.20676154999999999</v>
      </c>
      <c r="C84">
        <f t="shared" si="4"/>
        <v>0.12712986690000003</v>
      </c>
      <c r="G84">
        <f>carboncycle!L184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>
      <c r="A85">
        <v>1929</v>
      </c>
      <c r="B85">
        <v>-0.39275663999999999</v>
      </c>
      <c r="C85">
        <f t="shared" si="4"/>
        <v>-5.8865223099999975E-2</v>
      </c>
      <c r="G85">
        <f>carboncycle!L185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>
      <c r="A86">
        <v>1930</v>
      </c>
      <c r="B86">
        <v>-0.1768054</v>
      </c>
      <c r="C86">
        <f t="shared" si="4"/>
        <v>0.15708601690000001</v>
      </c>
      <c r="G86">
        <f>carboncycle!L186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>
      <c r="A87">
        <v>1931</v>
      </c>
      <c r="B87">
        <v>-0.10339768000000001</v>
      </c>
      <c r="C87">
        <f t="shared" si="4"/>
        <v>0.23049373690000002</v>
      </c>
      <c r="G87">
        <f>carboncycle!L187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>
      <c r="A88">
        <v>1932</v>
      </c>
      <c r="B88">
        <v>-0.14546165999999999</v>
      </c>
      <c r="C88">
        <f t="shared" si="4"/>
        <v>0.18842975690000002</v>
      </c>
      <c r="G88">
        <f>carboncycle!L188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>
      <c r="A89">
        <v>1933</v>
      </c>
      <c r="B89">
        <v>-0.32234442000000002</v>
      </c>
      <c r="C89">
        <f t="shared" si="4"/>
        <v>1.1546996899999995E-2</v>
      </c>
      <c r="G89">
        <f>carboncycle!L189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>
      <c r="A90">
        <v>1934</v>
      </c>
      <c r="B90">
        <v>-0.17433684999999999</v>
      </c>
      <c r="C90">
        <f t="shared" si="4"/>
        <v>0.15955456690000003</v>
      </c>
      <c r="G90">
        <f>carboncycle!L190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>
      <c r="A91">
        <v>1935</v>
      </c>
      <c r="B91">
        <v>-0.20605921999999999</v>
      </c>
      <c r="C91">
        <f t="shared" si="4"/>
        <v>0.12783219690000003</v>
      </c>
      <c r="G91">
        <f>carboncycle!L191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>
      <c r="A92">
        <v>1936</v>
      </c>
      <c r="B92">
        <v>-0.16952092999999999</v>
      </c>
      <c r="C92">
        <f t="shared" si="4"/>
        <v>0.16437048690000003</v>
      </c>
      <c r="G92">
        <f>carboncycle!L192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>
      <c r="A93">
        <v>1937</v>
      </c>
      <c r="B93">
        <v>-1.9198929999999999E-2</v>
      </c>
      <c r="C93">
        <f t="shared" si="4"/>
        <v>0.31469248690000001</v>
      </c>
      <c r="G93">
        <f>carboncycle!L193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>
      <c r="A94">
        <v>1938</v>
      </c>
      <c r="B94">
        <v>-1.2200732000000001E-2</v>
      </c>
      <c r="C94">
        <f t="shared" si="4"/>
        <v>0.32169068490000002</v>
      </c>
      <c r="G94">
        <f>carboncycle!L194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>
      <c r="A95">
        <v>1939</v>
      </c>
      <c r="B95">
        <v>-4.0797167000000002E-2</v>
      </c>
      <c r="C95">
        <f t="shared" si="4"/>
        <v>0.29309424989999999</v>
      </c>
      <c r="G95">
        <f>carboncycle!L195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>
      <c r="A96">
        <v>1940</v>
      </c>
      <c r="B96">
        <v>7.5935840000000004E-2</v>
      </c>
      <c r="C96">
        <f t="shared" si="4"/>
        <v>0.40982725689999999</v>
      </c>
      <c r="G96">
        <f>carboncycle!L196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>
      <c r="A97">
        <v>1941</v>
      </c>
      <c r="B97">
        <v>3.8129336999999999E-2</v>
      </c>
      <c r="C97">
        <f t="shared" si="4"/>
        <v>0.3720207539</v>
      </c>
      <c r="G97">
        <f>carboncycle!L197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>
      <c r="A98">
        <v>1942</v>
      </c>
      <c r="B98">
        <v>1.4060908999999999E-3</v>
      </c>
      <c r="C98">
        <f t="shared" si="4"/>
        <v>0.33529750780000001</v>
      </c>
      <c r="G98">
        <f>carboncycle!L198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>
      <c r="A99">
        <v>1943</v>
      </c>
      <c r="B99">
        <v>6.4140745000000002E-3</v>
      </c>
      <c r="C99">
        <f t="shared" si="4"/>
        <v>0.34030549139999999</v>
      </c>
      <c r="G99">
        <f>carboncycle!L199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>
      <c r="A100">
        <v>1944</v>
      </c>
      <c r="B100">
        <v>0.14410513999999999</v>
      </c>
      <c r="C100">
        <f t="shared" si="4"/>
        <v>0.47799655689999998</v>
      </c>
      <c r="G100">
        <f>carboncycle!L200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>
      <c r="A101">
        <v>1945</v>
      </c>
      <c r="B101">
        <v>4.3088365000000003E-2</v>
      </c>
      <c r="C101">
        <f t="shared" si="4"/>
        <v>0.37697978190000003</v>
      </c>
      <c r="G101">
        <f>carboncycle!L201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>
      <c r="A102">
        <v>1946</v>
      </c>
      <c r="B102">
        <v>-0.1188128</v>
      </c>
      <c r="C102">
        <f t="shared" si="4"/>
        <v>0.21507861690000002</v>
      </c>
      <c r="G102">
        <f>carboncycle!L202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>
      <c r="A103">
        <v>1947</v>
      </c>
      <c r="B103">
        <v>-9.1205544999999999E-2</v>
      </c>
      <c r="C103">
        <f t="shared" si="4"/>
        <v>0.24268587190000002</v>
      </c>
      <c r="G103">
        <f>carboncycle!L203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>
      <c r="A104">
        <v>1948</v>
      </c>
      <c r="B104">
        <v>-0.12466127</v>
      </c>
      <c r="C104">
        <f t="shared" si="4"/>
        <v>0.20923014690000002</v>
      </c>
      <c r="G104">
        <f>carboncycle!L204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>
      <c r="A105">
        <v>1949</v>
      </c>
      <c r="B105">
        <v>-0.14380224</v>
      </c>
      <c r="C105">
        <f t="shared" si="4"/>
        <v>0.19008917690000002</v>
      </c>
      <c r="G105">
        <f>carboncycle!L205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>
      <c r="A106">
        <v>1950</v>
      </c>
      <c r="B106">
        <v>-0.22662178999999999</v>
      </c>
      <c r="C106">
        <f t="shared" si="4"/>
        <v>0.10726962690000003</v>
      </c>
      <c r="G106">
        <f>carboncycle!L206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>
      <c r="A107">
        <v>1951</v>
      </c>
      <c r="B107">
        <v>-6.1153970000000002E-2</v>
      </c>
      <c r="C107">
        <f t="shared" si="4"/>
        <v>0.27273744690000001</v>
      </c>
      <c r="G107">
        <f>carboncycle!L207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>
      <c r="A108">
        <v>1952</v>
      </c>
      <c r="B108">
        <v>1.5354565000000001E-2</v>
      </c>
      <c r="C108">
        <f t="shared" si="4"/>
        <v>0.3492459819</v>
      </c>
      <c r="G108">
        <f>carboncycle!L208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>
      <c r="A109">
        <v>1953</v>
      </c>
      <c r="B109">
        <v>7.7630740000000004E-2</v>
      </c>
      <c r="C109">
        <f t="shared" si="4"/>
        <v>0.41152215690000005</v>
      </c>
      <c r="G109">
        <f>carboncycle!L209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>
      <c r="A110">
        <v>1954</v>
      </c>
      <c r="B110">
        <v>-0.11675020999999999</v>
      </c>
      <c r="C110">
        <f t="shared" si="4"/>
        <v>0.21714120690000002</v>
      </c>
      <c r="G110">
        <f>carboncycle!L210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>
      <c r="A111">
        <v>1955</v>
      </c>
      <c r="B111">
        <v>-0.19730992999999999</v>
      </c>
      <c r="C111">
        <f t="shared" si="4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>
      <c r="A112">
        <v>1956</v>
      </c>
      <c r="B112">
        <v>-0.2631656</v>
      </c>
      <c r="C112">
        <f t="shared" si="4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>
      <c r="A113">
        <v>1957</v>
      </c>
      <c r="B113">
        <v>-3.5334926000000003E-2</v>
      </c>
      <c r="C113">
        <f t="shared" si="4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>
      <c r="A114">
        <v>1958</v>
      </c>
      <c r="B114">
        <v>-1.7632552999999999E-2</v>
      </c>
      <c r="C114">
        <f t="shared" si="4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>
      <c r="A115">
        <v>1959</v>
      </c>
      <c r="B115">
        <v>-4.8004825000000001E-2</v>
      </c>
      <c r="C115">
        <f t="shared" si="4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>
      <c r="A116">
        <v>1960</v>
      </c>
      <c r="B116">
        <v>-0.11548702399999999</v>
      </c>
      <c r="C116">
        <f t="shared" si="4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>
      <c r="A117">
        <v>1961</v>
      </c>
      <c r="B117">
        <v>-1.9997388000000001E-2</v>
      </c>
      <c r="C117">
        <f t="shared" si="4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>
      <c r="A118">
        <v>1962</v>
      </c>
      <c r="B118">
        <v>-6.4054440000000004E-2</v>
      </c>
      <c r="C118">
        <f t="shared" si="4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>
      <c r="A119">
        <v>1963</v>
      </c>
      <c r="B119">
        <v>-3.6805890000000001E-2</v>
      </c>
      <c r="C119">
        <f t="shared" si="4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>
      <c r="A120">
        <v>1964</v>
      </c>
      <c r="B120">
        <v>-0.30586675000000002</v>
      </c>
      <c r="C120">
        <f t="shared" si="4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>
      <c r="A121">
        <v>1965</v>
      </c>
      <c r="B121">
        <v>-0.20438790000000001</v>
      </c>
      <c r="C121">
        <f t="shared" si="4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>
      <c r="A122">
        <v>1966</v>
      </c>
      <c r="B122">
        <v>-0.14888457999999999</v>
      </c>
      <c r="C122">
        <f t="shared" si="4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>
      <c r="A123">
        <v>1967</v>
      </c>
      <c r="B123">
        <v>-0.11751631</v>
      </c>
      <c r="C123">
        <f t="shared" si="4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>
      <c r="A124">
        <v>1968</v>
      </c>
      <c r="B124">
        <v>-0.16863230000000001</v>
      </c>
      <c r="C124">
        <f t="shared" si="4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>
      <c r="A125">
        <v>1969</v>
      </c>
      <c r="B125">
        <v>-3.1366712999999997E-2</v>
      </c>
      <c r="C125">
        <f t="shared" si="4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>
      <c r="A126">
        <v>1970</v>
      </c>
      <c r="B126">
        <v>-8.5106570000000006E-2</v>
      </c>
      <c r="C126">
        <f t="shared" si="4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>
      <c r="A127">
        <v>1971</v>
      </c>
      <c r="B127">
        <v>-0.20593274</v>
      </c>
      <c r="C127">
        <f t="shared" si="4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>
      <c r="A128">
        <v>1972</v>
      </c>
      <c r="B128">
        <v>-9.3827099999999997E-2</v>
      </c>
      <c r="C128">
        <f t="shared" si="4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>
      <c r="A129">
        <v>1973</v>
      </c>
      <c r="B129">
        <v>4.9933360000000003E-2</v>
      </c>
      <c r="C129">
        <f t="shared" si="4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>
      <c r="A130">
        <v>1974</v>
      </c>
      <c r="B130">
        <v>-0.17253734000000001</v>
      </c>
      <c r="C130">
        <f t="shared" si="4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>
      <c r="A131">
        <v>1975</v>
      </c>
      <c r="B131">
        <v>-0.11075424</v>
      </c>
      <c r="C131">
        <f t="shared" si="4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>
      <c r="A132">
        <v>1976</v>
      </c>
      <c r="B132">
        <v>-0.21586166000000001</v>
      </c>
      <c r="C132">
        <f t="shared" si="4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>
      <c r="A133">
        <v>1977</v>
      </c>
      <c r="B133">
        <v>0.10308852</v>
      </c>
      <c r="C133">
        <f t="shared" si="4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>
      <c r="A134">
        <v>1978</v>
      </c>
      <c r="B134">
        <v>5.2557723000000002E-3</v>
      </c>
      <c r="C134">
        <f t="shared" si="4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>
      <c r="A135">
        <v>1979</v>
      </c>
      <c r="B135">
        <v>9.0858129999999995E-2</v>
      </c>
      <c r="C135">
        <f t="shared" ref="C135:C177" si="8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>
      <c r="A136">
        <v>1980</v>
      </c>
      <c r="B136">
        <v>0.19607206999999999</v>
      </c>
      <c r="C136">
        <f t="shared" si="8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>
      <c r="A137">
        <v>1981</v>
      </c>
      <c r="B137">
        <v>0.25001203999999999</v>
      </c>
      <c r="C137">
        <f t="shared" si="8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>
      <c r="A138">
        <v>1982</v>
      </c>
      <c r="B138">
        <v>3.4263328000000003E-2</v>
      </c>
      <c r="C138">
        <f t="shared" si="8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>
      <c r="A139">
        <v>1983</v>
      </c>
      <c r="B139">
        <v>0.22383860999999999</v>
      </c>
      <c r="C139">
        <f t="shared" si="8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>
      <c r="A140">
        <v>1984</v>
      </c>
      <c r="B140">
        <v>4.8004709999999999E-2</v>
      </c>
      <c r="C140">
        <f t="shared" si="8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>
      <c r="A141">
        <v>1985</v>
      </c>
      <c r="B141">
        <v>4.9729780000000001E-2</v>
      </c>
      <c r="C141">
        <f t="shared" si="8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>
      <c r="A142">
        <v>1986</v>
      </c>
      <c r="B142">
        <v>9.5686969999999996E-2</v>
      </c>
      <c r="C142">
        <f t="shared" si="8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>
      <c r="A143">
        <v>1987</v>
      </c>
      <c r="B143">
        <v>0.2430264</v>
      </c>
      <c r="C143">
        <f t="shared" si="8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>
      <c r="A144">
        <v>1988</v>
      </c>
      <c r="B144">
        <v>0.28215172999999999</v>
      </c>
      <c r="C144">
        <f t="shared" si="8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>
      <c r="A145">
        <v>1989</v>
      </c>
      <c r="B145">
        <v>0.17925026999999999</v>
      </c>
      <c r="C145">
        <f t="shared" si="8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>
      <c r="A146">
        <v>1990</v>
      </c>
      <c r="B146">
        <v>0.36056247000000002</v>
      </c>
      <c r="C146">
        <f t="shared" si="8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>
      <c r="A147">
        <v>1991</v>
      </c>
      <c r="B147">
        <v>0.33889654000000002</v>
      </c>
      <c r="C147">
        <f t="shared" si="8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>
      <c r="A148">
        <v>1992</v>
      </c>
      <c r="B148">
        <v>0.124896795</v>
      </c>
      <c r="C148">
        <f t="shared" si="8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>
      <c r="A149">
        <v>1993</v>
      </c>
      <c r="B149">
        <v>0.16565846000000001</v>
      </c>
      <c r="C149">
        <f t="shared" si="8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>
      <c r="A150">
        <v>1994</v>
      </c>
      <c r="B150">
        <v>0.23354976999999999</v>
      </c>
      <c r="C150">
        <f t="shared" si="8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>
      <c r="A151">
        <v>1995</v>
      </c>
      <c r="B151">
        <v>0.37686616000000001</v>
      </c>
      <c r="C151">
        <f t="shared" si="8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>
      <c r="A152">
        <v>1996</v>
      </c>
      <c r="B152">
        <v>0.27668939999999997</v>
      </c>
      <c r="C152">
        <f t="shared" si="8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>
      <c r="A153">
        <v>1997</v>
      </c>
      <c r="B153">
        <v>0.42230849999999998</v>
      </c>
      <c r="C153">
        <f t="shared" si="8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>
      <c r="A154">
        <v>1998</v>
      </c>
      <c r="B154">
        <v>0.57731646000000003</v>
      </c>
      <c r="C154">
        <f t="shared" si="8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>
      <c r="A155">
        <v>1999</v>
      </c>
      <c r="B155">
        <v>0.32448496999999998</v>
      </c>
      <c r="C155">
        <f t="shared" si="8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>
      <c r="A156">
        <v>2000</v>
      </c>
      <c r="B156">
        <v>0.33108480000000001</v>
      </c>
      <c r="C156">
        <f t="shared" si="8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>
      <c r="A157">
        <v>2001</v>
      </c>
      <c r="B157">
        <v>0.48928033999999998</v>
      </c>
      <c r="C157">
        <f t="shared" si="8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>
      <c r="A158">
        <v>2002</v>
      </c>
      <c r="B158">
        <v>0.54346649999999996</v>
      </c>
      <c r="C158">
        <f t="shared" si="8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>
      <c r="A159">
        <v>2003</v>
      </c>
      <c r="B159">
        <v>0.54417020000000005</v>
      </c>
      <c r="C159">
        <f t="shared" si="8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>
      <c r="A160">
        <v>2004</v>
      </c>
      <c r="B160">
        <v>0.46737072000000002</v>
      </c>
      <c r="C160">
        <f t="shared" si="8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>
      <c r="A161">
        <v>2005</v>
      </c>
      <c r="B161">
        <v>0.60686255</v>
      </c>
      <c r="C161">
        <f t="shared" si="8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>
      <c r="A162">
        <v>2006</v>
      </c>
      <c r="B162">
        <v>0.57255270000000003</v>
      </c>
      <c r="C162">
        <f t="shared" si="8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>
      <c r="A163">
        <v>2007</v>
      </c>
      <c r="B163">
        <v>0.59170129999999999</v>
      </c>
      <c r="C163">
        <f t="shared" si="8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>
      <c r="A164">
        <v>2008</v>
      </c>
      <c r="B164">
        <v>0.46564983999999998</v>
      </c>
      <c r="C164">
        <f t="shared" si="8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>
      <c r="A165">
        <v>2009</v>
      </c>
      <c r="B165">
        <v>0.59678169999999997</v>
      </c>
      <c r="C165">
        <f t="shared" si="8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9"/>
        <v>1.6628916423170492</v>
      </c>
      <c r="I165">
        <f t="shared" si="11"/>
        <v>0.89930348547702965</v>
      </c>
      <c r="J165">
        <f t="shared" si="10"/>
        <v>0.14970663749580013</v>
      </c>
    </row>
    <row r="166" spans="1:10">
      <c r="A166">
        <v>2010</v>
      </c>
      <c r="B166">
        <v>0.68037146000000004</v>
      </c>
      <c r="C166">
        <f t="shared" si="8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9"/>
        <v>1.699923521140658</v>
      </c>
      <c r="I166">
        <f t="shared" si="11"/>
        <v>0.92074761988611786</v>
      </c>
      <c r="J166">
        <f t="shared" si="10"/>
        <v>0.15396434759233352</v>
      </c>
    </row>
    <row r="167" spans="1:10">
      <c r="A167">
        <v>2011</v>
      </c>
      <c r="B167">
        <v>0.53769772999999998</v>
      </c>
      <c r="C167">
        <f t="shared" si="8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9"/>
        <v>1.7383023470993209</v>
      </c>
      <c r="I167">
        <f t="shared" si="11"/>
        <v>0.94264475068551623</v>
      </c>
      <c r="J167">
        <f t="shared" si="10"/>
        <v>0.1583196765789622</v>
      </c>
    </row>
    <row r="168" spans="1:10">
      <c r="A168">
        <v>2012</v>
      </c>
      <c r="B168">
        <v>0.57760710000000004</v>
      </c>
      <c r="C168">
        <f t="shared" si="8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9"/>
        <v>1.7777632673284514</v>
      </c>
      <c r="I168">
        <f t="shared" si="11"/>
        <v>0.96501248515152571</v>
      </c>
      <c r="J168">
        <f t="shared" si="10"/>
        <v>0.16277464299988742</v>
      </c>
    </row>
    <row r="169" spans="1:10">
      <c r="A169">
        <v>2013</v>
      </c>
      <c r="B169">
        <v>0.6235754</v>
      </c>
      <c r="C169">
        <f t="shared" si="8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9"/>
        <v>1.8186755976066509</v>
      </c>
      <c r="I169">
        <f t="shared" si="11"/>
        <v>0.98787872712363278</v>
      </c>
      <c r="J169">
        <f t="shared" si="10"/>
        <v>0.16733135394330872</v>
      </c>
    </row>
    <row r="170" spans="1:10">
      <c r="A170">
        <v>2014</v>
      </c>
      <c r="B170">
        <v>0.67287165000000004</v>
      </c>
      <c r="C170">
        <f t="shared" si="8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9"/>
        <v>1.859079113862725</v>
      </c>
      <c r="I170">
        <f t="shared" si="11"/>
        <v>1.0112128214076337</v>
      </c>
      <c r="J170">
        <f t="shared" si="10"/>
        <v>0.17199206302297296</v>
      </c>
    </row>
    <row r="171" spans="1:10">
      <c r="A171">
        <v>2015</v>
      </c>
      <c r="B171">
        <v>0.82511436999999999</v>
      </c>
      <c r="C171">
        <f t="shared" si="8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9"/>
        <v>1.897763580291657</v>
      </c>
      <c r="I171">
        <f t="shared" si="11"/>
        <v>1.0349495448672401</v>
      </c>
      <c r="J171">
        <f t="shared" si="10"/>
        <v>0.17675883693059782</v>
      </c>
    </row>
    <row r="172" spans="1:10">
      <c r="A172">
        <v>2016</v>
      </c>
      <c r="B172">
        <v>0.93292713000000005</v>
      </c>
      <c r="C172">
        <f t="shared" si="8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9"/>
        <v>1.9395487115915524</v>
      </c>
      <c r="I172">
        <f t="shared" si="11"/>
        <v>1.0591675986301115</v>
      </c>
      <c r="J172">
        <f t="shared" si="10"/>
        <v>0.18163336015167794</v>
      </c>
    </row>
    <row r="173" spans="1:10">
      <c r="A173">
        <v>2017</v>
      </c>
      <c r="B173">
        <v>0.84517425000000002</v>
      </c>
      <c r="C173">
        <f t="shared" si="8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9"/>
        <v>1.9824017251658488</v>
      </c>
      <c r="I173">
        <f t="shared" si="11"/>
        <v>1.0838833122779092</v>
      </c>
      <c r="J173">
        <f t="shared" si="10"/>
        <v>0.18661775462623545</v>
      </c>
    </row>
    <row r="174" spans="1:10">
      <c r="A174">
        <v>2018</v>
      </c>
      <c r="B174">
        <v>0.76265400000000005</v>
      </c>
      <c r="C174">
        <f t="shared" si="8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9"/>
        <v>2.025085714071436</v>
      </c>
      <c r="I174">
        <f t="shared" si="11"/>
        <v>1.1090761124662472</v>
      </c>
      <c r="J174">
        <f t="shared" si="10"/>
        <v>0.19171422299369695</v>
      </c>
    </row>
    <row r="175" spans="1:10">
      <c r="A175">
        <v>2019</v>
      </c>
      <c r="B175">
        <v>0.89107259999999999</v>
      </c>
      <c r="C175">
        <f t="shared" si="8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9"/>
        <v>2.0680431060389921</v>
      </c>
      <c r="I175">
        <f t="shared" si="11"/>
        <v>1.1347391333457979</v>
      </c>
      <c r="J175">
        <f t="shared" si="10"/>
        <v>0.19692483852590104</v>
      </c>
    </row>
    <row r="176" spans="1:10">
      <c r="A176">
        <v>2020</v>
      </c>
      <c r="B176">
        <v>0.9227938</v>
      </c>
      <c r="C176">
        <f t="shared" si="8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9"/>
        <v>2.1100306668662783</v>
      </c>
      <c r="I176">
        <f t="shared" si="11"/>
        <v>1.1608291846693219</v>
      </c>
      <c r="J176">
        <f t="shared" si="10"/>
        <v>0.20225162372047806</v>
      </c>
    </row>
    <row r="177" spans="1:18">
      <c r="A177">
        <v>2021</v>
      </c>
      <c r="B177">
        <v>0.76185590000000003</v>
      </c>
      <c r="C177">
        <f t="shared" si="8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9"/>
        <v>2.1508143669829578</v>
      </c>
      <c r="I177" s="3">
        <f t="shared" si="11"/>
        <v>1.18729763222777</v>
      </c>
      <c r="J177" s="3">
        <f t="shared" si="10"/>
        <v>0.2076963442666675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9"/>
        <v>2.1907875170544382</v>
      </c>
      <c r="I178" s="3">
        <f t="shared" si="11"/>
        <v>1.2141090268935155</v>
      </c>
      <c r="J178" s="3">
        <f t="shared" si="10"/>
        <v>0.21326047958228656</v>
      </c>
    </row>
    <row r="179" spans="1:18">
      <c r="A179">
        <f t="shared" ref="A179:A242" si="12">1+A178</f>
        <v>2023</v>
      </c>
      <c r="G179" s="3">
        <f>carboncycle!L279</f>
        <v>417.35021236782688</v>
      </c>
      <c r="H179" s="3">
        <f t="shared" si="9"/>
        <v>2.2317771607090022</v>
      </c>
      <c r="I179" s="3">
        <f t="shared" si="11"/>
        <v>1.2412828367675248</v>
      </c>
      <c r="J179" s="3">
        <f t="shared" si="10"/>
        <v>0.21894529933101434</v>
      </c>
    </row>
    <row r="180" spans="1:18">
      <c r="A180">
        <f t="shared" si="12"/>
        <v>2024</v>
      </c>
      <c r="G180" s="3">
        <f>carboncycle!L280</f>
        <v>420.63207900715781</v>
      </c>
      <c r="H180" s="3">
        <f t="shared" si="9"/>
        <v>2.273682762941434</v>
      </c>
      <c r="I180" s="3">
        <f t="shared" si="11"/>
        <v>1.2688349403168258</v>
      </c>
      <c r="J180" s="3">
        <f t="shared" si="10"/>
        <v>0.2247521765436537</v>
      </c>
    </row>
    <row r="181" spans="1:18">
      <c r="A181">
        <f t="shared" si="12"/>
        <v>2025</v>
      </c>
      <c r="G181" s="3">
        <f>carboncycle!L281</f>
        <v>424.00632562883413</v>
      </c>
      <c r="H181" s="3">
        <f t="shared" si="9"/>
        <v>2.3164284286866592</v>
      </c>
      <c r="I181" s="3">
        <f t="shared" si="11"/>
        <v>1.2967784702359797</v>
      </c>
      <c r="J181" s="3">
        <f t="shared" si="10"/>
        <v>0.23068256664188533</v>
      </c>
    </row>
    <row r="182" spans="1:18">
      <c r="A182">
        <f t="shared" si="12"/>
        <v>2026</v>
      </c>
      <c r="G182" s="3">
        <f>carboncycle!L282</f>
        <v>427.46988128793629</v>
      </c>
      <c r="H182" s="3">
        <f t="shared" si="9"/>
        <v>2.3599531327885903</v>
      </c>
      <c r="I182" s="3">
        <f t="shared" si="11"/>
        <v>1.3251243419660208</v>
      </c>
      <c r="J182" s="3">
        <f t="shared" si="10"/>
        <v>0.23673799137429979</v>
      </c>
    </row>
    <row r="183" spans="1:18">
      <c r="A183">
        <f t="shared" si="12"/>
        <v>2027</v>
      </c>
      <c r="B183" s="15"/>
      <c r="G183" s="3">
        <f>carboncycle!L283</f>
        <v>431.02029900214757</v>
      </c>
      <c r="H183" s="3">
        <f t="shared" si="9"/>
        <v>2.4042048749778404</v>
      </c>
      <c r="I183" s="3">
        <f t="shared" si="11"/>
        <v>1.3538815927498815</v>
      </c>
      <c r="J183" s="3">
        <f t="shared" si="10"/>
        <v>0.24292002584566078</v>
      </c>
      <c r="R183" s="15"/>
    </row>
    <row r="184" spans="1:18">
      <c r="A184">
        <f t="shared" si="12"/>
        <v>2028</v>
      </c>
      <c r="B184" s="15"/>
      <c r="G184" s="3">
        <f>carboncycle!L284</f>
        <v>434.65549498392863</v>
      </c>
      <c r="H184" s="3">
        <f t="shared" si="9"/>
        <v>2.449137199421795</v>
      </c>
      <c r="I184" s="3">
        <f t="shared" si="11"/>
        <v>1.3830576070426883</v>
      </c>
      <c r="J184" s="3">
        <f t="shared" si="10"/>
        <v>0.24923028754567675</v>
      </c>
      <c r="R184" s="15"/>
    </row>
    <row r="185" spans="1:18">
      <c r="A185">
        <f t="shared" si="12"/>
        <v>2029</v>
      </c>
      <c r="B185" s="15"/>
      <c r="G185" s="3">
        <f>carboncycle!L285</f>
        <v>438.37359219341403</v>
      </c>
      <c r="H185" s="3">
        <f t="shared" si="9"/>
        <v>2.4947071366178948</v>
      </c>
      <c r="I185" s="3">
        <f t="shared" si="11"/>
        <v>1.4126582738738087</v>
      </c>
      <c r="J185" s="3">
        <f t="shared" si="10"/>
        <v>0.25567042672041979</v>
      </c>
      <c r="R185" s="15"/>
    </row>
    <row r="186" spans="1:18">
      <c r="A186">
        <f t="shared" si="12"/>
        <v>2030</v>
      </c>
      <c r="B186" s="15"/>
      <c r="G186" s="3">
        <f>carboncycle!L286</f>
        <v>442.17282706999526</v>
      </c>
      <c r="H186" s="3">
        <f t="shared" si="9"/>
        <v>2.5408739990930274</v>
      </c>
      <c r="I186" s="3">
        <f t="shared" si="11"/>
        <v>1.442688103527024</v>
      </c>
      <c r="J186" s="3">
        <f t="shared" si="10"/>
        <v>0.26224211769225103</v>
      </c>
      <c r="R186" s="15"/>
    </row>
    <row r="187" spans="1:18">
      <c r="A187">
        <f t="shared" si="12"/>
        <v>2031</v>
      </c>
      <c r="B187" s="15"/>
      <c r="G187" s="3">
        <f>carboncycle!L287</f>
        <v>446.0514944877242</v>
      </c>
      <c r="H187" s="3">
        <f t="shared" si="9"/>
        <v>2.5875986880701105</v>
      </c>
      <c r="I187" s="3">
        <f t="shared" si="11"/>
        <v>1.4731503199161349</v>
      </c>
      <c r="J187" s="3">
        <f t="shared" si="10"/>
        <v>0.26894705089179255</v>
      </c>
      <c r="R187" s="15"/>
    </row>
    <row r="188" spans="1:18">
      <c r="A188">
        <f t="shared" si="12"/>
        <v>2032</v>
      </c>
      <c r="B188" s="15"/>
      <c r="G188" s="3">
        <f>carboncycle!L288</f>
        <v>450.00791579904472</v>
      </c>
      <c r="H188" s="3">
        <f t="shared" si="9"/>
        <v>2.6348433045007886</v>
      </c>
      <c r="I188" s="3">
        <f t="shared" si="11"/>
        <v>1.5040469384148689</v>
      </c>
      <c r="J188" s="3">
        <f t="shared" si="10"/>
        <v>0.27578692545985084</v>
      </c>
      <c r="R188" s="15"/>
    </row>
    <row r="189" spans="1:18">
      <c r="A189">
        <f t="shared" si="12"/>
        <v>2033</v>
      </c>
      <c r="B189" s="15"/>
      <c r="G189" s="3">
        <f>carboncycle!L289</f>
        <v>454.04042078817446</v>
      </c>
      <c r="H189" s="3">
        <f t="shared" si="9"/>
        <v>2.6825709400680586</v>
      </c>
      <c r="I189" s="3">
        <f t="shared" si="11"/>
        <v>1.5353788349183084</v>
      </c>
      <c r="J189" s="3">
        <f t="shared" si="10"/>
        <v>0.28276344233343537</v>
      </c>
      <c r="R189" s="15"/>
    </row>
    <row r="190" spans="1:18">
      <c r="A190">
        <f t="shared" si="12"/>
        <v>2034</v>
      </c>
      <c r="B190" s="15"/>
      <c r="G190" s="3">
        <f>carboncycle!L290</f>
        <v>458.14733796927328</v>
      </c>
      <c r="H190" s="3">
        <f t="shared" si="9"/>
        <v>2.7307455733506707</v>
      </c>
      <c r="I190" s="3">
        <f t="shared" si="11"/>
        <v>1.5671458095216217</v>
      </c>
      <c r="J190" s="3">
        <f t="shared" si="10"/>
        <v>0.28987829776331747</v>
      </c>
      <c r="R190" s="15"/>
    </row>
    <row r="191" spans="1:18">
      <c r="A191">
        <f t="shared" si="12"/>
        <v>2035</v>
      </c>
      <c r="B191" s="15"/>
      <c r="G191" s="3">
        <f>carboncycle!L291</f>
        <v>462.32698985704332</v>
      </c>
      <c r="H191" s="3">
        <f t="shared" si="9"/>
        <v>2.7793320262473555</v>
      </c>
      <c r="I191" s="3">
        <f t="shared" si="11"/>
        <v>1.5993466467691762</v>
      </c>
      <c r="J191" s="3">
        <f t="shared" si="10"/>
        <v>0.29713317723010463</v>
      </c>
      <c r="R191" s="15"/>
    </row>
    <row r="192" spans="1:18">
      <c r="A192">
        <f t="shared" si="12"/>
        <v>2036</v>
      </c>
      <c r="B192" s="15"/>
      <c r="G192" s="3">
        <f>carboncycle!L292</f>
        <v>466.57769116769134</v>
      </c>
      <c r="H192" s="3">
        <f t="shared" si="9"/>
        <v>2.8282959537918182</v>
      </c>
      <c r="I192" s="3">
        <f t="shared" si="11"/>
        <v>1.6319791735721723</v>
      </c>
      <c r="J192" s="3">
        <f t="shared" si="10"/>
        <v>0.30452974973708657</v>
      </c>
      <c r="R192" s="15"/>
    </row>
    <row r="193" spans="1:18">
      <c r="A193">
        <f t="shared" si="12"/>
        <v>2037</v>
      </c>
      <c r="B193" s="15"/>
      <c r="G193" s="3">
        <f>carboncycle!L293</f>
        <v>470.89774871537441</v>
      </c>
      <c r="H193" s="3">
        <f t="shared" si="9"/>
        <v>2.8776038513604809</v>
      </c>
      <c r="I193" s="3">
        <f t="shared" si="11"/>
        <v>1.6650403153860314</v>
      </c>
      <c r="J193" s="3">
        <f t="shared" si="10"/>
        <v>0.31206966246446988</v>
      </c>
      <c r="R193" s="15"/>
    </row>
    <row r="194" spans="1:18">
      <c r="A194">
        <f t="shared" si="12"/>
        <v>2038</v>
      </c>
      <c r="B194" s="15"/>
      <c r="G194" s="3">
        <f>carboncycle!L294</f>
        <v>475.28546225905632</v>
      </c>
      <c r="H194" s="3">
        <f t="shared" si="9"/>
        <v>2.9272230698263852</v>
      </c>
      <c r="I194" s="3">
        <f t="shared" si="11"/>
        <v>1.6985261509413079</v>
      </c>
      <c r="J194" s="3">
        <f t="shared" si="10"/>
        <v>0.31975453577306434</v>
      </c>
      <c r="R194" s="15"/>
    </row>
    <row r="195" spans="1:18">
      <c r="A195">
        <f t="shared" si="12"/>
        <v>2039</v>
      </c>
      <c r="B195" s="15"/>
      <c r="G195" s="3">
        <f>carboncycle!L295</f>
        <v>479.73912585192363</v>
      </c>
      <c r="H195" s="3">
        <f t="shared" si="9"/>
        <v>2.9771218331585461</v>
      </c>
      <c r="I195" s="3">
        <f t="shared" si="11"/>
        <v>1.7324319656503395</v>
      </c>
      <c r="J195" s="3">
        <f t="shared" si="10"/>
        <v>0.32758595854721995</v>
      </c>
      <c r="R195" s="15"/>
    </row>
    <row r="196" spans="1:18">
      <c r="A196">
        <f t="shared" si="12"/>
        <v>2040</v>
      </c>
      <c r="B196" s="15"/>
      <c r="G196" s="3">
        <f>carboncycle!L296</f>
        <v>484.25702942584928</v>
      </c>
      <c r="H196" s="3">
        <f t="shared" si="9"/>
        <v>3.0272692553400722</v>
      </c>
      <c r="I196" s="3">
        <f t="shared" si="11"/>
        <v>1.7667523037157724</v>
      </c>
      <c r="J196" s="3">
        <f t="shared" si="10"/>
        <v>0.33556548386756568</v>
      </c>
      <c r="R196" s="15"/>
    </row>
    <row r="197" spans="1:18">
      <c r="A197">
        <f t="shared" si="12"/>
        <v>2041</v>
      </c>
      <c r="B197" s="15"/>
      <c r="G197" s="3">
        <f>carboncycle!L297</f>
        <v>488.83746045278218</v>
      </c>
      <c r="H197" s="3">
        <f t="shared" si="9"/>
        <v>3.0776353549037863</v>
      </c>
      <c r="I197" s="3">
        <f t="shared" si="11"/>
        <v>1.801481018916137</v>
      </c>
      <c r="J197" s="3">
        <f t="shared" si="10"/>
        <v>0.34369462500430348</v>
      </c>
      <c r="R197" s="15"/>
    </row>
    <row r="198" spans="1:18">
      <c r="A198">
        <f t="shared" si="12"/>
        <v>2042</v>
      </c>
      <c r="B198" s="15"/>
      <c r="G198" s="3">
        <f>carboncycle!L298</f>
        <v>493.47870559125687</v>
      </c>
      <c r="H198" s="3">
        <f t="shared" si="9"/>
        <v>3.1281910662368637</v>
      </c>
      <c r="I198" s="3">
        <f t="shared" si="11"/>
        <v>1.8366113240194375</v>
      </c>
      <c r="J198" s="3">
        <f t="shared" si="10"/>
        <v>0.35197485172172271</v>
      </c>
      <c r="R198" s="15"/>
    </row>
    <row r="199" spans="1:18">
      <c r="A199">
        <f t="shared" si="12"/>
        <v>2043</v>
      </c>
      <c r="B199" s="15"/>
      <c r="G199" s="3">
        <f>carboncycle!L299</f>
        <v>498.17905226636503</v>
      </c>
      <c r="H199" s="3">
        <f t="shared" ref="H199:H262" si="13">H$3*LN(G199/G$3)</f>
        <v>3.1789082473127563</v>
      </c>
      <c r="I199" s="3">
        <f t="shared" si="11"/>
        <v>1.872135838767222</v>
      </c>
      <c r="J199" s="3">
        <f t="shared" ref="J199:J262" si="14">J198+J$3*(I198-J198)</f>
        <v>0.36040758688437374</v>
      </c>
      <c r="R199" s="15"/>
    </row>
    <row r="200" spans="1:18">
      <c r="A200">
        <f t="shared" si="12"/>
        <v>2044</v>
      </c>
      <c r="B200" s="15"/>
      <c r="G200" s="3">
        <f>carboncycle!L300</f>
        <v>502.93679015578448</v>
      </c>
      <c r="H200" s="3">
        <f t="shared" si="13"/>
        <v>3.2297596838063454</v>
      </c>
      <c r="I200" s="3">
        <f t="shared" ref="I200:I263" si="15">I199+I$3*(I$4*H200-I199)+I$5*(J199-I199)</f>
        <v>1.9080466363721265</v>
      </c>
      <c r="J200" s="3">
        <f t="shared" si="14"/>
        <v>0.36899420335506833</v>
      </c>
      <c r="R200" s="15"/>
    </row>
    <row r="201" spans="1:18">
      <c r="A201">
        <f t="shared" si="12"/>
        <v>2045</v>
      </c>
      <c r="B201" s="15"/>
      <c r="G201" s="3">
        <f>carboncycle!L301</f>
        <v>507.75021256904802</v>
      </c>
      <c r="H201" s="3">
        <f t="shared" si="13"/>
        <v>3.2807190897193603</v>
      </c>
      <c r="I201" s="3">
        <f t="shared" si="15"/>
        <v>1.9443352884774314</v>
      </c>
      <c r="J201" s="3">
        <f t="shared" si="14"/>
        <v>0.3777360211746052</v>
      </c>
      <c r="R201" s="15"/>
    </row>
    <row r="202" spans="1:18">
      <c r="A202">
        <f t="shared" si="12"/>
        <v>2046</v>
      </c>
      <c r="B202" s="15"/>
      <c r="G202" s="3">
        <f>carboncycle!L302</f>
        <v>512.61761771594411</v>
      </c>
      <c r="H202" s="3">
        <f t="shared" si="13"/>
        <v>3.3317611047376325</v>
      </c>
      <c r="I202" s="3">
        <f t="shared" si="15"/>
        <v>1.9809929085353111</v>
      </c>
      <c r="J202" s="3">
        <f t="shared" si="14"/>
        <v>0.38663430501288526</v>
      </c>
      <c r="R202" s="15"/>
    </row>
    <row r="203" spans="1:18">
      <c r="A203">
        <f t="shared" si="12"/>
        <v>2047</v>
      </c>
      <c r="B203" s="15"/>
      <c r="G203" s="3">
        <f>carboncycle!L303</f>
        <v>517.53730986507423</v>
      </c>
      <c r="H203" s="3">
        <f t="shared" si="13"/>
        <v>3.3828612885899516</v>
      </c>
      <c r="I203" s="3">
        <f t="shared" si="15"/>
        <v>2.0180101935697383</v>
      </c>
      <c r="J203" s="3">
        <f t="shared" si="14"/>
        <v>0.39569026188089262</v>
      </c>
      <c r="R203" s="15"/>
    </row>
    <row r="204" spans="1:18">
      <c r="A204">
        <f t="shared" si="12"/>
        <v>2048</v>
      </c>
      <c r="B204" s="15"/>
      <c r="G204" s="3">
        <f>carboncycle!L304</f>
        <v>522.50760039654176</v>
      </c>
      <c r="H204" s="3">
        <f t="shared" si="13"/>
        <v>3.4339961126984102</v>
      </c>
      <c r="I204" s="3">
        <f t="shared" si="15"/>
        <v>2.0553774642995815</v>
      </c>
      <c r="J204" s="3">
        <f t="shared" si="14"/>
        <v>0.40490503909288528</v>
      </c>
      <c r="R204" s="15"/>
    </row>
    <row r="205" spans="1:18">
      <c r="A205">
        <f t="shared" si="12"/>
        <v>2049</v>
      </c>
      <c r="B205" s="15"/>
      <c r="G205" s="3">
        <f>carboncycle!L305</f>
        <v>527.52680875437738</v>
      </c>
      <c r="H205" s="3">
        <f t="shared" si="13"/>
        <v>3.4851429494135062</v>
      </c>
      <c r="I205" s="3">
        <f t="shared" si="15"/>
        <v>2.0930847036067877</v>
      </c>
      <c r="J205" s="3">
        <f t="shared" si="14"/>
        <v>0.41427972246805933</v>
      </c>
      <c r="R205" s="15"/>
    </row>
    <row r="206" spans="1:18">
      <c r="A206">
        <f t="shared" si="12"/>
        <v>2050</v>
      </c>
      <c r="B206" s="15"/>
      <c r="G206" s="3">
        <f>carboncycle!L306</f>
        <v>532.59326330512067</v>
      </c>
      <c r="H206" s="3">
        <f t="shared" si="13"/>
        <v>3.5362800591204979</v>
      </c>
      <c r="I206" s="3">
        <f t="shared" si="15"/>
        <v>2.1311215933433796</v>
      </c>
      <c r="J206" s="3">
        <f t="shared" si="14"/>
        <v>0.42381533476092731</v>
      </c>
      <c r="R206" s="15"/>
    </row>
    <row r="207" spans="1:18">
      <c r="A207">
        <f t="shared" si="12"/>
        <v>2051</v>
      </c>
      <c r="B207" s="15"/>
      <c r="G207" s="3">
        <f>carboncycle!L307</f>
        <v>537.70530210930565</v>
      </c>
      <c r="H207" s="3">
        <f t="shared" si="13"/>
        <v>3.5873865754909864</v>
      </c>
      <c r="I207" s="3">
        <f t="shared" si="15"/>
        <v>2.169477549479196</v>
      </c>
      <c r="J207" s="3">
        <f t="shared" si="14"/>
        <v>0.43351283430967563</v>
      </c>
      <c r="R207" s="15"/>
    </row>
    <row r="208" spans="1:18">
      <c r="A208">
        <f t="shared" si="12"/>
        <v>2052</v>
      </c>
      <c r="B208" s="15"/>
      <c r="G208" s="3">
        <f>carboncycle!L308</f>
        <v>542.86127361263038</v>
      </c>
      <c r="H208" s="3">
        <f t="shared" si="13"/>
        <v>3.6384424891378551</v>
      </c>
      <c r="I208" s="3">
        <f t="shared" si="15"/>
        <v>2.20814175559974</v>
      </c>
      <c r="J208" s="3">
        <f t="shared" si="14"/>
        <v>0.44337311389183853</v>
      </c>
      <c r="R208" s="15"/>
    </row>
    <row r="209" spans="1:18">
      <c r="A209">
        <f t="shared" si="12"/>
        <v>2053</v>
      </c>
      <c r="B209" s="15"/>
      <c r="G209" s="3">
        <f>carboncycle!L309</f>
        <v>548.05953726343864</v>
      </c>
      <c r="H209" s="3">
        <f t="shared" si="13"/>
        <v>3.6894286299142434</v>
      </c>
      <c r="I209" s="3">
        <f t="shared" si="15"/>
        <v>2.2471031947701992</v>
      </c>
      <c r="J209" s="3">
        <f t="shared" si="14"/>
        <v>0.45339699977673942</v>
      </c>
      <c r="R209" s="15"/>
    </row>
    <row r="210" spans="1:18">
      <c r="A210">
        <f t="shared" si="12"/>
        <v>2054</v>
      </c>
      <c r="B210" s="15"/>
      <c r="G210" s="3">
        <f>carboncycle!L310</f>
        <v>553.2984640628938</v>
      </c>
      <c r="H210" s="3">
        <f t="shared" si="13"/>
        <v>3.7403266480790736</v>
      </c>
      <c r="I210" s="3">
        <f t="shared" si="15"/>
        <v>2.2863506797876343</v>
      </c>
      <c r="J210" s="3">
        <f t="shared" si="14"/>
        <v>0.46358525096430225</v>
      </c>
      <c r="R210" s="15"/>
    </row>
    <row r="211" spans="1:18">
      <c r="A211">
        <f t="shared" si="12"/>
        <v>2055</v>
      </c>
      <c r="B211" s="15"/>
      <c r="G211" s="3">
        <f>carboncycle!L311</f>
        <v>558.57643705390979</v>
      </c>
      <c r="H211" s="3">
        <f t="shared" si="13"/>
        <v>3.791118994533524</v>
      </c>
      <c r="I211" s="3">
        <f t="shared" si="15"/>
        <v>2.3258728818485501</v>
      </c>
      <c r="J211" s="3">
        <f t="shared" si="14"/>
        <v>0.47393855860001877</v>
      </c>
      <c r="R211" s="15"/>
    </row>
    <row r="212" spans="1:18">
      <c r="A212">
        <f t="shared" si="12"/>
        <v>2056</v>
      </c>
      <c r="B212" s="15"/>
      <c r="G212" s="3">
        <f>carboncycle!L312</f>
        <v>563.89185175456191</v>
      </c>
      <c r="H212" s="3">
        <f t="shared" si="13"/>
        <v>3.8417889003150552</v>
      </c>
      <c r="I212" s="3">
        <f t="shared" si="15"/>
        <v>2.365658357663563</v>
      </c>
      <c r="J212" s="3">
        <f t="shared" si="14"/>
        <v>0.4844575455560704</v>
      </c>
      <c r="R212" s="15"/>
    </row>
    <row r="213" spans="1:18">
      <c r="A213">
        <f t="shared" si="12"/>
        <v>2057</v>
      </c>
      <c r="B213" s="15"/>
      <c r="G213" s="3">
        <f>carboncycle!L313</f>
        <v>569.24311654134647</v>
      </c>
      <c r="H213" s="3">
        <f t="shared" si="13"/>
        <v>3.8923203555184966</v>
      </c>
      <c r="I213" s="3">
        <f t="shared" si="15"/>
        <v>2.4056955750547662</v>
      </c>
      <c r="J213" s="3">
        <f t="shared" si="14"/>
        <v>0.49514276616884095</v>
      </c>
      <c r="R213" s="15"/>
    </row>
    <row r="214" spans="1:18">
      <c r="A214">
        <f t="shared" si="12"/>
        <v>2058</v>
      </c>
      <c r="B214" s="15"/>
      <c r="G214" s="3">
        <f>carboncycle!L314</f>
        <v>574.62865298729548</v>
      </c>
      <c r="H214" s="3">
        <f t="shared" si="13"/>
        <v>3.9426980877973228</v>
      </c>
      <c r="I214" s="3">
        <f t="shared" si="15"/>
        <v>2.4459729370746284</v>
      </c>
      <c r="J214" s="3">
        <f t="shared" si="14"/>
        <v>0.50599470612331299</v>
      </c>
      <c r="R214" s="15"/>
    </row>
    <row r="215" spans="1:18">
      <c r="A215">
        <f t="shared" si="12"/>
        <v>2059</v>
      </c>
      <c r="B215" s="15"/>
      <c r="G215" s="3">
        <f>carboncycle!L315</f>
        <v>580.04689615960274</v>
      </c>
      <c r="H215" s="3">
        <f t="shared" si="13"/>
        <v>3.9929075405827961</v>
      </c>
      <c r="I215" s="3">
        <f t="shared" si="15"/>
        <v>2.4864788046879811</v>
      </c>
      <c r="J215" s="3">
        <f t="shared" si="14"/>
        <v>0.51701378247511642</v>
      </c>
      <c r="R215" s="15"/>
    </row>
    <row r="216" spans="1:18">
      <c r="A216">
        <f t="shared" si="12"/>
        <v>2060</v>
      </c>
      <c r="B216" s="15"/>
      <c r="G216" s="3">
        <f>carboncycle!L316</f>
        <v>585.49629488107155</v>
      </c>
      <c r="H216" s="3">
        <f t="shared" si="13"/>
        <v>4.0429348511441434</v>
      </c>
      <c r="I216" s="3">
        <f t="shared" si="15"/>
        <v>2.5272015180608203</v>
      </c>
      <c r="J216" s="3">
        <f t="shared" si="14"/>
        <v>0.52820034380128544</v>
      </c>
      <c r="R216" s="15"/>
    </row>
    <row r="217" spans="1:18">
      <c r="A217">
        <f t="shared" si="12"/>
        <v>2061</v>
      </c>
      <c r="B217" s="15"/>
      <c r="G217" s="3">
        <f>carboncycle!L317</f>
        <v>590.97531195936244</v>
      </c>
      <c r="H217" s="3">
        <f t="shared" si="13"/>
        <v>4.0927668285993279</v>
      </c>
      <c r="I217" s="3">
        <f t="shared" si="15"/>
        <v>2.5681294165013635</v>
      </c>
      <c r="J217" s="3">
        <f t="shared" si="14"/>
        <v>0.53955467047107963</v>
      </c>
      <c r="R217" s="15"/>
    </row>
    <row r="218" spans="1:18">
      <c r="A218">
        <f t="shared" si="12"/>
        <v>2062</v>
      </c>
      <c r="B218" s="15"/>
      <c r="G218" s="3">
        <f>carboncycle!L318</f>
        <v>596.48242438769944</v>
      </c>
      <c r="H218" s="3">
        <f t="shared" si="13"/>
        <v>4.1423909319733365</v>
      </c>
      <c r="I218" s="3">
        <f t="shared" si="15"/>
        <v>2.6092508571000992</v>
      </c>
      <c r="J218" s="3">
        <f t="shared" si="14"/>
        <v>0.55107697502853159</v>
      </c>
      <c r="R218" s="15"/>
    </row>
    <row r="219" spans="1:18">
      <c r="A219">
        <f t="shared" si="12"/>
        <v>2063</v>
      </c>
      <c r="B219" s="15"/>
      <c r="G219" s="3">
        <f>carboncycle!L319</f>
        <v>602.01612352039251</v>
      </c>
      <c r="H219" s="3">
        <f t="shared" si="13"/>
        <v>4.1917952483892718</v>
      </c>
      <c r="I219" s="3">
        <f t="shared" si="15"/>
        <v>2.6505542321164657</v>
      </c>
      <c r="J219" s="3">
        <f t="shared" si="14"/>
        <v>0.56276740267869807</v>
      </c>
      <c r="R219" s="15"/>
    </row>
    <row r="220" spans="1:18">
      <c r="A220">
        <f t="shared" si="12"/>
        <v>2064</v>
      </c>
      <c r="B220" s="15"/>
      <c r="G220" s="3">
        <f>carboncycle!L320</f>
        <v>607.57491522624377</v>
      </c>
      <c r="H220" s="3">
        <f t="shared" si="13"/>
        <v>4.2409684714666689</v>
      </c>
      <c r="I220" s="3">
        <f t="shared" si="15"/>
        <v>2.6920279851603537</v>
      </c>
      <c r="J220" s="3">
        <f t="shared" si="14"/>
        <v>0.57462603186990457</v>
      </c>
      <c r="R220" s="15"/>
    </row>
    <row r="221" spans="1:18">
      <c r="A221">
        <f t="shared" si="12"/>
        <v>2065</v>
      </c>
      <c r="B221" s="15"/>
      <c r="G221" s="3">
        <f>carboncycle!L321</f>
        <v>613.15732002263167</v>
      </c>
      <c r="H221" s="3">
        <f t="shared" si="13"/>
        <v>4.2898998799916361</v>
      </c>
      <c r="I221" s="3">
        <f t="shared" si="15"/>
        <v>2.7336606262168845</v>
      </c>
      <c r="J221" s="3">
        <f t="shared" si="14"/>
        <v>0.58665287496459428</v>
      </c>
      <c r="R221" s="15"/>
    </row>
    <row r="222" spans="1:18">
      <c r="A222">
        <f t="shared" si="12"/>
        <v>2066</v>
      </c>
      <c r="B222" s="15"/>
      <c r="G222" s="3">
        <f>carboncycle!L322</f>
        <v>618.76187319281235</v>
      </c>
      <c r="H222" s="3">
        <f t="shared" si="13"/>
        <v>4.3385793169142817</v>
      </c>
      <c r="I222" s="3">
        <f t="shared" si="15"/>
        <v>2.7754407455628916</v>
      </c>
      <c r="J222" s="3">
        <f t="shared" si="14"/>
        <v>0.59884787899170733</v>
      </c>
      <c r="R222" s="15"/>
    </row>
    <row r="223" spans="1:18">
      <c r="A223">
        <f t="shared" si="12"/>
        <v>2067</v>
      </c>
      <c r="B223" s="15"/>
      <c r="G223" s="3">
        <f>carboncycle!L323</f>
        <v>624.38712488873443</v>
      </c>
      <c r="H223" s="3">
        <f t="shared" si="13"/>
        <v>4.3869971687206784</v>
      </c>
      <c r="I223" s="3">
        <f t="shared" si="15"/>
        <v>2.8173570266232737</v>
      </c>
      <c r="J223" s="3">
        <f t="shared" si="14"/>
        <v>0.61121092647383168</v>
      </c>
      <c r="R223" s="15"/>
    </row>
    <row r="224" spans="1:18">
      <c r="A224">
        <f t="shared" si="12"/>
        <v>2068</v>
      </c>
      <c r="B224" s="15"/>
      <c r="G224" s="3">
        <f>carboncycle!L324</f>
        <v>630.03164022143801</v>
      </c>
      <c r="H224" s="3">
        <f t="shared" si="13"/>
        <v>4.4351443452190971</v>
      </c>
      <c r="I224" s="3">
        <f t="shared" si="15"/>
        <v>2.8593982578149246</v>
      </c>
      <c r="J224" s="3">
        <f t="shared" si="14"/>
        <v>0.62374183632268054</v>
      </c>
      <c r="R224" s="15"/>
    </row>
    <row r="225" spans="1:18">
      <c r="A225">
        <f t="shared" si="12"/>
        <v>2069</v>
      </c>
      <c r="B225" s="15"/>
      <c r="G225" s="3">
        <f>carboncycle!L325</f>
        <v>635.69399934089631</v>
      </c>
      <c r="H225" s="3">
        <f t="shared" si="13"/>
        <v>4.4830122597734157</v>
      </c>
      <c r="I225" s="3">
        <f t="shared" si="15"/>
        <v>2.9015533434252778</v>
      </c>
      <c r="J225" s="3">
        <f t="shared" si="14"/>
        <v>0.63644036479675647</v>
      </c>
      <c r="R225" s="15"/>
    </row>
    <row r="226" spans="1:18">
      <c r="A226">
        <f t="shared" si="12"/>
        <v>2070</v>
      </c>
      <c r="B226" s="15"/>
      <c r="G226" s="3">
        <f>carboncycle!L326</f>
        <v>641.37279750696007</v>
      </c>
      <c r="H226" s="3">
        <f t="shared" si="13"/>
        <v>4.5305928100105133</v>
      </c>
      <c r="I226" s="3">
        <f t="shared" si="15"/>
        <v>2.9438113135717088</v>
      </c>
      <c r="J226" s="3">
        <f t="shared" si="14"/>
        <v>0.64930620651536652</v>
      </c>
      <c r="R226" s="15"/>
    </row>
    <row r="227" spans="1:18">
      <c r="A227">
        <f t="shared" si="12"/>
        <v>2071</v>
      </c>
      <c r="B227" s="15"/>
      <c r="G227" s="3">
        <f>carboncycle!L327</f>
        <v>647.06664515288378</v>
      </c>
      <c r="H227" s="3">
        <f t="shared" si="13"/>
        <v>4.5778783590229182</v>
      </c>
      <c r="I227" s="3">
        <f t="shared" si="15"/>
        <v>2.9861613332870918</v>
      </c>
      <c r="J227" s="3">
        <f t="shared" si="14"/>
        <v>0.66233899552344655</v>
      </c>
      <c r="R227" s="15"/>
    </row>
    <row r="228" spans="1:18">
      <c r="A228">
        <f t="shared" si="12"/>
        <v>2072</v>
      </c>
      <c r="B228" s="15"/>
      <c r="G228" s="3">
        <f>carboncycle!L328</f>
        <v>652.77416794274006</v>
      </c>
      <c r="H228" s="3">
        <f t="shared" si="13"/>
        <v>4.6248617170830828</v>
      </c>
      <c r="I228" s="3">
        <f t="shared" si="15"/>
        <v>3.0285927107757495</v>
      </c>
      <c r="J228" s="3">
        <f t="shared" si="14"/>
        <v>0.67553830640194401</v>
      </c>
      <c r="R228" s="15"/>
    </row>
    <row r="229" spans="1:18">
      <c r="A229">
        <f t="shared" si="12"/>
        <v>2073</v>
      </c>
      <c r="B229" s="15"/>
      <c r="G229" s="3">
        <f>carboncycle!L329</f>
        <v>658.49400682387068</v>
      </c>
      <c r="H229" s="3">
        <f t="shared" si="13"/>
        <v>4.6715361238812019</v>
      </c>
      <c r="I229" s="3">
        <f t="shared" si="15"/>
        <v>3.0710949048828953</v>
      </c>
      <c r="J229" s="3">
        <f t="shared" si="14"/>
        <v>0.68890365541878718</v>
      </c>
      <c r="R229" s="15"/>
    </row>
    <row r="230" spans="1:18">
      <c r="A230">
        <f t="shared" si="12"/>
        <v>2074</v>
      </c>
      <c r="B230" s="15"/>
      <c r="G230" s="3">
        <f>carboncycle!L330</f>
        <v>664.22481807537986</v>
      </c>
      <c r="H230" s="3">
        <f t="shared" si="13"/>
        <v>4.7178952312946594</v>
      </c>
      <c r="I230" s="3">
        <f t="shared" si="15"/>
        <v>3.1136575318194373</v>
      </c>
      <c r="J230" s="3">
        <f t="shared" si="14"/>
        <v>0.70243450171574329</v>
      </c>
      <c r="R230" s="15"/>
    </row>
    <row r="231" spans="1:18">
      <c r="A231">
        <f t="shared" si="12"/>
        <v>2075</v>
      </c>
      <c r="B231" s="15"/>
      <c r="G231" s="3">
        <f>carboncycle!L331</f>
        <v>669.9652733535371</v>
      </c>
      <c r="H231" s="3">
        <f t="shared" si="13"/>
        <v>4.763933086693652</v>
      </c>
      <c r="I231" s="3">
        <f t="shared" si="15"/>
        <v>3.1562703711827447</v>
      </c>
      <c r="J231" s="3">
        <f t="shared" si="14"/>
        <v>0.71613024852673224</v>
      </c>
      <c r="R231" s="15"/>
    </row>
    <row r="232" spans="1:18">
      <c r="A232">
        <f t="shared" si="12"/>
        <v>2076</v>
      </c>
      <c r="B232" s="15"/>
      <c r="G232" s="3">
        <f>carboncycle!L332</f>
        <v>675.71405973483706</v>
      </c>
      <c r="H232" s="3">
        <f t="shared" si="13"/>
        <v>4.8096441167845692</v>
      </c>
      <c r="I232" s="3">
        <f t="shared" si="15"/>
        <v>3.1989233713126373</v>
      </c>
      <c r="J232" s="3">
        <f t="shared" si="14"/>
        <v>0.72999024442341842</v>
      </c>
      <c r="R232" s="15"/>
    </row>
    <row r="233" spans="1:18">
      <c r="A233">
        <f t="shared" si="12"/>
        <v>2077</v>
      </c>
      <c r="B233" s="15"/>
      <c r="G233" s="3">
        <f>carboncycle!L333</f>
        <v>681.46987975734942</v>
      </c>
      <c r="H233" s="3">
        <f t="shared" si="13"/>
        <v>4.8550231119900307</v>
      </c>
      <c r="I233" s="3">
        <f t="shared" si="15"/>
        <v>3.2416066540205111</v>
      </c>
      <c r="J233" s="3">
        <f t="shared" si="14"/>
        <v>0.74401378458414924</v>
      </c>
      <c r="R233" s="15"/>
    </row>
    <row r="234" spans="1:18">
      <c r="A234">
        <f t="shared" si="12"/>
        <v>2078</v>
      </c>
      <c r="B234" s="15"/>
      <c r="G234" s="3">
        <f>carboncycle!L334</f>
        <v>687.23145146088905</v>
      </c>
      <c r="H234" s="3">
        <f t="shared" si="13"/>
        <v>4.9000652113621381</v>
      </c>
      <c r="I234" s="3">
        <f t="shared" si="15"/>
        <v>3.2843105187281316</v>
      </c>
      <c r="J234" s="3">
        <f t="shared" si="14"/>
        <v>0.75820011208254778</v>
      </c>
      <c r="R234" s="15"/>
    </row>
    <row r="235" spans="1:18">
      <c r="A235">
        <f t="shared" si="12"/>
        <v>2079</v>
      </c>
      <c r="B235" s="15"/>
      <c r="G235" s="3">
        <f>carboncycle!L335</f>
        <v>692.99750842644187</v>
      </c>
      <c r="H235" s="3">
        <f t="shared" si="13"/>
        <v>4.9447658880235643</v>
      </c>
      <c r="I235" s="3">
        <f t="shared" si="15"/>
        <v>3.3270254460512274</v>
      </c>
      <c r="J235" s="3">
        <f t="shared" si="14"/>
        <v>0.77254841919229467</v>
      </c>
      <c r="R235" s="15"/>
    </row>
    <row r="236" spans="1:18">
      <c r="A236">
        <f t="shared" si="12"/>
        <v>2080</v>
      </c>
      <c r="B236" s="15"/>
      <c r="G236" s="3">
        <f>carboncycle!L336</f>
        <v>698.76679981519806</v>
      </c>
      <c r="H236" s="3">
        <f t="shared" si="13"/>
        <v>4.9891209351293311</v>
      </c>
      <c r="I236" s="3">
        <f t="shared" si="15"/>
        <v>3.3697421008616364</v>
      </c>
      <c r="J236" s="3">
        <f t="shared" si="14"/>
        <v>0.7870578487048534</v>
      </c>
      <c r="R236" s="15"/>
    </row>
    <row r="237" spans="1:18">
      <c r="A237">
        <f t="shared" si="12"/>
        <v>2081</v>
      </c>
      <c r="B237" s="15"/>
      <c r="G237" s="3">
        <f>carboncycle!L337</f>
        <v>704.53809040746683</v>
      </c>
      <c r="H237" s="3">
        <f t="shared" si="13"/>
        <v>5.0331264523407242</v>
      </c>
      <c r="I237" s="3">
        <f t="shared" si="15"/>
        <v>3.4124513348603536</v>
      </c>
      <c r="J237" s="3">
        <f t="shared" si="14"/>
        <v>0.80172749525710396</v>
      </c>
      <c r="R237" s="15"/>
    </row>
    <row r="238" spans="1:18">
      <c r="A238">
        <f t="shared" si="12"/>
        <v>2082</v>
      </c>
      <c r="B238" s="15"/>
      <c r="G238" s="3">
        <f>carboncycle!L338</f>
        <v>710.31016064167511</v>
      </c>
      <c r="H238" s="3">
        <f t="shared" si="13"/>
        <v>5.0767788328015291</v>
      </c>
      <c r="I238" s="3">
        <f t="shared" si="15"/>
        <v>3.4551441886924641</v>
      </c>
      <c r="J238" s="3">
        <f t="shared" si="14"/>
        <v>0.81655640666605045</v>
      </c>
      <c r="R238" s="15"/>
    </row>
    <row r="239" spans="1:18">
      <c r="A239">
        <f t="shared" si="12"/>
        <v>2083</v>
      </c>
      <c r="B239" s="15"/>
      <c r="G239" s="3">
        <f>carboncycle!L339</f>
        <v>716.08180665359396</v>
      </c>
      <c r="H239" s="3">
        <f t="shared" si="13"/>
        <v>5.1200747506057951</v>
      </c>
      <c r="I239" s="3">
        <f t="shared" si="15"/>
        <v>3.4978118936335729</v>
      </c>
      <c r="J239" s="3">
        <f t="shared" si="14"/>
        <v>0.83154358526796046</v>
      </c>
      <c r="R239" s="15"/>
    </row>
    <row r="240" spans="1:18">
      <c r="A240">
        <f t="shared" si="12"/>
        <v>2084</v>
      </c>
      <c r="B240" s="15"/>
      <c r="G240" s="3">
        <f>carboncycle!L340</f>
        <v>721.85184031587801</v>
      </c>
      <c r="H240" s="3">
        <f t="shared" si="13"/>
        <v>5.1630111487454871</v>
      </c>
      <c r="I240" s="3">
        <f t="shared" si="15"/>
        <v>3.5404458728760178</v>
      </c>
      <c r="J240" s="3">
        <f t="shared" si="14"/>
        <v>0.84668798925947719</v>
      </c>
      <c r="R240" s="15"/>
    </row>
    <row r="241" spans="1:18">
      <c r="A241">
        <f t="shared" si="12"/>
        <v>2085</v>
      </c>
      <c r="B241" s="15"/>
      <c r="G241" s="3">
        <f>carboncycle!L341</f>
        <v>727.6190892779523</v>
      </c>
      <c r="H241" s="3">
        <f t="shared" si="13"/>
        <v>5.205585227525714</v>
      </c>
      <c r="I241" s="3">
        <f t="shared" si="15"/>
        <v>3.5830377424418254</v>
      </c>
      <c r="J241" s="3">
        <f t="shared" si="14"/>
        <v>0.86198853403841913</v>
      </c>
      <c r="R241" s="15"/>
    </row>
    <row r="242" spans="1:18">
      <c r="A242">
        <f t="shared" si="12"/>
        <v>2086</v>
      </c>
      <c r="B242" s="15"/>
      <c r="G242" s="3">
        <f>carboncycle!L342</f>
        <v>733.3823970062441</v>
      </c>
      <c r="H242" s="3">
        <f t="shared" si="13"/>
        <v>5.2477944334347724</v>
      </c>
      <c r="I242" s="3">
        <f t="shared" si="15"/>
        <v>3.6255793117480986</v>
      </c>
      <c r="J242" s="3">
        <f t="shared" si="14"/>
        <v>0.87744409354215047</v>
      </c>
      <c r="R242" s="15"/>
    </row>
    <row r="243" spans="1:18">
      <c r="A243">
        <f t="shared" ref="A243:A306" si="16">1+A242</f>
        <v>2087</v>
      </c>
      <c r="B243" s="15"/>
      <c r="G243" s="3">
        <f>carboncycle!L343</f>
        <v>739.14062282470763</v>
      </c>
      <c r="H243" s="3">
        <f t="shared" si="13"/>
        <v>5.2896364484557514</v>
      </c>
      <c r="I243" s="3">
        <f t="shared" si="15"/>
        <v>3.6680625838492662</v>
      </c>
      <c r="J243" s="3">
        <f t="shared" si="14"/>
        <v>0.89305350158156027</v>
      </c>
      <c r="R243" s="15"/>
    </row>
    <row r="244" spans="1:18">
      <c r="A244">
        <f t="shared" si="16"/>
        <v>2088</v>
      </c>
      <c r="B244" s="15"/>
      <c r="G244" s="3">
        <f>carboncycle!L344</f>
        <v>744.89264195556666</v>
      </c>
      <c r="H244" s="3">
        <f t="shared" si="13"/>
        <v>5.3311091798063019</v>
      </c>
      <c r="I244" s="3">
        <f t="shared" si="15"/>
        <v>3.7104797553794127</v>
      </c>
      <c r="J244" s="3">
        <f t="shared" si="14"/>
        <v>0.90881555316884088</v>
      </c>
      <c r="R244" s="15"/>
    </row>
    <row r="245" spans="1:18">
      <c r="A245">
        <f t="shared" si="16"/>
        <v>2089</v>
      </c>
      <c r="B245" s="15"/>
      <c r="G245" s="3">
        <f>carboncycle!L345</f>
        <v>750.63734556016459</v>
      </c>
      <c r="H245" s="3">
        <f t="shared" si="13"/>
        <v>5.3722107500929255</v>
      </c>
      <c r="I245" s="3">
        <f t="shared" si="15"/>
        <v>3.7528232162167274</v>
      </c>
      <c r="J245" s="3">
        <f t="shared" si="14"/>
        <v>0.92472900583739692</v>
      </c>
      <c r="R245" s="15"/>
    </row>
    <row r="246" spans="1:18">
      <c r="A246">
        <f t="shared" si="16"/>
        <v>2090</v>
      </c>
      <c r="B246" s="15"/>
      <c r="G246" s="3">
        <f>carboncycle!L346</f>
        <v>756.37364077978964</v>
      </c>
      <c r="H246" s="3">
        <f t="shared" si="13"/>
        <v>5.4129394878661055</v>
      </c>
      <c r="I246" s="3">
        <f t="shared" si="15"/>
        <v>3.7950855488909645</v>
      </c>
      <c r="J246" s="3">
        <f t="shared" si="14"/>
        <v>0.94079258095235152</v>
      </c>
      <c r="R246" s="15"/>
    </row>
    <row r="247" spans="1:18">
      <c r="A247">
        <f t="shared" si="16"/>
        <v>2091</v>
      </c>
      <c r="B247" s="15"/>
      <c r="G247" s="3">
        <f>carboncycle!L347</f>
        <v>762.10045077631969</v>
      </c>
      <c r="H247" s="3">
        <f t="shared" si="13"/>
        <v>5.4532939185625624</v>
      </c>
      <c r="I247" s="3">
        <f t="shared" si="15"/>
        <v>3.8372595277537123</v>
      </c>
      <c r="J247" s="3">
        <f t="shared" si="14"/>
        <v>0.95700496501024279</v>
      </c>
      <c r="R247" s="15"/>
    </row>
    <row r="248" spans="1:18">
      <c r="A248">
        <f t="shared" si="16"/>
        <v>2092</v>
      </c>
      <c r="B248" s="15"/>
      <c r="G248" s="3">
        <f>carboncycle!L348</f>
        <v>767.81671477251643</v>
      </c>
      <c r="H248" s="3">
        <f t="shared" si="13"/>
        <v>5.493272755821053</v>
      </c>
      <c r="I248" s="3">
        <f t="shared" si="15"/>
        <v>3.8793381179301969</v>
      </c>
      <c r="J248" s="3">
        <f t="shared" si="14"/>
        <v>0.97336481092662575</v>
      </c>
      <c r="R248" s="15"/>
    </row>
    <row r="249" spans="1:18">
      <c r="A249">
        <f t="shared" si="16"/>
        <v>2093</v>
      </c>
      <c r="B249" s="15"/>
      <c r="G249" s="3">
        <f>carboncycle!L349</f>
        <v>773.52138809178302</v>
      </c>
      <c r="H249" s="3">
        <f t="shared" si="13"/>
        <v>5.5328748931581959</v>
      </c>
      <c r="I249" s="3">
        <f t="shared" si="15"/>
        <v>3.9213144740703267</v>
      </c>
      <c r="J249" s="3">
        <f t="shared" si="14"/>
        <v>0.98987073931040603</v>
      </c>
      <c r="R249" s="15"/>
    </row>
    <row r="250" spans="1:18">
      <c r="A250">
        <f t="shared" si="16"/>
        <v>2094</v>
      </c>
      <c r="G250" s="3">
        <f>carboncycle!L350</f>
        <v>779.2134421971881</v>
      </c>
      <c r="H250" s="3">
        <f t="shared" si="13"/>
        <v>5.5720993959910041</v>
      </c>
      <c r="I250" s="3">
        <f t="shared" si="15"/>
        <v>3.9631819389156977</v>
      </c>
      <c r="J250" s="3">
        <f t="shared" si="14"/>
        <v>1.0065213397238424</v>
      </c>
    </row>
    <row r="251" spans="1:18">
      <c r="A251">
        <f t="shared" si="16"/>
        <v>2095</v>
      </c>
      <c r="G251" s="3">
        <f>carboncycle!L351</f>
        <v>784.89186472955157</v>
      </c>
      <c r="H251" s="3">
        <f t="shared" si="13"/>
        <v>5.6109454939930554</v>
      </c>
      <c r="I251" s="3">
        <f t="shared" si="15"/>
        <v>4.0049340416983341</v>
      </c>
      <c r="J251" s="3">
        <f t="shared" si="14"/>
        <v>1.0233151719272522</v>
      </c>
    </row>
    <row r="252" spans="1:18">
      <c r="A252">
        <f t="shared" si="16"/>
        <v>2096</v>
      </c>
      <c r="G252" s="3">
        <f>carboncycle!L352</f>
        <v>790.55565954438043</v>
      </c>
      <c r="H252" s="3">
        <f t="shared" si="13"/>
        <v>5.6494125737713983</v>
      </c>
      <c r="I252" s="3">
        <f t="shared" si="15"/>
        <v>4.0465644963860443</v>
      </c>
      <c r="J252" s="3">
        <f t="shared" si="14"/>
        <v>1.040250767107552</v>
      </c>
    </row>
    <row r="253" spans="1:18">
      <c r="A253">
        <f t="shared" si="16"/>
        <v>2097</v>
      </c>
      <c r="G253" s="3">
        <f>carboncycle!L353</f>
        <v>796.20384674744048</v>
      </c>
      <c r="H253" s="3">
        <f t="shared" si="13"/>
        <v>5.6875001718517018</v>
      </c>
      <c r="I253" s="3">
        <f t="shared" si="15"/>
        <v>4.0880671997883793</v>
      </c>
      <c r="J253" s="3">
        <f t="shared" si="14"/>
        <v>1.057326629089854</v>
      </c>
    </row>
    <row r="254" spans="1:18">
      <c r="A254">
        <f t="shared" si="16"/>
        <v>2098</v>
      </c>
      <c r="G254" s="3">
        <f>carboncycle!L354</f>
        <v>801.8354627287473</v>
      </c>
      <c r="H254" s="3">
        <f t="shared" si="13"/>
        <v>5.7252079679593137</v>
      </c>
      <c r="I254" s="3">
        <f t="shared" si="15"/>
        <v>4.1294362295363918</v>
      </c>
      <c r="J254" s="3">
        <f t="shared" si="14"/>
        <v>1.0745412355314217</v>
      </c>
    </row>
    <row r="255" spans="1:18">
      <c r="A255">
        <f t="shared" si="16"/>
        <v>2099</v>
      </c>
      <c r="G255" s="3">
        <f>carboncycle!L355</f>
        <v>807.44956019476069</v>
      </c>
      <c r="H255" s="3">
        <f t="shared" si="13"/>
        <v>5.762535778584355</v>
      </c>
      <c r="I255" s="3">
        <f t="shared" si="15"/>
        <v>4.1706658419485594</v>
      </c>
      <c r="J255" s="3">
        <f t="shared" si="14"/>
        <v>1.0918930390973698</v>
      </c>
    </row>
    <row r="256" spans="1:18">
      <c r="A256">
        <f t="shared" si="16"/>
        <v>2100</v>
      </c>
      <c r="G256" s="3">
        <f>carboncycle!L356</f>
        <v>813.0452081985668</v>
      </c>
      <c r="H256" s="3">
        <f t="shared" si="13"/>
        <v>5.7994835508191978</v>
      </c>
      <c r="I256" s="3">
        <f t="shared" si="15"/>
        <v>4.2117504697945209</v>
      </c>
      <c r="J256" s="3">
        <f t="shared" si="14"/>
        <v>1.1093804686175646</v>
      </c>
    </row>
    <row r="257" spans="1:10">
      <c r="A257">
        <f t="shared" si="16"/>
        <v>2101</v>
      </c>
      <c r="G257" s="3">
        <f>carboncycle!L357</f>
        <v>818.62149216783791</v>
      </c>
      <c r="H257" s="3">
        <f t="shared" si="13"/>
        <v>5.8360513564570997</v>
      </c>
      <c r="I257" s="3">
        <f t="shared" si="15"/>
        <v>4.2526847199675268</v>
      </c>
      <c r="J257" s="3">
        <f t="shared" si="14"/>
        <v>1.1270019302242498</v>
      </c>
    </row>
    <row r="258" spans="1:10">
      <c r="A258">
        <f t="shared" si="16"/>
        <v>2102</v>
      </c>
      <c r="G258" s="3">
        <f>carboncycle!L358</f>
        <v>824.17751393036178</v>
      </c>
      <c r="H258" s="3">
        <f t="shared" si="13"/>
        <v>5.8722393863411009</v>
      </c>
      <c r="I258" s="3">
        <f t="shared" si="15"/>
        <v>4.2934633710758403</v>
      </c>
      <c r="J258" s="3">
        <f t="shared" si="14"/>
        <v>1.1447558084699916</v>
      </c>
    </row>
    <row r="259" spans="1:10">
      <c r="A259">
        <f t="shared" si="16"/>
        <v>2103</v>
      </c>
      <c r="G259" s="3">
        <f>carboncycle!L359</f>
        <v>829.71239173694175</v>
      </c>
      <c r="H259" s="3">
        <f t="shared" si="13"/>
        <v>5.908047944952628</v>
      </c>
      <c r="I259" s="3">
        <f t="shared" si="15"/>
        <v>4.3340813709626627</v>
      </c>
      <c r="J259" s="3">
        <f t="shared" si="14"/>
        <v>1.1626404674255928</v>
      </c>
    </row>
    <row r="260" spans="1:10">
      <c r="A260">
        <f t="shared" si="16"/>
        <v>2104</v>
      </c>
      <c r="G260" s="3">
        <f>carboncycle!L360</f>
        <v>835.22526028146774</v>
      </c>
      <c r="H260" s="3">
        <f t="shared" si="13"/>
        <v>5.9434774452296359</v>
      </c>
      <c r="I260" s="3">
        <f t="shared" si="15"/>
        <v>4.3745338341635414</v>
      </c>
      <c r="J260" s="3">
        <f t="shared" si="14"/>
        <v>1.1806542517576832</v>
      </c>
    </row>
    <row r="261" spans="1:10">
      <c r="A261">
        <f t="shared" si="16"/>
        <v>2105</v>
      </c>
      <c r="G261" s="3">
        <f>carboncycle!L361</f>
        <v>840.71527071797914</v>
      </c>
      <c r="H261" s="3">
        <f t="shared" si="13"/>
        <v>5.9785284036044839</v>
      </c>
      <c r="I261" s="3">
        <f t="shared" si="15"/>
        <v>4.4148160393096445</v>
      </c>
      <c r="J261" s="3">
        <f t="shared" si="14"/>
        <v>1.1987954877857485</v>
      </c>
    </row>
    <row r="262" spans="1:10">
      <c r="A262">
        <f t="shared" si="16"/>
        <v>2106</v>
      </c>
      <c r="G262" s="3">
        <f>carboncycle!L362</f>
        <v>846.18159067453132</v>
      </c>
      <c r="H262" s="3">
        <f t="shared" si="13"/>
        <v>6.0132014352520669</v>
      </c>
      <c r="I262" s="3">
        <f t="shared" si="15"/>
        <v>4.4549234264847097</v>
      </c>
      <c r="J262" s="3">
        <f t="shared" si="14"/>
        <v>1.2170624845184042</v>
      </c>
    </row>
    <row r="263" spans="1:10">
      <c r="A263">
        <f t="shared" si="16"/>
        <v>2107</v>
      </c>
      <c r="G263" s="3">
        <f>carboncycle!L363</f>
        <v>851.62340426370315</v>
      </c>
      <c r="H263" s="3">
        <f t="shared" ref="H263:H326" si="17">H$3*LN(G263/G$3)</f>
        <v>6.0474972495391199</v>
      </c>
      <c r="I263" s="3">
        <f t="shared" si="15"/>
        <v>4.4948515945429666</v>
      </c>
      <c r="J263" s="3">
        <f t="shared" ref="J263:J326" si="18">J262+J$3*(I262-J262)</f>
        <v>1.2354535346687727</v>
      </c>
    </row>
    <row r="264" spans="1:10">
      <c r="A264">
        <f t="shared" si="16"/>
        <v>2108</v>
      </c>
      <c r="G264" s="3">
        <f>carboncycle!L364</f>
        <v>857.03991208957973</v>
      </c>
      <c r="H264" s="3">
        <f t="shared" si="17"/>
        <v>6.0814166456659411</v>
      </c>
      <c r="I264" s="3">
        <f t="shared" ref="I264:I327" si="19">I263+I$3*(I$4*H264-I263)+I$5*(J263-I263)</f>
        <v>4.5345962983948178</v>
      </c>
      <c r="J264" s="3">
        <f t="shared" si="18"/>
        <v>1.2539669156488582</v>
      </c>
    </row>
    <row r="265" spans="1:10">
      <c r="A265">
        <f t="shared" si="16"/>
        <v>2109</v>
      </c>
      <c r="G265" s="3">
        <f>carboncycle!L365</f>
        <v>862.43033125106263</v>
      </c>
      <c r="H265" s="3">
        <f t="shared" si="17"/>
        <v>6.1149605084921301</v>
      </c>
      <c r="I265" s="3">
        <f t="shared" si="19"/>
        <v>4.5741534462666023</v>
      </c>
      <c r="J265" s="3">
        <f t="shared" si="18"/>
        <v>1.2726008905428552</v>
      </c>
    </row>
    <row r="266" spans="1:10">
      <c r="A266">
        <f t="shared" si="16"/>
        <v>2110</v>
      </c>
      <c r="G266" s="3">
        <f>carboncycle!L366</f>
        <v>867.79389534136385</v>
      </c>
      <c r="H266" s="3">
        <f t="shared" si="17"/>
        <v>6.1481298045382635</v>
      </c>
      <c r="I266" s="3">
        <f t="shared" si="19"/>
        <v>4.6135190969403226</v>
      </c>
      <c r="J266" s="3">
        <f t="shared" si="18"/>
        <v>1.2913537090593661</v>
      </c>
    </row>
    <row r="267" spans="1:10">
      <c r="A267">
        <f t="shared" si="16"/>
        <v>2111</v>
      </c>
      <c r="G267" s="3">
        <f>carboncycle!L367</f>
        <v>873.1298544435557</v>
      </c>
      <c r="H267" s="3">
        <f t="shared" si="17"/>
        <v>6.1809255781558008</v>
      </c>
      <c r="I267" s="3">
        <f t="shared" si="19"/>
        <v>4.6526894569787736</v>
      </c>
      <c r="J267" s="3">
        <f t="shared" si="18"/>
        <v>1.3102236084625298</v>
      </c>
    </row>
    <row r="268" spans="1:10">
      <c r="A268">
        <f t="shared" si="16"/>
        <v>2112</v>
      </c>
      <c r="G268" s="3">
        <f>carboncycle!L368</f>
        <v>878.437475122053</v>
      </c>
      <c r="H268" s="3">
        <f t="shared" si="17"/>
        <v>6.2133489478577584</v>
      </c>
      <c r="I268" s="3">
        <f t="shared" si="19"/>
        <v>4.6916608779411391</v>
      </c>
      <c r="J268" s="3">
        <f t="shared" si="18"/>
        <v>1.3292088144821022</v>
      </c>
    </row>
    <row r="269" spans="1:10">
      <c r="A269">
        <f t="shared" si="16"/>
        <v>2113</v>
      </c>
      <c r="G269" s="3">
        <f>carboncycle!L369</f>
        <v>883.71604040992247</v>
      </c>
      <c r="H269" s="3">
        <f t="shared" si="17"/>
        <v>6.245401102803104</v>
      </c>
      <c r="I269" s="3">
        <f t="shared" si="19"/>
        <v>4.7304298535937361</v>
      </c>
      <c r="J269" s="3">
        <f t="shared" si="18"/>
        <v>1.3483075422025494</v>
      </c>
    </row>
    <row r="270" spans="1:10">
      <c r="A270">
        <f t="shared" si="16"/>
        <v>2114</v>
      </c>
      <c r="G270" s="3">
        <f>carboncycle!L370</f>
        <v>888.96484979191644</v>
      </c>
      <c r="H270" s="3">
        <f t="shared" si="17"/>
        <v>6.2770832994280301</v>
      </c>
      <c r="I270" s="3">
        <f t="shared" si="19"/>
        <v>4.7689930171202253</v>
      </c>
      <c r="J270" s="3">
        <f t="shared" si="18"/>
        <v>1.3675179969312514</v>
      </c>
    </row>
    <row r="271" spans="1:10">
      <c r="A271">
        <f t="shared" si="16"/>
        <v>2115</v>
      </c>
      <c r="G271" s="3">
        <f>carboncycle!L371</f>
        <v>894.18321918314666</v>
      </c>
      <c r="H271" s="3">
        <f t="shared" si="17"/>
        <v>6.3083968582176206</v>
      </c>
      <c r="I271" s="3">
        <f t="shared" si="19"/>
        <v>4.8073471383352828</v>
      </c>
      <c r="J271" s="3">
        <f t="shared" si="18"/>
        <v>1.3868383750459248</v>
      </c>
    </row>
    <row r="272" spans="1:10">
      <c r="A272">
        <f t="shared" si="16"/>
        <v>2116</v>
      </c>
      <c r="G272" s="3">
        <f>carboncycle!L372</f>
        <v>899.37048090331814</v>
      </c>
      <c r="H272" s="3">
        <f t="shared" si="17"/>
        <v>6.3393431606116879</v>
      </c>
      <c r="I272" s="3">
        <f t="shared" si="19"/>
        <v>4.8454891209054161</v>
      </c>
      <c r="J272" s="3">
        <f t="shared" si="18"/>
        <v>1.4062668648214083</v>
      </c>
    </row>
    <row r="273" spans="1:10">
      <c r="A273">
        <f t="shared" si="16"/>
        <v>2117</v>
      </c>
      <c r="G273" s="3">
        <f>carboncycle!L373</f>
        <v>904.52598364645814</v>
      </c>
      <c r="H273" s="3">
        <f t="shared" si="17"/>
        <v>6.3699236460388438</v>
      </c>
      <c r="I273" s="3">
        <f t="shared" si="19"/>
        <v>4.883415999580305</v>
      </c>
      <c r="J273" s="3">
        <f t="shared" si="18"/>
        <v>1.4258016472359654</v>
      </c>
    </row>
    <row r="274" spans="1:10">
      <c r="A274">
        <f t="shared" si="16"/>
        <v>2118</v>
      </c>
      <c r="G274" s="3">
        <f>carboncycle!L374</f>
        <v>909.64909244608327</v>
      </c>
      <c r="H274" s="3">
        <f t="shared" si="17"/>
        <v>6.4001398090730959</v>
      </c>
      <c r="I274" s="3">
        <f t="shared" si="19"/>
        <v>4.9211249374377717</v>
      </c>
      <c r="J274" s="3">
        <f t="shared" si="18"/>
        <v>1.4454408967572812</v>
      </c>
    </row>
    <row r="275" spans="1:10">
      <c r="A275">
        <f t="shared" si="16"/>
        <v>2119</v>
      </c>
      <c r="G275" s="3">
        <f>carboncycle!L375</f>
        <v>914.73918863576023</v>
      </c>
      <c r="H275" s="3">
        <f t="shared" si="17"/>
        <v>6.4299931967075867</v>
      </c>
      <c r="I275" s="3">
        <f t="shared" si="19"/>
        <v>4.9586132231452273</v>
      </c>
      <c r="J275" s="3">
        <f t="shared" si="18"/>
        <v>1.4651827821083463</v>
      </c>
    </row>
    <row r="276" spans="1:10">
      <c r="A276">
        <f t="shared" si="16"/>
        <v>2120</v>
      </c>
      <c r="G276" s="3">
        <f>carboncycle!L376</f>
        <v>919.79566980502125</v>
      </c>
      <c r="H276" s="3">
        <f t="shared" si="17"/>
        <v>6.4594854057402387</v>
      </c>
      <c r="I276" s="3">
        <f t="shared" si="19"/>
        <v>4.9958782682401939</v>
      </c>
      <c r="J276" s="3">
        <f t="shared" si="18"/>
        <v>1.4850254670134357</v>
      </c>
    </row>
    <row r="277" spans="1:10">
      <c r="A277">
        <f t="shared" si="16"/>
        <v>2121</v>
      </c>
      <c r="G277" s="3">
        <f>carboncycle!L377</f>
        <v>924.81794975061473</v>
      </c>
      <c r="H277" s="3">
        <f t="shared" si="17"/>
        <v>6.4886180802664342</v>
      </c>
      <c r="I277" s="3">
        <f t="shared" si="19"/>
        <v>5.0329176044322788</v>
      </c>
      <c r="J277" s="3">
        <f t="shared" si="18"/>
        <v>1.5049671109244038</v>
      </c>
    </row>
    <row r="278" spans="1:10">
      <c r="A278">
        <f t="shared" si="16"/>
        <v>2122</v>
      </c>
      <c r="G278" s="3">
        <f>carboncycle!L378</f>
        <v>929.80545842306606</v>
      </c>
      <c r="H278" s="3">
        <f t="shared" si="17"/>
        <v>6.5173929092739273</v>
      </c>
      <c r="I278" s="3">
        <f t="shared" si="19"/>
        <v>5.0697288809287437</v>
      </c>
      <c r="J278" s="3">
        <f t="shared" si="18"/>
        <v>1.5250058697275286</v>
      </c>
    </row>
    <row r="279" spans="1:10">
      <c r="A279">
        <f t="shared" si="16"/>
        <v>2123</v>
      </c>
      <c r="G279" s="3">
        <f>carboncycle!L379</f>
        <v>934.75764186855122</v>
      </c>
      <c r="H279" s="3">
        <f t="shared" si="17"/>
        <v>6.5458116243355589</v>
      </c>
      <c r="I279" s="3">
        <f t="shared" si="19"/>
        <v>5.1063098617856371</v>
      </c>
      <c r="J279" s="3">
        <f t="shared" si="18"/>
        <v>1.5451398964311516</v>
      </c>
    </row>
    <row r="280" spans="1:10">
      <c r="A280">
        <f t="shared" si="16"/>
        <v>2124</v>
      </c>
      <c r="G280" s="3">
        <f>carboncycle!L380</f>
        <v>939.67396216607949</v>
      </c>
      <c r="H280" s="3">
        <f t="shared" si="17"/>
        <v>6.5738759973954393</v>
      </c>
      <c r="I280" s="3">
        <f t="shared" si="19"/>
        <v>5.1426584232862469</v>
      </c>
      <c r="J280" s="3">
        <f t="shared" si="18"/>
        <v>1.565367341834365</v>
      </c>
    </row>
    <row r="281" spans="1:10">
      <c r="A281">
        <f t="shared" si="16"/>
        <v>2125</v>
      </c>
      <c r="G281" s="3">
        <f>carboncycle!L381</f>
        <v>944.55389735999677</v>
      </c>
      <c r="H281" s="3">
        <f t="shared" si="17"/>
        <v>6.6015878386445106</v>
      </c>
      <c r="I281" s="3">
        <f t="shared" si="19"/>
        <v>5.1787725513484597</v>
      </c>
      <c r="J281" s="3">
        <f t="shared" si="18"/>
        <v>1.5856863551770117</v>
      </c>
    </row>
    <row r="282" spans="1:10">
      <c r="A282">
        <f t="shared" si="16"/>
        <v>2126</v>
      </c>
      <c r="G282" s="3">
        <f>carboncycle!L382</f>
        <v>949.39694138783307</v>
      </c>
      <c r="H282" s="3">
        <f t="shared" si="17"/>
        <v>6.6289489944815996</v>
      </c>
      <c r="I282" s="3">
        <f t="shared" si="19"/>
        <v>5.214650338962457</v>
      </c>
      <c r="J282" s="3">
        <f t="shared" si="18"/>
        <v>1.6060950847712656</v>
      </c>
    </row>
    <row r="283" spans="1:10">
      <c r="A283">
        <f t="shared" si="16"/>
        <v>2127</v>
      </c>
      <c r="G283" s="3">
        <f>carboncycle!L383</f>
        <v>954.20260400351799</v>
      </c>
      <c r="H283" s="3">
        <f t="shared" si="17"/>
        <v>6.6559613455562205</v>
      </c>
      <c r="I283" s="3">
        <f t="shared" si="19"/>
        <v>5.2502899836600072</v>
      </c>
      <c r="J283" s="3">
        <f t="shared" si="18"/>
        <v>1.6265916786150716</v>
      </c>
    </row>
    <row r="284" spans="1:10">
      <c r="A284">
        <f t="shared" si="16"/>
        <v>2128</v>
      </c>
      <c r="G284" s="3">
        <f>carboncycle!L384</f>
        <v>958.97041069600164</v>
      </c>
      <c r="H284" s="3">
        <f t="shared" si="17"/>
        <v>6.6826268048895852</v>
      </c>
      <c r="I284" s="3">
        <f t="shared" si="19"/>
        <v>5.2856897850164861</v>
      </c>
      <c r="J284" s="3">
        <f t="shared" si="18"/>
        <v>1.6471742849877269</v>
      </c>
    </row>
    <row r="285" spans="1:10">
      <c r="A285">
        <f t="shared" si="16"/>
        <v>2129</v>
      </c>
      <c r="G285" s="3">
        <f>carboncycle!L385</f>
        <v>963.69990260332361</v>
      </c>
      <c r="H285" s="3">
        <f t="shared" si="17"/>
        <v>6.7089473160704447</v>
      </c>
      <c r="I285" s="3">
        <f t="shared" si="19"/>
        <v>5.3208481421866107</v>
      </c>
      <c r="J285" s="3">
        <f t="shared" si="18"/>
        <v>1.6678410530278902</v>
      </c>
    </row>
    <row r="286" spans="1:10">
      <c r="A286">
        <f t="shared" si="16"/>
        <v>2130</v>
      </c>
      <c r="G286" s="3">
        <f>carboncycle!L386</f>
        <v>968.39063642218105</v>
      </c>
      <c r="H286" s="3">
        <f t="shared" si="17"/>
        <v>6.7349248515225248</v>
      </c>
      <c r="I286" s="3">
        <f t="shared" si="19"/>
        <v>5.3557635514747499</v>
      </c>
      <c r="J286" s="3">
        <f t="shared" si="18"/>
        <v>1.6885901332943118</v>
      </c>
    </row>
    <row r="287" spans="1:10">
      <c r="A287">
        <f t="shared" si="16"/>
        <v>2131</v>
      </c>
      <c r="G287" s="3">
        <f>carboncycle!L387</f>
        <v>973.04218431305162</v>
      </c>
      <c r="H287" s="3">
        <f t="shared" si="17"/>
        <v>6.7605614108405003</v>
      </c>
      <c r="I287" s="3">
        <f t="shared" si="19"/>
        <v>5.3904346039405677</v>
      </c>
      <c r="J287" s="3">
        <f t="shared" si="18"/>
        <v>1.7094196783095768</v>
      </c>
    </row>
    <row r="288" spans="1:10">
      <c r="A288">
        <f t="shared" si="16"/>
        <v>2132</v>
      </c>
      <c r="G288" s="3">
        <f>carboncycle!L388</f>
        <v>977.65413380093605</v>
      </c>
      <c r="H288" s="3">
        <f t="shared" si="17"/>
        <v>6.7858590191915669</v>
      </c>
      <c r="I288" s="3">
        <f t="shared" si="19"/>
        <v>5.4248599830406263</v>
      </c>
      <c r="J288" s="3">
        <f t="shared" si="18"/>
        <v>1.7303278430871607</v>
      </c>
    </row>
    <row r="289" spans="1:10">
      <c r="A289">
        <f t="shared" si="16"/>
        <v>2133</v>
      </c>
      <c r="G289" s="3">
        <f>carboncycle!L389</f>
        <v>982.22608767178883</v>
      </c>
      <c r="H289" s="3">
        <f t="shared" si="17"/>
        <v>6.81081972577981</v>
      </c>
      <c r="I289" s="3">
        <f t="shared" si="19"/>
        <v>5.4590384623064931</v>
      </c>
      <c r="J289" s="3">
        <f t="shared" si="18"/>
        <v>1.7513127856420965</v>
      </c>
    </row>
    <row r="290" spans="1:10">
      <c r="A290">
        <f t="shared" si="16"/>
        <v>2134</v>
      </c>
      <c r="G290" s="3">
        <f>carboncycle!L390</f>
        <v>986.75766386471332</v>
      </c>
      <c r="H290" s="3">
        <f t="shared" si="17"/>
        <v>6.8354456023707399</v>
      </c>
      <c r="I290" s="3">
        <f t="shared" si="19"/>
        <v>5.4929689030598015</v>
      </c>
      <c r="J290" s="3">
        <f t="shared" si="18"/>
        <v>1.7723726674855502</v>
      </c>
    </row>
    <row r="291" spans="1:10">
      <c r="A291">
        <f t="shared" si="16"/>
        <v>2135</v>
      </c>
      <c r="G291" s="3">
        <f>carboncycle!L391</f>
        <v>991.24849535999999</v>
      </c>
      <c r="H291" s="3">
        <f t="shared" si="17"/>
        <v>6.8597387418734241</v>
      </c>
      <c r="I291" s="3">
        <f t="shared" si="19"/>
        <v>5.5266502521646084</v>
      </c>
      <c r="J291" s="3">
        <f t="shared" si="18"/>
        <v>1.7935056541036121</v>
      </c>
    </row>
    <row r="292" spans="1:10">
      <c r="A292">
        <f t="shared" si="16"/>
        <v>2136</v>
      </c>
      <c r="G292" s="3">
        <f>carboncycle!L392</f>
        <v>995.69823006309753</v>
      </c>
      <c r="H292" s="3">
        <f t="shared" si="17"/>
        <v>6.8837012569778295</v>
      </c>
      <c r="I292" s="3">
        <f t="shared" si="19"/>
        <v>5.5600815398173413</v>
      </c>
      <c r="J292" s="3">
        <f t="shared" si="18"/>
        <v>1.8147099154205986</v>
      </c>
    </row>
    <row r="293" spans="1:10">
      <c r="A293">
        <f t="shared" si="16"/>
        <v>2137</v>
      </c>
      <c r="G293" s="3">
        <f>carboncycle!L393</f>
        <v>1000.1065306846012</v>
      </c>
      <c r="H293" s="3">
        <f t="shared" si="17"/>
        <v>6.9073352788450446</v>
      </c>
      <c r="I293" s="3">
        <f t="shared" si="19"/>
        <v>5.5932618773745215</v>
      </c>
      <c r="J293" s="3">
        <f t="shared" si="18"/>
        <v>1.835983626247172</v>
      </c>
    </row>
    <row r="294" spans="1:10">
      <c r="A294">
        <f t="shared" si="16"/>
        <v>2138</v>
      </c>
      <c r="G294" s="3">
        <f>carboncycle!L394</f>
        <v>1004.4730746163599</v>
      </c>
      <c r="H294" s="3">
        <f t="shared" si="17"/>
        <v>6.9306429558482012</v>
      </c>
      <c r="I294" s="3">
        <f t="shared" si="19"/>
        <v>5.6261904552184117</v>
      </c>
      <c r="J294" s="3">
        <f t="shared" si="18"/>
        <v>1.8573249667135754</v>
      </c>
    </row>
    <row r="295" spans="1:10">
      <c r="A295">
        <f t="shared" si="16"/>
        <v>2139</v>
      </c>
      <c r="G295" s="3">
        <f>carboncycle!L395</f>
        <v>1008.7975538037945</v>
      </c>
      <c r="H295" s="3">
        <f t="shared" si="17"/>
        <v>6.9536264523620011</v>
      </c>
      <c r="I295" s="3">
        <f t="shared" si="19"/>
        <v>5.658866540660644</v>
      </c>
      <c r="J295" s="3">
        <f t="shared" si="18"/>
        <v>1.8787321226882829</v>
      </c>
    </row>
    <row r="296" spans="1:10">
      <c r="A296">
        <f t="shared" si="16"/>
        <v>2140</v>
      </c>
      <c r="G296" s="3">
        <f>carboncycle!L396</f>
        <v>1013.0796746145337</v>
      </c>
      <c r="H296" s="3">
        <f t="shared" si="17"/>
        <v>6.976287947598836</v>
      </c>
      <c r="I296" s="3">
        <f t="shared" si="19"/>
        <v>5.6912894758838446</v>
      </c>
      <c r="J296" s="3">
        <f t="shared" si="18"/>
        <v>1.9002032861823659</v>
      </c>
    </row>
    <row r="297" spans="1:10">
      <c r="A297">
        <f t="shared" si="16"/>
        <v>2141</v>
      </c>
      <c r="G297" s="3">
        <f>carboncycle!L397</f>
        <v>1017.3191577034745</v>
      </c>
      <c r="H297" s="3">
        <f t="shared" si="17"/>
        <v>6.9986296344896282</v>
      </c>
      <c r="I297" s="3">
        <f t="shared" si="19"/>
        <v>5.7234586759212132</v>
      </c>
      <c r="J297" s="3">
        <f t="shared" si="18"/>
        <v>1.9217366557398703</v>
      </c>
    </row>
    <row r="298" spans="1:10">
      <c r="A298">
        <f t="shared" si="16"/>
        <v>2142</v>
      </c>
      <c r="G298" s="3">
        <f>carboncycle!L398</f>
        <v>1021.5157378743689</v>
      </c>
      <c r="H298" s="3">
        <f t="shared" si="17"/>
        <v>7.0206537186075231</v>
      </c>
      <c r="I298" s="3">
        <f t="shared" si="19"/>
        <v>5.755373626673955</v>
      </c>
      <c r="J298" s="3">
        <f t="shared" si="18"/>
        <v>1.9433304368145004</v>
      </c>
    </row>
    <row r="299" spans="1:10">
      <c r="A299">
        <f t="shared" si="16"/>
        <v>2143</v>
      </c>
      <c r="G299" s="3">
        <f>carboncycle!L399</f>
        <v>1025.6691639380597</v>
      </c>
      <c r="H299" s="3">
        <f t="shared" si="17"/>
        <v>7.0423624171327743</v>
      </c>
      <c r="I299" s="3">
        <f t="shared" si="19"/>
        <v>5.7870338829664405</v>
      </c>
      <c r="J299" s="3">
        <f t="shared" si="18"/>
        <v>1.9649828421329021</v>
      </c>
    </row>
    <row r="300" spans="1:10">
      <c r="A300">
        <f t="shared" si="16"/>
        <v>2144</v>
      </c>
      <c r="G300" s="3">
        <f>carboncycle!L400</f>
        <v>1029.7791985674671</v>
      </c>
      <c r="H300" s="3">
        <f t="shared" si="17"/>
        <v>7.063757957857085</v>
      </c>
      <c r="I300" s="3">
        <f t="shared" si="19"/>
        <v>5.8184390666388985</v>
      </c>
      <c r="J300" s="3">
        <f t="shared" si="18"/>
        <v>1.9866920920448365</v>
      </c>
    </row>
    <row r="301" spans="1:10">
      <c r="A301">
        <f t="shared" si="16"/>
        <v>2145</v>
      </c>
      <c r="G301" s="3">
        <f>carboncycle!L401</f>
        <v>1033.8456181494544</v>
      </c>
      <c r="H301" s="3">
        <f t="shared" si="17"/>
        <v>7.0848425782259028</v>
      </c>
      <c r="I301" s="3">
        <f t="shared" si="19"/>
        <v>5.8495888646774263</v>
      </c>
      <c r="J301" s="3">
        <f t="shared" si="18"/>
        <v>2.0084564148605306</v>
      </c>
    </row>
    <row r="302" spans="1:10">
      <c r="A302">
        <f t="shared" si="16"/>
        <v>2146</v>
      </c>
      <c r="G302" s="3">
        <f>carboncycle!L402</f>
        <v>1037.8682126336812</v>
      </c>
      <c r="H302" s="3">
        <f t="shared" si="17"/>
        <v>7.1056185244171157</v>
      </c>
      <c r="I302" s="3">
        <f t="shared" si="19"/>
        <v>5.8804830273810706</v>
      </c>
      <c r="J302" s="3">
        <f t="shared" si="18"/>
        <v>2.0302740471754905</v>
      </c>
    </row>
    <row r="303" spans="1:10">
      <c r="A303">
        <f t="shared" si="16"/>
        <v>2147</v>
      </c>
      <c r="G303" s="3">
        <f>carboncycle!L403</f>
        <v>1041.8467853785696</v>
      </c>
      <c r="H303" s="3">
        <f t="shared" si="17"/>
        <v>7.1260880504547295</v>
      </c>
      <c r="I303" s="3">
        <f t="shared" si="19"/>
        <v>5.911121366565677</v>
      </c>
      <c r="J303" s="3">
        <f t="shared" si="18"/>
        <v>2.0521432341830583</v>
      </c>
    </row>
    <row r="304" spans="1:10">
      <c r="A304">
        <f t="shared" si="16"/>
        <v>2148</v>
      </c>
      <c r="G304" s="3">
        <f>carboncycle!L404</f>
        <v>1045.7811529945027</v>
      </c>
      <c r="H304" s="3">
        <f t="shared" si="17"/>
        <v>7.1462534173561494</v>
      </c>
      <c r="I304" s="3">
        <f t="shared" si="19"/>
        <v>5.9415037538042137</v>
      </c>
      <c r="J304" s="3">
        <f t="shared" si="18"/>
        <v>2.0740622299749916</v>
      </c>
    </row>
    <row r="305" spans="1:10">
      <c r="A305">
        <f t="shared" si="16"/>
        <v>2149</v>
      </c>
      <c r="G305" s="3">
        <f>carboncycle!L405</f>
        <v>1049.6711451843789</v>
      </c>
      <c r="H305" s="3">
        <f t="shared" si="17"/>
        <v>7.1661168923117646</v>
      </c>
      <c r="I305" s="3">
        <f t="shared" si="19"/>
        <v>5.9716301187032101</v>
      </c>
      <c r="J305" s="3">
        <f t="shared" si="18"/>
        <v>2.0960292978303414</v>
      </c>
    </row>
    <row r="306" spans="1:10">
      <c r="A306">
        <f t="shared" si="16"/>
        <v>2150</v>
      </c>
      <c r="G306" s="3">
        <f>carboncycle!L406</f>
        <v>1053.516604581642</v>
      </c>
      <c r="H306" s="3">
        <f t="shared" si="17"/>
        <v>7.1856807478955691</v>
      </c>
      <c r="I306" s="3">
        <f t="shared" si="19"/>
        <v>6.0015004472149558</v>
      </c>
      <c r="J306" s="3">
        <f t="shared" si="18"/>
        <v>2.1180427104928992</v>
      </c>
    </row>
    <row r="307" spans="1:10">
      <c r="A307">
        <f t="shared" ref="A307:A370" si="20">1+A306</f>
        <v>2151</v>
      </c>
      <c r="G307" s="3">
        <f>carboncycle!L407</f>
        <v>1057.3173865859167</v>
      </c>
      <c r="H307" s="3">
        <f t="shared" si="17"/>
        <v>7.2049472613056471</v>
      </c>
      <c r="I307" s="3">
        <f t="shared" si="19"/>
        <v>6.0311147799850708</v>
      </c>
      <c r="J307" s="3">
        <f t="shared" si="18"/>
        <v>2.1401007504374805</v>
      </c>
    </row>
    <row r="308" spans="1:10">
      <c r="A308">
        <f t="shared" si="20"/>
        <v>2152</v>
      </c>
      <c r="G308" s="3">
        <f>carboncycle!L408</f>
        <v>1061.0733591963663</v>
      </c>
      <c r="H308" s="3">
        <f t="shared" si="17"/>
        <v>7.2239187136333385</v>
      </c>
      <c r="I308" s="3">
        <f t="shared" si="19"/>
        <v>6.0604732107350436</v>
      </c>
      <c r="J308" s="3">
        <f t="shared" si="18"/>
        <v>2.1622017101253106</v>
      </c>
    </row>
    <row r="309" spans="1:10">
      <c r="A309">
        <f t="shared" si="20"/>
        <v>2153</v>
      </c>
      <c r="G309" s="3">
        <f>carboncycle!L409</f>
        <v>1064.7844028429047</v>
      </c>
      <c r="H309" s="3">
        <f t="shared" si="17"/>
        <v>7.2425973891600437</v>
      </c>
      <c r="I309" s="3">
        <f t="shared" si="19"/>
        <v>6.0895758846793155</v>
      </c>
      <c r="J309" s="3">
        <f t="shared" si="18"/>
        <v>2.1843438922487737</v>
      </c>
    </row>
    <row r="310" spans="1:10">
      <c r="A310">
        <f t="shared" si="20"/>
        <v>2154</v>
      </c>
      <c r="G310" s="3">
        <f>carboncycle!L410</f>
        <v>1068.4504102153819</v>
      </c>
      <c r="H310" s="3">
        <f t="shared" si="17"/>
        <v>7.2609855746805829</v>
      </c>
      <c r="I310" s="3">
        <f t="shared" si="19"/>
        <v>6.1184229969764736</v>
      </c>
      <c r="J310" s="3">
        <f t="shared" si="18"/>
        <v>2.2065256099657793</v>
      </c>
    </row>
    <row r="311" spans="1:10">
      <c r="A311">
        <f t="shared" si="20"/>
        <v>2155</v>
      </c>
      <c r="G311" s="3">
        <f>carboncycle!L411</f>
        <v>1072.0712860908684</v>
      </c>
      <c r="H311" s="3">
        <f t="shared" si="17"/>
        <v>7.2790855588521319</v>
      </c>
      <c r="I311" s="3">
        <f t="shared" si="19"/>
        <v>6.1470147912141044</v>
      </c>
      <c r="J311" s="3">
        <f t="shared" si="18"/>
        <v>2.2287451871239998</v>
      </c>
    </row>
    <row r="312" spans="1:10">
      <c r="A312">
        <f t="shared" si="20"/>
        <v>2156</v>
      </c>
      <c r="G312" s="3">
        <f>carboncycle!L412</f>
        <v>1075.6469471591645</v>
      </c>
      <c r="H312" s="3">
        <f t="shared" si="17"/>
        <v>7.2968996315677668</v>
      </c>
      <c r="I312" s="3">
        <f t="shared" si="19"/>
        <v>6.1753515579268479</v>
      </c>
      <c r="J312" s="3">
        <f t="shared" si="18"/>
        <v>2.2510009584752315</v>
      </c>
    </row>
    <row r="313" spans="1:10">
      <c r="A313">
        <f t="shared" si="20"/>
        <v>2157</v>
      </c>
      <c r="G313" s="3">
        <f>carboncycle!L413</f>
        <v>1079.1773218466542</v>
      </c>
      <c r="H313" s="3">
        <f t="shared" si="17"/>
        <v>7.3144300833537113</v>
      </c>
      <c r="I313" s="3">
        <f t="shared" si="19"/>
        <v>6.2034336331471733</v>
      </c>
      <c r="J313" s="3">
        <f t="shared" si="18"/>
        <v>2.2732912698801169</v>
      </c>
    </row>
    <row r="314" spans="1:10">
      <c r="A314">
        <f t="shared" si="20"/>
        <v>2158</v>
      </c>
      <c r="G314" s="3">
        <f>carboncycle!L414</f>
        <v>1082.6623501386316</v>
      </c>
      <c r="H314" s="3">
        <f t="shared" si="17"/>
        <v>7.3316792047894097</v>
      </c>
      <c r="I314" s="3">
        <f t="shared" si="19"/>
        <v>6.2312613969884154</v>
      </c>
      <c r="J314" s="3">
        <f t="shared" si="18"/>
        <v>2.2956144785034738</v>
      </c>
    </row>
    <row r="315" spans="1:10">
      <c r="A315">
        <f t="shared" si="20"/>
        <v>2159</v>
      </c>
      <c r="G315" s="3">
        <f>carboncycle!L415</f>
        <v>1086.1019834002154</v>
      </c>
      <c r="H315" s="3">
        <f t="shared" si="17"/>
        <v>7.3486492859495876</v>
      </c>
      <c r="I315" s="3">
        <f t="shared" si="19"/>
        <v>6.2588352722595646</v>
      </c>
      <c r="J315" s="3">
        <f t="shared" si="18"/>
        <v>2.3179689530004683</v>
      </c>
    </row>
    <row r="316" spans="1:10">
      <c r="A316">
        <f t="shared" si="20"/>
        <v>2160</v>
      </c>
      <c r="G316" s="3">
        <f>carboncycle!L416</f>
        <v>1089.4961841959766</v>
      </c>
      <c r="H316" s="3">
        <f t="shared" si="17"/>
        <v>7.3653426158674833</v>
      </c>
      <c r="I316" s="3">
        <f t="shared" si="19"/>
        <v>6.2861557231113299</v>
      </c>
      <c r="J316" s="3">
        <f t="shared" si="18"/>
        <v>2.3403530736938598</v>
      </c>
    </row>
    <row r="317" spans="1:10">
      <c r="A317">
        <f t="shared" si="20"/>
        <v>2161</v>
      </c>
      <c r="G317" s="3">
        <f>carboncycle!L417</f>
        <v>1092.8449261083988</v>
      </c>
      <c r="H317" s="3">
        <f t="shared" si="17"/>
        <v>7.3817614820185229</v>
      </c>
      <c r="I317" s="3">
        <f t="shared" si="19"/>
        <v>6.3132232537129784</v>
      </c>
      <c r="J317" s="3">
        <f t="shared" si="18"/>
        <v>2.362765232742551</v>
      </c>
    </row>
    <row r="318" spans="1:10">
      <c r="A318">
        <f t="shared" si="20"/>
        <v>2162</v>
      </c>
      <c r="G318" s="3">
        <f>carboncycle!L418</f>
        <v>1096.1481935552847</v>
      </c>
      <c r="H318" s="3">
        <f t="shared" si="17"/>
        <v>7.3979081698236335</v>
      </c>
      <c r="I318" s="3">
        <f t="shared" si="19"/>
        <v>6.3400384069594473</v>
      </c>
      <c r="J318" s="3">
        <f t="shared" si="18"/>
        <v>2.3852038343016631</v>
      </c>
    </row>
    <row r="319" spans="1:10">
      <c r="A319">
        <f t="shared" si="20"/>
        <v>2163</v>
      </c>
      <c r="G319" s="3">
        <f>carboncycle!L419</f>
        <v>1099.4059816062331</v>
      </c>
      <c r="H319" s="3">
        <f t="shared" si="17"/>
        <v>7.4137849621715617</v>
      </c>
      <c r="I319" s="3">
        <f t="shared" si="19"/>
        <v>6.3666017632082275</v>
      </c>
      <c r="J319" s="3">
        <f t="shared" si="18"/>
        <v>2.4076672946743591</v>
      </c>
    </row>
    <row r="320" spans="1:10">
      <c r="A320">
        <f t="shared" si="20"/>
        <v>2164</v>
      </c>
      <c r="G320" s="3">
        <f>carboncycle!L420</f>
        <v>1102.6182957982955</v>
      </c>
      <c r="H320" s="3">
        <f t="shared" si="17"/>
        <v>7.4293941389594673</v>
      </c>
      <c r="I320" s="3">
        <f t="shared" si="19"/>
        <v>6.3929139390455081</v>
      </c>
      <c r="J320" s="3">
        <f t="shared" si="18"/>
        <v>2.4301540424556314</v>
      </c>
    </row>
    <row r="321" spans="1:10">
      <c r="A321">
        <f t="shared" si="20"/>
        <v>2165</v>
      </c>
      <c r="G321" s="3">
        <f>carboncycle!L421</f>
        <v>1105.7851519509286</v>
      </c>
      <c r="H321" s="3">
        <f t="shared" si="17"/>
        <v>7.4447379766511759</v>
      </c>
      <c r="I321" s="3">
        <f t="shared" si="19"/>
        <v>6.4189755860810909</v>
      </c>
      <c r="J321" s="3">
        <f t="shared" si="18"/>
        <v>2.4526625186682618</v>
      </c>
    </row>
    <row r="322" spans="1:10">
      <c r="A322">
        <f t="shared" si="20"/>
        <v>2166</v>
      </c>
      <c r="G322" s="3">
        <f>carboncycle!L422</f>
        <v>1108.9065759803539</v>
      </c>
      <c r="H322" s="3">
        <f t="shared" si="17"/>
        <v>7.4598187478524336</v>
      </c>
      <c r="I322" s="3">
        <f t="shared" si="19"/>
        <v>6.44478738977155</v>
      </c>
      <c r="J322" s="3">
        <f t="shared" si="18"/>
        <v>2.4751911768911667</v>
      </c>
    </row>
    <row r="323" spans="1:10">
      <c r="A323">
        <f t="shared" si="20"/>
        <v>2167</v>
      </c>
      <c r="G323" s="3">
        <f>carboncycle!L423</f>
        <v>1111.9826037134367</v>
      </c>
      <c r="H323" s="3">
        <f t="shared" si="17"/>
        <v>7.4746387209026093</v>
      </c>
      <c r="I323" s="3">
        <f t="shared" si="19"/>
        <v>6.4703500682711521</v>
      </c>
      <c r="J323" s="3">
        <f t="shared" si="18"/>
        <v>2.4977384833803273</v>
      </c>
    </row>
    <row r="324" spans="1:10">
      <c r="A324">
        <f t="shared" si="20"/>
        <v>2168</v>
      </c>
      <c r="G324" s="3">
        <f>carboncycle!L424</f>
        <v>1115.0132807011862</v>
      </c>
      <c r="H324" s="3">
        <f t="shared" si="17"/>
        <v>7.4892001594822224</v>
      </c>
      <c r="I324" s="3">
        <f t="shared" si="19"/>
        <v>6.4956643713100108</v>
      </c>
      <c r="J324" s="3">
        <f t="shared" si="18"/>
        <v>2.5203029171825073</v>
      </c>
    </row>
    <row r="325" spans="1:10">
      <c r="A325">
        <f t="shared" si="20"/>
        <v>2169</v>
      </c>
      <c r="G325" s="3">
        <f>carboncycle!L425</f>
        <v>1117.9986620319928</v>
      </c>
      <c r="H325" s="3">
        <f t="shared" si="17"/>
        <v>7.503505322235787</v>
      </c>
      <c r="I325" s="3">
        <f t="shared" si="19"/>
        <v>6.5207310790989972</v>
      </c>
      <c r="J325" s="3">
        <f t="shared" si="18"/>
        <v>2.5428829702419518</v>
      </c>
    </row>
    <row r="326" spans="1:10">
      <c r="A326">
        <f t="shared" si="20"/>
        <v>2170</v>
      </c>
      <c r="G326" s="3">
        <f>carboncycle!L426</f>
        <v>1120.9388121446964</v>
      </c>
      <c r="H326" s="3">
        <f t="shared" si="17"/>
        <v>7.517556462409412</v>
      </c>
      <c r="I326" s="3">
        <f t="shared" si="19"/>
        <v>6.5455510012608835</v>
      </c>
      <c r="J326" s="3">
        <f t="shared" si="18"/>
        <v>2.5654771475002596</v>
      </c>
    </row>
    <row r="327" spans="1:10">
      <c r="A327">
        <f t="shared" si="20"/>
        <v>2171</v>
      </c>
      <c r="G327" s="3">
        <f>carboncycle!L427</f>
        <v>1123.8338046415956</v>
      </c>
      <c r="H327" s="3">
        <f t="shared" ref="H327:H390" si="21">H$3*LN(G327/G$3)</f>
        <v>7.5313558275026748</v>
      </c>
      <c r="I327" s="3">
        <f t="shared" si="19"/>
        <v>6.5701249757872455</v>
      </c>
      <c r="J327" s="3">
        <f t="shared" ref="J327:J390" si="22">J326+J$3*(I326-J326)</f>
        <v>2.5880839669896201</v>
      </c>
    </row>
    <row r="328" spans="1:10">
      <c r="A328">
        <f t="shared" si="20"/>
        <v>2172</v>
      </c>
      <c r="G328" s="3">
        <f>carboncycle!L428</f>
        <v>1126.6837221014916</v>
      </c>
      <c r="H328" s="3">
        <f t="shared" si="21"/>
        <v>7.5449056589342449</v>
      </c>
      <c r="I328" s="3">
        <f t="shared" ref="I328:I391" si="23">I327+I$3*(I$4*H328-I327)+I$5*(J327-I327)</f>
        <v>6.5944538680206151</v>
      </c>
      <c r="J328" s="3">
        <f t="shared" si="22"/>
        <v>2.6107019599195906</v>
      </c>
    </row>
    <row r="329" spans="1:10">
      <c r="A329">
        <f t="shared" si="20"/>
        <v>2173</v>
      </c>
      <c r="G329" s="3">
        <f>carboncycle!L429</f>
        <v>1129.488655892869</v>
      </c>
      <c r="H329" s="3">
        <f t="shared" si="21"/>
        <v>7.5582081917208361</v>
      </c>
      <c r="I329" s="3">
        <f t="shared" si="23"/>
        <v>6.6185385696613999</v>
      </c>
      <c r="J329" s="3">
        <f t="shared" si="22"/>
        <v>2.6333296707576044</v>
      </c>
    </row>
    <row r="330" spans="1:10">
      <c r="A330">
        <f t="shared" si="20"/>
        <v>2174</v>
      </c>
      <c r="G330" s="3">
        <f>carboncycle!L430</f>
        <v>1132.2487059873042</v>
      </c>
      <c r="H330" s="3">
        <f t="shared" si="21"/>
        <v>7.5712656541689753</v>
      </c>
      <c r="I330" s="3">
        <f t="shared" si="23"/>
        <v>6.6423799977990816</v>
      </c>
      <c r="J330" s="3">
        <f t="shared" si="22"/>
        <v>2.6559656573033781</v>
      </c>
    </row>
    <row r="331" spans="1:10">
      <c r="A331">
        <f t="shared" si="20"/>
        <v>2175</v>
      </c>
      <c r="G331" s="3">
        <f>carboncycle!L431</f>
        <v>1134.9639807731987</v>
      </c>
      <c r="H331" s="3">
        <f t="shared" si="21"/>
        <v>7.5840802675792167</v>
      </c>
      <c r="I331" s="3">
        <f t="shared" si="23"/>
        <v>6.6659790939672154</v>
      </c>
      <c r="J331" s="3">
        <f t="shared" si="22"/>
        <v>2.6786084907573935</v>
      </c>
    </row>
    <row r="332" spans="1:10">
      <c r="A332">
        <f t="shared" si="20"/>
        <v>2176</v>
      </c>
      <c r="G332" s="3">
        <f>carboncycle!L432</f>
        <v>1137.634596869922</v>
      </c>
      <c r="H332" s="3">
        <f t="shared" si="21"/>
        <v>7.5966542459623199</v>
      </c>
      <c r="I332" s="3">
        <f t="shared" si="23"/>
        <v>6.6893368232217583</v>
      </c>
      <c r="J332" s="3">
        <f t="shared" si="22"/>
        <v>2.7012567557836253</v>
      </c>
    </row>
    <row r="333" spans="1:10">
      <c r="A333">
        <f t="shared" si="20"/>
        <v>2177</v>
      </c>
      <c r="G333" s="3">
        <f>carboncycle!L433</f>
        <v>1140.2606789424599</v>
      </c>
      <c r="H333" s="3">
        <f t="shared" si="21"/>
        <v>7.6089897957670525</v>
      </c>
      <c r="I333" s="3">
        <f t="shared" si="23"/>
        <v>6.7124541732422429</v>
      </c>
      <c r="J333" s="3">
        <f t="shared" si="22"/>
        <v>2.7239090505666739</v>
      </c>
    </row>
    <row r="334" spans="1:10">
      <c r="A334">
        <f t="shared" si="20"/>
        <v>2178</v>
      </c>
      <c r="G334" s="3">
        <f>carboncycle!L434</f>
        <v>1142.8423595166437</v>
      </c>
      <c r="H334" s="3">
        <f t="shared" si="21"/>
        <v>7.6210891156191627</v>
      </c>
      <c r="I334" s="3">
        <f t="shared" si="23"/>
        <v>6.7353321534553423</v>
      </c>
      <c r="J334" s="3">
        <f t="shared" si="22"/>
        <v>2.746563986863471</v>
      </c>
    </row>
    <row r="335" spans="1:10">
      <c r="A335">
        <f t="shared" si="20"/>
        <v>2179</v>
      </c>
      <c r="G335" s="3">
        <f>carboncycle!L435</f>
        <v>1145.3797787950555</v>
      </c>
      <c r="H335" s="3">
        <f t="shared" si="21"/>
        <v>7.6329543960712192</v>
      </c>
      <c r="I335" s="3">
        <f t="shared" si="23"/>
        <v>6.7579717941803654</v>
      </c>
      <c r="J335" s="3">
        <f t="shared" si="22"/>
        <v>2.7692201900497126</v>
      </c>
    </row>
    <row r="336" spans="1:10">
      <c r="A336">
        <f t="shared" si="20"/>
        <v>2180</v>
      </c>
      <c r="G336" s="3">
        <f>carboncycle!L436</f>
        <v>1147.8730844736765</v>
      </c>
      <c r="H336" s="3">
        <f t="shared" si="21"/>
        <v>7.6445878193628927</v>
      </c>
      <c r="I336" s="3">
        <f t="shared" si="23"/>
        <v>6.7803741457962268</v>
      </c>
      <c r="J336" s="3">
        <f t="shared" si="22"/>
        <v>2.7918762991611747</v>
      </c>
    </row>
    <row r="337" spans="1:10">
      <c r="A337">
        <f t="shared" si="20"/>
        <v>2181</v>
      </c>
      <c r="G337" s="3">
        <f>carboncycle!L437</f>
        <v>1150.3224315593675</v>
      </c>
      <c r="H337" s="3">
        <f t="shared" si="21"/>
        <v>7.6559915591913752</v>
      </c>
      <c r="I337" s="3">
        <f t="shared" si="23"/>
        <v>6.8025402779294346</v>
      </c>
      <c r="J337" s="3">
        <f t="shared" si="22"/>
        <v>2.8145309669300618</v>
      </c>
    </row>
    <row r="338" spans="1:10">
      <c r="A338">
        <f t="shared" si="20"/>
        <v>2182</v>
      </c>
      <c r="G338" s="3">
        <f>carboncycle!L438</f>
        <v>1152.7279821882548</v>
      </c>
      <c r="H338" s="3">
        <f t="shared" si="21"/>
        <v>7.6671677804915923</v>
      </c>
      <c r="I338" s="3">
        <f t="shared" si="23"/>
        <v>6.8244712786626733</v>
      </c>
      <c r="J338" s="3">
        <f t="shared" si="22"/>
        <v>2.8371828598165383</v>
      </c>
    </row>
    <row r="339" spans="1:10">
      <c r="A339">
        <f t="shared" si="20"/>
        <v>2183</v>
      </c>
      <c r="G339" s="3">
        <f>carboncycle!L439</f>
        <v>1155.0899054450863</v>
      </c>
      <c r="H339" s="3">
        <f t="shared" si="21"/>
        <v>7.6781186392258771</v>
      </c>
      <c r="I339" s="3">
        <f t="shared" si="23"/>
        <v>6.8461682537635244</v>
      </c>
      <c r="J339" s="3">
        <f t="shared" si="22"/>
        <v>2.8598306580355843</v>
      </c>
    </row>
    <row r="340" spans="1:10">
      <c r="A340">
        <f t="shared" si="20"/>
        <v>2184</v>
      </c>
      <c r="G340" s="3">
        <f>carboncycle!L440</f>
        <v>1157.4083771836426</v>
      </c>
      <c r="H340" s="3">
        <f t="shared" si="21"/>
        <v>7.6888462821828041</v>
      </c>
      <c r="I340" s="3">
        <f t="shared" si="23"/>
        <v>6.8676323259329122</v>
      </c>
      <c r="J340" s="3">
        <f t="shared" si="22"/>
        <v>2.882473055579319</v>
      </c>
    </row>
    <row r="341" spans="1:10">
      <c r="A341">
        <f t="shared" si="20"/>
        <v>2185</v>
      </c>
      <c r="G341" s="3">
        <f>carboncycle!L441</f>
        <v>1159.6835798482589</v>
      </c>
      <c r="H341" s="3">
        <f t="shared" si="21"/>
        <v>7.6993528467848895</v>
      </c>
      <c r="I341" s="3">
        <f t="shared" si="23"/>
        <v>6.8888646340728394</v>
      </c>
      <c r="J341" s="3">
        <f t="shared" si="22"/>
        <v>2.9051087602349273</v>
      </c>
    </row>
    <row r="342" spans="1:10">
      <c r="A342">
        <f t="shared" si="20"/>
        <v>2186</v>
      </c>
      <c r="G342" s="3">
        <f>carboncycle!L442</f>
        <v>1161.9157022965287</v>
      </c>
      <c r="H342" s="3">
        <f t="shared" si="21"/>
        <v>7.7096404609048514</v>
      </c>
      <c r="I342" s="3">
        <f t="shared" si="23"/>
        <v>6.9098663325730074</v>
      </c>
      <c r="J342" s="3">
        <f t="shared" si="22"/>
        <v>2.9277364935983266</v>
      </c>
    </row>
    <row r="343" spans="1:10">
      <c r="A343">
        <f t="shared" si="20"/>
        <v>2187</v>
      </c>
      <c r="G343" s="3">
        <f>carboncycle!L443</f>
        <v>1164.1049396232522</v>
      </c>
      <c r="H343" s="3">
        <f t="shared" si="21"/>
        <v>7.7197112426901553</v>
      </c>
      <c r="I343" s="3">
        <f t="shared" si="23"/>
        <v>6.9306385906158949</v>
      </c>
      <c r="J343" s="3">
        <f t="shared" si="22"/>
        <v>2.9503549910837026</v>
      </c>
    </row>
    <row r="344" spans="1:10">
      <c r="A344">
        <f t="shared" si="20"/>
        <v>2188</v>
      </c>
      <c r="G344" s="3">
        <f>carboncycle!L444</f>
        <v>1166.2514929856902</v>
      </c>
      <c r="H344" s="3">
        <f t="shared" si="21"/>
        <v>7.7295673003955976</v>
      </c>
      <c r="I344" s="3">
        <f t="shared" si="23"/>
        <v>6.9511825914999124</v>
      </c>
      <c r="J344" s="3">
        <f t="shared" si="22"/>
        <v>2.9729630019290454</v>
      </c>
    </row>
    <row r="345" spans="1:10">
      <c r="A345">
        <f t="shared" si="20"/>
        <v>2189</v>
      </c>
      <c r="G345" s="3">
        <f>carboncycle!L445</f>
        <v>1168.3555694301799</v>
      </c>
      <c r="H345" s="3">
        <f t="shared" si="21"/>
        <v>7.7392107322236434</v>
      </c>
      <c r="I345" s="3">
        <f t="shared" si="23"/>
        <v>6.9714995319802142</v>
      </c>
      <c r="J345" s="3">
        <f t="shared" si="22"/>
        <v>2.995559289197808</v>
      </c>
    </row>
    <row r="346" spans="1:10">
      <c r="A346">
        <f t="shared" si="20"/>
        <v>2190</v>
      </c>
      <c r="G346" s="3">
        <f>carboncycle!L446</f>
        <v>1170.4173817201695</v>
      </c>
      <c r="H346" s="3">
        <f t="shared" si="21"/>
        <v>7.7486436261722726</v>
      </c>
      <c r="I346" s="3">
        <f t="shared" si="23"/>
        <v>6.9915906216267922</v>
      </c>
      <c r="J346" s="3">
        <f t="shared" si="22"/>
        <v>3.0181426297768121</v>
      </c>
    </row>
    <row r="347" spans="1:10">
      <c r="A347">
        <f t="shared" si="20"/>
        <v>2191</v>
      </c>
      <c r="G347" s="3">
        <f>carboncycle!L447</f>
        <v>1172.4371481657254</v>
      </c>
      <c r="H347" s="3">
        <f t="shared" si="21"/>
        <v>7.7578680598900878</v>
      </c>
      <c r="I347" s="3">
        <f t="shared" si="23"/>
        <v>7.0114570821994642</v>
      </c>
      <c r="J347" s="3">
        <f t="shared" si="22"/>
        <v>3.0407118143705198</v>
      </c>
    </row>
    <row r="348" spans="1:10">
      <c r="A348">
        <f t="shared" si="20"/>
        <v>2192</v>
      </c>
      <c r="G348" s="3">
        <f>carboncycle!L448</f>
        <v>1174.4150924545629</v>
      </c>
      <c r="H348" s="3">
        <f t="shared" si="21"/>
        <v>7.7668861005384713</v>
      </c>
      <c r="I348" s="3">
        <f t="shared" si="23"/>
        <v>7.0311001470393739</v>
      </c>
      <c r="J348" s="3">
        <f t="shared" si="22"/>
        <v>3.0632656474917881</v>
      </c>
    </row>
    <row r="349" spans="1:10">
      <c r="A349">
        <f t="shared" si="20"/>
        <v>2193</v>
      </c>
      <c r="G349" s="3">
        <f>carboncycle!L449</f>
        <v>1176.3514434846475</v>
      </c>
      <c r="H349" s="3">
        <f t="shared" si="21"/>
        <v>7.775699804660543</v>
      </c>
      <c r="I349" s="3">
        <f t="shared" si="23"/>
        <v>7.0505210604766404</v>
      </c>
      <c r="J349" s="3">
        <f t="shared" si="22"/>
        <v>3.0858029474492183</v>
      </c>
    </row>
    <row r="350" spans="1:10">
      <c r="A350">
        <f t="shared" si="20"/>
        <v>2194</v>
      </c>
      <c r="G350" s="3">
        <f>carboncycle!L450</f>
        <v>1178.246435198414</v>
      </c>
      <c r="H350" s="3">
        <f t="shared" si="21"/>
        <v>7.7843112180567005</v>
      </c>
      <c r="I350" s="3">
        <f t="shared" si="23"/>
        <v>7.0697210772537886</v>
      </c>
      <c r="J350" s="3">
        <f t="shared" si="22"/>
        <v>3.1083225463312143</v>
      </c>
    </row>
    <row r="351" spans="1:10">
      <c r="A351">
        <f t="shared" si="20"/>
        <v>2195</v>
      </c>
      <c r="G351" s="3">
        <f>carboncycle!L451</f>
        <v>1180.1003064186493</v>
      </c>
      <c r="H351" s="3">
        <f t="shared" si="21"/>
        <v>7.7927223756665436</v>
      </c>
      <c r="I351" s="3">
        <f t="shared" si="23"/>
        <v>7.0887014619646038</v>
      </c>
      <c r="J351" s="3">
        <f t="shared" si="22"/>
        <v>3.1308232899868544</v>
      </c>
    </row>
    <row r="352" spans="1:10">
      <c r="A352">
        <f t="shared" si="20"/>
        <v>2196</v>
      </c>
      <c r="G352" s="3">
        <f>carboncycle!L452</f>
        <v>1181.9133006860775</v>
      </c>
      <c r="H352" s="3">
        <f t="shared" si="21"/>
        <v>7.8009353014569793</v>
      </c>
      <c r="I352" s="3">
        <f t="shared" si="23"/>
        <v>7.1074634885080599</v>
      </c>
      <c r="J352" s="3">
        <f t="shared" si="22"/>
        <v>3.1533040380036881</v>
      </c>
    </row>
    <row r="353" spans="1:10">
      <c r="A353">
        <f t="shared" si="20"/>
        <v>2197</v>
      </c>
      <c r="G353" s="3">
        <f>carboncycle!L453</f>
        <v>1183.6856660986862</v>
      </c>
      <c r="H353" s="3">
        <f t="shared" si="21"/>
        <v>7.8089520083162789</v>
      </c>
      <c r="I353" s="3">
        <f t="shared" si="23"/>
        <v>7.1260084395569798</v>
      </c>
      <c r="J353" s="3">
        <f t="shared" si="22"/>
        <v>3.1757636636825528</v>
      </c>
    </row>
    <row r="354" spans="1:10">
      <c r="A354">
        <f t="shared" si="20"/>
        <v>2198</v>
      </c>
      <c r="G354" s="3">
        <f>carboncycle!L454</f>
        <v>1185.4176551528371</v>
      </c>
      <c r="H354" s="3">
        <f t="shared" si="21"/>
        <v>7.816774497953948</v>
      </c>
      <c r="I354" s="3">
        <f t="shared" si="23"/>
        <v>7.1443376060410868</v>
      </c>
      <c r="J354" s="3">
        <f t="shared" si="22"/>
        <v>3.1982010540095196</v>
      </c>
    </row>
    <row r="355" spans="1:10">
      <c r="A355">
        <f t="shared" si="20"/>
        <v>2199</v>
      </c>
      <c r="G355" s="3">
        <f>carboncycle!L455</f>
        <v>1187.1095245861884</v>
      </c>
      <c r="H355" s="3">
        <f t="shared" si="21"/>
        <v>7.8244047608061749</v>
      </c>
      <c r="I355" s="3">
        <f t="shared" si="23"/>
        <v>7.1624522866441147</v>
      </c>
      <c r="J355" s="3">
        <f t="shared" si="22"/>
        <v>3.2206151096250588</v>
      </c>
    </row>
    <row r="356" spans="1:10">
      <c r="A356">
        <f t="shared" si="20"/>
        <v>2200</v>
      </c>
      <c r="G356" s="3">
        <f>carboncycle!L456</f>
        <v>1188.7615352224668</v>
      </c>
      <c r="H356" s="3">
        <f t="shared" si="21"/>
        <v>7.8318447759467107</v>
      </c>
      <c r="I356" s="3">
        <f t="shared" si="23"/>
        <v>7.180353787314659</v>
      </c>
      <c r="J356" s="3">
        <f t="shared" si="22"/>
        <v>3.243004744790527</v>
      </c>
    </row>
    <row r="357" spans="1:10">
      <c r="A357">
        <f t="shared" si="20"/>
        <v>2201</v>
      </c>
      <c r="G357" s="3">
        <f>carboncycle!L457</f>
        <v>1190.373951818118</v>
      </c>
      <c r="H357" s="3">
        <f t="shared" si="21"/>
        <v>7.8390965110029862</v>
      </c>
      <c r="I357" s="3">
        <f t="shared" si="23"/>
        <v>7.1980434207904445</v>
      </c>
      <c r="J357" s="3">
        <f t="shared" si="22"/>
        <v>3.2653688873520643</v>
      </c>
    </row>
    <row r="358" spans="1:10">
      <c r="A358">
        <f t="shared" si="20"/>
        <v>2202</v>
      </c>
      <c r="G358" s="3">
        <f>carboncycle!L458</f>
        <v>1191.947042910866</v>
      </c>
      <c r="H358" s="3">
        <f t="shared" si="21"/>
        <v>7.8461619220773224</v>
      </c>
      <c r="I358" s="3">
        <f t="shared" si="23"/>
        <v>7.2155225061356951</v>
      </c>
      <c r="J358" s="3">
        <f t="shared" si="22"/>
        <v>3.2877064787019945</v>
      </c>
    </row>
    <row r="359" spans="1:10">
      <c r="A359">
        <f t="shared" si="20"/>
        <v>2203</v>
      </c>
      <c r="G359" s="3">
        <f>carboncycle!L459</f>
        <v>1193.4810806702048</v>
      </c>
      <c r="H359" s="3">
        <f t="shared" si="21"/>
        <v>7.8530429536730439</v>
      </c>
      <c r="I359" s="3">
        <f t="shared" si="23"/>
        <v>7.2327923682913084</v>
      </c>
      <c r="J359" s="3">
        <f t="shared" si="22"/>
        <v>3.3100164737378179</v>
      </c>
    </row>
    <row r="360" spans="1:10">
      <c r="A360">
        <f t="shared" si="20"/>
        <v>2204</v>
      </c>
      <c r="G360" s="3">
        <f>carboncycle!L460</f>
        <v>1194.9763407498531</v>
      </c>
      <c r="H360" s="3">
        <f t="shared" si="21"/>
        <v>7.8597415386253671</v>
      </c>
      <c r="I360" s="3">
        <f t="shared" si="23"/>
        <v>7.2498543376375242</v>
      </c>
      <c r="J360" s="3">
        <f t="shared" si="22"/>
        <v>3.3322978408188817</v>
      </c>
    </row>
    <row r="361" spans="1:10">
      <c r="A361">
        <f t="shared" si="20"/>
        <v>2205</v>
      </c>
      <c r="G361" s="3">
        <f>carboncycle!L461</f>
        <v>1196.4331021421863</v>
      </c>
      <c r="H361" s="3">
        <f t="shared" si="21"/>
        <v>7.866259598036879</v>
      </c>
      <c r="I361" s="3">
        <f t="shared" si="23"/>
        <v>7.2667097495688058</v>
      </c>
      <c r="J361" s="3">
        <f t="shared" si="22"/>
        <v>3.3545495617208116</v>
      </c>
    </row>
    <row r="362" spans="1:10">
      <c r="A362">
        <f t="shared" si="20"/>
        <v>2206</v>
      </c>
      <c r="G362" s="3">
        <f>carboncycle!L462</f>
        <v>1197.8516470346767</v>
      </c>
      <c r="H362" s="3">
        <f t="shared" si="21"/>
        <v>7.8725990412175015</v>
      </c>
      <c r="I362" s="3">
        <f t="shared" si="23"/>
        <v>7.2833599440806331</v>
      </c>
      <c r="J362" s="3">
        <f t="shared" si="22"/>
        <v>3.3767706315877883</v>
      </c>
    </row>
    <row r="363" spans="1:10">
      <c r="A363">
        <f t="shared" si="20"/>
        <v>2207</v>
      </c>
      <c r="G363" s="3">
        <f>carboncycle!L463</f>
        <v>1199.2322606683515</v>
      </c>
      <c r="H363" s="3">
        <f t="shared" si="21"/>
        <v>7.8787617656287434</v>
      </c>
      <c r="I363" s="3">
        <f t="shared" si="23"/>
        <v>7.2998062653679368</v>
      </c>
      <c r="J363" s="3">
        <f t="shared" si="22"/>
        <v>3.3989600588827478</v>
      </c>
    </row>
    <row r="364" spans="1:10">
      <c r="A364">
        <f t="shared" si="20"/>
        <v>2208</v>
      </c>
      <c r="G364" s="3">
        <f>carboncycle!L464</f>
        <v>1200.5752311982924</v>
      </c>
      <c r="H364" s="3">
        <f t="shared" si="21"/>
        <v>7.8847496568321542</v>
      </c>
      <c r="I364" s="3">
        <f t="shared" si="23"/>
        <v>7.316050061434888</v>
      </c>
      <c r="J364" s="3">
        <f t="shared" si="22"/>
        <v>3.4211168653355837</v>
      </c>
    </row>
    <row r="365" spans="1:10">
      <c r="A365">
        <f t="shared" si="20"/>
        <v>2209</v>
      </c>
      <c r="G365" s="3">
        <f>carboncycle!L465</f>
        <v>1201.8808495561925</v>
      </c>
      <c r="H365" s="3">
        <f t="shared" si="21"/>
        <v>7.8905645884418325</v>
      </c>
      <c r="I365" s="3">
        <f t="shared" si="23"/>
        <v>7.3320926837157803</v>
      </c>
      <c r="J365" s="3">
        <f t="shared" si="22"/>
        <v>3.4432400858894279</v>
      </c>
    </row>
    <row r="366" spans="1:10">
      <c r="A366">
        <f t="shared" si="20"/>
        <v>2210</v>
      </c>
      <c r="G366" s="3">
        <f>carboncycle!L466</f>
        <v>1203.1494093149768</v>
      </c>
      <c r="H366" s="3">
        <f t="shared" si="21"/>
        <v>7.8962084220808126</v>
      </c>
      <c r="I366" s="3">
        <f t="shared" si="23"/>
        <v>7.3479354867067377</v>
      </c>
      <c r="J366" s="3">
        <f t="shared" si="22"/>
        <v>3.4653287686450818</v>
      </c>
    </row>
    <row r="367" spans="1:10">
      <c r="A367">
        <f t="shared" si="20"/>
        <v>2211</v>
      </c>
      <c r="G367" s="3">
        <f>carboncycle!L467</f>
        <v>1204.381206555508</v>
      </c>
      <c r="H367" s="3">
        <f t="shared" si="21"/>
        <v>7.9016830073412887</v>
      </c>
      <c r="I367" s="3">
        <f t="shared" si="23"/>
        <v>7.3635798276079818</v>
      </c>
      <c r="J367" s="3">
        <f t="shared" si="22"/>
        <v>3.4873819748036721</v>
      </c>
    </row>
    <row r="368" spans="1:10">
      <c r="A368">
        <f t="shared" si="20"/>
        <v>2212</v>
      </c>
      <c r="G368" s="3">
        <f>carboncycle!L468</f>
        <v>1205.576539735383</v>
      </c>
      <c r="H368" s="3">
        <f t="shared" si="21"/>
        <v>7.90699018174847</v>
      </c>
      <c r="I368" s="3">
        <f t="shared" si="23"/>
        <v>7.3790270659764214</v>
      </c>
      <c r="J368" s="3">
        <f t="shared" si="22"/>
        <v>3.5093987786076006</v>
      </c>
    </row>
    <row r="369" spans="1:10">
      <c r="A369">
        <f t="shared" si="20"/>
        <v>2213</v>
      </c>
      <c r="G369" s="3">
        <f>carboncycle!L469</f>
        <v>1206.7357095598288</v>
      </c>
      <c r="H369" s="3">
        <f t="shared" si="21"/>
        <v>7.9121317707280179</v>
      </c>
      <c r="I369" s="3">
        <f t="shared" si="23"/>
        <v>7.3942785633882986</v>
      </c>
      <c r="J369" s="3">
        <f t="shared" si="22"/>
        <v>3.5313782672798557</v>
      </c>
    </row>
    <row r="370" spans="1:10">
      <c r="A370">
        <f t="shared" si="20"/>
        <v>2214</v>
      </c>
      <c r="G370" s="3">
        <f>carboncycle!L470</f>
        <v>1207.8590188547078</v>
      </c>
      <c r="H370" s="3">
        <f t="shared" si="21"/>
        <v>7.9171095875768946</v>
      </c>
      <c r="I370" s="3">
        <f t="shared" si="23"/>
        <v>7.409335683111653</v>
      </c>
      <c r="J370" s="3">
        <f t="shared" si="22"/>
        <v>3.5533195409617515</v>
      </c>
    </row>
    <row r="371" spans="1:10">
      <c r="A371">
        <f t="shared" ref="A371:A434" si="24">1+A370</f>
        <v>2215</v>
      </c>
      <c r="G371" s="3">
        <f>carboncycle!L471</f>
        <v>1208.9467724416359</v>
      </c>
      <c r="H371" s="3">
        <f t="shared" si="21"/>
        <v>7.921925433437556</v>
      </c>
      <c r="I371" s="3">
        <f t="shared" si="23"/>
        <v>7.4241997897883802</v>
      </c>
      <c r="J371" s="3">
        <f t="shared" si="22"/>
        <v>3.5752217126491628</v>
      </c>
    </row>
    <row r="372" spans="1:10">
      <c r="A372">
        <f t="shared" si="24"/>
        <v>2216</v>
      </c>
      <c r="G372" s="3">
        <f>carboncycle!L472</f>
        <v>1209.9992770152185</v>
      </c>
      <c r="H372" s="3">
        <f t="shared" si="21"/>
        <v>7.9265810972753492</v>
      </c>
      <c r="I372" s="3">
        <f t="shared" si="23"/>
        <v>7.4388722491256312</v>
      </c>
      <c r="J372" s="3">
        <f t="shared" si="22"/>
        <v>3.5970839081273134</v>
      </c>
    </row>
    <row r="373" spans="1:10">
      <c r="A373">
        <f t="shared" si="24"/>
        <v>2217</v>
      </c>
      <c r="G373" s="3">
        <f>carboncycle!L473</f>
        <v>1211.0168410224094</v>
      </c>
      <c r="H373" s="3">
        <f t="shared" si="21"/>
        <v>7.9310783558590314</v>
      </c>
      <c r="I373" s="3">
        <f t="shared" si="23"/>
        <v>7.4533544275963388</v>
      </c>
      <c r="J373" s="3">
        <f t="shared" si="22"/>
        <v>3.6189052659041838</v>
      </c>
    </row>
    <row r="374" spans="1:10">
      <c r="A374">
        <f t="shared" si="24"/>
        <v>2218</v>
      </c>
      <c r="G374" s="3">
        <f>carboncycle!L474</f>
        <v>1211.9997745439914</v>
      </c>
      <c r="H374" s="3">
        <f t="shared" si="21"/>
        <v>7.9354189737443122</v>
      </c>
      <c r="I374" s="3">
        <f t="shared" si="23"/>
        <v>7.4676476921486428</v>
      </c>
      <c r="J374" s="3">
        <f t="shared" si="22"/>
        <v>3.6406849371425953</v>
      </c>
    </row>
    <row r="375" spans="1:10">
      <c r="A375">
        <f t="shared" si="24"/>
        <v>2219</v>
      </c>
      <c r="G375" s="3">
        <f>carboncycle!L475</f>
        <v>1212.9483891781811</v>
      </c>
      <c r="H375" s="3">
        <f t="shared" si="21"/>
        <v>7.9396047032602812</v>
      </c>
      <c r="I375" s="3">
        <f t="shared" si="23"/>
        <v>7.4817534099240026</v>
      </c>
      <c r="J375" s="3">
        <f t="shared" si="22"/>
        <v>3.6624220855910297</v>
      </c>
    </row>
    <row r="376" spans="1:10">
      <c r="A376">
        <f t="shared" si="24"/>
        <v>2220</v>
      </c>
      <c r="G376" s="3">
        <f>carboncycle!L476</f>
        <v>1213.8629979263551</v>
      </c>
      <c r="H376" s="3">
        <f t="shared" si="21"/>
        <v>7.9436372844986902</v>
      </c>
      <c r="I376" s="3">
        <f t="shared" si="23"/>
        <v>7.4956729479837767</v>
      </c>
      <c r="J376" s="3">
        <f t="shared" si="22"/>
        <v>3.6841158875132409</v>
      </c>
    </row>
    <row r="377" spans="1:10">
      <c r="A377">
        <f t="shared" si="24"/>
        <v>2221</v>
      </c>
      <c r="G377" s="3">
        <f>carboncycle!L477</f>
        <v>1214.7439150808978</v>
      </c>
      <c r="H377" s="3">
        <f t="shared" si="21"/>
        <v>7.9475184453059455</v>
      </c>
      <c r="I377" s="3">
        <f t="shared" si="23"/>
        <v>7.5094076730440662</v>
      </c>
      <c r="J377" s="3">
        <f t="shared" si="22"/>
        <v>3.7057655316167137</v>
      </c>
    </row>
    <row r="378" spans="1:10">
      <c r="A378">
        <f t="shared" si="24"/>
        <v>2222</v>
      </c>
      <c r="G378" s="3">
        <f>carboncycle!L478</f>
        <v>1215.5914561151644</v>
      </c>
      <c r="H378" s="3">
        <f t="shared" si="21"/>
        <v>7.9512499012777287</v>
      </c>
      <c r="I378" s="3">
        <f t="shared" si="23"/>
        <v>7.5229589512186141</v>
      </c>
      <c r="J378" s="3">
        <f t="shared" si="22"/>
        <v>3.7273702189800213</v>
      </c>
    </row>
    <row r="379" spans="1:10">
      <c r="A379">
        <f t="shared" si="24"/>
        <v>2223</v>
      </c>
      <c r="G379" s="3">
        <f>carboncycle!L479</f>
        <v>1216.4059375755596</v>
      </c>
      <c r="H379" s="3">
        <f t="shared" si="21"/>
        <v>7.9548333557561994</v>
      </c>
      <c r="I379" s="3">
        <f t="shared" si="23"/>
        <v>7.5363281477695718</v>
      </c>
      <c r="J379" s="3">
        <f t="shared" si="22"/>
        <v>3.7489291629791364</v>
      </c>
    </row>
    <row r="380" spans="1:10">
      <c r="A380">
        <f t="shared" si="24"/>
        <v>2224</v>
      </c>
      <c r="G380" s="3">
        <f>carboncycle!L480</f>
        <v>1217.1876769757191</v>
      </c>
      <c r="H380" s="3">
        <f t="shared" si="21"/>
        <v>7.9582704998296387</v>
      </c>
      <c r="I380" s="3">
        <f t="shared" si="23"/>
        <v>7.5495166268659242</v>
      </c>
      <c r="J380" s="3">
        <f t="shared" si="22"/>
        <v>3.7704415892127461</v>
      </c>
    </row>
    <row r="381" spans="1:10">
      <c r="A381">
        <f t="shared" si="24"/>
        <v>2225</v>
      </c>
      <c r="G381" s="3">
        <f>carboncycle!L481</f>
        <v>1217.936992692793</v>
      </c>
      <c r="H381" s="3">
        <f t="shared" si="21"/>
        <v>7.9615630123344863</v>
      </c>
      <c r="I381" s="3">
        <f t="shared" si="23"/>
        <v>7.5625257513493942</v>
      </c>
      <c r="J381" s="3">
        <f t="shared" si="22"/>
        <v>3.791906735426616</v>
      </c>
    </row>
    <row r="382" spans="1:10">
      <c r="A382">
        <f t="shared" si="24"/>
        <v>2226</v>
      </c>
      <c r="G382" s="3">
        <f>carboncycle!L482</f>
        <v>1218.6542038658245</v>
      </c>
      <c r="H382" s="3">
        <f t="shared" si="21"/>
        <v>7.9647125598596968</v>
      </c>
      <c r="I382" s="3">
        <f t="shared" si="23"/>
        <v>7.5753568825076361</v>
      </c>
      <c r="J382" s="3">
        <f t="shared" si="22"/>
        <v>3.8133238514370573</v>
      </c>
    </row>
    <row r="383" spans="1:10">
      <c r="A383">
        <f t="shared" si="24"/>
        <v>2227</v>
      </c>
      <c r="G383" s="3">
        <f>carboncycle!L483</f>
        <v>1219.3396302962069</v>
      </c>
      <c r="H383" s="3">
        <f t="shared" si="21"/>
        <v>7.9677207967533077</v>
      </c>
      <c r="I383" s="3">
        <f t="shared" si="23"/>
        <v>7.5880113798545414</v>
      </c>
      <c r="J383" s="3">
        <f t="shared" si="22"/>
        <v>3.8346921990535381</v>
      </c>
    </row>
    <row r="384" spans="1:10">
      <c r="A384">
        <f t="shared" si="24"/>
        <v>2228</v>
      </c>
      <c r="G384" s="3">
        <f>carboncycle!L484</f>
        <v>1219.9935923502189</v>
      </c>
      <c r="H384" s="3">
        <f t="shared" si="21"/>
        <v>7.9705893651311781</v>
      </c>
      <c r="I384" s="3">
        <f t="shared" si="23"/>
        <v>7.6004906009174693</v>
      </c>
      <c r="J384" s="3">
        <f t="shared" si="22"/>
        <v>3.856011052000488</v>
      </c>
    </row>
    <row r="385" spans="1:10">
      <c r="A385">
        <f t="shared" si="24"/>
        <v>2229</v>
      </c>
      <c r="G385" s="3">
        <f>carboncycle!L485</f>
        <v>1220.6164108636231</v>
      </c>
      <c r="H385" s="3">
        <f t="shared" si="21"/>
        <v>7.9733198948877986</v>
      </c>
      <c r="I385" s="3">
        <f t="shared" si="23"/>
        <v>7.6127959010312409</v>
      </c>
      <c r="J385" s="3">
        <f t="shared" si="22"/>
        <v>3.8772796958383364</v>
      </c>
    </row>
    <row r="386" spans="1:10">
      <c r="A386">
        <f t="shared" si="24"/>
        <v>2230</v>
      </c>
      <c r="G386" s="3">
        <f>carboncycle!L486</f>
        <v>1221.2084070483143</v>
      </c>
      <c r="H386" s="3">
        <f t="shared" si="21"/>
        <v>7.9759140037091356</v>
      </c>
      <c r="I386" s="3">
        <f t="shared" si="23"/>
        <v>7.6249286331387189</v>
      </c>
      <c r="J386" s="3">
        <f t="shared" si="22"/>
        <v>3.8984974278838322</v>
      </c>
    </row>
    <row r="387" spans="1:10">
      <c r="A387">
        <f t="shared" si="24"/>
        <v>2231</v>
      </c>
      <c r="G387" s="3">
        <f>carboncycle!L487</f>
        <v>1221.7699024010103</v>
      </c>
      <c r="H387" s="3">
        <f t="shared" si="21"/>
        <v>7.9783732970873862</v>
      </c>
      <c r="I387" s="3">
        <f t="shared" si="23"/>
        <v>7.6368901475978133</v>
      </c>
      <c r="J387" s="3">
        <f t="shared" si="22"/>
        <v>3.9196635571296801</v>
      </c>
    </row>
    <row r="388" spans="1:10">
      <c r="A388">
        <f t="shared" si="24"/>
        <v>2232</v>
      </c>
      <c r="G388" s="3">
        <f>carboncycle!L488</f>
        <v>1222.3012186139695</v>
      </c>
      <c r="H388" s="3">
        <f t="shared" si="21"/>
        <v>7.9806993683376612</v>
      </c>
      <c r="I388" s="3">
        <f t="shared" si="23"/>
        <v>7.6486817919947461</v>
      </c>
      <c r="J388" s="3">
        <f t="shared" si="22"/>
        <v>3.9407774041635393</v>
      </c>
    </row>
    <row r="389" spans="1:10">
      <c r="A389">
        <f t="shared" si="24"/>
        <v>2233</v>
      </c>
      <c r="G389" s="3">
        <f>carboncycle!L489</f>
        <v>1222.8026774877189</v>
      </c>
      <c r="H389" s="3">
        <f t="shared" si="21"/>
        <v>7.9828937986164332</v>
      </c>
      <c r="I389" s="3">
        <f t="shared" si="23"/>
        <v>7.660304910963422</v>
      </c>
      <c r="J389" s="3">
        <f t="shared" si="22"/>
        <v>3.9618383010864204</v>
      </c>
    </row>
    <row r="390" spans="1:10">
      <c r="A390">
        <f t="shared" si="24"/>
        <v>2234</v>
      </c>
      <c r="G390" s="3">
        <f>carboncycle!L490</f>
        <v>1223.2746008457834</v>
      </c>
      <c r="H390" s="3">
        <f t="shared" si="21"/>
        <v>7.9849581569417687</v>
      </c>
      <c r="I390" s="3">
        <f t="shared" si="23"/>
        <v>7.6717608460107494</v>
      </c>
      <c r="J390" s="3">
        <f t="shared" si="22"/>
        <v>3.9828455914305216</v>
      </c>
    </row>
    <row r="391" spans="1:10">
      <c r="A391">
        <f t="shared" si="24"/>
        <v>2235</v>
      </c>
      <c r="G391" s="3">
        <f>carboncycle!L491</f>
        <v>1223.7173104513986</v>
      </c>
      <c r="H391" s="3">
        <f t="shared" ref="H391:H454" si="25">H$3*LN(G391/G$3)</f>
        <v>7.9868940002152566</v>
      </c>
      <c r="I391" s="3">
        <f t="shared" si="23"/>
        <v>7.6830509353477581</v>
      </c>
      <c r="J391" s="3">
        <f t="shared" ref="J391:J454" si="26">J390+J$3*(I390-J390)</f>
        <v>4.0037986300765374</v>
      </c>
    </row>
    <row r="392" spans="1:10">
      <c r="A392">
        <f t="shared" si="24"/>
        <v>2236</v>
      </c>
      <c r="G392" s="3">
        <f>carboncycle!L492</f>
        <v>1224.1311279261881</v>
      </c>
      <c r="H392" s="3">
        <f t="shared" si="25"/>
        <v>7.9887028732455514</v>
      </c>
      <c r="I392" s="3">
        <f t="shared" ref="I392:I455" si="27">I391+I$3*(I$4*H392-I391)+I$5*(J391-I391)</f>
        <v>7.6941765137263722</v>
      </c>
      <c r="J392" s="3">
        <f t="shared" si="26"/>
        <v>4.0246967831704783</v>
      </c>
    </row>
    <row r="393" spans="1:10">
      <c r="A393">
        <f t="shared" si="24"/>
        <v>2237</v>
      </c>
      <c r="G393" s="3">
        <f>carboncycle!L493</f>
        <v>1224.5163746707949</v>
      </c>
      <c r="H393" s="3">
        <f t="shared" si="25"/>
        <v>7.9903863087735036</v>
      </c>
      <c r="I393" s="3">
        <f t="shared" si="27"/>
        <v>7.7051389122816891</v>
      </c>
      <c r="J393" s="3">
        <f t="shared" si="26"/>
        <v>4.0455394280400361</v>
      </c>
    </row>
    <row r="394" spans="1:10">
      <c r="A394">
        <f t="shared" si="24"/>
        <v>2238</v>
      </c>
      <c r="G394" s="3">
        <f>carboncycle!L494</f>
        <v>1224.8733717874447</v>
      </c>
      <c r="H394" s="3">
        <f t="shared" si="25"/>
        <v>7.9919458274988218</v>
      </c>
      <c r="I394" s="3">
        <f t="shared" si="27"/>
        <v>7.7159394583796264</v>
      </c>
      <c r="J394" s="3">
        <f t="shared" si="26"/>
        <v>4.0663259531105282</v>
      </c>
    </row>
    <row r="395" spans="1:10">
      <c r="A395">
        <f t="shared" si="24"/>
        <v>2239</v>
      </c>
      <c r="G395" s="3">
        <f>carboncycle!L495</f>
        <v>1225.2024400044265</v>
      </c>
      <c r="H395" s="3">
        <f t="shared" si="25"/>
        <v>7.9933829381081862</v>
      </c>
      <c r="I395" s="3">
        <f t="shared" si="27"/>
        <v>7.7265794754698041</v>
      </c>
      <c r="J395" s="3">
        <f t="shared" si="26"/>
        <v>4.0870557578204565</v>
      </c>
    </row>
    <row r="396" spans="1:10">
      <c r="A396">
        <f t="shared" si="24"/>
        <v>2240</v>
      </c>
      <c r="G396" s="3">
        <f>carboncycle!L496</f>
        <v>1225.5038996024703</v>
      </c>
      <c r="H396" s="3">
        <f t="shared" si="25"/>
        <v>7.9946991373048046</v>
      </c>
      <c r="I396" s="3">
        <f t="shared" si="27"/>
        <v>7.7370602829435207</v>
      </c>
      <c r="J396" s="3">
        <f t="shared" si="26"/>
        <v>4.1077282525367051</v>
      </c>
    </row>
    <row r="397" spans="1:10">
      <c r="A397">
        <f t="shared" si="24"/>
        <v>2241</v>
      </c>
      <c r="G397" s="3">
        <f>carboncycle!L497</f>
        <v>1225.7780703430044</v>
      </c>
      <c r="H397" s="3">
        <f t="shared" si="25"/>
        <v>7.9958959098393052</v>
      </c>
      <c r="I397" s="3">
        <f t="shared" si="27"/>
        <v>7.747383195996699</v>
      </c>
      <c r="J397" s="3">
        <f t="shared" si="26"/>
        <v>4.1283428584694155</v>
      </c>
    </row>
    <row r="398" spans="1:10">
      <c r="A398">
        <f t="shared" si="24"/>
        <v>2242</v>
      </c>
      <c r="G398" s="3">
        <f>carboncycle!L498</f>
        <v>1226.0252713982741</v>
      </c>
      <c r="H398" s="3">
        <f t="shared" si="25"/>
        <v>7.9969747285419794</v>
      </c>
      <c r="I398" s="3">
        <f t="shared" si="27"/>
        <v>7.7575495254976685</v>
      </c>
      <c r="J398" s="3">
        <f t="shared" si="26"/>
        <v>4.1488990075865706</v>
      </c>
    </row>
    <row r="399" spans="1:10">
      <c r="A399">
        <f t="shared" si="24"/>
        <v>2243</v>
      </c>
      <c r="G399" s="3">
        <f>carboncycle!L499</f>
        <v>1226.2458212832971</v>
      </c>
      <c r="H399" s="3">
        <f t="shared" si="25"/>
        <v>7.9979370543562629</v>
      </c>
      <c r="I399" s="3">
        <f t="shared" si="27"/>
        <v>7.7675605778596672</v>
      </c>
      <c r="J399" s="3">
        <f t="shared" si="26"/>
        <v>4.1693961425283055</v>
      </c>
    </row>
    <row r="400" spans="1:10">
      <c r="A400">
        <f t="shared" si="24"/>
        <v>2244</v>
      </c>
      <c r="G400" s="3">
        <f>carboncycle!L500</f>
        <v>1226.4400377896447</v>
      </c>
      <c r="H400" s="3">
        <f t="shared" si="25"/>
        <v>7.9987843363734754</v>
      </c>
      <c r="I400" s="3">
        <f t="shared" si="27"/>
        <v>7.777417654917933</v>
      </c>
      <c r="J400" s="3">
        <f t="shared" si="26"/>
        <v>4.1898337165209876</v>
      </c>
    </row>
    <row r="401" spans="1:10">
      <c r="A401">
        <f t="shared" si="24"/>
        <v>2245</v>
      </c>
      <c r="G401" s="3">
        <f>carboncycle!L501</f>
        <v>1226.6082379210193</v>
      </c>
      <c r="H401" s="3">
        <f t="shared" si="25"/>
        <v>7.999518011868715</v>
      </c>
      <c r="I401" s="3">
        <f t="shared" si="27"/>
        <v>7.7871220538112746</v>
      </c>
      <c r="J401" s="3">
        <f t="shared" si="26"/>
        <v>4.210211193291082</v>
      </c>
    </row>
    <row r="402" spans="1:10">
      <c r="A402">
        <f t="shared" si="24"/>
        <v>2246</v>
      </c>
      <c r="G402" s="3">
        <f>carboncycle!L502</f>
        <v>1226.7507378306132</v>
      </c>
      <c r="H402" s="3">
        <f t="shared" si="25"/>
        <v>8.0001395063379057</v>
      </c>
      <c r="I402" s="3">
        <f t="shared" si="27"/>
        <v>7.7966750668679978</v>
      </c>
      <c r="J402" s="3">
        <f t="shared" si="26"/>
        <v>4.2305280469788364</v>
      </c>
    </row>
    <row r="403" spans="1:10">
      <c r="A403">
        <f t="shared" si="24"/>
        <v>2247</v>
      </c>
      <c r="G403" s="3">
        <f>carboncycle!L503</f>
        <v>1226.8678527602231</v>
      </c>
      <c r="H403" s="3">
        <f t="shared" si="25"/>
        <v>8.0006502335359233</v>
      </c>
      <c r="I403" s="3">
        <f t="shared" si="27"/>
        <v>7.8060779814960837</v>
      </c>
      <c r="J403" s="3">
        <f t="shared" si="26"/>
        <v>4.2507837620518067</v>
      </c>
    </row>
    <row r="404" spans="1:10">
      <c r="A404">
        <f t="shared" si="24"/>
        <v>2248</v>
      </c>
      <c r="G404" s="3">
        <f>carboncycle!L504</f>
        <v>1226.9598969811063</v>
      </c>
      <c r="H404" s="3">
        <f t="shared" si="25"/>
        <v>8.0010515955158006</v>
      </c>
      <c r="I404" s="3">
        <f t="shared" si="27"/>
        <v>7.815332080077499</v>
      </c>
      <c r="J404" s="3">
        <f t="shared" si="26"/>
        <v>4.2709778332182502</v>
      </c>
    </row>
    <row r="405" spans="1:10">
      <c r="A405">
        <f t="shared" si="24"/>
        <v>2249</v>
      </c>
      <c r="G405" s="3">
        <f>carboncycle!L505</f>
        <v>1227.0271837365469</v>
      </c>
      <c r="H405" s="3">
        <f t="shared" si="25"/>
        <v>8.0013449826689165</v>
      </c>
      <c r="I405" s="3">
        <f t="shared" si="27"/>
        <v>7.8244386398665364</v>
      </c>
      <c r="J405" s="3">
        <f t="shared" si="26"/>
        <v>4.2911097653404111</v>
      </c>
    </row>
    <row r="406" spans="1:10">
      <c r="A406">
        <f t="shared" si="24"/>
        <v>2250</v>
      </c>
      <c r="G406" s="3">
        <f>carboncycle!L506</f>
        <v>1227.0700251861194</v>
      </c>
      <c r="H406" s="3">
        <f t="shared" si="25"/>
        <v>8.0015317737661906</v>
      </c>
      <c r="I406" s="3">
        <f t="shared" si="27"/>
        <v>7.8333989328920799</v>
      </c>
      <c r="J406" s="3">
        <f t="shared" si="26"/>
        <v>4.3111790733477191</v>
      </c>
    </row>
    <row r="407" spans="1:10">
      <c r="A407">
        <f t="shared" si="24"/>
        <v>2251</v>
      </c>
      <c r="G407" s="3">
        <f>carboncycle!L507</f>
        <v>1227.0887323516208</v>
      </c>
      <c r="H407" s="3">
        <f t="shared" si="25"/>
        <v>8.0016133360001955</v>
      </c>
      <c r="I407" s="3">
        <f t="shared" si="27"/>
        <v>7.8422142258636907</v>
      </c>
      <c r="J407" s="3">
        <f t="shared" si="26"/>
        <v>4.3311852821499315</v>
      </c>
    </row>
    <row r="408" spans="1:10">
      <c r="A408">
        <f t="shared" si="24"/>
        <v>2252</v>
      </c>
      <c r="G408" s="3">
        <f>carboncycle!L508</f>
        <v>1227.0836150646533</v>
      </c>
      <c r="H408" s="3">
        <f t="shared" si="25"/>
        <v>8.0015910250281852</v>
      </c>
      <c r="I408" s="3">
        <f t="shared" si="27"/>
        <v>7.8508857800814162</v>
      </c>
      <c r="J408" s="3">
        <f t="shared" si="26"/>
        <v>4.3511279265502258</v>
      </c>
    </row>
    <row r="409" spans="1:10">
      <c r="A409">
        <f t="shared" si="24"/>
        <v>2253</v>
      </c>
      <c r="G409" s="3">
        <f>carboncycle!L509</f>
        <v>1227.0549819158318</v>
      </c>
      <c r="H409" s="3">
        <f t="shared" si="25"/>
        <v>8.0014661850159783</v>
      </c>
      <c r="I409" s="3">
        <f t="shared" si="27"/>
        <v>7.8594148513492215</v>
      </c>
      <c r="J409" s="3">
        <f t="shared" si="26"/>
        <v>4.371006551158283</v>
      </c>
    </row>
    <row r="410" spans="1:10">
      <c r="A410">
        <f t="shared" si="24"/>
        <v>2254</v>
      </c>
      <c r="G410" s="3">
        <f>carboncycle!L510</f>
        <v>1227.0031402055977</v>
      </c>
      <c r="H410" s="3">
        <f t="shared" si="25"/>
        <v>8.0012401486826956</v>
      </c>
      <c r="I410" s="3">
        <f t="shared" si="27"/>
        <v>7.86780268989195</v>
      </c>
      <c r="J410" s="3">
        <f t="shared" si="26"/>
        <v>4.3908207103033678</v>
      </c>
    </row>
    <row r="411" spans="1:10">
      <c r="A411">
        <f t="shared" si="24"/>
        <v>2255</v>
      </c>
      <c r="G411" s="3">
        <f>carboncycle!L511</f>
        <v>1226.9283958966084</v>
      </c>
      <c r="H411" s="3">
        <f t="shared" si="25"/>
        <v>8.0009142373462687</v>
      </c>
      <c r="I411" s="3">
        <f t="shared" si="27"/>
        <v>7.8760505402757195</v>
      </c>
      <c r="J411" s="3">
        <f t="shared" si="26"/>
        <v>4.4105699679474313</v>
      </c>
    </row>
    <row r="412" spans="1:10">
      <c r="A412">
        <f t="shared" si="24"/>
        <v>2256</v>
      </c>
      <c r="G412" s="3">
        <f>carboncycle!L512</f>
        <v>1226.8310535676901</v>
      </c>
      <c r="H412" s="3">
        <f t="shared" si="25"/>
        <v>8.0004897609697423</v>
      </c>
      <c r="I412" s="3">
        <f t="shared" si="27"/>
        <v>7.884159641331669</v>
      </c>
      <c r="J412" s="3">
        <f t="shared" si="26"/>
        <v>4.4302538975982557</v>
      </c>
    </row>
    <row r="413" spans="1:10">
      <c r="A413">
        <f t="shared" si="24"/>
        <v>2257</v>
      </c>
      <c r="G413" s="3">
        <f>carboncycle!L513</f>
        <v>1226.7114163693223</v>
      </c>
      <c r="H413" s="3">
        <f t="shared" si="25"/>
        <v>7.9999680182083139</v>
      </c>
      <c r="I413" s="3">
        <f t="shared" si="27"/>
        <v>7.8921312260829559</v>
      </c>
      <c r="J413" s="3">
        <f t="shared" si="26"/>
        <v>4.4498720822226616</v>
      </c>
    </row>
    <row r="414" spans="1:10">
      <c r="A414">
        <f t="shared" si="24"/>
        <v>2258</v>
      </c>
      <c r="G414" s="3">
        <f>carboncycle!L514</f>
        <v>1226.5697859806328</v>
      </c>
      <c r="H414" s="3">
        <f t="shared" si="25"/>
        <v>7.999350296457048</v>
      </c>
      <c r="I414" s="3">
        <f t="shared" si="27"/>
        <v>7.8999665216749255</v>
      </c>
      <c r="J414" s="3">
        <f t="shared" si="26"/>
        <v>4.4694241141597884</v>
      </c>
    </row>
    <row r="415" spans="1:10">
      <c r="A415">
        <f t="shared" si="24"/>
        <v>2259</v>
      </c>
      <c r="G415" s="3">
        <f>carboncycle!L515</f>
        <v>1226.4064625678839</v>
      </c>
      <c r="H415" s="3">
        <f t="shared" si="25"/>
        <v>7.9986378718993185</v>
      </c>
      <c r="I415" s="3">
        <f t="shared" si="27"/>
        <v>7.9076667493083743</v>
      </c>
      <c r="J415" s="3">
        <f t="shared" si="26"/>
        <v>4.4889095950344746</v>
      </c>
    </row>
    <row r="416" spans="1:10">
      <c r="A416">
        <f t="shared" si="24"/>
        <v>2260</v>
      </c>
      <c r="G416" s="3">
        <f>carboncycle!L516</f>
        <v>1226.2217447444202</v>
      </c>
      <c r="H416" s="3">
        <f t="shared" si="25"/>
        <v>7.9978320095558511</v>
      </c>
      <c r="I416" s="3">
        <f t="shared" si="27"/>
        <v>7.9152331241758063</v>
      </c>
      <c r="J416" s="3">
        <f t="shared" si="26"/>
        <v>4.5083281356707507</v>
      </c>
    </row>
    <row r="417" spans="1:10">
      <c r="A417">
        <f t="shared" si="24"/>
        <v>2261</v>
      </c>
      <c r="G417" s="3">
        <f>carboncycle!L517</f>
        <v>1226.01592953206</v>
      </c>
      <c r="H417" s="3">
        <f t="shared" si="25"/>
        <v>7.9969339633344232</v>
      </c>
      <c r="I417" s="3">
        <f t="shared" si="27"/>
        <v>7.9226668554006272</v>
      </c>
      <c r="J417" s="3">
        <f t="shared" si="26"/>
        <v>4.5276793560054598</v>
      </c>
    </row>
    <row r="418" spans="1:10">
      <c r="A418">
        <f t="shared" si="24"/>
        <v>2262</v>
      </c>
      <c r="G418" s="3">
        <f>carboncycle!L518</f>
        <v>1225.7893123239046</v>
      </c>
      <c r="H418" s="3">
        <f t="shared" si="25"/>
        <v>7.9959449760801453</v>
      </c>
      <c r="I418" s="3">
        <f t="shared" si="27"/>
        <v>7.9299691459791761</v>
      </c>
      <c r="J418" s="3">
        <f t="shared" si="26"/>
        <v>4.5469628850020243</v>
      </c>
    </row>
    <row r="419" spans="1:10">
      <c r="A419">
        <f t="shared" si="24"/>
        <v>2263</v>
      </c>
      <c r="G419" s="3">
        <f>carboncycle!L519</f>
        <v>1225.5421868485405</v>
      </c>
      <c r="H419" s="3">
        <f t="shared" si="25"/>
        <v>7.9948662796263017</v>
      </c>
      <c r="I419" s="3">
        <f t="shared" si="27"/>
        <v>7.9371411927255329</v>
      </c>
      <c r="J419" s="3">
        <f t="shared" si="26"/>
        <v>4.5661783605643746</v>
      </c>
    </row>
    <row r="420" spans="1:10">
      <c r="A420">
        <f t="shared" si="24"/>
        <v>2264</v>
      </c>
      <c r="G420" s="3">
        <f>carboncycle!L520</f>
        <v>1225.274845135616</v>
      </c>
      <c r="H420" s="3">
        <f t="shared" si="25"/>
        <v>7.9936990948457538</v>
      </c>
      <c r="I420" s="3">
        <f t="shared" si="27"/>
        <v>7.9441841862190197</v>
      </c>
      <c r="J420" s="3">
        <f t="shared" si="26"/>
        <v>4.5853254294510499</v>
      </c>
    </row>
    <row r="421" spans="1:10">
      <c r="A421">
        <f t="shared" si="24"/>
        <v>2265</v>
      </c>
      <c r="G421" s="3">
        <f>carboncycle!L521</f>
        <v>1224.9875774827633</v>
      </c>
      <c r="H421" s="3">
        <f t="shared" si="25"/>
        <v>7.9924446317028544</v>
      </c>
      <c r="I421" s="3">
        <f t="shared" si="27"/>
        <v>7.9510993107543291</v>
      </c>
      <c r="J421" s="3">
        <f t="shared" si="26"/>
        <v>4.6044037471894921</v>
      </c>
    </row>
    <row r="422" spans="1:10">
      <c r="A422">
        <f t="shared" si="24"/>
        <v>2266</v>
      </c>
      <c r="G422" s="3">
        <f>carboncycle!L522</f>
        <v>1224.680672423845</v>
      </c>
      <c r="H422" s="3">
        <f t="shared" si="25"/>
        <v>7.9911040893058454</v>
      </c>
      <c r="I422" s="3">
        <f t="shared" si="27"/>
        <v>7.9578877442942044</v>
      </c>
      <c r="J422" s="3">
        <f t="shared" si="26"/>
        <v>4.6234129779905402</v>
      </c>
    </row>
    <row r="423" spans="1:10">
      <c r="A423">
        <f t="shared" si="24"/>
        <v>2267</v>
      </c>
      <c r="G423" s="3">
        <f>carboncycle!L523</f>
        <v>1224.3544166985048</v>
      </c>
      <c r="H423" s="3">
        <f t="shared" si="25"/>
        <v>7.989678655959751</v>
      </c>
      <c r="I423" s="3">
        <f t="shared" si="27"/>
        <v>7.9645506584246037</v>
      </c>
      <c r="J423" s="3">
        <f t="shared" si="26"/>
        <v>4.6423527946631449</v>
      </c>
    </row>
    <row r="424" spans="1:10">
      <c r="A424">
        <f t="shared" si="24"/>
        <v>2268</v>
      </c>
      <c r="G424" s="3">
        <f>carboncycle!L524</f>
        <v>1224.0090952229934</v>
      </c>
      <c r="H424" s="3">
        <f t="shared" si="25"/>
        <v>7.9881695092197011</v>
      </c>
      <c r="I424" s="3">
        <f t="shared" si="27"/>
        <v>7.9710892183122874</v>
      </c>
      <c r="J424" s="3">
        <f t="shared" si="26"/>
        <v>4.6612228785293102</v>
      </c>
    </row>
    <row r="425" spans="1:10">
      <c r="A425">
        <f t="shared" si="24"/>
        <v>2269</v>
      </c>
      <c r="G425" s="3">
        <f>carboncycle!L525</f>
        <v>1223.6449910622523</v>
      </c>
      <c r="H425" s="3">
        <f t="shared" si="25"/>
        <v>7.9865778159447016</v>
      </c>
      <c r="I425" s="3">
        <f t="shared" si="27"/>
        <v>7.9775045826647508</v>
      </c>
      <c r="J425" s="3">
        <f t="shared" si="26"/>
        <v>4.6800229193392777</v>
      </c>
    </row>
    <row r="426" spans="1:10">
      <c r="A426">
        <f t="shared" si="24"/>
        <v>2270</v>
      </c>
      <c r="G426" s="3">
        <f>carboncycle!L526</f>
        <v>1223.2623854032249</v>
      </c>
      <c r="H426" s="3">
        <f t="shared" si="25"/>
        <v>7.9849047323517812</v>
      </c>
      <c r="I426" s="3">
        <f t="shared" si="27"/>
        <v>7.9837979036924462</v>
      </c>
      <c r="J426" s="3">
        <f t="shared" si="26"/>
        <v>4.6987526151869661</v>
      </c>
    </row>
    <row r="427" spans="1:10">
      <c r="A427">
        <f t="shared" si="24"/>
        <v>2271</v>
      </c>
      <c r="G427" s="3">
        <f>carboncycle!L527</f>
        <v>1222.8615575293843</v>
      </c>
      <c r="H427" s="3">
        <f t="shared" si="25"/>
        <v>7.9831514040705738</v>
      </c>
      <c r="I427" s="3">
        <f t="shared" si="27"/>
        <v>7.989970327073241</v>
      </c>
      <c r="J427" s="3">
        <f t="shared" si="26"/>
        <v>4.7174116724256772</v>
      </c>
    </row>
    <row r="428" spans="1:10">
      <c r="A428">
        <f t="shared" si="24"/>
        <v>2272</v>
      </c>
      <c r="G428" s="3">
        <f>carboncycle!L528</f>
        <v>1222.442784796438</v>
      </c>
      <c r="H428" s="3">
        <f t="shared" si="25"/>
        <v>7.981318966198212</v>
      </c>
      <c r="I428" s="3">
        <f t="shared" si="27"/>
        <v>7.9960229919190278</v>
      </c>
      <c r="J428" s="3">
        <f t="shared" si="26"/>
        <v>4.7359998055840755</v>
      </c>
    </row>
    <row r="429" spans="1:10">
      <c r="A429">
        <f t="shared" si="24"/>
        <v>2273</v>
      </c>
      <c r="G429" s="3">
        <f>carboncycle!L529</f>
        <v>1222.0063426092056</v>
      </c>
      <c r="H429" s="3">
        <f t="shared" si="25"/>
        <v>7.9794085433546131</v>
      </c>
      <c r="I429" s="3">
        <f t="shared" si="27"/>
        <v>8.0019570307444496</v>
      </c>
      <c r="J429" s="3">
        <f t="shared" si="26"/>
        <v>4.7545167372824579</v>
      </c>
    </row>
    <row r="430" spans="1:10">
      <c r="A430">
        <f t="shared" si="24"/>
        <v>2274</v>
      </c>
      <c r="G430" s="3">
        <f>carboncycle!L530</f>
        <v>1221.5525043996286</v>
      </c>
      <c r="H430" s="3">
        <f t="shared" si="25"/>
        <v>7.977421249738069</v>
      </c>
      <c r="I430" s="3">
        <f t="shared" si="27"/>
        <v>8.0077735694376688</v>
      </c>
      <c r="J430" s="3">
        <f t="shared" si="26"/>
        <v>4.7729621981493224</v>
      </c>
    </row>
    <row r="431" spans="1:10">
      <c r="A431">
        <f t="shared" si="24"/>
        <v>2275</v>
      </c>
      <c r="G431" s="3">
        <f>carboncycle!L531</f>
        <v>1221.0815416059058</v>
      </c>
      <c r="H431" s="3">
        <f t="shared" si="25"/>
        <v>7.9753581891811587</v>
      </c>
      <c r="I431" s="3">
        <f t="shared" si="27"/>
        <v>8.0134737272331371</v>
      </c>
      <c r="J431" s="3">
        <f t="shared" si="26"/>
        <v>4.79133592673824</v>
      </c>
    </row>
    <row r="432" spans="1:10">
      <c r="A432">
        <f t="shared" si="24"/>
        <v>2276</v>
      </c>
      <c r="G432" s="3">
        <f>carboncycle!L532</f>
        <v>1220.5937236527216</v>
      </c>
      <c r="H432" s="3">
        <f t="shared" si="25"/>
        <v>7.9732204552069543</v>
      </c>
      <c r="I432" s="3">
        <f t="shared" si="27"/>
        <v>8.0190586166862907</v>
      </c>
      <c r="J432" s="3">
        <f t="shared" si="26"/>
        <v>4.8096376694450509</v>
      </c>
    </row>
    <row r="433" spans="1:10">
      <c r="A433">
        <f t="shared" si="24"/>
        <v>2277</v>
      </c>
      <c r="G433" s="3">
        <f>carboncycle!L533</f>
        <v>1220.0893179325467</v>
      </c>
      <c r="H433" s="3">
        <f t="shared" si="25"/>
        <v>7.9710091310854887</v>
      </c>
      <c r="I433" s="3">
        <f t="shared" si="27"/>
        <v>8.0245293436501441</v>
      </c>
      <c r="J433" s="3">
        <f t="shared" si="26"/>
        <v>4.8278671804253808</v>
      </c>
    </row>
    <row r="434" spans="1:10">
      <c r="A434">
        <f t="shared" si="24"/>
        <v>2278</v>
      </c>
      <c r="G434" s="3">
        <f>carboncycle!L534</f>
        <v>1219.5685897879953</v>
      </c>
      <c r="H434" s="3">
        <f t="shared" si="25"/>
        <v>7.9687252898905072</v>
      </c>
      <c r="I434" s="3">
        <f t="shared" si="27"/>
        <v>8.0298870072537003</v>
      </c>
      <c r="J434" s="3">
        <f t="shared" si="26"/>
        <v>4.8460242215124971</v>
      </c>
    </row>
    <row r="435" spans="1:10">
      <c r="A435">
        <f t="shared" ref="A435:A456" si="28">1+A434</f>
        <v>2279</v>
      </c>
      <c r="G435" s="3">
        <f>carboncycle!L535</f>
        <v>1219.0318024952085</v>
      </c>
      <c r="H435" s="3">
        <f t="shared" si="25"/>
        <v>7.9663699945564455</v>
      </c>
      <c r="I435" s="3">
        <f t="shared" si="27"/>
        <v>8.0351326998821619</v>
      </c>
      <c r="J435" s="3">
        <f t="shared" si="26"/>
        <v>4.8641085621355069</v>
      </c>
    </row>
    <row r="436" spans="1:10">
      <c r="A436">
        <f t="shared" si="28"/>
        <v>2280</v>
      </c>
      <c r="G436" s="3">
        <f>carboncycle!L536</f>
        <v>1218.4792172482471</v>
      </c>
      <c r="H436" s="3">
        <f t="shared" si="25"/>
        <v>7.9639442979356367</v>
      </c>
      <c r="I436" s="3">
        <f t="shared" si="27"/>
        <v>8.0402675071588536</v>
      </c>
      <c r="J436" s="3">
        <f t="shared" si="26"/>
        <v>4.882119979237908</v>
      </c>
    </row>
    <row r="437" spans="1:10">
      <c r="A437">
        <f t="shared" si="28"/>
        <v>2281</v>
      </c>
      <c r="G437" s="3">
        <f>carboncycle!L537</f>
        <v>1217.9110931444745</v>
      </c>
      <c r="H437" s="3">
        <f t="shared" si="25"/>
        <v>7.9614492428557444</v>
      </c>
      <c r="I437" s="3">
        <f t="shared" si="27"/>
        <v>8.0452925079288402</v>
      </c>
      <c r="J437" s="3">
        <f t="shared" si="26"/>
        <v>4.9000582571964992</v>
      </c>
    </row>
    <row r="438" spans="1:10">
      <c r="A438">
        <f t="shared" si="28"/>
        <v>2282</v>
      </c>
      <c r="G438" s="3">
        <f>carboncycle!L538</f>
        <v>1217.3276871709006</v>
      </c>
      <c r="H438" s="3">
        <f t="shared" si="25"/>
        <v>7.9588858621773806</v>
      </c>
      <c r="I438" s="3">
        <f t="shared" si="27"/>
        <v>8.0502087742441866</v>
      </c>
      <c r="J438" s="3">
        <f t="shared" si="26"/>
        <v>4.9179231877406586</v>
      </c>
    </row>
    <row r="439" spans="1:10">
      <c r="A439">
        <f t="shared" si="28"/>
        <v>2283</v>
      </c>
      <c r="G439" s="3">
        <f>carboncycle!L539</f>
        <v>1216.7292541914735</v>
      </c>
      <c r="H439" s="3">
        <f t="shared" si="25"/>
        <v>7.9562551788519098</v>
      </c>
      <c r="I439" s="3">
        <f t="shared" si="27"/>
        <v>8.0550173713507949</v>
      </c>
      <c r="J439" s="3">
        <f t="shared" si="26"/>
        <v>4.9357145698719984</v>
      </c>
    </row>
    <row r="440" spans="1:10">
      <c r="A440">
        <f t="shared" si="28"/>
        <v>2284</v>
      </c>
      <c r="G440" s="3">
        <f>carboncycle!L540</f>
        <v>1216.1160469352947</v>
      </c>
      <c r="H440" s="3">
        <f t="shared" si="25"/>
        <v>7.9535582059794372</v>
      </c>
      <c r="I440" s="3">
        <f t="shared" si="27"/>
        <v>8.0597193576767907</v>
      </c>
      <c r="J440" s="3">
        <f t="shared" si="26"/>
        <v>4.9534322097843981</v>
      </c>
    </row>
    <row r="441" spans="1:10">
      <c r="A441">
        <f t="shared" si="28"/>
        <v>2285</v>
      </c>
      <c r="G441" s="3">
        <f>carboncycle!L541</f>
        <v>1215.4883159857368</v>
      </c>
      <c r="H441" s="3">
        <f t="shared" si="25"/>
        <v>7.9507959468669345</v>
      </c>
      <c r="I441" s="3">
        <f t="shared" si="27"/>
        <v>8.0643157848224263</v>
      </c>
      <c r="J441" s="3">
        <f t="shared" si="26"/>
        <v>4.9710759207844273</v>
      </c>
    </row>
    <row r="442" spans="1:10">
      <c r="A442">
        <f t="shared" si="28"/>
        <v>2286</v>
      </c>
      <c r="G442" s="3">
        <f>carboncycle!L542</f>
        <v>1214.8463097704443</v>
      </c>
      <c r="H442" s="3">
        <f t="shared" si="25"/>
        <v>7.9479693950865249</v>
      </c>
      <c r="I442" s="3">
        <f t="shared" si="27"/>
        <v>8.0688076975514225</v>
      </c>
      <c r="J442" s="3">
        <f t="shared" si="26"/>
        <v>4.9886455232121634</v>
      </c>
    </row>
    <row r="443" spans="1:10">
      <c r="A443">
        <f t="shared" si="28"/>
        <v>2287</v>
      </c>
      <c r="G443" s="3">
        <f>carboncycle!L543</f>
        <v>1214.1902745521968</v>
      </c>
      <c r="H443" s="3">
        <f t="shared" si="25"/>
        <v>7.9450795345338969</v>
      </c>
      <c r="I443" s="3">
        <f t="shared" si="27"/>
        <v>8.0731961337837479</v>
      </c>
      <c r="J443" s="3">
        <f t="shared" si="26"/>
        <v>5.0061408443624105</v>
      </c>
    </row>
    <row r="444" spans="1:10">
      <c r="A444">
        <f t="shared" si="28"/>
        <v>2288</v>
      </c>
      <c r="G444" s="3">
        <f>carboncycle!L544</f>
        <v>1213.520454420614</v>
      </c>
      <c r="H444" s="3">
        <f t="shared" si="25"/>
        <v>7.9421273394868246</v>
      </c>
      <c r="I444" s="3">
        <f t="shared" si="27"/>
        <v>8.0774821245897677</v>
      </c>
      <c r="J444" s="3">
        <f t="shared" si="26"/>
        <v>5.0235617184063237</v>
      </c>
    </row>
    <row r="445" spans="1:10">
      <c r="A445">
        <f t="shared" si="28"/>
        <v>2289</v>
      </c>
      <c r="G445" s="3">
        <f>carboncycle!L545</f>
        <v>1212.837091284684</v>
      </c>
      <c r="H445" s="3">
        <f t="shared" si="25"/>
        <v>7.9391137746638147</v>
      </c>
      <c r="I445" s="3">
        <f t="shared" si="27"/>
        <v>8.081666694185726</v>
      </c>
      <c r="J445" s="3">
        <f t="shared" si="26"/>
        <v>5.0409079863134458</v>
      </c>
    </row>
    <row r="446" spans="1:10">
      <c r="A446">
        <f t="shared" si="28"/>
        <v>2290</v>
      </c>
      <c r="G446" s="3">
        <f>carboncycle!L546</f>
        <v>1212.1404248660951</v>
      </c>
      <c r="H446" s="3">
        <f t="shared" si="25"/>
        <v>7.936039795282837</v>
      </c>
      <c r="I446" s="3">
        <f t="shared" si="27"/>
        <v>8.0857508599305454</v>
      </c>
      <c r="J446" s="3">
        <f t="shared" si="26"/>
        <v>5.0581794957741604</v>
      </c>
    </row>
    <row r="447" spans="1:10">
      <c r="A447">
        <f t="shared" si="28"/>
        <v>2291</v>
      </c>
      <c r="G447" s="3">
        <f>carboncycle!L547</f>
        <v>1211.4306926933507</v>
      </c>
      <c r="H447" s="3">
        <f t="shared" si="25"/>
        <v>7.9329063471201522</v>
      </c>
      <c r="I447" s="3">
        <f t="shared" si="27"/>
        <v>8.089735632323876</v>
      </c>
      <c r="J447" s="3">
        <f t="shared" si="26"/>
        <v>5.0753761011225684</v>
      </c>
    </row>
    <row r="448" spans="1:10">
      <c r="A448">
        <f t="shared" si="28"/>
        <v>2292</v>
      </c>
      <c r="G448" s="3">
        <f>carboncycle!L548</f>
        <v>1210.7081300966472</v>
      </c>
      <c r="H448" s="3">
        <f t="shared" si="25"/>
        <v>7.9297143665691916</v>
      </c>
      <c r="I448" s="3">
        <f t="shared" si="27"/>
        <v>8.0936220150053764</v>
      </c>
      <c r="J448" s="3">
        <f t="shared" si="26"/>
        <v>5.0924976632597918</v>
      </c>
    </row>
    <row r="449" spans="1:10">
      <c r="A449">
        <f t="shared" si="28"/>
        <v>2293</v>
      </c>
      <c r="G449" s="3">
        <f>carboncycle!L549</f>
        <v>1209.9729702035006</v>
      </c>
      <c r="H449" s="3">
        <f t="shared" si="25"/>
        <v>7.9264647806995221</v>
      </c>
      <c r="I449" s="3">
        <f t="shared" si="27"/>
        <v>8.0974110047551857</v>
      </c>
      <c r="J449" s="3">
        <f t="shared" si="26"/>
        <v>5.1095440495777069</v>
      </c>
    </row>
    <row r="450" spans="1:10">
      <c r="A450">
        <f t="shared" si="28"/>
        <v>2294</v>
      </c>
      <c r="G450" s="3">
        <f>carboncycle!L550</f>
        <v>1209.2254439350984</v>
      </c>
      <c r="H450" s="3">
        <f t="shared" si="25"/>
        <v>7.9231585073158577</v>
      </c>
      <c r="I450" s="3">
        <f t="shared" si="27"/>
        <v>8.1011035914955549</v>
      </c>
      <c r="J450" s="3">
        <f t="shared" si="26"/>
        <v>5.1265151338831147</v>
      </c>
    </row>
    <row r="451" spans="1:10">
      <c r="A451">
        <f t="shared" si="28"/>
        <v>2295</v>
      </c>
      <c r="G451" s="3">
        <f>carboncycle!L551</f>
        <v>1208.4657800033592</v>
      </c>
      <c r="H451" s="3">
        <f t="shared" si="25"/>
        <v>7.9197964550171074</v>
      </c>
      <c r="I451" s="3">
        <f t="shared" si="27"/>
        <v>8.1047007582935997</v>
      </c>
      <c r="J451" s="3">
        <f t="shared" si="26"/>
        <v>5.1434107963223532</v>
      </c>
    </row>
    <row r="452" spans="1:10">
      <c r="A452">
        <f t="shared" si="28"/>
        <v>2296</v>
      </c>
      <c r="G452" s="3">
        <f>carboncycle!L552</f>
        <v>1207.6942049086856</v>
      </c>
      <c r="H452" s="3">
        <f t="shared" si="25"/>
        <v>7.9163795232554692</v>
      </c>
      <c r="I452" s="3">
        <f t="shared" si="27"/>
        <v>8.1082034813651429</v>
      </c>
      <c r="J452" s="3">
        <f t="shared" si="26"/>
        <v>5.1602309233063499</v>
      </c>
    </row>
    <row r="453" spans="1:10">
      <c r="A453">
        <f t="shared" si="28"/>
        <v>2297</v>
      </c>
      <c r="G453" s="3">
        <f>carboncycle!L553</f>
        <v>1206.9109429383871</v>
      </c>
      <c r="H453" s="3">
        <f t="shared" si="25"/>
        <v>7.9129086023955386</v>
      </c>
      <c r="I453" s="3">
        <f t="shared" si="27"/>
        <v>8.111612730079619</v>
      </c>
      <c r="J453" s="3">
        <f t="shared" si="26"/>
        <v>5.1769754074361236</v>
      </c>
    </row>
    <row r="454" spans="1:10">
      <c r="A454">
        <f t="shared" si="28"/>
        <v>2298</v>
      </c>
      <c r="G454" s="3">
        <f>carboncycle!L554</f>
        <v>1206.116216165758</v>
      </c>
      <c r="H454" s="3">
        <f t="shared" si="25"/>
        <v>7.909384573773437</v>
      </c>
      <c r="I454" s="3">
        <f t="shared" si="27"/>
        <v>8.1149294669660055</v>
      </c>
      <c r="J454" s="3">
        <f t="shared" si="26"/>
        <v>5.1936441474287385</v>
      </c>
    </row>
    <row r="455" spans="1:10">
      <c r="A455">
        <f t="shared" si="28"/>
        <v>2299</v>
      </c>
      <c r="G455" s="3">
        <f>carboncycle!L555</f>
        <v>1205.3102444497952</v>
      </c>
      <c r="H455" s="3">
        <f t="shared" ref="H455:H456" si="29">H$3*LN(G455/G$3)</f>
        <v>7.9058083097559466</v>
      </c>
      <c r="I455" s="3">
        <f t="shared" si="27"/>
        <v>8.1181546477197521</v>
      </c>
      <c r="J455" s="3">
        <f t="shared" ref="J455:J456" si="30">J454+J$3*(I454-J454)</f>
        <v>5.2102370480437106</v>
      </c>
    </row>
    <row r="456" spans="1:10">
      <c r="A456">
        <f t="shared" si="28"/>
        <v>2300</v>
      </c>
      <c r="G456" s="3">
        <f>carboncycle!L556</f>
        <v>1204.4932454355335</v>
      </c>
      <c r="H456" s="3">
        <f t="shared" si="29"/>
        <v>7.9021806737996405</v>
      </c>
      <c r="I456" s="3">
        <f t="shared" ref="I456" si="31">I455+I$3*(I$4*H456-I455)+I$5*(J455-I455)</f>
        <v>8.1212892212106667</v>
      </c>
      <c r="J456" s="3">
        <f t="shared" si="30"/>
        <v>5.2267540200098708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348"/>
  <sheetViews>
    <sheetView tabSelected="1" workbookViewId="0">
      <pane xSplit="1" ySplit="5" topLeftCell="AM6" activePane="bottomRight" state="frozen"/>
      <selection pane="topRight" activeCell="B1" sqref="B1"/>
      <selection pane="bottomLeft" activeCell="A6" sqref="A6"/>
      <selection pane="bottomRight" activeCell="AM7" sqref="AM7"/>
    </sheetView>
  </sheetViews>
  <sheetFormatPr defaultRowHeight="14.5"/>
  <cols>
    <col min="5" max="7" width="9.08984375"/>
    <col min="11" max="16" width="9.08984375"/>
    <col min="20" max="25" width="9.08984375"/>
    <col min="41" max="43" width="8.7265625" style="16"/>
  </cols>
  <sheetData>
    <row r="1" spans="1:69">
      <c r="B1" t="s">
        <v>43</v>
      </c>
      <c r="AI1" t="s">
        <v>11</v>
      </c>
      <c r="AL1" s="16"/>
      <c r="AM1" s="16"/>
      <c r="AN1" s="16"/>
      <c r="AR1" s="1"/>
      <c r="AS1" s="1"/>
      <c r="AT1" s="1"/>
      <c r="BL1" s="16" t="s">
        <v>63</v>
      </c>
      <c r="BM1" s="16"/>
      <c r="BN1" s="16"/>
      <c r="BO1" s="16" t="s">
        <v>64</v>
      </c>
      <c r="BP1" s="16"/>
      <c r="BQ1" s="16"/>
    </row>
    <row r="2" spans="1:69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s="16" t="s">
        <v>45</v>
      </c>
      <c r="AM2" s="16"/>
      <c r="AN2" s="16"/>
      <c r="AO2" s="16" t="s">
        <v>48</v>
      </c>
      <c r="AR2" t="s">
        <v>46</v>
      </c>
      <c r="AU2" t="s">
        <v>47</v>
      </c>
      <c r="AX2" t="s">
        <v>53</v>
      </c>
      <c r="BB2" t="s">
        <v>54</v>
      </c>
      <c r="BE2" t="s">
        <v>55</v>
      </c>
      <c r="BH2" t="s">
        <v>56</v>
      </c>
      <c r="BK2" t="s">
        <v>57</v>
      </c>
      <c r="BL2" s="16" t="s">
        <v>25</v>
      </c>
      <c r="BM2" s="16" t="s">
        <v>26</v>
      </c>
      <c r="BN2" s="16" t="s">
        <v>27</v>
      </c>
      <c r="BO2" s="16" t="s">
        <v>25</v>
      </c>
      <c r="BP2" s="16" t="s">
        <v>26</v>
      </c>
      <c r="BQ2" s="16" t="s">
        <v>27</v>
      </c>
    </row>
    <row r="3" spans="1:69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AX3" t="s">
        <v>58</v>
      </c>
      <c r="BB3" t="s">
        <v>59</v>
      </c>
      <c r="BE3" t="s">
        <v>60</v>
      </c>
      <c r="BH3" t="s">
        <v>61</v>
      </c>
      <c r="BL3" s="17">
        <v>5.8778483527024656</v>
      </c>
      <c r="BM3" s="17">
        <v>3.5745087861510476</v>
      </c>
      <c r="BN3" s="17">
        <v>1.9617168218307965</v>
      </c>
      <c r="BO3" s="17">
        <v>0</v>
      </c>
      <c r="BP3" s="17">
        <v>0</v>
      </c>
      <c r="BQ3" s="17">
        <v>0</v>
      </c>
    </row>
    <row r="4" spans="1:69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s="16" t="s">
        <v>25</v>
      </c>
      <c r="AM4" s="16" t="s">
        <v>26</v>
      </c>
      <c r="AN4" s="16" t="s">
        <v>27</v>
      </c>
      <c r="AO4" s="16" t="s">
        <v>25</v>
      </c>
      <c r="AP4" s="16" t="s">
        <v>26</v>
      </c>
      <c r="AQ4" s="16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62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62</v>
      </c>
      <c r="BL4" s="17">
        <v>-2.3072726579415157</v>
      </c>
      <c r="BM4" s="17">
        <v>-1.7044356336003916</v>
      </c>
      <c r="BN4" s="17">
        <v>-1.2610689014879743</v>
      </c>
      <c r="BO4" s="18">
        <v>0.55625502368488189</v>
      </c>
      <c r="BP4" s="18">
        <v>0.25614242432509837</v>
      </c>
      <c r="BQ4" s="18">
        <v>6.5535372701661904E-2</v>
      </c>
    </row>
    <row r="5" spans="1:69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 s="16">
        <v>0.99</v>
      </c>
      <c r="AP5" s="16">
        <v>0.99</v>
      </c>
      <c r="AQ5" s="16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0.03</v>
      </c>
      <c r="BL5" s="17">
        <v>0</v>
      </c>
      <c r="BM5" s="17">
        <v>0</v>
      </c>
      <c r="BN5" s="17">
        <v>0</v>
      </c>
      <c r="BO5" s="18">
        <v>-1.1349593951160645E-2</v>
      </c>
      <c r="BP5" s="18">
        <v>-1.0562444405667358E-2</v>
      </c>
      <c r="BQ5" s="18">
        <v>-1.0062573529094615E-2</v>
      </c>
    </row>
    <row r="6" spans="1:69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>
        <v>0</v>
      </c>
      <c r="AZ6">
        <v>0</v>
      </c>
      <c r="BA6">
        <f>(AX6*Z6+AY6*AA6+AZ6*AB6)/(Z6+AA6+AB6)</f>
        <v>0</v>
      </c>
      <c r="BB6">
        <f>BB$5*AX6^2</f>
        <v>0</v>
      </c>
      <c r="BC6">
        <f t="shared" ref="BC6:BD69" si="4">BC$5*AY6^2</f>
        <v>0</v>
      </c>
      <c r="BD6">
        <f t="shared" si="4"/>
        <v>0</v>
      </c>
      <c r="BE6">
        <f>BB6*AR6</f>
        <v>0</v>
      </c>
      <c r="BF6">
        <f t="shared" ref="BF6:BG69" si="5">BC6*AS6</f>
        <v>0</v>
      </c>
      <c r="BG6">
        <f t="shared" si="5"/>
        <v>0</v>
      </c>
      <c r="BH6">
        <f t="shared" ref="BH6:BJ37" si="6">2*BB$5*AX6*AR6/Z6*1000</f>
        <v>0</v>
      </c>
      <c r="BI6">
        <f t="shared" si="6"/>
        <v>0</v>
      </c>
      <c r="BJ6">
        <f t="shared" si="6"/>
        <v>0</v>
      </c>
    </row>
    <row r="7" spans="1:69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7">C7/C6-1</f>
        <v>4.4742751822579585E-3</v>
      </c>
      <c r="G7" s="7">
        <f t="shared" ref="G7:G56" si="8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9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10">L7/L6-1</f>
        <v>2.7065536731051054E-2</v>
      </c>
      <c r="P7" s="7">
        <f t="shared" ref="P7:P66" si="11">M7/M6-1</f>
        <v>1.5383374150363061E-2</v>
      </c>
      <c r="Q7" s="1">
        <v>1869.6711979999998</v>
      </c>
      <c r="R7" s="1"/>
      <c r="S7" s="1"/>
      <c r="T7" s="1">
        <f t="shared" ref="T7:V56" si="12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3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14">(1+AL$5)*AL6</f>
        <v>5.5992180368454472</v>
      </c>
      <c r="AM7" s="10">
        <f t="shared" si="14"/>
        <v>0.67075400742400693</v>
      </c>
      <c r="AN7" s="10">
        <f t="shared" si="14"/>
        <v>0.28884667043088808</v>
      </c>
      <c r="AO7" s="7">
        <f>AL7/AL6-1</f>
        <v>1.8276539118654789E-2</v>
      </c>
      <c r="AP7" s="7">
        <f t="shared" ref="AP7:AQ56" si="15">AM7/AM6-1</f>
        <v>2.8144496824265453E-2</v>
      </c>
      <c r="AQ7" s="7">
        <f t="shared" si="15"/>
        <v>2.0372115051398465E-2</v>
      </c>
      <c r="AR7" s="1">
        <f t="shared" si="2"/>
        <v>7780.7017420684906</v>
      </c>
      <c r="AS7" s="1">
        <f t="shared" si="2"/>
        <v>859.27936406517767</v>
      </c>
      <c r="AT7" s="1">
        <f t="shared" si="2"/>
        <v>272.37249207118782</v>
      </c>
      <c r="AU7" s="1">
        <f t="shared" si="3"/>
        <v>1556.1403484136981</v>
      </c>
      <c r="AV7" s="1">
        <f t="shared" si="3"/>
        <v>171.85587281303555</v>
      </c>
      <c r="AW7" s="1">
        <f t="shared" si="3"/>
        <v>54.474498414237566</v>
      </c>
      <c r="AX7">
        <v>0</v>
      </c>
      <c r="AY7">
        <v>0</v>
      </c>
      <c r="AZ7">
        <v>0</v>
      </c>
      <c r="BA7">
        <f t="shared" ref="BA7:BA70" si="16">(AX7*Z7+AY7*AA7+AZ7*AB7)/(Z7+AA7+AB7)</f>
        <v>0</v>
      </c>
      <c r="BB7">
        <f t="shared" ref="BB7:BD70" si="17">BB$5*AX7^2</f>
        <v>0</v>
      </c>
      <c r="BC7">
        <f t="shared" si="4"/>
        <v>0</v>
      </c>
      <c r="BD7">
        <f t="shared" si="4"/>
        <v>0</v>
      </c>
      <c r="BE7">
        <f t="shared" ref="BE7:BG70" si="18">BB7*AR7</f>
        <v>0</v>
      </c>
      <c r="BF7">
        <f t="shared" si="5"/>
        <v>0</v>
      </c>
      <c r="BG7">
        <f t="shared" si="5"/>
        <v>0</v>
      </c>
      <c r="BH7">
        <f t="shared" si="6"/>
        <v>0</v>
      </c>
      <c r="BI7">
        <f t="shared" si="6"/>
        <v>0</v>
      </c>
      <c r="BJ7">
        <f t="shared" si="6"/>
        <v>0</v>
      </c>
      <c r="BK7" s="7">
        <f>SUM(H7:J7)*SUM(B6:D6)/SUM(H6:J6)/SUM(B7:D7)-1+BK$5</f>
        <v>6.4255530852422166E-2</v>
      </c>
    </row>
    <row r="8" spans="1:69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19">B8/B7-1</f>
        <v>1.2011608277962216E-2</v>
      </c>
      <c r="F8" s="7">
        <f t="shared" si="7"/>
        <v>1.4934227690272417E-2</v>
      </c>
      <c r="G8" s="7">
        <f t="shared" si="8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9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20">K8/K7-1</f>
        <v>4.6140630528093363E-2</v>
      </c>
      <c r="O8" s="7">
        <f t="shared" si="10"/>
        <v>1.9331405760087295E-2</v>
      </c>
      <c r="P8" s="7">
        <f t="shared" si="11"/>
        <v>1.3612154993765335E-2</v>
      </c>
      <c r="Q8" s="1">
        <v>1971.492958</v>
      </c>
      <c r="R8" s="1"/>
      <c r="S8" s="1"/>
      <c r="T8" s="1">
        <f t="shared" si="12"/>
        <v>234.56978602809116</v>
      </c>
      <c r="U8" s="1"/>
      <c r="V8" s="1"/>
      <c r="W8" s="7">
        <f t="shared" ref="W8:Y56" si="21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3"/>
        <v>2.8012025142140393</v>
      </c>
      <c r="AD8" s="8"/>
      <c r="AE8" s="8"/>
      <c r="AF8" s="7">
        <f t="shared" ref="AF8:AH54" si="22">AC8/AC7-1</f>
        <v>-8.1868518598653406E-3</v>
      </c>
      <c r="AG8" s="7"/>
      <c r="AH8" s="7"/>
      <c r="AI8" s="1">
        <f t="shared" ref="AI8:AI56" si="23">(1-$AI$5)*AI7+AU7</f>
        <v>15157.585881375639</v>
      </c>
      <c r="AJ8" s="1">
        <f t="shared" ref="AJ8:AJ56" si="24">(1-$AI$5)*AJ7+AV7</f>
        <v>1670.8560248803658</v>
      </c>
      <c r="AK8" s="1">
        <f t="shared" ref="AK8:AK56" si="25">(1-$AI$5)*AK7+AW7</f>
        <v>525.98783841206159</v>
      </c>
      <c r="AL8" s="10">
        <f t="shared" si="14"/>
        <v>5.7015523643297303</v>
      </c>
      <c r="AM8" s="10">
        <f t="shared" si="14"/>
        <v>0.68963204145581525</v>
      </c>
      <c r="AN8" s="10">
        <f t="shared" si="14"/>
        <v>0.29473108803311948</v>
      </c>
      <c r="AO8" s="7">
        <f t="shared" ref="AO8:AO56" si="26">AL8/AL7-1</f>
        <v>1.8276539118654789E-2</v>
      </c>
      <c r="AP8" s="7">
        <f t="shared" si="15"/>
        <v>2.8144496824265453E-2</v>
      </c>
      <c r="AQ8" s="7">
        <f t="shared" si="15"/>
        <v>2.0372115051398465E-2</v>
      </c>
      <c r="AR8" s="1">
        <f t="shared" ref="AR8:AR56" si="27">AL8*AI8^$AR$5*B8^(1-$AR$5)</f>
        <v>8003.6925403276073</v>
      </c>
      <c r="AS8" s="1">
        <f t="shared" ref="AS8:AS56" si="28">AM8*AJ8^$AR$5*C8^(1-$AR$5)</f>
        <v>894.57102820074806</v>
      </c>
      <c r="AT8" s="1">
        <f t="shared" ref="AT8:AT56" si="29">AN8*AK8^$AR$5*D8^(1-$AR$5)</f>
        <v>283.49941130202996</v>
      </c>
      <c r="AU8" s="1">
        <f t="shared" ref="AU8:AU56" si="30">$AU$5*AR8</f>
        <v>1600.7385080655215</v>
      </c>
      <c r="AV8" s="1">
        <f t="shared" ref="AV8:AV56" si="31">$AU$5*AS8</f>
        <v>178.91420564014962</v>
      </c>
      <c r="AW8" s="1">
        <f t="shared" ref="AW8:AW56" si="32">$AU$5*AT8</f>
        <v>56.699882260405992</v>
      </c>
      <c r="AX8">
        <v>0</v>
      </c>
      <c r="AY8">
        <v>0</v>
      </c>
      <c r="AZ8">
        <v>0</v>
      </c>
      <c r="BA8">
        <f t="shared" si="16"/>
        <v>0</v>
      </c>
      <c r="BB8">
        <f t="shared" si="17"/>
        <v>0</v>
      </c>
      <c r="BC8">
        <f t="shared" si="4"/>
        <v>0</v>
      </c>
      <c r="BD8">
        <f t="shared" si="4"/>
        <v>0</v>
      </c>
      <c r="BE8">
        <f t="shared" si="18"/>
        <v>0</v>
      </c>
      <c r="BF8">
        <f t="shared" si="5"/>
        <v>0</v>
      </c>
      <c r="BG8">
        <f t="shared" si="5"/>
        <v>0</v>
      </c>
      <c r="BH8">
        <f t="shared" si="6"/>
        <v>0</v>
      </c>
      <c r="BI8">
        <f t="shared" si="6"/>
        <v>0</v>
      </c>
      <c r="BJ8">
        <f t="shared" si="6"/>
        <v>0</v>
      </c>
      <c r="BK8" s="7">
        <f t="shared" ref="BK8:BK71" si="33">SUM(H8:J8)*SUM(B7:D7)/SUM(H7:J7)/SUM(B8:D8)-1+BK$5</f>
        <v>6.7651233799188554E-2</v>
      </c>
    </row>
    <row r="9" spans="1:69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19"/>
        <v>1.1472857576961815E-2</v>
      </c>
      <c r="F9" s="7">
        <f t="shared" si="7"/>
        <v>2.4002005327018905E-2</v>
      </c>
      <c r="G9" s="7">
        <f t="shared" si="8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9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20"/>
        <v>3.9754761794000393E-2</v>
      </c>
      <c r="O9" s="7">
        <f t="shared" si="10"/>
        <v>-4.9414636340145979E-3</v>
      </c>
      <c r="P9" s="7">
        <f t="shared" si="11"/>
        <v>4.0228159465534929E-2</v>
      </c>
      <c r="Q9" s="1">
        <v>2097.4392969999994</v>
      </c>
      <c r="R9" s="1"/>
      <c r="S9" s="1"/>
      <c r="T9" s="1">
        <f t="shared" si="12"/>
        <v>237.29090404547492</v>
      </c>
      <c r="U9" s="1"/>
      <c r="V9" s="1"/>
      <c r="W9" s="7">
        <f t="shared" si="21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3"/>
        <v>2.7826587622513963</v>
      </c>
      <c r="AD9" s="8"/>
      <c r="AE9" s="8"/>
      <c r="AF9" s="7">
        <f t="shared" si="22"/>
        <v>-6.6199255029035786E-3</v>
      </c>
      <c r="AG9" s="7"/>
      <c r="AH9" s="7"/>
      <c r="AI9" s="1">
        <f t="shared" si="23"/>
        <v>15242.565801303597</v>
      </c>
      <c r="AJ9" s="1">
        <f t="shared" si="24"/>
        <v>1682.6846280324789</v>
      </c>
      <c r="AK9" s="1">
        <f t="shared" si="25"/>
        <v>530.08893683126144</v>
      </c>
      <c r="AL9" s="10">
        <f t="shared" si="14"/>
        <v>5.8057570091534609</v>
      </c>
      <c r="AM9" s="10">
        <f t="shared" si="14"/>
        <v>0.70904138825648011</v>
      </c>
      <c r="AN9" s="10">
        <f t="shared" si="14"/>
        <v>0.30073538366775404</v>
      </c>
      <c r="AO9" s="7">
        <f t="shared" si="26"/>
        <v>1.8276539118654789E-2</v>
      </c>
      <c r="AP9" s="7">
        <f t="shared" si="15"/>
        <v>2.8144496824265453E-2</v>
      </c>
      <c r="AQ9" s="7">
        <f t="shared" si="15"/>
        <v>2.0372115051398465E-2</v>
      </c>
      <c r="AR9" s="1">
        <f t="shared" si="27"/>
        <v>8233.8913034420111</v>
      </c>
      <c r="AS9" s="1">
        <f t="shared" si="28"/>
        <v>938.69038528003591</v>
      </c>
      <c r="AT9" s="1">
        <f t="shared" si="29"/>
        <v>295.36788961784413</v>
      </c>
      <c r="AU9" s="1">
        <f t="shared" si="30"/>
        <v>1646.7782606884023</v>
      </c>
      <c r="AV9" s="1">
        <f t="shared" si="31"/>
        <v>187.7380770560072</v>
      </c>
      <c r="AW9" s="1">
        <f t="shared" si="32"/>
        <v>59.073577923568827</v>
      </c>
      <c r="AX9">
        <v>0</v>
      </c>
      <c r="AY9">
        <v>0</v>
      </c>
      <c r="AZ9">
        <v>0</v>
      </c>
      <c r="BA9">
        <f t="shared" si="16"/>
        <v>0</v>
      </c>
      <c r="BB9">
        <f t="shared" si="17"/>
        <v>0</v>
      </c>
      <c r="BC9">
        <f t="shared" si="4"/>
        <v>0</v>
      </c>
      <c r="BD9">
        <f t="shared" si="4"/>
        <v>0</v>
      </c>
      <c r="BE9">
        <f t="shared" si="18"/>
        <v>0</v>
      </c>
      <c r="BF9">
        <f t="shared" si="5"/>
        <v>0</v>
      </c>
      <c r="BG9">
        <f t="shared" si="5"/>
        <v>0</v>
      </c>
      <c r="BH9">
        <f t="shared" si="6"/>
        <v>0</v>
      </c>
      <c r="BI9">
        <f t="shared" si="6"/>
        <v>0</v>
      </c>
      <c r="BJ9">
        <f t="shared" si="6"/>
        <v>0</v>
      </c>
      <c r="BK9" s="7">
        <f t="shared" si="33"/>
        <v>5.7450470942512738E-2</v>
      </c>
    </row>
    <row r="10" spans="1:69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19"/>
        <v>1.1221189204017934E-2</v>
      </c>
      <c r="F10" s="7">
        <f t="shared" si="7"/>
        <v>2.3075207768730399E-2</v>
      </c>
      <c r="G10" s="7">
        <f t="shared" si="8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9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20"/>
        <v>5.1935523359457392E-2</v>
      </c>
      <c r="O10" s="7">
        <f t="shared" si="10"/>
        <v>7.2869919706941344E-2</v>
      </c>
      <c r="P10" s="7">
        <f t="shared" si="11"/>
        <v>3.5313486037005015E-2</v>
      </c>
      <c r="Q10" s="1">
        <v>2194.1947959999998</v>
      </c>
      <c r="R10" s="1"/>
      <c r="S10" s="1"/>
      <c r="T10" s="1">
        <f t="shared" si="12"/>
        <v>233.36277932201324</v>
      </c>
      <c r="U10" s="1"/>
      <c r="V10" s="1"/>
      <c r="W10" s="7">
        <f t="shared" si="21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3"/>
        <v>2.7947889818749663</v>
      </c>
      <c r="AD10" s="8"/>
      <c r="AE10" s="8"/>
      <c r="AF10" s="7">
        <f t="shared" si="22"/>
        <v>4.359219243165624E-3</v>
      </c>
      <c r="AG10" s="7"/>
      <c r="AH10" s="7"/>
      <c r="AI10" s="1">
        <f t="shared" si="23"/>
        <v>15365.087481861641</v>
      </c>
      <c r="AJ10" s="1">
        <f t="shared" si="24"/>
        <v>1702.1542422852383</v>
      </c>
      <c r="AK10" s="1">
        <f t="shared" si="25"/>
        <v>536.15362107170415</v>
      </c>
      <c r="AL10" s="10">
        <f t="shared" si="14"/>
        <v>5.9118661542446587</v>
      </c>
      <c r="AM10" s="10">
        <f t="shared" si="14"/>
        <v>0.72899700135653733</v>
      </c>
      <c r="AN10" s="10">
        <f t="shared" si="14"/>
        <v>0.30686199950386001</v>
      </c>
      <c r="AO10" s="7">
        <f t="shared" si="26"/>
        <v>1.8276539118654789E-2</v>
      </c>
      <c r="AP10" s="7">
        <f t="shared" si="15"/>
        <v>2.8144496824265453E-2</v>
      </c>
      <c r="AQ10" s="7">
        <f t="shared" si="15"/>
        <v>2.0372115051398465E-2</v>
      </c>
      <c r="AR10" s="1">
        <f t="shared" si="27"/>
        <v>8473.1167029191784</v>
      </c>
      <c r="AS10" s="1">
        <f t="shared" si="28"/>
        <v>985.14874877082059</v>
      </c>
      <c r="AT10" s="1">
        <f t="shared" si="29"/>
        <v>308.01928898254437</v>
      </c>
      <c r="AU10" s="1">
        <f t="shared" si="30"/>
        <v>1694.6233405838357</v>
      </c>
      <c r="AV10" s="1">
        <f t="shared" si="31"/>
        <v>197.02974975416413</v>
      </c>
      <c r="AW10" s="1">
        <f t="shared" si="32"/>
        <v>61.603857796508876</v>
      </c>
      <c r="AX10">
        <v>0</v>
      </c>
      <c r="AY10">
        <v>0</v>
      </c>
      <c r="AZ10">
        <v>0</v>
      </c>
      <c r="BA10">
        <f t="shared" si="16"/>
        <v>0</v>
      </c>
      <c r="BB10">
        <f t="shared" si="17"/>
        <v>0</v>
      </c>
      <c r="BC10">
        <f t="shared" si="4"/>
        <v>0</v>
      </c>
      <c r="BD10">
        <f t="shared" si="4"/>
        <v>0</v>
      </c>
      <c r="BE10">
        <f t="shared" si="18"/>
        <v>0</v>
      </c>
      <c r="BF10">
        <f t="shared" si="5"/>
        <v>0</v>
      </c>
      <c r="BG10">
        <f t="shared" si="5"/>
        <v>0</v>
      </c>
      <c r="BH10">
        <f t="shared" si="6"/>
        <v>0</v>
      </c>
      <c r="BI10">
        <f t="shared" si="6"/>
        <v>0</v>
      </c>
      <c r="BJ10">
        <f t="shared" si="6"/>
        <v>0</v>
      </c>
      <c r="BK10" s="7">
        <f t="shared" si="33"/>
        <v>7.5046453543986508E-2</v>
      </c>
    </row>
    <row r="11" spans="1:69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19"/>
        <v>1.0843849345893997E-2</v>
      </c>
      <c r="F11" s="7">
        <f t="shared" si="7"/>
        <v>2.3218792043280922E-2</v>
      </c>
      <c r="G11" s="7">
        <f t="shared" si="8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9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20"/>
        <v>4.4553182315254292E-2</v>
      </c>
      <c r="O11" s="7">
        <f t="shared" si="10"/>
        <v>6.5363156890022589E-2</v>
      </c>
      <c r="P11" s="7">
        <f t="shared" si="11"/>
        <v>7.1084306753329551E-2</v>
      </c>
      <c r="Q11" s="1">
        <v>2371.6535028912936</v>
      </c>
      <c r="R11" s="1"/>
      <c r="S11" s="1"/>
      <c r="T11" s="1">
        <f t="shared" si="12"/>
        <v>238.88727562627687</v>
      </c>
      <c r="U11" s="1"/>
      <c r="V11" s="1"/>
      <c r="W11" s="7">
        <f t="shared" si="21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3"/>
        <v>2.697524745164531</v>
      </c>
      <c r="AD11" s="8"/>
      <c r="AE11" s="8"/>
      <c r="AF11" s="7">
        <f t="shared" si="22"/>
        <v>-3.4801996623438303E-2</v>
      </c>
      <c r="AG11" s="7"/>
      <c r="AH11" s="7"/>
      <c r="AI11" s="1">
        <f t="shared" si="23"/>
        <v>15523.202074259312</v>
      </c>
      <c r="AJ11" s="1">
        <f t="shared" si="24"/>
        <v>1728.9685678108788</v>
      </c>
      <c r="AK11" s="1">
        <f t="shared" si="25"/>
        <v>544.14211676104264</v>
      </c>
      <c r="AL11" s="10">
        <f t="shared" si="14"/>
        <v>6.019914607276962</v>
      </c>
      <c r="AM11" s="10">
        <f t="shared" si="14"/>
        <v>0.74951425514611547</v>
      </c>
      <c r="AN11" s="10">
        <f t="shared" si="14"/>
        <v>0.3131134274626548</v>
      </c>
      <c r="AO11" s="7">
        <f t="shared" si="26"/>
        <v>1.8276539118654789E-2</v>
      </c>
      <c r="AP11" s="7">
        <f t="shared" si="15"/>
        <v>2.8144496824265453E-2</v>
      </c>
      <c r="AQ11" s="7">
        <f t="shared" si="15"/>
        <v>2.0372115051398465E-2</v>
      </c>
      <c r="AR11" s="1">
        <f t="shared" si="27"/>
        <v>8720.5813749984663</v>
      </c>
      <c r="AS11" s="1">
        <f t="shared" si="28"/>
        <v>1034.8762228127625</v>
      </c>
      <c r="AT11" s="1">
        <f t="shared" si="29"/>
        <v>321.48983707883559</v>
      </c>
      <c r="AU11" s="1">
        <f t="shared" si="30"/>
        <v>1744.1162749996934</v>
      </c>
      <c r="AV11" s="1">
        <f t="shared" si="31"/>
        <v>206.97524456255252</v>
      </c>
      <c r="AW11" s="1">
        <f t="shared" si="32"/>
        <v>64.297967415767118</v>
      </c>
      <c r="AX11">
        <v>0</v>
      </c>
      <c r="AY11">
        <v>0</v>
      </c>
      <c r="AZ11">
        <v>0</v>
      </c>
      <c r="BA11">
        <f t="shared" si="16"/>
        <v>0</v>
      </c>
      <c r="BB11">
        <f t="shared" si="17"/>
        <v>0</v>
      </c>
      <c r="BC11">
        <f t="shared" si="4"/>
        <v>0</v>
      </c>
      <c r="BD11">
        <f t="shared" si="4"/>
        <v>0</v>
      </c>
      <c r="BE11">
        <f t="shared" si="18"/>
        <v>0</v>
      </c>
      <c r="BF11">
        <f t="shared" si="5"/>
        <v>0</v>
      </c>
      <c r="BG11">
        <f t="shared" si="5"/>
        <v>0</v>
      </c>
      <c r="BH11">
        <f t="shared" si="6"/>
        <v>0</v>
      </c>
      <c r="BI11">
        <f t="shared" si="6"/>
        <v>0</v>
      </c>
      <c r="BJ11">
        <f t="shared" si="6"/>
        <v>0</v>
      </c>
      <c r="BK11" s="7">
        <f t="shared" si="33"/>
        <v>6.8693189053533804E-2</v>
      </c>
    </row>
    <row r="12" spans="1:69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19"/>
        <v>9.8726777694839729E-3</v>
      </c>
      <c r="F12" s="7">
        <f t="shared" si="7"/>
        <v>2.472733384280823E-2</v>
      </c>
      <c r="G12" s="7">
        <f t="shared" si="8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9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20"/>
        <v>4.8099640910558072E-2</v>
      </c>
      <c r="O12" s="7">
        <f t="shared" si="10"/>
        <v>2.9656771195239795E-2</v>
      </c>
      <c r="P12" s="7">
        <f t="shared" si="11"/>
        <v>-1.3606427947260302E-3</v>
      </c>
      <c r="Q12" s="1">
        <v>2485.4318011903943</v>
      </c>
      <c r="R12" s="1"/>
      <c r="S12" s="1"/>
      <c r="T12" s="1">
        <f t="shared" si="12"/>
        <v>236.5235749850483</v>
      </c>
      <c r="U12" s="1"/>
      <c r="V12" s="1"/>
      <c r="W12" s="7">
        <f t="shared" si="21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3"/>
        <v>2.6878367624889457</v>
      </c>
      <c r="AD12" s="8"/>
      <c r="AE12" s="8"/>
      <c r="AF12" s="7">
        <f t="shared" si="22"/>
        <v>-3.5914342187042259E-3</v>
      </c>
      <c r="AG12" s="7"/>
      <c r="AH12" s="7"/>
      <c r="AI12" s="1">
        <f t="shared" si="23"/>
        <v>15714.998141833074</v>
      </c>
      <c r="AJ12" s="1">
        <f t="shared" si="24"/>
        <v>1763.0469555923435</v>
      </c>
      <c r="AK12" s="1">
        <f t="shared" si="25"/>
        <v>554.02587250070553</v>
      </c>
      <c r="AL12" s="10">
        <f t="shared" si="14"/>
        <v>6.129937812087821</v>
      </c>
      <c r="AM12" s="10">
        <f t="shared" si="14"/>
        <v>0.770608956719817</v>
      </c>
      <c r="AN12" s="10">
        <f t="shared" si="14"/>
        <v>0.31949221023106172</v>
      </c>
      <c r="AO12" s="7">
        <f t="shared" si="26"/>
        <v>1.8276539118654789E-2</v>
      </c>
      <c r="AP12" s="7">
        <f t="shared" si="15"/>
        <v>2.8144496824265453E-2</v>
      </c>
      <c r="AQ12" s="7">
        <f t="shared" si="15"/>
        <v>2.0372115051398465E-2</v>
      </c>
      <c r="AR12" s="1">
        <f t="shared" si="27"/>
        <v>8972.0374855392201</v>
      </c>
      <c r="AS12" s="1">
        <f t="shared" si="28"/>
        <v>1089.242496676193</v>
      </c>
      <c r="AT12" s="1">
        <f t="shared" si="29"/>
        <v>335.82261176253394</v>
      </c>
      <c r="AU12" s="1">
        <f t="shared" si="30"/>
        <v>1794.4074971078442</v>
      </c>
      <c r="AV12" s="1">
        <f t="shared" si="31"/>
        <v>217.84849933523861</v>
      </c>
      <c r="AW12" s="1">
        <f t="shared" si="32"/>
        <v>67.164522352506793</v>
      </c>
      <c r="AX12">
        <v>0</v>
      </c>
      <c r="AY12">
        <v>0</v>
      </c>
      <c r="AZ12">
        <v>0</v>
      </c>
      <c r="BA12">
        <f t="shared" si="16"/>
        <v>0</v>
      </c>
      <c r="BB12">
        <f t="shared" si="17"/>
        <v>0</v>
      </c>
      <c r="BC12">
        <f t="shared" si="4"/>
        <v>0</v>
      </c>
      <c r="BD12">
        <f t="shared" si="4"/>
        <v>0</v>
      </c>
      <c r="BE12">
        <f t="shared" si="18"/>
        <v>0</v>
      </c>
      <c r="BF12">
        <f t="shared" si="5"/>
        <v>0</v>
      </c>
      <c r="BG12">
        <f t="shared" si="5"/>
        <v>0</v>
      </c>
      <c r="BH12">
        <f t="shared" si="6"/>
        <v>0</v>
      </c>
      <c r="BI12">
        <f t="shared" si="6"/>
        <v>0</v>
      </c>
      <c r="BJ12">
        <f t="shared" si="6"/>
        <v>0</v>
      </c>
      <c r="BK12" s="7">
        <f t="shared" si="33"/>
        <v>6.5035237962948605E-2</v>
      </c>
    </row>
    <row r="13" spans="1:69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19"/>
        <v>9.0378292223478596E-3</v>
      </c>
      <c r="F13" s="7">
        <f t="shared" si="7"/>
        <v>2.3427753268803642E-2</v>
      </c>
      <c r="G13" s="7">
        <f t="shared" si="8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9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20"/>
        <v>3.4943385013603168E-2</v>
      </c>
      <c r="O13" s="7">
        <f t="shared" si="10"/>
        <v>1.4970543202716957E-2</v>
      </c>
      <c r="P13" s="7">
        <f t="shared" si="11"/>
        <v>2.2701301248050587E-2</v>
      </c>
      <c r="Q13" s="1">
        <v>2609.7598050683955</v>
      </c>
      <c r="R13" s="1"/>
      <c r="S13" s="1"/>
      <c r="T13" s="1">
        <f t="shared" si="12"/>
        <v>237.82038632290613</v>
      </c>
      <c r="U13" s="1"/>
      <c r="V13" s="1"/>
      <c r="W13" s="7">
        <f t="shared" si="21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3"/>
        <v>2.6711978739811997</v>
      </c>
      <c r="AD13" s="8"/>
      <c r="AE13" s="8"/>
      <c r="AF13" s="7">
        <f t="shared" si="22"/>
        <v>-6.1904386233404551E-3</v>
      </c>
      <c r="AG13" s="7"/>
      <c r="AH13" s="7"/>
      <c r="AI13" s="1">
        <f t="shared" si="23"/>
        <v>15937.90582475761</v>
      </c>
      <c r="AJ13" s="1">
        <f t="shared" si="24"/>
        <v>1804.5907593683478</v>
      </c>
      <c r="AK13" s="1">
        <f t="shared" si="25"/>
        <v>565.7878076031418</v>
      </c>
      <c r="AL13" s="10">
        <f t="shared" si="14"/>
        <v>6.2419718603053651</v>
      </c>
      <c r="AM13" s="10">
        <f t="shared" si="14"/>
        <v>0.79229735805496837</v>
      </c>
      <c r="AN13" s="10">
        <f t="shared" si="14"/>
        <v>0.32600094229591448</v>
      </c>
      <c r="AO13" s="7">
        <f t="shared" si="26"/>
        <v>1.8276539118654789E-2</v>
      </c>
      <c r="AP13" s="7">
        <f t="shared" si="15"/>
        <v>2.8144496824265453E-2</v>
      </c>
      <c r="AQ13" s="7">
        <f t="shared" si="15"/>
        <v>2.0372115051398465E-2</v>
      </c>
      <c r="AR13" s="1">
        <f t="shared" si="27"/>
        <v>9227.9697124185586</v>
      </c>
      <c r="AS13" s="1">
        <f t="shared" si="28"/>
        <v>1146.1658228538163</v>
      </c>
      <c r="AT13" s="1">
        <f t="shared" si="29"/>
        <v>351.0423040633259</v>
      </c>
      <c r="AU13" s="1">
        <f t="shared" si="30"/>
        <v>1845.5939424837118</v>
      </c>
      <c r="AV13" s="1">
        <f t="shared" si="31"/>
        <v>229.23316457076328</v>
      </c>
      <c r="AW13" s="1">
        <f t="shared" si="32"/>
        <v>70.20846081266518</v>
      </c>
      <c r="AX13">
        <v>0</v>
      </c>
      <c r="AY13">
        <v>0</v>
      </c>
      <c r="AZ13">
        <v>0</v>
      </c>
      <c r="BA13">
        <f t="shared" si="16"/>
        <v>0</v>
      </c>
      <c r="BB13">
        <f t="shared" si="17"/>
        <v>0</v>
      </c>
      <c r="BC13">
        <f t="shared" si="4"/>
        <v>0</v>
      </c>
      <c r="BD13">
        <f t="shared" si="4"/>
        <v>0</v>
      </c>
      <c r="BE13">
        <f t="shared" si="18"/>
        <v>0</v>
      </c>
      <c r="BF13">
        <f t="shared" si="5"/>
        <v>0</v>
      </c>
      <c r="BG13">
        <f t="shared" si="5"/>
        <v>0</v>
      </c>
      <c r="BH13">
        <f t="shared" si="6"/>
        <v>0</v>
      </c>
      <c r="BI13">
        <f t="shared" si="6"/>
        <v>0</v>
      </c>
      <c r="BJ13">
        <f t="shared" si="6"/>
        <v>0</v>
      </c>
      <c r="BK13" s="7">
        <f t="shared" si="33"/>
        <v>5.2772381868527701E-2</v>
      </c>
    </row>
    <row r="14" spans="1:69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19"/>
        <v>8.2734628686111922E-3</v>
      </c>
      <c r="F14" s="7">
        <f t="shared" si="7"/>
        <v>2.3486244164987902E-2</v>
      </c>
      <c r="G14" s="7">
        <f t="shared" si="8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9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20"/>
        <v>5.1820435395139697E-2</v>
      </c>
      <c r="O14" s="7">
        <f t="shared" si="10"/>
        <v>7.0579980893573202E-2</v>
      </c>
      <c r="P14" s="7">
        <f t="shared" si="11"/>
        <v>2.8946812894071527E-2</v>
      </c>
      <c r="Q14" s="1">
        <v>2771.6413588603582</v>
      </c>
      <c r="R14" s="1"/>
      <c r="S14" s="1"/>
      <c r="T14" s="1">
        <f t="shared" si="12"/>
        <v>238.15825215926691</v>
      </c>
      <c r="U14" s="1"/>
      <c r="V14" s="1"/>
      <c r="W14" s="7">
        <f t="shared" si="21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3"/>
        <v>2.6506134106401222</v>
      </c>
      <c r="AD14" s="8"/>
      <c r="AE14" s="8"/>
      <c r="AF14" s="7">
        <f t="shared" si="22"/>
        <v>-7.7060795613759225E-3</v>
      </c>
      <c r="AG14" s="7"/>
      <c r="AH14" s="7"/>
      <c r="AI14" s="1">
        <f t="shared" si="23"/>
        <v>16189.709184765563</v>
      </c>
      <c r="AJ14" s="1">
        <f t="shared" si="24"/>
        <v>1853.3648480022762</v>
      </c>
      <c r="AK14" s="1">
        <f t="shared" si="25"/>
        <v>579.41748765549278</v>
      </c>
      <c r="AL14" s="10">
        <f t="shared" si="14"/>
        <v>6.3560535031877787</v>
      </c>
      <c r="AM14" s="10">
        <f t="shared" si="14"/>
        <v>0.81459616853262029</v>
      </c>
      <c r="AN14" s="10">
        <f t="shared" si="14"/>
        <v>0.33264227099923116</v>
      </c>
      <c r="AO14" s="7">
        <f t="shared" si="26"/>
        <v>1.8276539118654789E-2</v>
      </c>
      <c r="AP14" s="7">
        <f t="shared" si="15"/>
        <v>2.8144496824265453E-2</v>
      </c>
      <c r="AQ14" s="7">
        <f t="shared" si="15"/>
        <v>2.0372115051398465E-2</v>
      </c>
      <c r="AR14" s="1">
        <f t="shared" si="27"/>
        <v>9488.468629974448</v>
      </c>
      <c r="AS14" s="1">
        <f t="shared" si="28"/>
        <v>1206.9343731448241</v>
      </c>
      <c r="AT14" s="1">
        <f t="shared" si="29"/>
        <v>367.14787938914418</v>
      </c>
      <c r="AU14" s="1">
        <f t="shared" si="30"/>
        <v>1897.6937259948897</v>
      </c>
      <c r="AV14" s="1">
        <f t="shared" si="31"/>
        <v>241.38687462896485</v>
      </c>
      <c r="AW14" s="1">
        <f t="shared" si="32"/>
        <v>73.429575877828839</v>
      </c>
      <c r="AX14">
        <v>0</v>
      </c>
      <c r="AY14">
        <v>0</v>
      </c>
      <c r="AZ14">
        <v>0</v>
      </c>
      <c r="BA14">
        <f t="shared" si="16"/>
        <v>0</v>
      </c>
      <c r="BB14">
        <f t="shared" si="17"/>
        <v>0</v>
      </c>
      <c r="BC14">
        <f t="shared" si="4"/>
        <v>0</v>
      </c>
      <c r="BD14">
        <f t="shared" si="4"/>
        <v>0</v>
      </c>
      <c r="BE14">
        <f t="shared" si="18"/>
        <v>0</v>
      </c>
      <c r="BF14">
        <f t="shared" si="5"/>
        <v>0</v>
      </c>
      <c r="BG14">
        <f t="shared" si="5"/>
        <v>0</v>
      </c>
      <c r="BH14">
        <f t="shared" si="6"/>
        <v>0</v>
      </c>
      <c r="BI14">
        <f t="shared" si="6"/>
        <v>0</v>
      </c>
      <c r="BJ14">
        <f t="shared" si="6"/>
        <v>0</v>
      </c>
      <c r="BK14" s="7">
        <f t="shared" si="33"/>
        <v>7.2294549261994828E-2</v>
      </c>
    </row>
    <row r="15" spans="1:69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19"/>
        <v>1.0355828525681954E-2</v>
      </c>
      <c r="F15" s="7">
        <f t="shared" si="7"/>
        <v>2.4178628693027893E-2</v>
      </c>
      <c r="G15" s="7">
        <f t="shared" si="8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9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20"/>
        <v>5.041702355277855E-2</v>
      </c>
      <c r="O15" s="7">
        <f t="shared" si="10"/>
        <v>3.4480934700570565E-2</v>
      </c>
      <c r="P15" s="7">
        <f t="shared" si="11"/>
        <v>3.9507411374135604E-2</v>
      </c>
      <c r="Q15" s="1">
        <v>2952.370692419564</v>
      </c>
      <c r="R15" s="1"/>
      <c r="S15" s="1"/>
      <c r="T15" s="1">
        <f t="shared" si="12"/>
        <v>239.03603915056789</v>
      </c>
      <c r="U15" s="1"/>
      <c r="V15" s="1"/>
      <c r="W15" s="7">
        <f t="shared" si="21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3"/>
        <v>2.6411173167387387</v>
      </c>
      <c r="AD15" s="8"/>
      <c r="AE15" s="8"/>
      <c r="AF15" s="7">
        <f t="shared" si="22"/>
        <v>-3.5826023754592651E-3</v>
      </c>
      <c r="AG15" s="7"/>
      <c r="AH15" s="7"/>
      <c r="AI15" s="1">
        <f t="shared" si="23"/>
        <v>16468.431992283895</v>
      </c>
      <c r="AJ15" s="1">
        <f t="shared" si="24"/>
        <v>1909.4152378310137</v>
      </c>
      <c r="AK15" s="1">
        <f t="shared" si="25"/>
        <v>594.90531476777232</v>
      </c>
      <c r="AL15" s="10">
        <f t="shared" si="14"/>
        <v>6.4722201636790526</v>
      </c>
      <c r="AM15" s="10">
        <f t="shared" si="14"/>
        <v>0.83752256781094547</v>
      </c>
      <c r="AN15" s="10">
        <f t="shared" si="14"/>
        <v>0.33941889761498595</v>
      </c>
      <c r="AO15" s="7">
        <f t="shared" si="26"/>
        <v>1.8276539118654789E-2</v>
      </c>
      <c r="AP15" s="7">
        <f t="shared" si="15"/>
        <v>2.8144496824265453E-2</v>
      </c>
      <c r="AQ15" s="7">
        <f t="shared" si="15"/>
        <v>2.0372115051398465E-2</v>
      </c>
      <c r="AR15" s="1">
        <f t="shared" si="27"/>
        <v>9775.1624940760612</v>
      </c>
      <c r="AS15" s="1">
        <f t="shared" si="28"/>
        <v>1272.4076491419416</v>
      </c>
      <c r="AT15" s="1">
        <f t="shared" si="29"/>
        <v>384.12654818647798</v>
      </c>
      <c r="AU15" s="1">
        <f t="shared" si="30"/>
        <v>1955.0324988152124</v>
      </c>
      <c r="AV15" s="1">
        <f t="shared" si="31"/>
        <v>254.48152982838835</v>
      </c>
      <c r="AW15" s="1">
        <f t="shared" si="32"/>
        <v>76.825309637295604</v>
      </c>
      <c r="AX15">
        <v>0</v>
      </c>
      <c r="AY15">
        <v>0</v>
      </c>
      <c r="AZ15">
        <v>0</v>
      </c>
      <c r="BA15">
        <f t="shared" si="16"/>
        <v>0</v>
      </c>
      <c r="BB15">
        <f t="shared" si="17"/>
        <v>0</v>
      </c>
      <c r="BC15">
        <f t="shared" si="4"/>
        <v>0</v>
      </c>
      <c r="BD15">
        <f t="shared" si="4"/>
        <v>0</v>
      </c>
      <c r="BE15">
        <f t="shared" si="18"/>
        <v>0</v>
      </c>
      <c r="BF15">
        <f t="shared" si="5"/>
        <v>0</v>
      </c>
      <c r="BG15">
        <f t="shared" si="5"/>
        <v>0</v>
      </c>
      <c r="BH15">
        <f t="shared" si="6"/>
        <v>0</v>
      </c>
      <c r="BI15">
        <f t="shared" si="6"/>
        <v>0</v>
      </c>
      <c r="BJ15">
        <f t="shared" si="6"/>
        <v>0</v>
      </c>
      <c r="BK15" s="7">
        <f t="shared" si="33"/>
        <v>6.9156537978306759E-2</v>
      </c>
    </row>
    <row r="16" spans="1:69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19"/>
        <v>9.0723766240810022E-3</v>
      </c>
      <c r="F16" s="7">
        <f t="shared" si="7"/>
        <v>2.4041911671104588E-2</v>
      </c>
      <c r="G16" s="7">
        <f t="shared" si="8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9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20"/>
        <v>2.7486074893270152E-2</v>
      </c>
      <c r="O16" s="7">
        <f t="shared" si="10"/>
        <v>6.1786166681307542E-2</v>
      </c>
      <c r="P16" s="7">
        <f t="shared" si="11"/>
        <v>4.3876002224265687E-2</v>
      </c>
      <c r="Q16" s="1">
        <v>3224.0732506673107</v>
      </c>
      <c r="R16" s="1"/>
      <c r="S16" s="1"/>
      <c r="T16" s="1">
        <f t="shared" si="12"/>
        <v>251.76719217015059</v>
      </c>
      <c r="U16" s="1"/>
      <c r="V16" s="1"/>
      <c r="W16" s="7">
        <f t="shared" si="21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3"/>
        <v>2.6237360585832352</v>
      </c>
      <c r="AD16" s="8"/>
      <c r="AE16" s="8"/>
      <c r="AF16" s="7">
        <f t="shared" si="22"/>
        <v>-6.5810246464045319E-3</v>
      </c>
      <c r="AG16" s="7"/>
      <c r="AH16" s="7"/>
      <c r="AI16" s="1">
        <f t="shared" si="23"/>
        <v>16776.621291870717</v>
      </c>
      <c r="AJ16" s="1">
        <f t="shared" si="24"/>
        <v>1972.9552438763008</v>
      </c>
      <c r="AK16" s="1">
        <f t="shared" si="25"/>
        <v>612.24009292829078</v>
      </c>
      <c r="AL16" s="10">
        <f t="shared" si="14"/>
        <v>6.5905099486850789</v>
      </c>
      <c r="AM16" s="10">
        <f t="shared" si="14"/>
        <v>0.86109421906095129</v>
      </c>
      <c r="AN16" s="10">
        <f t="shared" si="14"/>
        <v>0.34633357844781726</v>
      </c>
      <c r="AO16" s="7">
        <f t="shared" si="26"/>
        <v>1.8276539118654789E-2</v>
      </c>
      <c r="AP16" s="7">
        <f t="shared" si="15"/>
        <v>2.8144496824265453E-2</v>
      </c>
      <c r="AQ16" s="7">
        <f t="shared" si="15"/>
        <v>2.0372115051398465E-2</v>
      </c>
      <c r="AR16" s="1">
        <f t="shared" si="27"/>
        <v>10063.244565038911</v>
      </c>
      <c r="AS16" s="1">
        <f t="shared" si="28"/>
        <v>1342.0786936942525</v>
      </c>
      <c r="AT16" s="1">
        <f t="shared" si="29"/>
        <v>401.97927867133075</v>
      </c>
      <c r="AU16" s="1">
        <f t="shared" si="30"/>
        <v>2012.6489130077823</v>
      </c>
      <c r="AV16" s="1">
        <f t="shared" si="31"/>
        <v>268.41573873885051</v>
      </c>
      <c r="AW16" s="1">
        <f t="shared" si="32"/>
        <v>80.395855734266149</v>
      </c>
      <c r="AX16">
        <v>0</v>
      </c>
      <c r="AY16">
        <v>0</v>
      </c>
      <c r="AZ16">
        <v>0</v>
      </c>
      <c r="BA16">
        <f t="shared" si="16"/>
        <v>0</v>
      </c>
      <c r="BB16">
        <f t="shared" si="17"/>
        <v>0</v>
      </c>
      <c r="BC16">
        <f t="shared" si="4"/>
        <v>0</v>
      </c>
      <c r="BD16">
        <f t="shared" si="4"/>
        <v>0</v>
      </c>
      <c r="BE16">
        <f t="shared" si="18"/>
        <v>0</v>
      </c>
      <c r="BF16">
        <f t="shared" si="5"/>
        <v>0</v>
      </c>
      <c r="BG16">
        <f t="shared" si="5"/>
        <v>0</v>
      </c>
      <c r="BH16">
        <f t="shared" si="6"/>
        <v>0</v>
      </c>
      <c r="BI16">
        <f t="shared" si="6"/>
        <v>0</v>
      </c>
      <c r="BJ16">
        <f t="shared" si="6"/>
        <v>0</v>
      </c>
      <c r="BK16" s="7">
        <f t="shared" si="33"/>
        <v>5.1440999330630149E-2</v>
      </c>
    </row>
    <row r="17" spans="1:6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19"/>
        <v>1.0031704437992728E-2</v>
      </c>
      <c r="F17" s="7">
        <f t="shared" si="7"/>
        <v>2.4254629006525308E-2</v>
      </c>
      <c r="G17" s="7">
        <f t="shared" si="8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9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20"/>
        <v>2.7173273083552107E-2</v>
      </c>
      <c r="O17" s="7">
        <f t="shared" si="10"/>
        <v>3.5304918242382133E-2</v>
      </c>
      <c r="P17" s="7">
        <f t="shared" si="11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2"/>
        <v>254.42178021340607</v>
      </c>
      <c r="U17" s="1">
        <f t="shared" ref="U17:U54" si="34">R17/I17*1000</f>
        <v>966.56782143777843</v>
      </c>
      <c r="V17" s="1">
        <f t="shared" ref="V17:V54" si="35">S17/J17*1000</f>
        <v>962.73501234469597</v>
      </c>
      <c r="W17" s="7">
        <f t="shared" si="21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3"/>
        <v>2.5476228902565792</v>
      </c>
      <c r="AD17" s="8">
        <f t="shared" ref="AD17:AD53" si="36">AA17/R17</f>
        <v>2.8423613876819047</v>
      </c>
      <c r="AE17" s="8">
        <f t="shared" ref="AE17:AE53" si="37">AB17/S17</f>
        <v>1.605279812372872</v>
      </c>
      <c r="AF17" s="7">
        <f t="shared" si="22"/>
        <v>-2.9009460794526598E-2</v>
      </c>
      <c r="AG17" s="7"/>
      <c r="AH17" s="7"/>
      <c r="AI17" s="1">
        <f t="shared" si="23"/>
        <v>17111.608075691427</v>
      </c>
      <c r="AJ17" s="1">
        <f t="shared" si="24"/>
        <v>2044.0754582275213</v>
      </c>
      <c r="AK17" s="1">
        <f t="shared" si="25"/>
        <v>631.41193936972786</v>
      </c>
      <c r="AL17" s="10">
        <f t="shared" si="14"/>
        <v>6.710961661574105</v>
      </c>
      <c r="AM17" s="10">
        <f t="shared" si="14"/>
        <v>0.88532928257470556</v>
      </c>
      <c r="AN17" s="10">
        <f t="shared" si="14"/>
        <v>0.35338912595411875</v>
      </c>
      <c r="AO17" s="7">
        <f t="shared" si="26"/>
        <v>1.8276539118654789E-2</v>
      </c>
      <c r="AP17" s="7">
        <f t="shared" si="15"/>
        <v>2.8144496824265453E-2</v>
      </c>
      <c r="AQ17" s="7">
        <f t="shared" si="15"/>
        <v>2.0372115051398465E-2</v>
      </c>
      <c r="AR17" s="1">
        <f t="shared" si="27"/>
        <v>10370.245432814676</v>
      </c>
      <c r="AS17" s="1">
        <f t="shared" si="28"/>
        <v>1416.5582032351531</v>
      </c>
      <c r="AT17" s="1">
        <f t="shared" si="29"/>
        <v>420.72068372216006</v>
      </c>
      <c r="AU17" s="1">
        <f t="shared" si="30"/>
        <v>2074.0490865629354</v>
      </c>
      <c r="AV17" s="1">
        <f t="shared" si="31"/>
        <v>283.31164064703063</v>
      </c>
      <c r="AW17" s="1">
        <f t="shared" si="32"/>
        <v>84.144136744432018</v>
      </c>
      <c r="AX17">
        <v>0</v>
      </c>
      <c r="AY17">
        <v>0</v>
      </c>
      <c r="AZ17">
        <v>0</v>
      </c>
      <c r="BA17">
        <f t="shared" si="16"/>
        <v>0</v>
      </c>
      <c r="BB17">
        <f t="shared" si="17"/>
        <v>0</v>
      </c>
      <c r="BC17">
        <f t="shared" si="4"/>
        <v>0</v>
      </c>
      <c r="BD17">
        <f t="shared" si="4"/>
        <v>0</v>
      </c>
      <c r="BE17">
        <f t="shared" si="18"/>
        <v>0</v>
      </c>
      <c r="BF17">
        <f t="shared" si="5"/>
        <v>0</v>
      </c>
      <c r="BG17">
        <f t="shared" si="5"/>
        <v>0</v>
      </c>
      <c r="BH17">
        <f t="shared" si="6"/>
        <v>0</v>
      </c>
      <c r="BI17">
        <f t="shared" si="6"/>
        <v>0</v>
      </c>
      <c r="BJ17">
        <f t="shared" si="6"/>
        <v>0</v>
      </c>
      <c r="BK17" s="7">
        <f t="shared" si="33"/>
        <v>4.8303920805933015E-2</v>
      </c>
    </row>
    <row r="18" spans="1:6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19"/>
        <v>9.3029654959206898E-3</v>
      </c>
      <c r="F18" s="7">
        <f t="shared" si="7"/>
        <v>2.268243707841977E-2</v>
      </c>
      <c r="G18" s="7">
        <f t="shared" si="8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9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20"/>
        <v>4.4655978300425891E-2</v>
      </c>
      <c r="O18" s="7">
        <f t="shared" si="10"/>
        <v>3.6721007527631189E-2</v>
      </c>
      <c r="P18" s="7">
        <f t="shared" si="11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2"/>
        <v>253.30737992558272</v>
      </c>
      <c r="U18" s="1">
        <f t="shared" si="34"/>
        <v>960.46139471253696</v>
      </c>
      <c r="V18" s="1">
        <f t="shared" si="35"/>
        <v>962.13777894225257</v>
      </c>
      <c r="W18" s="7">
        <f t="shared" si="21"/>
        <v>-4.3801292754440668E-3</v>
      </c>
      <c r="X18" s="7">
        <f t="shared" ref="X18:X54" si="38">U18/U17-1</f>
        <v>-6.3176391659285347E-3</v>
      </c>
      <c r="Y18" s="7">
        <f t="shared" ref="Y18:Y54" si="39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3"/>
        <v>2.5416490259019571</v>
      </c>
      <c r="AD18" s="8">
        <f t="shared" si="36"/>
        <v>2.83461239009165</v>
      </c>
      <c r="AE18" s="8">
        <f t="shared" si="37"/>
        <v>1.6520463245264814</v>
      </c>
      <c r="AF18" s="7">
        <f t="shared" si="22"/>
        <v>-2.3448777986213587E-3</v>
      </c>
      <c r="AG18" s="7">
        <f t="shared" ref="AG18:AG53" si="40">AD18/AD17-1</f>
        <v>-2.7262534679217687E-3</v>
      </c>
      <c r="AH18" s="7">
        <f t="shared" ref="AH18:AH53" si="41">AE18/AE17-1</f>
        <v>2.9132934827406087E-2</v>
      </c>
      <c r="AI18" s="1">
        <f t="shared" si="23"/>
        <v>17474.49635468522</v>
      </c>
      <c r="AJ18" s="1">
        <f t="shared" si="24"/>
        <v>2122.9795530517999</v>
      </c>
      <c r="AK18" s="1">
        <f t="shared" si="25"/>
        <v>652.41488217718711</v>
      </c>
      <c r="AL18" s="10">
        <f t="shared" si="14"/>
        <v>6.8336148149056566</v>
      </c>
      <c r="AM18" s="10">
        <f t="shared" si="14"/>
        <v>0.91024642975655856</v>
      </c>
      <c r="AN18" s="10">
        <f t="shared" si="14"/>
        <v>0.36058840988596919</v>
      </c>
      <c r="AO18" s="7">
        <f t="shared" si="26"/>
        <v>1.8276539118654789E-2</v>
      </c>
      <c r="AP18" s="7">
        <f t="shared" si="15"/>
        <v>2.8144496824265453E-2</v>
      </c>
      <c r="AQ18" s="7">
        <f t="shared" si="15"/>
        <v>2.0372115051398465E-2</v>
      </c>
      <c r="AR18" s="1">
        <f t="shared" si="27"/>
        <v>10683.038186891064</v>
      </c>
      <c r="AS18" s="1">
        <f t="shared" si="28"/>
        <v>1494.0701681461387</v>
      </c>
      <c r="AT18" s="1">
        <f t="shared" si="29"/>
        <v>440.39108862598613</v>
      </c>
      <c r="AU18" s="1">
        <f t="shared" si="30"/>
        <v>2136.607637378213</v>
      </c>
      <c r="AV18" s="1">
        <f t="shared" si="31"/>
        <v>298.81403362922777</v>
      </c>
      <c r="AW18" s="1">
        <f t="shared" si="32"/>
        <v>88.078217725197234</v>
      </c>
      <c r="AX18">
        <v>0</v>
      </c>
      <c r="AY18">
        <v>0</v>
      </c>
      <c r="AZ18">
        <v>0</v>
      </c>
      <c r="BA18">
        <f t="shared" si="16"/>
        <v>0</v>
      </c>
      <c r="BB18">
        <f t="shared" si="17"/>
        <v>0</v>
      </c>
      <c r="BC18">
        <f t="shared" si="4"/>
        <v>0</v>
      </c>
      <c r="BD18">
        <f t="shared" si="4"/>
        <v>0</v>
      </c>
      <c r="BE18">
        <f t="shared" si="18"/>
        <v>0</v>
      </c>
      <c r="BF18">
        <f t="shared" si="5"/>
        <v>0</v>
      </c>
      <c r="BG18">
        <f t="shared" si="5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 s="7">
        <f t="shared" si="33"/>
        <v>6.347093856464367E-2</v>
      </c>
    </row>
    <row r="19" spans="1:6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19"/>
        <v>8.234003750892116E-3</v>
      </c>
      <c r="F19" s="7">
        <f t="shared" si="7"/>
        <v>2.1618595678227326E-2</v>
      </c>
      <c r="G19" s="7">
        <f t="shared" si="8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9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20"/>
        <v>5.5014805193318805E-2</v>
      </c>
      <c r="O19" s="7">
        <f t="shared" si="10"/>
        <v>5.906093634701115E-2</v>
      </c>
      <c r="P19" s="7">
        <f t="shared" si="11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2"/>
        <v>251.13148147524893</v>
      </c>
      <c r="U19" s="1">
        <f t="shared" si="34"/>
        <v>934.74464407668324</v>
      </c>
      <c r="V19" s="1">
        <f t="shared" si="35"/>
        <v>953.358521329567</v>
      </c>
      <c r="W19" s="7">
        <f t="shared" si="21"/>
        <v>-8.5899528508527334E-3</v>
      </c>
      <c r="X19" s="7">
        <f t="shared" si="38"/>
        <v>-2.6775413126886471E-2</v>
      </c>
      <c r="Y19" s="7">
        <f t="shared" si="39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3"/>
        <v>2.5535858110607683</v>
      </c>
      <c r="AD19" s="8">
        <f t="shared" si="36"/>
        <v>2.8535309635613215</v>
      </c>
      <c r="AE19" s="8">
        <f t="shared" si="37"/>
        <v>1.6872467626084724</v>
      </c>
      <c r="AF19" s="7">
        <f t="shared" si="22"/>
        <v>4.69647265895623E-3</v>
      </c>
      <c r="AG19" s="7">
        <f t="shared" si="40"/>
        <v>6.6741306627322583E-3</v>
      </c>
      <c r="AH19" s="7">
        <f t="shared" si="41"/>
        <v>2.1307173751365927E-2</v>
      </c>
      <c r="AI19" s="1">
        <f t="shared" si="23"/>
        <v>17863.65435659491</v>
      </c>
      <c r="AJ19" s="1">
        <f t="shared" si="24"/>
        <v>2209.4956313758476</v>
      </c>
      <c r="AK19" s="1">
        <f t="shared" si="25"/>
        <v>675.25161168466559</v>
      </c>
      <c r="AL19" s="10">
        <f t="shared" si="14"/>
        <v>6.958509643392099</v>
      </c>
      <c r="AM19" s="10">
        <f t="shared" si="14"/>
        <v>0.93586485750814097</v>
      </c>
      <c r="AN19" s="10">
        <f t="shared" si="14"/>
        <v>0.36793435845836697</v>
      </c>
      <c r="AO19" s="7">
        <f t="shared" si="26"/>
        <v>1.8276539118654789E-2</v>
      </c>
      <c r="AP19" s="7">
        <f t="shared" si="15"/>
        <v>2.8144496824265453E-2</v>
      </c>
      <c r="AQ19" s="7">
        <f t="shared" si="15"/>
        <v>2.0372115051398465E-2</v>
      </c>
      <c r="AR19" s="1">
        <f t="shared" si="27"/>
        <v>10998.228005256095</v>
      </c>
      <c r="AS19" s="1">
        <f t="shared" si="28"/>
        <v>1575.1635313878005</v>
      </c>
      <c r="AT19" s="1">
        <f t="shared" si="29"/>
        <v>461.09125173390214</v>
      </c>
      <c r="AU19" s="1">
        <f t="shared" si="30"/>
        <v>2199.6456010512188</v>
      </c>
      <c r="AV19" s="1">
        <f t="shared" si="31"/>
        <v>315.03270627756012</v>
      </c>
      <c r="AW19" s="1">
        <f t="shared" si="32"/>
        <v>92.218250346780437</v>
      </c>
      <c r="AX19">
        <v>0</v>
      </c>
      <c r="AY19">
        <v>0</v>
      </c>
      <c r="AZ19">
        <v>0</v>
      </c>
      <c r="BA19">
        <f t="shared" si="16"/>
        <v>0</v>
      </c>
      <c r="BB19">
        <f t="shared" si="17"/>
        <v>0</v>
      </c>
      <c r="BC19">
        <f t="shared" si="4"/>
        <v>0</v>
      </c>
      <c r="BD19">
        <f t="shared" si="4"/>
        <v>0</v>
      </c>
      <c r="BE19">
        <f t="shared" si="18"/>
        <v>0</v>
      </c>
      <c r="BF19">
        <f t="shared" si="5"/>
        <v>0</v>
      </c>
      <c r="BG19">
        <f t="shared" si="5"/>
        <v>0</v>
      </c>
      <c r="BH19">
        <f t="shared" si="6"/>
        <v>0</v>
      </c>
      <c r="BI19">
        <f t="shared" si="6"/>
        <v>0</v>
      </c>
      <c r="BJ19">
        <f t="shared" si="6"/>
        <v>0</v>
      </c>
      <c r="BK19" s="7">
        <f t="shared" si="33"/>
        <v>7.4891970679945102E-2</v>
      </c>
    </row>
    <row r="20" spans="1:6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19"/>
        <v>9.4078969561326442E-3</v>
      </c>
      <c r="F20" s="7">
        <f t="shared" si="7"/>
        <v>2.0288190996412991E-2</v>
      </c>
      <c r="G20" s="7">
        <f t="shared" si="8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9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20"/>
        <v>3.702554030689198E-3</v>
      </c>
      <c r="O20" s="7">
        <f t="shared" si="10"/>
        <v>3.9827927127819018E-2</v>
      </c>
      <c r="P20" s="7">
        <f t="shared" si="11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2"/>
        <v>244.90376906154114</v>
      </c>
      <c r="U20" s="1">
        <f t="shared" si="34"/>
        <v>922.20792846727261</v>
      </c>
      <c r="V20" s="1">
        <f t="shared" si="35"/>
        <v>933.54702847794022</v>
      </c>
      <c r="W20" s="7">
        <f t="shared" si="21"/>
        <v>-2.4798612970081124E-2</v>
      </c>
      <c r="X20" s="7">
        <f t="shared" si="38"/>
        <v>-1.3411914889112975E-2</v>
      </c>
      <c r="Y20" s="7">
        <f t="shared" si="39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3"/>
        <v>2.5209714956491069</v>
      </c>
      <c r="AD20" s="8">
        <f t="shared" si="36"/>
        <v>2.8281856834735843</v>
      </c>
      <c r="AE20" s="8">
        <f t="shared" si="37"/>
        <v>1.6578699567928139</v>
      </c>
      <c r="AF20" s="7">
        <f t="shared" si="22"/>
        <v>-1.2771967666171058E-2</v>
      </c>
      <c r="AG20" s="7">
        <f t="shared" si="40"/>
        <v>-8.8820764208933367E-3</v>
      </c>
      <c r="AH20" s="7">
        <f t="shared" si="41"/>
        <v>-1.7411090343561919E-2</v>
      </c>
      <c r="AI20" s="1">
        <f t="shared" si="23"/>
        <v>18276.934521986637</v>
      </c>
      <c r="AJ20" s="1">
        <f t="shared" si="24"/>
        <v>2303.5787745158232</v>
      </c>
      <c r="AK20" s="1">
        <f t="shared" si="25"/>
        <v>699.94470086297952</v>
      </c>
      <c r="AL20" s="10">
        <f t="shared" si="14"/>
        <v>7.0856871170970912</v>
      </c>
      <c r="AM20" s="10">
        <f t="shared" si="14"/>
        <v>0.96220430301822046</v>
      </c>
      <c r="AN20" s="10">
        <f t="shared" si="14"/>
        <v>0.37542995954024333</v>
      </c>
      <c r="AO20" s="7">
        <f t="shared" si="26"/>
        <v>1.8276539118654789E-2</v>
      </c>
      <c r="AP20" s="7">
        <f t="shared" si="15"/>
        <v>2.8144496824265453E-2</v>
      </c>
      <c r="AQ20" s="7">
        <f t="shared" si="15"/>
        <v>2.0372115051398465E-2</v>
      </c>
      <c r="AR20" s="1">
        <f t="shared" si="27"/>
        <v>11335.180101454052</v>
      </c>
      <c r="AS20" s="1">
        <f t="shared" si="28"/>
        <v>1659.5107723979504</v>
      </c>
      <c r="AT20" s="1">
        <f t="shared" si="29"/>
        <v>482.96198435475236</v>
      </c>
      <c r="AU20" s="1">
        <f t="shared" si="30"/>
        <v>2267.0360202908105</v>
      </c>
      <c r="AV20" s="1">
        <f t="shared" si="31"/>
        <v>331.90215447959008</v>
      </c>
      <c r="AW20" s="1">
        <f t="shared" si="32"/>
        <v>96.592396870950481</v>
      </c>
      <c r="AX20">
        <v>0</v>
      </c>
      <c r="AY20">
        <v>0</v>
      </c>
      <c r="AZ20">
        <v>0</v>
      </c>
      <c r="BA20">
        <f t="shared" si="16"/>
        <v>0</v>
      </c>
      <c r="BB20">
        <f t="shared" si="17"/>
        <v>0</v>
      </c>
      <c r="BC20">
        <f t="shared" si="4"/>
        <v>0</v>
      </c>
      <c r="BD20">
        <f t="shared" si="4"/>
        <v>0</v>
      </c>
      <c r="BE20">
        <f t="shared" si="18"/>
        <v>0</v>
      </c>
      <c r="BF20">
        <f t="shared" si="5"/>
        <v>0</v>
      </c>
      <c r="BG20">
        <f t="shared" si="5"/>
        <v>0</v>
      </c>
      <c r="BH20">
        <f t="shared" si="6"/>
        <v>0</v>
      </c>
      <c r="BI20">
        <f t="shared" si="6"/>
        <v>0</v>
      </c>
      <c r="BJ20">
        <f t="shared" si="6"/>
        <v>0</v>
      </c>
      <c r="BK20" s="7">
        <f t="shared" si="33"/>
        <v>3.0247627033290508E-2</v>
      </c>
    </row>
    <row r="21" spans="1:6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19"/>
        <v>8.8105353141860743E-3</v>
      </c>
      <c r="F21" s="7">
        <f t="shared" si="7"/>
        <v>1.8518710548682371E-2</v>
      </c>
      <c r="G21" s="7">
        <f t="shared" si="8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9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20"/>
        <v>-6.9934151144723788E-3</v>
      </c>
      <c r="O21" s="7">
        <f t="shared" si="10"/>
        <v>3.2214178305982166E-2</v>
      </c>
      <c r="P21" s="7">
        <f t="shared" si="11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2"/>
        <v>239.41517390052832</v>
      </c>
      <c r="U21" s="1">
        <f t="shared" si="34"/>
        <v>931.35755780438399</v>
      </c>
      <c r="V21" s="1">
        <f t="shared" si="35"/>
        <v>928.01965757292055</v>
      </c>
      <c r="W21" s="7">
        <f t="shared" si="21"/>
        <v>-2.2411231897511597E-2</v>
      </c>
      <c r="X21" s="7">
        <f t="shared" si="38"/>
        <v>9.9214385982544506E-3</v>
      </c>
      <c r="Y21" s="7">
        <f t="shared" si="39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3"/>
        <v>2.4988921333566081</v>
      </c>
      <c r="AD21" s="8">
        <f t="shared" si="36"/>
        <v>2.8289948800713747</v>
      </c>
      <c r="AE21" s="8">
        <f t="shared" si="37"/>
        <v>1.6524296755249401</v>
      </c>
      <c r="AF21" s="7">
        <f t="shared" si="22"/>
        <v>-8.7582752643594608E-3</v>
      </c>
      <c r="AG21" s="7">
        <f t="shared" si="40"/>
        <v>2.8611862457217363E-4</v>
      </c>
      <c r="AH21" s="7">
        <f t="shared" si="41"/>
        <v>-3.2814885423209095E-3</v>
      </c>
      <c r="AI21" s="1">
        <f t="shared" si="23"/>
        <v>18716.277090078787</v>
      </c>
      <c r="AJ21" s="1">
        <f t="shared" si="24"/>
        <v>2405.123051543831</v>
      </c>
      <c r="AK21" s="1">
        <f t="shared" si="25"/>
        <v>726.542627647632</v>
      </c>
      <c r="AL21" s="10">
        <f t="shared" si="14"/>
        <v>7.2151889548752646</v>
      </c>
      <c r="AM21" s="10">
        <f t="shared" si="14"/>
        <v>0.98928505896881136</v>
      </c>
      <c r="AN21" s="10">
        <f t="shared" si="14"/>
        <v>0.38307826186973903</v>
      </c>
      <c r="AO21" s="7">
        <f t="shared" si="26"/>
        <v>1.8276539118654789E-2</v>
      </c>
      <c r="AP21" s="7">
        <f t="shared" si="15"/>
        <v>2.8144496824265453E-2</v>
      </c>
      <c r="AQ21" s="7">
        <f t="shared" si="15"/>
        <v>2.0372115051398465E-2</v>
      </c>
      <c r="AR21" s="1">
        <f t="shared" si="27"/>
        <v>11678.984230124415</v>
      </c>
      <c r="AS21" s="1">
        <f t="shared" si="28"/>
        <v>1746.4505244378474</v>
      </c>
      <c r="AT21" s="1">
        <f t="shared" si="29"/>
        <v>506.12644371242999</v>
      </c>
      <c r="AU21" s="1">
        <f t="shared" si="30"/>
        <v>2335.7968460248831</v>
      </c>
      <c r="AV21" s="1">
        <f t="shared" si="31"/>
        <v>349.2901048875695</v>
      </c>
      <c r="AW21" s="1">
        <f t="shared" si="32"/>
        <v>101.225288742486</v>
      </c>
      <c r="AX21">
        <v>0</v>
      </c>
      <c r="AY21">
        <v>0</v>
      </c>
      <c r="AZ21">
        <v>0</v>
      </c>
      <c r="BA21">
        <f t="shared" si="16"/>
        <v>0</v>
      </c>
      <c r="BB21">
        <f t="shared" si="17"/>
        <v>0</v>
      </c>
      <c r="BC21">
        <f t="shared" si="4"/>
        <v>0</v>
      </c>
      <c r="BD21">
        <f t="shared" si="4"/>
        <v>0</v>
      </c>
      <c r="BE21">
        <f t="shared" si="18"/>
        <v>0</v>
      </c>
      <c r="BF21">
        <f t="shared" si="5"/>
        <v>0</v>
      </c>
      <c r="BG21">
        <f t="shared" si="5"/>
        <v>0</v>
      </c>
      <c r="BH21">
        <f t="shared" si="6"/>
        <v>0</v>
      </c>
      <c r="BI21">
        <f t="shared" si="6"/>
        <v>0</v>
      </c>
      <c r="BJ21">
        <f t="shared" si="6"/>
        <v>0</v>
      </c>
      <c r="BK21" s="7">
        <f t="shared" si="33"/>
        <v>2.0173876499010562E-2</v>
      </c>
    </row>
    <row r="22" spans="1:6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19"/>
        <v>6.9846288060895212E-3</v>
      </c>
      <c r="F22" s="7">
        <f t="shared" si="7"/>
        <v>1.7251625849825869E-2</v>
      </c>
      <c r="G22" s="7">
        <f t="shared" si="8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9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20"/>
        <v>4.0893369020279735E-2</v>
      </c>
      <c r="O22" s="7">
        <f t="shared" si="10"/>
        <v>4.2868323293207E-2</v>
      </c>
      <c r="P22" s="7">
        <f t="shared" si="11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2"/>
        <v>243.05387961291987</v>
      </c>
      <c r="U22" s="1">
        <f t="shared" si="34"/>
        <v>918.92731212169167</v>
      </c>
      <c r="V22" s="1">
        <f t="shared" si="35"/>
        <v>912.48467178528426</v>
      </c>
      <c r="W22" s="7">
        <f t="shared" si="21"/>
        <v>1.519830866653149E-2</v>
      </c>
      <c r="X22" s="7">
        <f t="shared" si="38"/>
        <v>-1.3346373343440576E-2</v>
      </c>
      <c r="Y22" s="7">
        <f t="shared" si="39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3"/>
        <v>2.4636134916384531</v>
      </c>
      <c r="AD22" s="8">
        <f t="shared" si="36"/>
        <v>2.8412829323529851</v>
      </c>
      <c r="AE22" s="8">
        <f t="shared" si="37"/>
        <v>1.7017794034614855</v>
      </c>
      <c r="AF22" s="7">
        <f t="shared" si="22"/>
        <v>-1.411771290454511E-2</v>
      </c>
      <c r="AG22" s="7">
        <f t="shared" si="40"/>
        <v>4.3436106470791103E-3</v>
      </c>
      <c r="AH22" s="7">
        <f t="shared" si="41"/>
        <v>2.9864948970290017E-2</v>
      </c>
      <c r="AI22" s="1">
        <f t="shared" si="23"/>
        <v>19180.446227095796</v>
      </c>
      <c r="AJ22" s="1">
        <f t="shared" si="24"/>
        <v>2513.9008512770179</v>
      </c>
      <c r="AK22" s="1">
        <f t="shared" si="25"/>
        <v>755.1136536253548</v>
      </c>
      <c r="AL22" s="10">
        <f t="shared" si="14"/>
        <v>7.3470576380575281</v>
      </c>
      <c r="AM22" s="10">
        <f t="shared" si="14"/>
        <v>1.0171279891692524</v>
      </c>
      <c r="AN22" s="10">
        <f t="shared" si="14"/>
        <v>0.39088237629423911</v>
      </c>
      <c r="AO22" s="7">
        <f t="shared" si="26"/>
        <v>1.8276539118654789E-2</v>
      </c>
      <c r="AP22" s="7">
        <f t="shared" si="15"/>
        <v>2.8144496824265453E-2</v>
      </c>
      <c r="AQ22" s="7">
        <f t="shared" si="15"/>
        <v>2.0372115051398465E-2</v>
      </c>
      <c r="AR22" s="1">
        <f t="shared" si="27"/>
        <v>12017.57748462935</v>
      </c>
      <c r="AS22" s="1">
        <f t="shared" si="28"/>
        <v>1836.5185746661264</v>
      </c>
      <c r="AT22" s="1">
        <f t="shared" si="29"/>
        <v>530.67455630187533</v>
      </c>
      <c r="AU22" s="1">
        <f t="shared" si="30"/>
        <v>2403.5154969258701</v>
      </c>
      <c r="AV22" s="1">
        <f t="shared" si="31"/>
        <v>367.30371493322531</v>
      </c>
      <c r="AW22" s="1">
        <f t="shared" si="32"/>
        <v>106.13491126037508</v>
      </c>
      <c r="AX22">
        <v>0</v>
      </c>
      <c r="AY22">
        <v>0</v>
      </c>
      <c r="AZ22">
        <v>0</v>
      </c>
      <c r="BA22">
        <f t="shared" si="16"/>
        <v>0</v>
      </c>
      <c r="BB22">
        <f t="shared" si="17"/>
        <v>0</v>
      </c>
      <c r="BC22">
        <f t="shared" si="4"/>
        <v>0</v>
      </c>
      <c r="BD22">
        <f t="shared" si="4"/>
        <v>0</v>
      </c>
      <c r="BE22">
        <f t="shared" si="18"/>
        <v>0</v>
      </c>
      <c r="BF22">
        <f t="shared" si="5"/>
        <v>0</v>
      </c>
      <c r="BG22">
        <f t="shared" si="5"/>
        <v>0</v>
      </c>
      <c r="BH22">
        <f t="shared" si="6"/>
        <v>0</v>
      </c>
      <c r="BI22">
        <f t="shared" si="6"/>
        <v>0</v>
      </c>
      <c r="BJ22">
        <f t="shared" si="6"/>
        <v>0</v>
      </c>
      <c r="BK22" s="7">
        <f t="shared" si="33"/>
        <v>6.1508636266423861E-2</v>
      </c>
    </row>
    <row r="23" spans="1:6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19"/>
        <v>7.3482904106083602E-3</v>
      </c>
      <c r="F23" s="7">
        <f t="shared" si="7"/>
        <v>1.6168595294302479E-2</v>
      </c>
      <c r="G23" s="7">
        <f t="shared" si="8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9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20"/>
        <v>3.1697706905913892E-2</v>
      </c>
      <c r="O23" s="7">
        <f t="shared" si="10"/>
        <v>2.9855040327190441E-2</v>
      </c>
      <c r="P23" s="7">
        <f t="shared" si="11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2"/>
        <v>239.50476052364905</v>
      </c>
      <c r="U23" s="1">
        <f t="shared" si="34"/>
        <v>930.19975001883006</v>
      </c>
      <c r="V23" s="1">
        <f t="shared" si="35"/>
        <v>900.51487180944673</v>
      </c>
      <c r="W23" s="7">
        <f t="shared" si="21"/>
        <v>-1.4602190653870806E-2</v>
      </c>
      <c r="X23" s="7">
        <f t="shared" si="38"/>
        <v>1.2266952726774027E-2</v>
      </c>
      <c r="Y23" s="7">
        <f t="shared" si="39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3"/>
        <v>2.4545082380311687</v>
      </c>
      <c r="AD23" s="8">
        <f t="shared" si="36"/>
        <v>2.8172710428917731</v>
      </c>
      <c r="AE23" s="8">
        <f t="shared" si="37"/>
        <v>1.7962150035071196</v>
      </c>
      <c r="AF23" s="7">
        <f t="shared" si="22"/>
        <v>-3.6958937098646727E-3</v>
      </c>
      <c r="AG23" s="7">
        <f t="shared" si="40"/>
        <v>-8.4510729951581265E-3</v>
      </c>
      <c r="AH23" s="7">
        <f t="shared" si="41"/>
        <v>5.5492268770880981E-2</v>
      </c>
      <c r="AI23" s="1">
        <f t="shared" si="23"/>
        <v>19665.917101312087</v>
      </c>
      <c r="AJ23" s="1">
        <f t="shared" si="24"/>
        <v>2629.8144810825415</v>
      </c>
      <c r="AK23" s="1">
        <f t="shared" si="25"/>
        <v>785.73719952319448</v>
      </c>
      <c r="AL23" s="10">
        <f t="shared" ref="AL23:AN38" si="42">(1+AL$5)*AL22</f>
        <v>7.4813364243864982</v>
      </c>
      <c r="AM23" s="10">
        <f t="shared" si="42"/>
        <v>1.0457545446302978</v>
      </c>
      <c r="AN23" s="10">
        <f t="shared" si="42"/>
        <v>0.39884547703566936</v>
      </c>
      <c r="AO23" s="7">
        <f t="shared" si="26"/>
        <v>1.8276539118654789E-2</v>
      </c>
      <c r="AP23" s="7">
        <f t="shared" si="15"/>
        <v>2.8144496824265453E-2</v>
      </c>
      <c r="AQ23" s="7">
        <f t="shared" si="15"/>
        <v>2.0372115051398465E-2</v>
      </c>
      <c r="AR23" s="1">
        <f t="shared" si="27"/>
        <v>12370.791613899579</v>
      </c>
      <c r="AS23" s="1">
        <f t="shared" si="28"/>
        <v>1929.9119224887613</v>
      </c>
      <c r="AT23" s="1">
        <f t="shared" si="29"/>
        <v>556.63472644874889</v>
      </c>
      <c r="AU23" s="1">
        <f t="shared" si="30"/>
        <v>2474.158322779916</v>
      </c>
      <c r="AV23" s="1">
        <f t="shared" si="31"/>
        <v>385.98238449775226</v>
      </c>
      <c r="AW23" s="1">
        <f t="shared" si="32"/>
        <v>111.32694528974979</v>
      </c>
      <c r="AX23">
        <v>0</v>
      </c>
      <c r="AY23">
        <v>0</v>
      </c>
      <c r="AZ23">
        <v>0</v>
      </c>
      <c r="BA23">
        <f t="shared" si="16"/>
        <v>0</v>
      </c>
      <c r="BB23">
        <f t="shared" si="17"/>
        <v>0</v>
      </c>
      <c r="BC23">
        <f t="shared" si="4"/>
        <v>0</v>
      </c>
      <c r="BD23">
        <f t="shared" si="4"/>
        <v>0</v>
      </c>
      <c r="BE23">
        <f t="shared" si="18"/>
        <v>0</v>
      </c>
      <c r="BF23">
        <f t="shared" si="5"/>
        <v>0</v>
      </c>
      <c r="BG23">
        <f t="shared" si="5"/>
        <v>0</v>
      </c>
      <c r="BH23">
        <f t="shared" si="6"/>
        <v>0</v>
      </c>
      <c r="BI23">
        <f t="shared" si="6"/>
        <v>0</v>
      </c>
      <c r="BJ23">
        <f t="shared" si="6"/>
        <v>0</v>
      </c>
      <c r="BK23" s="7">
        <f t="shared" si="33"/>
        <v>5.2648442643014909E-2</v>
      </c>
    </row>
    <row r="24" spans="1:6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19"/>
        <v>7.2592798295529892E-3</v>
      </c>
      <c r="F24" s="7">
        <f t="shared" si="7"/>
        <v>1.6032358762138932E-2</v>
      </c>
      <c r="G24" s="7">
        <f t="shared" si="8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9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20"/>
        <v>3.4275712981129303E-2</v>
      </c>
      <c r="O24" s="7">
        <f t="shared" si="10"/>
        <v>1.6033509673959889E-2</v>
      </c>
      <c r="P24" s="7">
        <f t="shared" si="11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2"/>
        <v>236.96599895979352</v>
      </c>
      <c r="U24" s="1">
        <f t="shared" si="34"/>
        <v>953.04866684438355</v>
      </c>
      <c r="V24" s="1">
        <f t="shared" si="35"/>
        <v>887.72358916796884</v>
      </c>
      <c r="W24" s="7">
        <f t="shared" si="21"/>
        <v>-1.0600046355257464E-2</v>
      </c>
      <c r="X24" s="7">
        <f t="shared" si="38"/>
        <v>2.4563451909217271E-2</v>
      </c>
      <c r="Y24" s="7">
        <f t="shared" si="39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3"/>
        <v>2.4498286870526638</v>
      </c>
      <c r="AD24" s="8">
        <f t="shared" si="36"/>
        <v>2.81064944312521</v>
      </c>
      <c r="AE24" s="8">
        <f t="shared" si="37"/>
        <v>1.831713986286849</v>
      </c>
      <c r="AF24" s="7">
        <f t="shared" si="22"/>
        <v>-1.9065126390688247E-3</v>
      </c>
      <c r="AG24" s="7">
        <f t="shared" si="40"/>
        <v>-2.3503595024234603E-3</v>
      </c>
      <c r="AH24" s="7">
        <f t="shared" si="41"/>
        <v>1.9763214710052823E-2</v>
      </c>
      <c r="AI24" s="1">
        <f t="shared" si="23"/>
        <v>20173.483713960795</v>
      </c>
      <c r="AJ24" s="1">
        <f t="shared" si="24"/>
        <v>2752.8154174720398</v>
      </c>
      <c r="AK24" s="1">
        <f t="shared" si="25"/>
        <v>818.4904248606249</v>
      </c>
      <c r="AL24" s="10">
        <f t="shared" si="42"/>
        <v>7.6180693622066151</v>
      </c>
      <c r="AM24" s="10">
        <f t="shared" si="42"/>
        <v>1.0751867800906063</v>
      </c>
      <c r="AN24" s="10">
        <f t="shared" si="42"/>
        <v>0.4069708029815699</v>
      </c>
      <c r="AO24" s="7">
        <f t="shared" si="26"/>
        <v>1.8276539118654789E-2</v>
      </c>
      <c r="AP24" s="7">
        <f t="shared" si="15"/>
        <v>2.8144496824265453E-2</v>
      </c>
      <c r="AQ24" s="7">
        <f t="shared" si="15"/>
        <v>2.0372115051398465E-2</v>
      </c>
      <c r="AR24" s="1">
        <f t="shared" si="27"/>
        <v>12734.725569322683</v>
      </c>
      <c r="AS24" s="1">
        <f t="shared" si="28"/>
        <v>2028.0939615411587</v>
      </c>
      <c r="AT24" s="1">
        <f t="shared" si="29"/>
        <v>584.0582684426081</v>
      </c>
      <c r="AU24" s="1">
        <f t="shared" si="30"/>
        <v>2546.9451138645368</v>
      </c>
      <c r="AV24" s="1">
        <f t="shared" si="31"/>
        <v>405.61879230823178</v>
      </c>
      <c r="AW24" s="1">
        <f t="shared" si="32"/>
        <v>116.81165368852163</v>
      </c>
      <c r="AX24">
        <v>0</v>
      </c>
      <c r="AY24">
        <v>0</v>
      </c>
      <c r="AZ24">
        <v>0</v>
      </c>
      <c r="BA24">
        <f t="shared" si="16"/>
        <v>0</v>
      </c>
      <c r="BB24">
        <f t="shared" si="17"/>
        <v>0</v>
      </c>
      <c r="BC24">
        <f t="shared" si="4"/>
        <v>0</v>
      </c>
      <c r="BD24">
        <f t="shared" si="4"/>
        <v>0</v>
      </c>
      <c r="BE24">
        <f t="shared" si="18"/>
        <v>0</v>
      </c>
      <c r="BF24">
        <f t="shared" si="5"/>
        <v>0</v>
      </c>
      <c r="BG24">
        <f t="shared" si="5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 s="7">
        <f t="shared" si="33"/>
        <v>5.298173514030588E-2</v>
      </c>
    </row>
    <row r="25" spans="1:6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19"/>
        <v>7.1710102906858975E-3</v>
      </c>
      <c r="F25" s="7">
        <f t="shared" si="7"/>
        <v>1.6106980972057983E-2</v>
      </c>
      <c r="G25" s="7">
        <f t="shared" si="8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9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20"/>
        <v>3.1199121385352857E-2</v>
      </c>
      <c r="O25" s="7">
        <f t="shared" si="10"/>
        <v>3.4800518287731563E-2</v>
      </c>
      <c r="P25" s="7">
        <f t="shared" si="11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2"/>
        <v>233.53220678226603</v>
      </c>
      <c r="U25" s="1">
        <f t="shared" si="34"/>
        <v>937.57902753538292</v>
      </c>
      <c r="V25" s="1">
        <f t="shared" si="35"/>
        <v>902.67990564339846</v>
      </c>
      <c r="W25" s="7">
        <f t="shared" si="21"/>
        <v>-1.449065348024936E-2</v>
      </c>
      <c r="X25" s="7">
        <f t="shared" si="38"/>
        <v>-1.6231741197668126E-2</v>
      </c>
      <c r="Y25" s="7">
        <f t="shared" si="39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3"/>
        <v>2.4496385895153021</v>
      </c>
      <c r="AD25" s="8">
        <f t="shared" si="36"/>
        <v>2.7832867863149318</v>
      </c>
      <c r="AE25" s="8">
        <f t="shared" si="37"/>
        <v>1.8505048501277181</v>
      </c>
      <c r="AF25" s="7">
        <f t="shared" si="22"/>
        <v>-7.7596257389900281E-5</v>
      </c>
      <c r="AG25" s="7">
        <f t="shared" si="40"/>
        <v>-9.73535026831851E-3</v>
      </c>
      <c r="AH25" s="7">
        <f t="shared" si="41"/>
        <v>1.0258623333963213E-2</v>
      </c>
      <c r="AI25" s="1">
        <f t="shared" si="23"/>
        <v>20703.080456429256</v>
      </c>
      <c r="AJ25" s="1">
        <f t="shared" si="24"/>
        <v>2883.1526680330676</v>
      </c>
      <c r="AK25" s="1">
        <f t="shared" si="25"/>
        <v>853.45303606308403</v>
      </c>
      <c r="AL25" s="10">
        <f t="shared" si="42"/>
        <v>7.7573013049136099</v>
      </c>
      <c r="AM25" s="10">
        <f t="shared" si="42"/>
        <v>1.1054473710083585</v>
      </c>
      <c r="AN25" s="10">
        <f t="shared" si="42"/>
        <v>0.41526165900247047</v>
      </c>
      <c r="AO25" s="7">
        <f t="shared" si="26"/>
        <v>1.8276539118654789E-2</v>
      </c>
      <c r="AP25" s="7">
        <f t="shared" si="15"/>
        <v>2.8144496824265453E-2</v>
      </c>
      <c r="AQ25" s="7">
        <f t="shared" si="15"/>
        <v>2.0372115051398465E-2</v>
      </c>
      <c r="AR25" s="1">
        <f t="shared" si="27"/>
        <v>13109.578103711832</v>
      </c>
      <c r="AS25" s="1">
        <f t="shared" si="28"/>
        <v>2131.6303000965931</v>
      </c>
      <c r="AT25" s="1">
        <f t="shared" si="29"/>
        <v>612.9875680391068</v>
      </c>
      <c r="AU25" s="1">
        <f t="shared" si="30"/>
        <v>2621.9156207423666</v>
      </c>
      <c r="AV25" s="1">
        <f t="shared" si="31"/>
        <v>426.32606001931867</v>
      </c>
      <c r="AW25" s="1">
        <f t="shared" si="32"/>
        <v>122.59751360782137</v>
      </c>
      <c r="AX25">
        <v>0</v>
      </c>
      <c r="AY25">
        <v>0</v>
      </c>
      <c r="AZ25">
        <v>0</v>
      </c>
      <c r="BA25">
        <f t="shared" si="16"/>
        <v>0</v>
      </c>
      <c r="BB25">
        <f t="shared" si="17"/>
        <v>0</v>
      </c>
      <c r="BC25">
        <f t="shared" si="4"/>
        <v>0</v>
      </c>
      <c r="BD25">
        <f t="shared" si="4"/>
        <v>0</v>
      </c>
      <c r="BE25">
        <f t="shared" si="18"/>
        <v>0</v>
      </c>
      <c r="BF25">
        <f t="shared" si="5"/>
        <v>0</v>
      </c>
      <c r="BG25">
        <f t="shared" si="5"/>
        <v>0</v>
      </c>
      <c r="BH25">
        <f t="shared" si="6"/>
        <v>0</v>
      </c>
      <c r="BI25">
        <f t="shared" si="6"/>
        <v>0</v>
      </c>
      <c r="BJ25">
        <f t="shared" si="6"/>
        <v>0</v>
      </c>
      <c r="BK25" s="7">
        <f t="shared" si="33"/>
        <v>5.1730956327600025E-2</v>
      </c>
    </row>
    <row r="26" spans="1:6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19"/>
        <v>6.9399655695143725E-3</v>
      </c>
      <c r="F26" s="7">
        <f t="shared" si="7"/>
        <v>1.5668442836691332E-2</v>
      </c>
      <c r="G26" s="7">
        <f t="shared" si="8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9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20"/>
        <v>1.9866883309723526E-2</v>
      </c>
      <c r="O26" s="7">
        <f t="shared" si="10"/>
        <v>3.1415457728710017E-2</v>
      </c>
      <c r="P26" s="7">
        <f t="shared" si="11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2"/>
        <v>221.55623080971907</v>
      </c>
      <c r="U26" s="1">
        <f t="shared" si="34"/>
        <v>902.87289581321522</v>
      </c>
      <c r="V26" s="1">
        <f t="shared" si="35"/>
        <v>880.94465297742408</v>
      </c>
      <c r="W26" s="7">
        <f t="shared" si="21"/>
        <v>-5.1281902986994754E-2</v>
      </c>
      <c r="X26" s="7">
        <f t="shared" si="38"/>
        <v>-3.7016753471331154E-2</v>
      </c>
      <c r="Y26" s="7">
        <f t="shared" si="39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3"/>
        <v>2.4457874406053151</v>
      </c>
      <c r="AD26" s="8">
        <f t="shared" si="36"/>
        <v>2.8182464047647726</v>
      </c>
      <c r="AE26" s="8">
        <f t="shared" si="37"/>
        <v>1.871783504022132</v>
      </c>
      <c r="AF26" s="7">
        <f t="shared" si="22"/>
        <v>-1.5721294261408225E-3</v>
      </c>
      <c r="AG26" s="7">
        <f t="shared" si="40"/>
        <v>1.2560552014162951E-2</v>
      </c>
      <c r="AH26" s="7">
        <f t="shared" si="41"/>
        <v>1.1498837137846607E-2</v>
      </c>
      <c r="AI26" s="1">
        <f t="shared" si="23"/>
        <v>21254.688031528698</v>
      </c>
      <c r="AJ26" s="1">
        <f t="shared" si="24"/>
        <v>3021.1634612490798</v>
      </c>
      <c r="AK26" s="1">
        <f t="shared" si="25"/>
        <v>890.70524606459708</v>
      </c>
      <c r="AL26" s="10">
        <f t="shared" si="42"/>
        <v>7.8990779256680552</v>
      </c>
      <c r="AM26" s="10">
        <f t="shared" si="42"/>
        <v>1.1365596310310959</v>
      </c>
      <c r="AN26" s="10">
        <f t="shared" si="42"/>
        <v>0.42372141729610341</v>
      </c>
      <c r="AO26" s="7">
        <f t="shared" si="26"/>
        <v>1.8276539118654789E-2</v>
      </c>
      <c r="AP26" s="7">
        <f t="shared" si="15"/>
        <v>2.8144496824265453E-2</v>
      </c>
      <c r="AQ26" s="7">
        <f t="shared" si="15"/>
        <v>2.0372115051398465E-2</v>
      </c>
      <c r="AR26" s="1">
        <f t="shared" si="27"/>
        <v>13494.017494907323</v>
      </c>
      <c r="AS26" s="1">
        <f t="shared" si="28"/>
        <v>2239.9015183999031</v>
      </c>
      <c r="AT26" s="1">
        <f t="shared" si="29"/>
        <v>643.45977696064494</v>
      </c>
      <c r="AU26" s="1">
        <f t="shared" si="30"/>
        <v>2698.8034989814646</v>
      </c>
      <c r="AV26" s="1">
        <f t="shared" si="31"/>
        <v>447.98030367998064</v>
      </c>
      <c r="AW26" s="1">
        <f t="shared" si="32"/>
        <v>128.69195539212899</v>
      </c>
      <c r="AX26">
        <v>0</v>
      </c>
      <c r="AY26">
        <v>0</v>
      </c>
      <c r="AZ26">
        <v>0</v>
      </c>
      <c r="BA26">
        <f t="shared" si="16"/>
        <v>0</v>
      </c>
      <c r="BB26">
        <f t="shared" si="17"/>
        <v>0</v>
      </c>
      <c r="BC26">
        <f t="shared" si="4"/>
        <v>0</v>
      </c>
      <c r="BD26">
        <f t="shared" si="4"/>
        <v>0</v>
      </c>
      <c r="BE26">
        <f t="shared" si="18"/>
        <v>0</v>
      </c>
      <c r="BF26">
        <f t="shared" si="5"/>
        <v>0</v>
      </c>
      <c r="BG26">
        <f t="shared" si="5"/>
        <v>0</v>
      </c>
      <c r="BH26">
        <f t="shared" si="6"/>
        <v>0</v>
      </c>
      <c r="BI26">
        <f t="shared" si="6"/>
        <v>0</v>
      </c>
      <c r="BJ26">
        <f t="shared" si="6"/>
        <v>0</v>
      </c>
      <c r="BK26" s="7">
        <f t="shared" si="33"/>
        <v>4.2806571653571907E-2</v>
      </c>
    </row>
    <row r="27" spans="1:6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19"/>
        <v>6.9168601659503892E-3</v>
      </c>
      <c r="F27" s="7">
        <f t="shared" si="7"/>
        <v>1.5817996879959884E-2</v>
      </c>
      <c r="G27" s="7">
        <f t="shared" si="8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9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20"/>
        <v>8.3770125689435204E-3</v>
      </c>
      <c r="O27" s="7">
        <f t="shared" si="10"/>
        <v>3.3044380272222451E-3</v>
      </c>
      <c r="P27" s="7">
        <f t="shared" si="11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2"/>
        <v>212.36445626954927</v>
      </c>
      <c r="U27" s="1">
        <f t="shared" si="34"/>
        <v>899.9089338975441</v>
      </c>
      <c r="V27" s="1">
        <f t="shared" si="35"/>
        <v>881.70150629598425</v>
      </c>
      <c r="W27" s="7">
        <f t="shared" si="21"/>
        <v>-4.1487321329563676E-2</v>
      </c>
      <c r="X27" s="7">
        <f t="shared" si="38"/>
        <v>-3.2828119322393379E-3</v>
      </c>
      <c r="Y27" s="7">
        <f t="shared" si="39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3"/>
        <v>2.4149199480729333</v>
      </c>
      <c r="AD27" s="8">
        <f t="shared" si="36"/>
        <v>2.735183012324311</v>
      </c>
      <c r="AE27" s="8">
        <f t="shared" si="37"/>
        <v>1.8350201755581217</v>
      </c>
      <c r="AF27" s="7">
        <f t="shared" si="22"/>
        <v>-1.2620676686745269E-2</v>
      </c>
      <c r="AG27" s="7">
        <f t="shared" si="40"/>
        <v>-2.9473431528211025E-2</v>
      </c>
      <c r="AH27" s="7">
        <f t="shared" si="41"/>
        <v>-1.9640801612479497E-2</v>
      </c>
      <c r="AI27" s="1">
        <f t="shared" si="23"/>
        <v>21828.022727357296</v>
      </c>
      <c r="AJ27" s="1">
        <f t="shared" si="24"/>
        <v>3167.0274188041526</v>
      </c>
      <c r="AK27" s="1">
        <f t="shared" si="25"/>
        <v>930.32667685026638</v>
      </c>
      <c r="AL27" s="10">
        <f t="shared" si="42"/>
        <v>8.0434457323778297</v>
      </c>
      <c r="AM27" s="10">
        <f t="shared" si="42"/>
        <v>1.168547529957239</v>
      </c>
      <c r="AN27" s="10">
        <f t="shared" si="42"/>
        <v>0.43235351875900124</v>
      </c>
      <c r="AO27" s="7">
        <f t="shared" si="26"/>
        <v>1.8276539118654789E-2</v>
      </c>
      <c r="AP27" s="7">
        <f t="shared" si="15"/>
        <v>2.8144496824265453E-2</v>
      </c>
      <c r="AQ27" s="7">
        <f t="shared" si="15"/>
        <v>2.0372115051398465E-2</v>
      </c>
      <c r="AR27" s="1">
        <f t="shared" si="27"/>
        <v>13890.370487217331</v>
      </c>
      <c r="AS27" s="1">
        <f t="shared" si="28"/>
        <v>2354.1347690798179</v>
      </c>
      <c r="AT27" s="1">
        <f t="shared" si="29"/>
        <v>675.50719544604306</v>
      </c>
      <c r="AU27" s="1">
        <f t="shared" si="30"/>
        <v>2778.0740974434666</v>
      </c>
      <c r="AV27" s="1">
        <f t="shared" si="31"/>
        <v>470.82695381596363</v>
      </c>
      <c r="AW27" s="1">
        <f t="shared" si="32"/>
        <v>135.10143908920861</v>
      </c>
      <c r="AX27">
        <v>0</v>
      </c>
      <c r="AY27">
        <v>0</v>
      </c>
      <c r="AZ27">
        <v>0</v>
      </c>
      <c r="BA27">
        <f t="shared" si="16"/>
        <v>0</v>
      </c>
      <c r="BB27">
        <f t="shared" si="17"/>
        <v>0</v>
      </c>
      <c r="BC27">
        <f t="shared" si="4"/>
        <v>0</v>
      </c>
      <c r="BD27">
        <f t="shared" si="4"/>
        <v>0</v>
      </c>
      <c r="BE27">
        <f t="shared" si="18"/>
        <v>0</v>
      </c>
      <c r="BF27">
        <f t="shared" si="5"/>
        <v>0</v>
      </c>
      <c r="BG27">
        <f t="shared" si="5"/>
        <v>0</v>
      </c>
      <c r="BH27">
        <f t="shared" si="6"/>
        <v>0</v>
      </c>
      <c r="BI27">
        <f t="shared" si="6"/>
        <v>0</v>
      </c>
      <c r="BJ27">
        <f t="shared" si="6"/>
        <v>0</v>
      </c>
      <c r="BK27" s="7">
        <f t="shared" si="33"/>
        <v>2.9448153818693784E-2</v>
      </c>
    </row>
    <row r="28" spans="1:6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19"/>
        <v>6.1984829573309419E-3</v>
      </c>
      <c r="F28" s="7">
        <f t="shared" si="7"/>
        <v>1.6820629902325246E-2</v>
      </c>
      <c r="G28" s="7">
        <f t="shared" si="8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9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20"/>
        <v>-2.7494350847778737E-3</v>
      </c>
      <c r="O28" s="7">
        <f t="shared" si="10"/>
        <v>-1.2558306585870205E-2</v>
      </c>
      <c r="P28" s="7">
        <f t="shared" si="11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2"/>
        <v>206.37847509359841</v>
      </c>
      <c r="U28" s="1">
        <f t="shared" si="34"/>
        <v>927.07388067722479</v>
      </c>
      <c r="V28" s="1">
        <f t="shared" si="35"/>
        <v>889.61113157263264</v>
      </c>
      <c r="W28" s="7">
        <f t="shared" si="21"/>
        <v>-2.8187302532176051E-2</v>
      </c>
      <c r="X28" s="7">
        <f t="shared" si="38"/>
        <v>3.0186328589969724E-2</v>
      </c>
      <c r="Y28" s="7">
        <f t="shared" si="39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3"/>
        <v>2.3856263347113855</v>
      </c>
      <c r="AD28" s="8">
        <f t="shared" si="36"/>
        <v>2.7388918519516774</v>
      </c>
      <c r="AE28" s="8">
        <f t="shared" si="37"/>
        <v>1.8382081108631489</v>
      </c>
      <c r="AF28" s="7">
        <f t="shared" si="22"/>
        <v>-1.2130262696667726E-2</v>
      </c>
      <c r="AG28" s="7">
        <f t="shared" si="40"/>
        <v>1.3559749423182055E-3</v>
      </c>
      <c r="AH28" s="7">
        <f t="shared" si="41"/>
        <v>1.7372753430668908E-3</v>
      </c>
      <c r="AI28" s="1">
        <f t="shared" si="23"/>
        <v>22423.294552065036</v>
      </c>
      <c r="AJ28" s="1">
        <f t="shared" si="24"/>
        <v>3321.1516307397014</v>
      </c>
      <c r="AK28" s="1">
        <f t="shared" si="25"/>
        <v>972.39544825444841</v>
      </c>
      <c r="AL28" s="10">
        <f t="shared" si="42"/>
        <v>8.1904520829544101</v>
      </c>
      <c r="AM28" s="10">
        <f t="shared" si="42"/>
        <v>1.2014357122031238</v>
      </c>
      <c r="AN28" s="10">
        <f t="shared" si="42"/>
        <v>0.44116147438603659</v>
      </c>
      <c r="AO28" s="7">
        <f t="shared" si="26"/>
        <v>1.8276539118654789E-2</v>
      </c>
      <c r="AP28" s="7">
        <f t="shared" si="15"/>
        <v>2.8144496824265453E-2</v>
      </c>
      <c r="AQ28" s="7">
        <f t="shared" si="15"/>
        <v>2.0372115051398465E-2</v>
      </c>
      <c r="AR28" s="1">
        <f t="shared" si="27"/>
        <v>14291.028943514424</v>
      </c>
      <c r="AS28" s="1">
        <f t="shared" si="28"/>
        <v>2476.3289346641304</v>
      </c>
      <c r="AT28" s="1">
        <f t="shared" si="29"/>
        <v>709.16534183997157</v>
      </c>
      <c r="AU28" s="1">
        <f t="shared" si="30"/>
        <v>2858.205788702885</v>
      </c>
      <c r="AV28" s="1">
        <f t="shared" si="31"/>
        <v>495.26578693282613</v>
      </c>
      <c r="AW28" s="1">
        <f t="shared" si="32"/>
        <v>141.83306836799431</v>
      </c>
      <c r="AX28">
        <v>0</v>
      </c>
      <c r="AY28">
        <v>0</v>
      </c>
      <c r="AZ28">
        <v>0</v>
      </c>
      <c r="BA28">
        <f t="shared" si="16"/>
        <v>0</v>
      </c>
      <c r="BB28">
        <f t="shared" si="17"/>
        <v>0</v>
      </c>
      <c r="BC28">
        <f t="shared" si="4"/>
        <v>0</v>
      </c>
      <c r="BD28">
        <f t="shared" si="4"/>
        <v>0</v>
      </c>
      <c r="BE28">
        <f t="shared" si="18"/>
        <v>0</v>
      </c>
      <c r="BF28">
        <f t="shared" si="5"/>
        <v>0</v>
      </c>
      <c r="BG28">
        <f t="shared" si="5"/>
        <v>0</v>
      </c>
      <c r="BH28">
        <f t="shared" si="6"/>
        <v>0</v>
      </c>
      <c r="BI28">
        <f t="shared" si="6"/>
        <v>0</v>
      </c>
      <c r="BJ28">
        <f t="shared" si="6"/>
        <v>0</v>
      </c>
      <c r="BK28" s="7">
        <f t="shared" si="33"/>
        <v>1.7109021078205416E-2</v>
      </c>
    </row>
    <row r="29" spans="1:6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19"/>
        <v>5.666316603642807E-3</v>
      </c>
      <c r="F29" s="7">
        <f t="shared" si="7"/>
        <v>1.6624795407551574E-2</v>
      </c>
      <c r="G29" s="7">
        <f t="shared" si="8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9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20"/>
        <v>1.9024498519717437E-2</v>
      </c>
      <c r="O29" s="7">
        <f t="shared" si="10"/>
        <v>-1.0547563627891443E-2</v>
      </c>
      <c r="P29" s="7">
        <f t="shared" si="11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2"/>
        <v>202.10092770770731</v>
      </c>
      <c r="U29" s="1">
        <f t="shared" si="34"/>
        <v>939.74627918148394</v>
      </c>
      <c r="V29" s="1">
        <f t="shared" si="35"/>
        <v>883.6069313906263</v>
      </c>
      <c r="W29" s="7">
        <f t="shared" si="21"/>
        <v>-2.0726712821921511E-2</v>
      </c>
      <c r="X29" s="7">
        <f t="shared" si="38"/>
        <v>1.3669243377886886E-2</v>
      </c>
      <c r="Y29" s="7">
        <f t="shared" si="39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3"/>
        <v>2.3750849615876435</v>
      </c>
      <c r="AD29" s="8">
        <f t="shared" si="36"/>
        <v>2.7443910675908154</v>
      </c>
      <c r="AE29" s="8">
        <f t="shared" si="37"/>
        <v>1.8865369423268037</v>
      </c>
      <c r="AF29" s="7">
        <f t="shared" si="22"/>
        <v>-4.4187025312232286E-3</v>
      </c>
      <c r="AG29" s="7">
        <f t="shared" si="40"/>
        <v>2.0078250388817498E-3</v>
      </c>
      <c r="AH29" s="7">
        <f t="shared" si="41"/>
        <v>2.6291273103436374E-2</v>
      </c>
      <c r="AI29" s="1">
        <f t="shared" si="23"/>
        <v>23039.17088556142</v>
      </c>
      <c r="AJ29" s="1">
        <f t="shared" si="24"/>
        <v>3484.3022545985577</v>
      </c>
      <c r="AK29" s="1">
        <f t="shared" si="25"/>
        <v>1016.9889717969979</v>
      </c>
      <c r="AL29" s="10">
        <f t="shared" si="42"/>
        <v>8.3401452008479939</v>
      </c>
      <c r="AM29" s="10">
        <f t="shared" si="42"/>
        <v>1.2352495157897838</v>
      </c>
      <c r="AN29" s="10">
        <f t="shared" si="42"/>
        <v>0.45014886669847348</v>
      </c>
      <c r="AO29" s="7">
        <f t="shared" si="26"/>
        <v>1.8276539118654789E-2</v>
      </c>
      <c r="AP29" s="7">
        <f t="shared" si="15"/>
        <v>2.8144496824265453E-2</v>
      </c>
      <c r="AQ29" s="7">
        <f t="shared" si="15"/>
        <v>2.0372115051398465E-2</v>
      </c>
      <c r="AR29" s="1">
        <f t="shared" si="27"/>
        <v>14697.580410115128</v>
      </c>
      <c r="AS29" s="1">
        <f t="shared" si="28"/>
        <v>2604.6925589547745</v>
      </c>
      <c r="AT29" s="1">
        <f t="shared" si="29"/>
        <v>744.45223076733339</v>
      </c>
      <c r="AU29" s="1">
        <f t="shared" si="30"/>
        <v>2939.5160820230258</v>
      </c>
      <c r="AV29" s="1">
        <f t="shared" si="31"/>
        <v>520.93851179095498</v>
      </c>
      <c r="AW29" s="1">
        <f t="shared" si="32"/>
        <v>148.89044615346668</v>
      </c>
      <c r="AX29">
        <v>0</v>
      </c>
      <c r="AY29">
        <v>0</v>
      </c>
      <c r="AZ29">
        <v>0</v>
      </c>
      <c r="BA29">
        <f t="shared" si="16"/>
        <v>0</v>
      </c>
      <c r="BB29">
        <f t="shared" si="17"/>
        <v>0</v>
      </c>
      <c r="BC29">
        <f t="shared" si="4"/>
        <v>0</v>
      </c>
      <c r="BD29">
        <f t="shared" si="4"/>
        <v>0</v>
      </c>
      <c r="BE29">
        <f t="shared" si="18"/>
        <v>0</v>
      </c>
      <c r="BF29">
        <f t="shared" si="5"/>
        <v>0</v>
      </c>
      <c r="BG29">
        <f t="shared" si="5"/>
        <v>0</v>
      </c>
      <c r="BH29">
        <f t="shared" si="6"/>
        <v>0</v>
      </c>
      <c r="BI29">
        <f t="shared" si="6"/>
        <v>0</v>
      </c>
      <c r="BJ29">
        <f t="shared" si="6"/>
        <v>0</v>
      </c>
      <c r="BK29" s="7">
        <f t="shared" si="33"/>
        <v>3.5451074401415789E-2</v>
      </c>
    </row>
    <row r="30" spans="1:6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19"/>
        <v>5.2636035724735741E-3</v>
      </c>
      <c r="F30" s="7">
        <f t="shared" si="7"/>
        <v>1.5904845060938921E-2</v>
      </c>
      <c r="G30" s="7">
        <f t="shared" si="8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9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20"/>
        <v>3.5377179583490292E-2</v>
      </c>
      <c r="O30" s="7">
        <f t="shared" si="10"/>
        <v>2.5417406123961817E-2</v>
      </c>
      <c r="P30" s="7">
        <f t="shared" si="11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2"/>
        <v>201.70557911853126</v>
      </c>
      <c r="U30" s="1">
        <f t="shared" si="34"/>
        <v>941.66348339372075</v>
      </c>
      <c r="V30" s="1">
        <f t="shared" si="35"/>
        <v>872.71451539045961</v>
      </c>
      <c r="W30" s="7">
        <f t="shared" si="21"/>
        <v>-1.9561938367143039E-3</v>
      </c>
      <c r="X30" s="7">
        <f t="shared" si="38"/>
        <v>2.040129612331798E-3</v>
      </c>
      <c r="Y30" s="7">
        <f t="shared" si="39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3"/>
        <v>2.3409095494429892</v>
      </c>
      <c r="AD30" s="8">
        <f t="shared" si="36"/>
        <v>2.7203543668669528</v>
      </c>
      <c r="AE30" s="8">
        <f t="shared" si="37"/>
        <v>1.9115173214066605</v>
      </c>
      <c r="AF30" s="7">
        <f t="shared" si="22"/>
        <v>-1.4389132472048205E-2</v>
      </c>
      <c r="AG30" s="7">
        <f t="shared" si="40"/>
        <v>-8.7584823488597863E-3</v>
      </c>
      <c r="AH30" s="7">
        <f t="shared" si="41"/>
        <v>1.3241394069414048E-2</v>
      </c>
      <c r="AI30" s="1">
        <f t="shared" si="23"/>
        <v>23674.769879028307</v>
      </c>
      <c r="AJ30" s="1">
        <f t="shared" si="24"/>
        <v>3656.8105409296572</v>
      </c>
      <c r="AK30" s="1">
        <f t="shared" si="25"/>
        <v>1064.1805207707648</v>
      </c>
      <c r="AL30" s="10">
        <f t="shared" si="42"/>
        <v>8.492574190866554</v>
      </c>
      <c r="AM30" s="10">
        <f t="shared" si="42"/>
        <v>1.2700149918641048</v>
      </c>
      <c r="AN30" s="10">
        <f t="shared" si="42"/>
        <v>0.45931935120111139</v>
      </c>
      <c r="AO30" s="7">
        <f t="shared" si="26"/>
        <v>1.8276539118654789E-2</v>
      </c>
      <c r="AP30" s="7">
        <f t="shared" si="15"/>
        <v>2.8144496824265453E-2</v>
      </c>
      <c r="AQ30" s="7">
        <f t="shared" si="15"/>
        <v>2.0372115051398465E-2</v>
      </c>
      <c r="AR30" s="1">
        <f t="shared" si="27"/>
        <v>15111.213230538651</v>
      </c>
      <c r="AS30" s="1">
        <f t="shared" si="28"/>
        <v>2738.3589610262852</v>
      </c>
      <c r="AT30" s="1">
        <f t="shared" si="29"/>
        <v>781.41888012864194</v>
      </c>
      <c r="AU30" s="1">
        <f t="shared" si="30"/>
        <v>3022.2426461077303</v>
      </c>
      <c r="AV30" s="1">
        <f t="shared" si="31"/>
        <v>547.67179220525702</v>
      </c>
      <c r="AW30" s="1">
        <f t="shared" si="32"/>
        <v>156.2837760257284</v>
      </c>
      <c r="AX30">
        <v>0</v>
      </c>
      <c r="AY30">
        <v>0</v>
      </c>
      <c r="AZ30">
        <v>0</v>
      </c>
      <c r="BA30">
        <f t="shared" si="16"/>
        <v>0</v>
      </c>
      <c r="BB30">
        <f t="shared" si="17"/>
        <v>0</v>
      </c>
      <c r="BC30">
        <f t="shared" si="4"/>
        <v>0</v>
      </c>
      <c r="BD30">
        <f t="shared" si="4"/>
        <v>0</v>
      </c>
      <c r="BE30">
        <f t="shared" si="18"/>
        <v>0</v>
      </c>
      <c r="BF30">
        <f t="shared" si="5"/>
        <v>0</v>
      </c>
      <c r="BG30">
        <f t="shared" si="5"/>
        <v>0</v>
      </c>
      <c r="BH30">
        <f t="shared" si="6"/>
        <v>0</v>
      </c>
      <c r="BI30">
        <f t="shared" si="6"/>
        <v>0</v>
      </c>
      <c r="BJ30">
        <f t="shared" si="6"/>
        <v>0</v>
      </c>
      <c r="BK30" s="7">
        <f t="shared" si="33"/>
        <v>5.377947418379822E-2</v>
      </c>
    </row>
    <row r="31" spans="1:6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19"/>
        <v>5.4244692212248591E-3</v>
      </c>
      <c r="F31" s="7">
        <f t="shared" si="7"/>
        <v>1.6064507173073395E-2</v>
      </c>
      <c r="G31" s="7">
        <f t="shared" si="8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9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20"/>
        <v>2.9085819571173399E-2</v>
      </c>
      <c r="O31" s="7">
        <f t="shared" si="10"/>
        <v>1.272489895011053E-2</v>
      </c>
      <c r="P31" s="7">
        <f t="shared" si="11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2"/>
        <v>199.08113068127511</v>
      </c>
      <c r="U31" s="1">
        <f t="shared" si="34"/>
        <v>947.36627196858285</v>
      </c>
      <c r="V31" s="1">
        <f t="shared" si="35"/>
        <v>874.98272398389327</v>
      </c>
      <c r="W31" s="7">
        <f t="shared" si="21"/>
        <v>-1.3011283320596201E-2</v>
      </c>
      <c r="X31" s="7">
        <f t="shared" si="38"/>
        <v>6.0560791359451915E-3</v>
      </c>
      <c r="Y31" s="7">
        <f t="shared" si="39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3"/>
        <v>2.3139111537652339</v>
      </c>
      <c r="AD31" s="8">
        <f t="shared" si="36"/>
        <v>2.8188005878676665</v>
      </c>
      <c r="AE31" s="8">
        <f t="shared" si="37"/>
        <v>1.9431513150416031</v>
      </c>
      <c r="AF31" s="7">
        <f t="shared" si="22"/>
        <v>-1.1533292981858012E-2</v>
      </c>
      <c r="AG31" s="7">
        <f t="shared" si="40"/>
        <v>3.6188748862926667E-2</v>
      </c>
      <c r="AH31" s="7">
        <f t="shared" si="41"/>
        <v>1.6549153534043626E-2</v>
      </c>
      <c r="AI31" s="1">
        <f t="shared" si="23"/>
        <v>24329.535537233205</v>
      </c>
      <c r="AJ31" s="1">
        <f t="shared" si="24"/>
        <v>3838.8012790419489</v>
      </c>
      <c r="AK31" s="1">
        <f t="shared" si="25"/>
        <v>1114.0462447194168</v>
      </c>
      <c r="AL31" s="10">
        <f t="shared" si="42"/>
        <v>8.6477890552840044</v>
      </c>
      <c r="AM31" s="10">
        <f t="shared" si="42"/>
        <v>1.3057589247693937</v>
      </c>
      <c r="AN31" s="10">
        <f t="shared" si="42"/>
        <v>0.46867665786911411</v>
      </c>
      <c r="AO31" s="7">
        <f t="shared" si="26"/>
        <v>1.8276539118654789E-2</v>
      </c>
      <c r="AP31" s="7">
        <f t="shared" si="15"/>
        <v>2.8144496824265453E-2</v>
      </c>
      <c r="AQ31" s="7">
        <f t="shared" si="15"/>
        <v>2.0372115051398465E-2</v>
      </c>
      <c r="AR31" s="1">
        <f t="shared" si="27"/>
        <v>15538.684273367668</v>
      </c>
      <c r="AS31" s="1">
        <f t="shared" si="28"/>
        <v>2879.3880091541491</v>
      </c>
      <c r="AT31" s="1">
        <f t="shared" si="29"/>
        <v>820.11362376563704</v>
      </c>
      <c r="AU31" s="1">
        <f t="shared" si="30"/>
        <v>3107.7368546735338</v>
      </c>
      <c r="AV31" s="1">
        <f t="shared" si="31"/>
        <v>575.8776018308298</v>
      </c>
      <c r="AW31" s="1">
        <f t="shared" si="32"/>
        <v>164.02272475312742</v>
      </c>
      <c r="AX31">
        <v>0</v>
      </c>
      <c r="AY31">
        <v>0</v>
      </c>
      <c r="AZ31">
        <v>0</v>
      </c>
      <c r="BA31">
        <f t="shared" si="16"/>
        <v>0</v>
      </c>
      <c r="BB31">
        <f t="shared" si="17"/>
        <v>0</v>
      </c>
      <c r="BC31">
        <f t="shared" si="4"/>
        <v>0</v>
      </c>
      <c r="BD31">
        <f t="shared" si="4"/>
        <v>0</v>
      </c>
      <c r="BE31">
        <f t="shared" si="18"/>
        <v>0</v>
      </c>
      <c r="BF31">
        <f t="shared" si="5"/>
        <v>0</v>
      </c>
      <c r="BG31">
        <f t="shared" si="5"/>
        <v>0</v>
      </c>
      <c r="BH31">
        <f t="shared" si="6"/>
        <v>0</v>
      </c>
      <c r="BI31">
        <f t="shared" si="6"/>
        <v>0</v>
      </c>
      <c r="BJ31">
        <f t="shared" si="6"/>
        <v>0</v>
      </c>
      <c r="BK31" s="7">
        <f t="shared" si="33"/>
        <v>4.6607326093668328E-2</v>
      </c>
    </row>
    <row r="32" spans="1:6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19"/>
        <v>5.6829898394004097E-3</v>
      </c>
      <c r="F32" s="7">
        <f t="shared" si="7"/>
        <v>1.659902638740296E-2</v>
      </c>
      <c r="G32" s="7">
        <f t="shared" si="8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9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20"/>
        <v>2.4431689949962587E-2</v>
      </c>
      <c r="O32" s="7">
        <f t="shared" si="10"/>
        <v>2.4840729551819818E-2</v>
      </c>
      <c r="P32" s="7">
        <f t="shared" si="11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2"/>
        <v>195.25370142171693</v>
      </c>
      <c r="U32" s="1">
        <f t="shared" si="34"/>
        <v>932.00882127495822</v>
      </c>
      <c r="V32" s="1">
        <f t="shared" si="35"/>
        <v>880.29203924593799</v>
      </c>
      <c r="W32" s="7">
        <f t="shared" si="21"/>
        <v>-1.9225474792414321E-2</v>
      </c>
      <c r="X32" s="7">
        <f t="shared" si="38"/>
        <v>-1.621067917238872E-2</v>
      </c>
      <c r="Y32" s="7">
        <f t="shared" si="39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3"/>
        <v>2.2895410329228123</v>
      </c>
      <c r="AD32" s="8">
        <f t="shared" si="36"/>
        <v>2.8253717061001042</v>
      </c>
      <c r="AE32" s="8">
        <f t="shared" si="37"/>
        <v>1.9502411781325806</v>
      </c>
      <c r="AF32" s="7">
        <f t="shared" si="22"/>
        <v>-1.0532003704103454E-2</v>
      </c>
      <c r="AG32" s="7">
        <f t="shared" si="40"/>
        <v>2.3311752738808256E-3</v>
      </c>
      <c r="AH32" s="7">
        <f t="shared" si="41"/>
        <v>3.6486417892915846E-3</v>
      </c>
      <c r="AI32" s="1">
        <f t="shared" si="23"/>
        <v>25004.318838183419</v>
      </c>
      <c r="AJ32" s="1">
        <f t="shared" si="24"/>
        <v>4030.7987529685838</v>
      </c>
      <c r="AK32" s="1">
        <f t="shared" si="25"/>
        <v>1166.6643450006025</v>
      </c>
      <c r="AL32" s="10">
        <f t="shared" si="42"/>
        <v>8.8058407102427765</v>
      </c>
      <c r="AM32" s="10">
        <f t="shared" si="42"/>
        <v>1.3425088526808222</v>
      </c>
      <c r="AN32" s="10">
        <f t="shared" si="42"/>
        <v>0.47822459266512862</v>
      </c>
      <c r="AO32" s="7">
        <f t="shared" si="26"/>
        <v>1.8276539118654789E-2</v>
      </c>
      <c r="AP32" s="7">
        <f t="shared" si="15"/>
        <v>2.8144496824265453E-2</v>
      </c>
      <c r="AQ32" s="7">
        <f t="shared" si="15"/>
        <v>2.0372115051398465E-2</v>
      </c>
      <c r="AR32" s="1">
        <f t="shared" si="27"/>
        <v>15981.778449983894</v>
      </c>
      <c r="AS32" s="1">
        <f t="shared" si="28"/>
        <v>3029.0971023344446</v>
      </c>
      <c r="AT32" s="1">
        <f t="shared" si="29"/>
        <v>861.07935561309898</v>
      </c>
      <c r="AU32" s="1">
        <f t="shared" si="30"/>
        <v>3196.3556899967789</v>
      </c>
      <c r="AV32" s="1">
        <f t="shared" si="31"/>
        <v>605.81942046688891</v>
      </c>
      <c r="AW32" s="1">
        <f t="shared" si="32"/>
        <v>172.2158711226198</v>
      </c>
      <c r="AX32">
        <v>0</v>
      </c>
      <c r="AY32">
        <v>0</v>
      </c>
      <c r="AZ32">
        <v>0</v>
      </c>
      <c r="BA32">
        <f t="shared" si="16"/>
        <v>0</v>
      </c>
      <c r="BB32">
        <f t="shared" si="17"/>
        <v>0</v>
      </c>
      <c r="BC32">
        <f t="shared" si="4"/>
        <v>0</v>
      </c>
      <c r="BD32">
        <f t="shared" si="4"/>
        <v>0</v>
      </c>
      <c r="BE32">
        <f t="shared" si="18"/>
        <v>0</v>
      </c>
      <c r="BF32">
        <f t="shared" si="5"/>
        <v>0</v>
      </c>
      <c r="BG32">
        <f t="shared" si="5"/>
        <v>0</v>
      </c>
      <c r="BH32">
        <f t="shared" si="6"/>
        <v>0</v>
      </c>
      <c r="BI32">
        <f t="shared" si="6"/>
        <v>0</v>
      </c>
      <c r="BJ32">
        <f t="shared" si="6"/>
        <v>0</v>
      </c>
      <c r="BK32" s="7">
        <f t="shared" si="33"/>
        <v>4.3919983115699973E-2</v>
      </c>
    </row>
    <row r="33" spans="1:6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19"/>
        <v>5.6025935173917851E-3</v>
      </c>
      <c r="F33" s="7">
        <f t="shared" si="7"/>
        <v>1.7099851299727353E-2</v>
      </c>
      <c r="G33" s="7">
        <f t="shared" si="8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9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20"/>
        <v>2.4970831509726343E-2</v>
      </c>
      <c r="O33" s="7">
        <f t="shared" si="10"/>
        <v>2.3738205977081428E-2</v>
      </c>
      <c r="P33" s="7">
        <f t="shared" si="11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2"/>
        <v>195.30292964894775</v>
      </c>
      <c r="U33" s="1">
        <f t="shared" si="34"/>
        <v>932.08276797894018</v>
      </c>
      <c r="V33" s="1">
        <f t="shared" si="35"/>
        <v>880.90253472291624</v>
      </c>
      <c r="W33" s="7">
        <f t="shared" si="21"/>
        <v>2.521244251574295E-4</v>
      </c>
      <c r="X33" s="7">
        <f t="shared" si="38"/>
        <v>7.9341206106642304E-5</v>
      </c>
      <c r="Y33" s="7">
        <f t="shared" si="39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3"/>
        <v>2.2887742285086174</v>
      </c>
      <c r="AD33" s="8">
        <f t="shared" si="36"/>
        <v>2.8495451502593916</v>
      </c>
      <c r="AE33" s="8">
        <f t="shared" si="37"/>
        <v>1.9390383149350143</v>
      </c>
      <c r="AF33" s="7">
        <f t="shared" si="22"/>
        <v>-3.3491621384740267E-4</v>
      </c>
      <c r="AG33" s="7">
        <f t="shared" si="40"/>
        <v>8.5558456280623307E-3</v>
      </c>
      <c r="AH33" s="7">
        <f t="shared" si="41"/>
        <v>-5.7443475828427015E-3</v>
      </c>
      <c r="AI33" s="1">
        <f t="shared" si="23"/>
        <v>25700.242644361853</v>
      </c>
      <c r="AJ33" s="1">
        <f t="shared" si="24"/>
        <v>4233.5382981386138</v>
      </c>
      <c r="AK33" s="1">
        <f t="shared" si="25"/>
        <v>1222.213781623162</v>
      </c>
      <c r="AL33" s="10">
        <f t="shared" si="42"/>
        <v>8.9667810024561714</v>
      </c>
      <c r="AM33" s="10">
        <f t="shared" si="42"/>
        <v>1.3802930888216458</v>
      </c>
      <c r="AN33" s="10">
        <f t="shared" si="42"/>
        <v>0.48796703908731082</v>
      </c>
      <c r="AO33" s="7">
        <f t="shared" si="26"/>
        <v>1.8276539118654789E-2</v>
      </c>
      <c r="AP33" s="7">
        <f t="shared" si="15"/>
        <v>2.8144496824265453E-2</v>
      </c>
      <c r="AQ33" s="7">
        <f t="shared" si="15"/>
        <v>2.0372115051398465E-2</v>
      </c>
      <c r="AR33" s="1">
        <f t="shared" si="27"/>
        <v>16436.766689603035</v>
      </c>
      <c r="AS33" s="1">
        <f t="shared" si="28"/>
        <v>3188.0175164434918</v>
      </c>
      <c r="AT33" s="1">
        <f t="shared" si="29"/>
        <v>903.95876907872264</v>
      </c>
      <c r="AU33" s="1">
        <f t="shared" si="30"/>
        <v>3287.3533379206074</v>
      </c>
      <c r="AV33" s="1">
        <f t="shared" si="31"/>
        <v>637.60350328869845</v>
      </c>
      <c r="AW33" s="1">
        <f t="shared" si="32"/>
        <v>180.79175381574453</v>
      </c>
      <c r="AX33">
        <v>0</v>
      </c>
      <c r="AY33">
        <v>0</v>
      </c>
      <c r="AZ33">
        <v>0</v>
      </c>
      <c r="BA33">
        <f t="shared" si="16"/>
        <v>0</v>
      </c>
      <c r="BB33">
        <f t="shared" si="17"/>
        <v>0</v>
      </c>
      <c r="BC33">
        <f t="shared" si="4"/>
        <v>0</v>
      </c>
      <c r="BD33">
        <f t="shared" si="4"/>
        <v>0</v>
      </c>
      <c r="BE33">
        <f t="shared" si="18"/>
        <v>0</v>
      </c>
      <c r="BF33">
        <f t="shared" si="5"/>
        <v>0</v>
      </c>
      <c r="BG33">
        <f t="shared" si="5"/>
        <v>0</v>
      </c>
      <c r="BH33">
        <f t="shared" si="6"/>
        <v>0</v>
      </c>
      <c r="BI33">
        <f t="shared" si="6"/>
        <v>0</v>
      </c>
      <c r="BJ33">
        <f t="shared" si="6"/>
        <v>0</v>
      </c>
      <c r="BK33" s="7">
        <f t="shared" si="33"/>
        <v>4.4197072041392865E-2</v>
      </c>
    </row>
    <row r="34" spans="1:6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19"/>
        <v>5.8100825047127103E-3</v>
      </c>
      <c r="F34" s="7">
        <f t="shared" si="7"/>
        <v>1.6909754969087532E-2</v>
      </c>
      <c r="G34" s="7">
        <f t="shared" si="8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9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20"/>
        <v>4.0269213754335009E-2</v>
      </c>
      <c r="O34" s="7">
        <f t="shared" si="10"/>
        <v>1.6026457708014696E-2</v>
      </c>
      <c r="P34" s="7">
        <f t="shared" si="11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2"/>
        <v>192.35179252239072</v>
      </c>
      <c r="U34" s="1">
        <f t="shared" si="34"/>
        <v>930.71902837306368</v>
      </c>
      <c r="V34" s="1">
        <f t="shared" si="35"/>
        <v>854.64270394924336</v>
      </c>
      <c r="W34" s="7">
        <f t="shared" si="21"/>
        <v>-1.51105625085175E-2</v>
      </c>
      <c r="X34" s="7">
        <f t="shared" si="38"/>
        <v>-1.4631099862875141E-3</v>
      </c>
      <c r="Y34" s="7">
        <f t="shared" si="39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3"/>
        <v>2.293792180198313</v>
      </c>
      <c r="AD34" s="8">
        <f t="shared" si="36"/>
        <v>2.8876122898394789</v>
      </c>
      <c r="AE34" s="8">
        <f t="shared" si="37"/>
        <v>1.9885137845060206</v>
      </c>
      <c r="AF34" s="7">
        <f t="shared" si="22"/>
        <v>2.1924188184192506E-3</v>
      </c>
      <c r="AG34" s="7">
        <f t="shared" si="40"/>
        <v>1.3359023132734738E-2</v>
      </c>
      <c r="AH34" s="7">
        <f t="shared" si="41"/>
        <v>2.5515467739823494E-2</v>
      </c>
      <c r="AI34" s="1">
        <f t="shared" si="23"/>
        <v>26417.571717846273</v>
      </c>
      <c r="AJ34" s="1">
        <f t="shared" si="24"/>
        <v>4447.7879716134503</v>
      </c>
      <c r="AK34" s="1">
        <f t="shared" si="25"/>
        <v>1280.7841572765906</v>
      </c>
      <c r="AL34" s="10">
        <f t="shared" si="42"/>
        <v>9.1306627262159719</v>
      </c>
      <c r="AM34" s="10">
        <f t="shared" si="42"/>
        <v>1.4191407432765422</v>
      </c>
      <c r="AN34" s="10">
        <f t="shared" si="42"/>
        <v>0.49790795974888774</v>
      </c>
      <c r="AO34" s="7">
        <f t="shared" si="26"/>
        <v>1.8276539118654789E-2</v>
      </c>
      <c r="AP34" s="7">
        <f t="shared" si="15"/>
        <v>2.8144496824265453E-2</v>
      </c>
      <c r="AQ34" s="7">
        <f t="shared" si="15"/>
        <v>2.0372115051398465E-2</v>
      </c>
      <c r="AR34" s="1">
        <f t="shared" si="27"/>
        <v>16907.759067619383</v>
      </c>
      <c r="AS34" s="1">
        <f t="shared" si="28"/>
        <v>3354.9720125590925</v>
      </c>
      <c r="AT34" s="1">
        <f t="shared" si="29"/>
        <v>948.74992445412261</v>
      </c>
      <c r="AU34" s="1">
        <f t="shared" si="30"/>
        <v>3381.5518135238767</v>
      </c>
      <c r="AV34" s="1">
        <f t="shared" si="31"/>
        <v>670.99440251181852</v>
      </c>
      <c r="AW34" s="1">
        <f t="shared" si="32"/>
        <v>189.74998489082452</v>
      </c>
      <c r="AX34">
        <v>0</v>
      </c>
      <c r="AY34">
        <v>0</v>
      </c>
      <c r="AZ34">
        <v>0</v>
      </c>
      <c r="BA34">
        <f t="shared" si="16"/>
        <v>0</v>
      </c>
      <c r="BB34">
        <f t="shared" si="17"/>
        <v>0</v>
      </c>
      <c r="BC34">
        <f t="shared" si="4"/>
        <v>0</v>
      </c>
      <c r="BD34">
        <f t="shared" si="4"/>
        <v>0</v>
      </c>
      <c r="BE34">
        <f t="shared" si="18"/>
        <v>0</v>
      </c>
      <c r="BF34">
        <f t="shared" si="5"/>
        <v>0</v>
      </c>
      <c r="BG34">
        <f t="shared" si="5"/>
        <v>0</v>
      </c>
      <c r="BH34">
        <f t="shared" si="6"/>
        <v>0</v>
      </c>
      <c r="BI34">
        <f t="shared" si="6"/>
        <v>0</v>
      </c>
      <c r="BJ34">
        <f t="shared" si="6"/>
        <v>0</v>
      </c>
      <c r="BK34" s="7">
        <f t="shared" si="33"/>
        <v>5.7694154448594243E-2</v>
      </c>
    </row>
    <row r="35" spans="1:6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19"/>
        <v>6.1326994822132885E-3</v>
      </c>
      <c r="F35" s="7">
        <f t="shared" si="7"/>
        <v>1.6217519828473526E-2</v>
      </c>
      <c r="G35" s="7">
        <f t="shared" si="8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9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20"/>
        <v>3.2799220449000632E-2</v>
      </c>
      <c r="O35" s="7">
        <f t="shared" si="10"/>
        <v>-6.5636363100640693E-5</v>
      </c>
      <c r="P35" s="7">
        <f t="shared" si="11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2"/>
        <v>187.91117978496482</v>
      </c>
      <c r="U35" s="1">
        <f t="shared" si="34"/>
        <v>927.55947584821479</v>
      </c>
      <c r="V35" s="1">
        <f t="shared" si="35"/>
        <v>838.68873584744733</v>
      </c>
      <c r="W35" s="7">
        <f t="shared" si="21"/>
        <v>-2.3085892152052589E-2</v>
      </c>
      <c r="X35" s="7">
        <f t="shared" si="38"/>
        <v>-3.394743664338673E-3</v>
      </c>
      <c r="Y35" s="7">
        <f t="shared" si="39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3"/>
        <v>2.3093853587707547</v>
      </c>
      <c r="AD35" s="8">
        <f t="shared" si="36"/>
        <v>2.8609420451927874</v>
      </c>
      <c r="AE35" s="8">
        <f t="shared" si="37"/>
        <v>1.9721805144674187</v>
      </c>
      <c r="AF35" s="7">
        <f t="shared" si="22"/>
        <v>6.7979909893551849E-3</v>
      </c>
      <c r="AG35" s="7">
        <f t="shared" si="40"/>
        <v>-9.2360891870889583E-3</v>
      </c>
      <c r="AH35" s="7">
        <f t="shared" si="41"/>
        <v>-8.2138078025238981E-3</v>
      </c>
      <c r="AI35" s="1">
        <f t="shared" si="23"/>
        <v>27157.366359585525</v>
      </c>
      <c r="AJ35" s="1">
        <f t="shared" si="24"/>
        <v>4674.0035769639244</v>
      </c>
      <c r="AK35" s="1">
        <f t="shared" si="25"/>
        <v>1342.4557264397563</v>
      </c>
      <c r="AL35" s="10">
        <f t="shared" si="42"/>
        <v>9.2975396407109017</v>
      </c>
      <c r="AM35" s="10">
        <f t="shared" si="42"/>
        <v>1.4590817454188745</v>
      </c>
      <c r="AN35" s="10">
        <f t="shared" si="42"/>
        <v>0.50805139798989918</v>
      </c>
      <c r="AO35" s="7">
        <f t="shared" si="26"/>
        <v>1.8276539118654789E-2</v>
      </c>
      <c r="AP35" s="7">
        <f t="shared" si="15"/>
        <v>2.8144496824265453E-2</v>
      </c>
      <c r="AQ35" s="7">
        <f t="shared" si="15"/>
        <v>2.0372115051398465E-2</v>
      </c>
      <c r="AR35" s="1">
        <f t="shared" si="27"/>
        <v>17397.023523563606</v>
      </c>
      <c r="AS35" s="1">
        <f t="shared" si="28"/>
        <v>3528.9165795642257</v>
      </c>
      <c r="AT35" s="1">
        <f t="shared" si="29"/>
        <v>995.37266137180166</v>
      </c>
      <c r="AU35" s="1">
        <f t="shared" si="30"/>
        <v>3479.4047047127215</v>
      </c>
      <c r="AV35" s="1">
        <f t="shared" si="31"/>
        <v>705.78331591284518</v>
      </c>
      <c r="AW35" s="1">
        <f t="shared" si="32"/>
        <v>199.07453227436034</v>
      </c>
      <c r="AX35">
        <v>0</v>
      </c>
      <c r="AY35">
        <v>0</v>
      </c>
      <c r="AZ35">
        <v>0</v>
      </c>
      <c r="BA35">
        <f t="shared" si="16"/>
        <v>0</v>
      </c>
      <c r="BB35">
        <f t="shared" si="17"/>
        <v>0</v>
      </c>
      <c r="BC35">
        <f t="shared" si="4"/>
        <v>0</v>
      </c>
      <c r="BD35">
        <f t="shared" si="4"/>
        <v>0</v>
      </c>
      <c r="BE35">
        <f t="shared" si="18"/>
        <v>0</v>
      </c>
      <c r="BF35">
        <f t="shared" si="5"/>
        <v>0</v>
      </c>
      <c r="BG35">
        <f t="shared" si="5"/>
        <v>0</v>
      </c>
      <c r="BH35">
        <f t="shared" si="6"/>
        <v>0</v>
      </c>
      <c r="BI35">
        <f t="shared" si="6"/>
        <v>0</v>
      </c>
      <c r="BJ35">
        <f t="shared" si="6"/>
        <v>0</v>
      </c>
      <c r="BK35" s="7">
        <f t="shared" si="33"/>
        <v>4.9561917962211294E-2</v>
      </c>
    </row>
    <row r="36" spans="1:6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19"/>
        <v>6.7135178745578727E-3</v>
      </c>
      <c r="F36" s="7">
        <f t="shared" si="7"/>
        <v>1.6330021206645062E-2</v>
      </c>
      <c r="G36" s="7">
        <f t="shared" si="8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9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20"/>
        <v>2.8508342132963049E-2</v>
      </c>
      <c r="O36" s="7">
        <f t="shared" si="10"/>
        <v>3.6321432166639411E-3</v>
      </c>
      <c r="P36" s="7">
        <f t="shared" si="11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2"/>
        <v>180.71486919793657</v>
      </c>
      <c r="U36" s="1">
        <f t="shared" si="34"/>
        <v>931.01927467261214</v>
      </c>
      <c r="V36" s="1">
        <f t="shared" si="35"/>
        <v>844.47815420020129</v>
      </c>
      <c r="W36" s="7">
        <f t="shared" si="21"/>
        <v>-3.8296340831148634E-2</v>
      </c>
      <c r="X36" s="7">
        <f t="shared" si="38"/>
        <v>3.7300021340771483E-3</v>
      </c>
      <c r="Y36" s="7">
        <f t="shared" si="39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3"/>
        <v>2.2835509596639398</v>
      </c>
      <c r="AD36" s="8">
        <f t="shared" si="36"/>
        <v>2.7475569888912075</v>
      </c>
      <c r="AE36" s="8">
        <f t="shared" si="37"/>
        <v>1.9497480298762651</v>
      </c>
      <c r="AF36" s="7">
        <f t="shared" si="22"/>
        <v>-1.1186699096666142E-2</v>
      </c>
      <c r="AG36" s="7">
        <f t="shared" si="40"/>
        <v>-3.9632070314776113E-2</v>
      </c>
      <c r="AH36" s="7">
        <f t="shared" si="41"/>
        <v>-1.137445808159776E-2</v>
      </c>
      <c r="AI36" s="1">
        <f t="shared" si="23"/>
        <v>27921.034428339695</v>
      </c>
      <c r="AJ36" s="1">
        <f t="shared" si="24"/>
        <v>4912.386535180377</v>
      </c>
      <c r="AK36" s="1">
        <f t="shared" si="25"/>
        <v>1407.2846860701411</v>
      </c>
      <c r="AL36" s="10">
        <f t="shared" si="42"/>
        <v>9.4674664876615982</v>
      </c>
      <c r="AM36" s="10">
        <f t="shared" si="42"/>
        <v>1.5001468669691598</v>
      </c>
      <c r="AN36" s="10">
        <f t="shared" si="42"/>
        <v>0.51840147952177329</v>
      </c>
      <c r="AO36" s="7">
        <f t="shared" si="26"/>
        <v>1.8276539118654789E-2</v>
      </c>
      <c r="AP36" s="7">
        <f t="shared" si="15"/>
        <v>2.8144496824265453E-2</v>
      </c>
      <c r="AQ36" s="7">
        <f t="shared" si="15"/>
        <v>2.0372115051398465E-2</v>
      </c>
      <c r="AR36" s="1">
        <f t="shared" si="27"/>
        <v>17909.117232242919</v>
      </c>
      <c r="AS36" s="1">
        <f t="shared" si="28"/>
        <v>3712.3084103352876</v>
      </c>
      <c r="AT36" s="1">
        <f t="shared" si="29"/>
        <v>1043.7869401949827</v>
      </c>
      <c r="AU36" s="1">
        <f t="shared" si="30"/>
        <v>3581.823446448584</v>
      </c>
      <c r="AV36" s="1">
        <f t="shared" si="31"/>
        <v>742.46168206705761</v>
      </c>
      <c r="AW36" s="1">
        <f t="shared" si="32"/>
        <v>208.75738803899654</v>
      </c>
      <c r="AX36">
        <v>0</v>
      </c>
      <c r="AY36">
        <v>0</v>
      </c>
      <c r="AZ36">
        <v>0</v>
      </c>
      <c r="BA36">
        <f t="shared" si="16"/>
        <v>0</v>
      </c>
      <c r="BB36">
        <f t="shared" si="17"/>
        <v>0</v>
      </c>
      <c r="BC36">
        <f t="shared" si="4"/>
        <v>0</v>
      </c>
      <c r="BD36">
        <f t="shared" si="4"/>
        <v>0</v>
      </c>
      <c r="BE36">
        <f t="shared" si="18"/>
        <v>0</v>
      </c>
      <c r="BF36">
        <f t="shared" si="5"/>
        <v>0</v>
      </c>
      <c r="BG36">
        <f t="shared" si="5"/>
        <v>0</v>
      </c>
      <c r="BH36">
        <f t="shared" si="6"/>
        <v>0</v>
      </c>
      <c r="BI36">
        <f t="shared" si="6"/>
        <v>0</v>
      </c>
      <c r="BJ36">
        <f t="shared" si="6"/>
        <v>0</v>
      </c>
      <c r="BK36" s="7">
        <f t="shared" si="33"/>
        <v>4.6800538557361299E-2</v>
      </c>
    </row>
    <row r="37" spans="1:6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19"/>
        <v>6.4419132733040119E-3</v>
      </c>
      <c r="F37" s="7">
        <f t="shared" si="7"/>
        <v>1.4658561960459116E-2</v>
      </c>
      <c r="G37" s="7">
        <f t="shared" si="8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9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20"/>
        <v>7.4530906226657478E-3</v>
      </c>
      <c r="O37" s="7">
        <f t="shared" si="10"/>
        <v>2.0536607851349364E-2</v>
      </c>
      <c r="P37" s="7">
        <f t="shared" si="11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2"/>
        <v>179.22403290080703</v>
      </c>
      <c r="U37" s="1">
        <f t="shared" si="34"/>
        <v>898.86196704348333</v>
      </c>
      <c r="V37" s="1">
        <f t="shared" si="35"/>
        <v>853.87683090177541</v>
      </c>
      <c r="W37" s="7">
        <f t="shared" si="21"/>
        <v>-8.2496603834885107E-3</v>
      </c>
      <c r="X37" s="7">
        <f t="shared" si="38"/>
        <v>-3.4539894612210631E-2</v>
      </c>
      <c r="Y37" s="7">
        <f t="shared" si="39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3"/>
        <v>2.4940307832691997</v>
      </c>
      <c r="AD37" s="8">
        <f t="shared" si="36"/>
        <v>2.770157627257464</v>
      </c>
      <c r="AE37" s="8">
        <f t="shared" si="37"/>
        <v>1.9972197592887198</v>
      </c>
      <c r="AF37" s="7">
        <f t="shared" si="22"/>
        <v>9.2172159642207152E-2</v>
      </c>
      <c r="AG37" s="7">
        <f t="shared" si="40"/>
        <v>8.2257214163834469E-3</v>
      </c>
      <c r="AH37" s="7">
        <f t="shared" si="41"/>
        <v>2.4347622710749528E-2</v>
      </c>
      <c r="AI37" s="1">
        <f t="shared" si="23"/>
        <v>28710.754431954309</v>
      </c>
      <c r="AJ37" s="1">
        <f t="shared" si="24"/>
        <v>5163.6095637293965</v>
      </c>
      <c r="AK37" s="1">
        <f t="shared" si="25"/>
        <v>1475.3136055021237</v>
      </c>
      <c r="AL37" s="10">
        <f t="shared" si="42"/>
        <v>9.6404990092778995</v>
      </c>
      <c r="AM37" s="10">
        <f t="shared" si="42"/>
        <v>1.5423677457025051</v>
      </c>
      <c r="AN37" s="10">
        <f t="shared" si="42"/>
        <v>0.52896241410540601</v>
      </c>
      <c r="AO37" s="7">
        <f t="shared" si="26"/>
        <v>1.8276539118654789E-2</v>
      </c>
      <c r="AP37" s="7">
        <f t="shared" si="15"/>
        <v>2.8144496824265453E-2</v>
      </c>
      <c r="AQ37" s="7">
        <f t="shared" si="15"/>
        <v>2.0372115051398465E-2</v>
      </c>
      <c r="AR37" s="1">
        <f t="shared" si="27"/>
        <v>18432.893293191326</v>
      </c>
      <c r="AS37" s="1">
        <f t="shared" si="28"/>
        <v>3900.1949615321632</v>
      </c>
      <c r="AT37" s="1">
        <f t="shared" si="29"/>
        <v>1094.1570878631148</v>
      </c>
      <c r="AU37" s="1">
        <f t="shared" si="30"/>
        <v>3686.5786586382656</v>
      </c>
      <c r="AV37" s="1">
        <f t="shared" si="31"/>
        <v>780.03899230643265</v>
      </c>
      <c r="AW37" s="1">
        <f t="shared" si="32"/>
        <v>218.83141757262297</v>
      </c>
      <c r="AX37">
        <v>0</v>
      </c>
      <c r="AY37">
        <v>0</v>
      </c>
      <c r="AZ37">
        <v>0</v>
      </c>
      <c r="BA37">
        <f t="shared" si="16"/>
        <v>0</v>
      </c>
      <c r="BB37">
        <f t="shared" si="17"/>
        <v>0</v>
      </c>
      <c r="BC37">
        <f t="shared" si="4"/>
        <v>0</v>
      </c>
      <c r="BD37">
        <f t="shared" si="4"/>
        <v>0</v>
      </c>
      <c r="BE37">
        <f t="shared" si="18"/>
        <v>0</v>
      </c>
      <c r="BF37">
        <f t="shared" si="5"/>
        <v>0</v>
      </c>
      <c r="BG37">
        <f t="shared" si="5"/>
        <v>0</v>
      </c>
      <c r="BH37">
        <f t="shared" si="6"/>
        <v>0</v>
      </c>
      <c r="BI37">
        <f t="shared" si="6"/>
        <v>0</v>
      </c>
      <c r="BJ37">
        <f t="shared" si="6"/>
        <v>0</v>
      </c>
      <c r="BK37" s="7">
        <f t="shared" si="33"/>
        <v>3.0796148802888695E-2</v>
      </c>
    </row>
    <row r="38" spans="1:6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19"/>
        <v>6.1882645985391616E-3</v>
      </c>
      <c r="F38" s="7">
        <f t="shared" si="7"/>
        <v>1.246241293638195E-2</v>
      </c>
      <c r="G38" s="7">
        <f t="shared" si="8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9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20"/>
        <v>1.1061956968446474E-2</v>
      </c>
      <c r="O38" s="7">
        <f t="shared" si="10"/>
        <v>1.9712489992555371E-2</v>
      </c>
      <c r="P38" s="7">
        <f t="shared" si="11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2"/>
        <v>177.55425611266796</v>
      </c>
      <c r="U38" s="1">
        <f t="shared" si="34"/>
        <v>848.05370684498394</v>
      </c>
      <c r="V38" s="1">
        <f t="shared" si="35"/>
        <v>848.93393409751468</v>
      </c>
      <c r="W38" s="7">
        <f t="shared" si="21"/>
        <v>-9.3167013436374901E-3</v>
      </c>
      <c r="X38" s="7">
        <f t="shared" si="38"/>
        <v>-5.6525097357958964E-2</v>
      </c>
      <c r="Y38" s="7">
        <f t="shared" si="39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3"/>
        <v>2.5066122179045962</v>
      </c>
      <c r="AD38" s="8">
        <f t="shared" si="36"/>
        <v>2.8705154383111862</v>
      </c>
      <c r="AE38" s="8">
        <f t="shared" si="37"/>
        <v>2.0325970830505562</v>
      </c>
      <c r="AF38" s="7">
        <f t="shared" si="22"/>
        <v>5.0446188233910227E-3</v>
      </c>
      <c r="AG38" s="7">
        <f t="shared" si="40"/>
        <v>3.6228195127321783E-2</v>
      </c>
      <c r="AH38" s="7">
        <f t="shared" si="41"/>
        <v>1.7713285479628693E-2</v>
      </c>
      <c r="AI38" s="1">
        <f t="shared" si="23"/>
        <v>29526.257647397142</v>
      </c>
      <c r="AJ38" s="1">
        <f t="shared" si="24"/>
        <v>5427.28759966289</v>
      </c>
      <c r="AK38" s="1">
        <f t="shared" si="25"/>
        <v>1546.6136625245342</v>
      </c>
      <c r="AL38" s="10">
        <f t="shared" si="42"/>
        <v>9.8166939665443191</v>
      </c>
      <c r="AM38" s="10">
        <f t="shared" si="42"/>
        <v>1.5857769098232788</v>
      </c>
      <c r="AN38" s="10">
        <f t="shared" si="42"/>
        <v>0.53973849726342682</v>
      </c>
      <c r="AO38" s="7">
        <f t="shared" si="26"/>
        <v>1.8276539118654789E-2</v>
      </c>
      <c r="AP38" s="7">
        <f t="shared" si="15"/>
        <v>2.8144496824265453E-2</v>
      </c>
      <c r="AQ38" s="7">
        <f t="shared" si="15"/>
        <v>2.0372115051398465E-2</v>
      </c>
      <c r="AR38" s="1">
        <f t="shared" si="27"/>
        <v>18968.605532351328</v>
      </c>
      <c r="AS38" s="1">
        <f t="shared" si="28"/>
        <v>4090.4349221691405</v>
      </c>
      <c r="AT38" s="1">
        <f t="shared" si="29"/>
        <v>1146.1950237563155</v>
      </c>
      <c r="AU38" s="1">
        <f t="shared" si="30"/>
        <v>3793.721106470266</v>
      </c>
      <c r="AV38" s="1">
        <f t="shared" si="31"/>
        <v>818.08698443382809</v>
      </c>
      <c r="AW38" s="1">
        <f t="shared" si="32"/>
        <v>229.23900475126311</v>
      </c>
      <c r="AX38">
        <v>0</v>
      </c>
      <c r="AY38">
        <v>0</v>
      </c>
      <c r="AZ38">
        <v>0</v>
      </c>
      <c r="BA38">
        <f t="shared" si="16"/>
        <v>0</v>
      </c>
      <c r="BB38">
        <f t="shared" si="17"/>
        <v>0</v>
      </c>
      <c r="BC38">
        <f t="shared" si="4"/>
        <v>0</v>
      </c>
      <c r="BD38">
        <f t="shared" si="4"/>
        <v>0</v>
      </c>
      <c r="BE38">
        <f t="shared" si="18"/>
        <v>0</v>
      </c>
      <c r="BF38">
        <f t="shared" si="5"/>
        <v>0</v>
      </c>
      <c r="BG38">
        <f t="shared" si="5"/>
        <v>0</v>
      </c>
      <c r="BH38">
        <f t="shared" ref="BH38:BJ60" si="43">2*BB$5*AX38*AR38/Z38*1000</f>
        <v>0</v>
      </c>
      <c r="BI38">
        <f t="shared" si="43"/>
        <v>0</v>
      </c>
      <c r="BJ38">
        <f t="shared" si="43"/>
        <v>0</v>
      </c>
      <c r="BK38" s="7">
        <f t="shared" si="33"/>
        <v>3.4870939747054103E-2</v>
      </c>
    </row>
    <row r="39" spans="1:6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19"/>
        <v>6.4313278720127265E-3</v>
      </c>
      <c r="F39" s="7">
        <f t="shared" si="7"/>
        <v>1.2593283935289801E-2</v>
      </c>
      <c r="G39" s="7">
        <f t="shared" si="8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9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20"/>
        <v>1.942643926323484E-3</v>
      </c>
      <c r="O39" s="7">
        <f t="shared" si="10"/>
        <v>2.3637521771912917E-2</v>
      </c>
      <c r="P39" s="7">
        <f t="shared" si="11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2"/>
        <v>178.52672604902381</v>
      </c>
      <c r="U39" s="1">
        <f t="shared" si="34"/>
        <v>809.7344341843268</v>
      </c>
      <c r="V39" s="1">
        <f t="shared" si="35"/>
        <v>848.75548948655353</v>
      </c>
      <c r="W39" s="7">
        <f t="shared" si="21"/>
        <v>5.477029712758652E-3</v>
      </c>
      <c r="X39" s="7">
        <f t="shared" si="38"/>
        <v>-4.518495981017101E-2</v>
      </c>
      <c r="Y39" s="7">
        <f t="shared" si="39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3"/>
        <v>2.5234576073225217</v>
      </c>
      <c r="AD39" s="8">
        <f t="shared" si="36"/>
        <v>2.8708353689561941</v>
      </c>
      <c r="AE39" s="8">
        <f t="shared" si="37"/>
        <v>2.0633186248030597</v>
      </c>
      <c r="AF39" s="7">
        <f t="shared" si="22"/>
        <v>6.7203811174301187E-3</v>
      </c>
      <c r="AG39" s="7">
        <f t="shared" si="40"/>
        <v>1.1145407571677701E-4</v>
      </c>
      <c r="AH39" s="7">
        <f t="shared" si="41"/>
        <v>1.5114427747970671E-2</v>
      </c>
      <c r="AI39" s="1">
        <f t="shared" si="23"/>
        <v>30367.352989127692</v>
      </c>
      <c r="AJ39" s="1">
        <f t="shared" si="24"/>
        <v>5702.6458241304299</v>
      </c>
      <c r="AK39" s="1">
        <f t="shared" si="25"/>
        <v>1621.1913010233438</v>
      </c>
      <c r="AL39" s="10">
        <f t="shared" ref="AL39:AN54" si="44">(1+AL$5)*AL38</f>
        <v>9.9961091578397294</v>
      </c>
      <c r="AM39" s="10">
        <f t="shared" si="44"/>
        <v>1.6304078030257936</v>
      </c>
      <c r="AN39" s="10">
        <f t="shared" si="44"/>
        <v>0.55073411202734623</v>
      </c>
      <c r="AO39" s="7">
        <f t="shared" si="26"/>
        <v>1.8276539118654789E-2</v>
      </c>
      <c r="AP39" s="7">
        <f t="shared" si="15"/>
        <v>2.8144496824265453E-2</v>
      </c>
      <c r="AQ39" s="7">
        <f t="shared" si="15"/>
        <v>2.0372115051398465E-2</v>
      </c>
      <c r="AR39" s="1">
        <f t="shared" si="27"/>
        <v>19523.971587805107</v>
      </c>
      <c r="AS39" s="1">
        <f t="shared" si="28"/>
        <v>4290.1293792548358</v>
      </c>
      <c r="AT39" s="1">
        <f t="shared" si="29"/>
        <v>1200.3630083016419</v>
      </c>
      <c r="AU39" s="1">
        <f t="shared" si="30"/>
        <v>3904.7943175610217</v>
      </c>
      <c r="AV39" s="1">
        <f t="shared" si="31"/>
        <v>858.02587585096717</v>
      </c>
      <c r="AW39" s="1">
        <f t="shared" si="32"/>
        <v>240.07260166032839</v>
      </c>
      <c r="AX39">
        <v>0</v>
      </c>
      <c r="AY39">
        <v>0</v>
      </c>
      <c r="AZ39">
        <v>0</v>
      </c>
      <c r="BA39">
        <f t="shared" si="16"/>
        <v>0</v>
      </c>
      <c r="BB39">
        <f t="shared" si="17"/>
        <v>0</v>
      </c>
      <c r="BC39">
        <f t="shared" si="4"/>
        <v>0</v>
      </c>
      <c r="BD39">
        <f t="shared" si="4"/>
        <v>0</v>
      </c>
      <c r="BE39">
        <f t="shared" si="18"/>
        <v>0</v>
      </c>
      <c r="BF39">
        <f t="shared" si="5"/>
        <v>0</v>
      </c>
      <c r="BG39">
        <f t="shared" si="5"/>
        <v>0</v>
      </c>
      <c r="BH39">
        <f t="shared" si="43"/>
        <v>0</v>
      </c>
      <c r="BI39">
        <f t="shared" si="43"/>
        <v>0</v>
      </c>
      <c r="BJ39">
        <f t="shared" si="43"/>
        <v>0</v>
      </c>
      <c r="BK39" s="7">
        <f t="shared" si="33"/>
        <v>2.8112857947955566E-2</v>
      </c>
    </row>
    <row r="40" spans="1:6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19"/>
        <v>5.8607091553546375E-3</v>
      </c>
      <c r="F40" s="7">
        <f t="shared" si="7"/>
        <v>1.2074447177279346E-2</v>
      </c>
      <c r="G40" s="7">
        <f t="shared" si="8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9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20"/>
        <v>2.3583191641807444E-2</v>
      </c>
      <c r="O40" s="7">
        <f t="shared" si="10"/>
        <v>2.2329565578571797E-2</v>
      </c>
      <c r="P40" s="7">
        <f t="shared" si="11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2"/>
        <v>176.03566284065784</v>
      </c>
      <c r="U40" s="1">
        <f t="shared" si="34"/>
        <v>769.31632227109981</v>
      </c>
      <c r="V40" s="1">
        <f t="shared" si="35"/>
        <v>828.1612532754807</v>
      </c>
      <c r="W40" s="7">
        <f t="shared" si="21"/>
        <v>-1.3953446990799145E-2</v>
      </c>
      <c r="X40" s="7">
        <f t="shared" si="38"/>
        <v>-4.9915268768261689E-2</v>
      </c>
      <c r="Y40" s="7">
        <f t="shared" si="39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3"/>
        <v>2.5032209020804457</v>
      </c>
      <c r="AD40" s="8">
        <f t="shared" si="36"/>
        <v>2.882563824344889</v>
      </c>
      <c r="AE40" s="8">
        <f t="shared" si="37"/>
        <v>2.0908889139613622</v>
      </c>
      <c r="AF40" s="7">
        <f t="shared" si="22"/>
        <v>-8.0194353902968141E-3</v>
      </c>
      <c r="AG40" s="7">
        <f t="shared" si="40"/>
        <v>4.0853806928535796E-3</v>
      </c>
      <c r="AH40" s="7">
        <f t="shared" si="41"/>
        <v>1.3362109383825205E-2</v>
      </c>
      <c r="AI40" s="1">
        <f t="shared" si="23"/>
        <v>31235.412007775943</v>
      </c>
      <c r="AJ40" s="1">
        <f t="shared" si="24"/>
        <v>5990.4071175683539</v>
      </c>
      <c r="AK40" s="1">
        <f t="shared" si="25"/>
        <v>1699.144772581338</v>
      </c>
      <c r="AL40" s="10">
        <f t="shared" si="44"/>
        <v>10.178803437897331</v>
      </c>
      <c r="AM40" s="10">
        <f t="shared" si="44"/>
        <v>1.6762948102603106</v>
      </c>
      <c r="AN40" s="10">
        <f t="shared" si="44"/>
        <v>0.56195373072029708</v>
      </c>
      <c r="AO40" s="7">
        <f t="shared" si="26"/>
        <v>1.8276539118654789E-2</v>
      </c>
      <c r="AP40" s="7">
        <f t="shared" si="15"/>
        <v>2.8144496824265453E-2</v>
      </c>
      <c r="AQ40" s="7">
        <f t="shared" si="15"/>
        <v>2.0372115051398465E-2</v>
      </c>
      <c r="AR40" s="1">
        <f t="shared" si="27"/>
        <v>20086.868679320316</v>
      </c>
      <c r="AS40" s="1">
        <f t="shared" si="28"/>
        <v>4497.4930474920093</v>
      </c>
      <c r="AT40" s="1">
        <f t="shared" si="29"/>
        <v>1256.6932168708602</v>
      </c>
      <c r="AU40" s="1">
        <f t="shared" si="30"/>
        <v>4017.3737358640633</v>
      </c>
      <c r="AV40" s="1">
        <f t="shared" si="31"/>
        <v>899.49860949840195</v>
      </c>
      <c r="AW40" s="1">
        <f t="shared" si="32"/>
        <v>251.33864337417205</v>
      </c>
      <c r="AX40">
        <v>0</v>
      </c>
      <c r="AY40">
        <v>0</v>
      </c>
      <c r="AZ40">
        <v>0</v>
      </c>
      <c r="BA40">
        <f t="shared" si="16"/>
        <v>0</v>
      </c>
      <c r="BB40">
        <f t="shared" si="17"/>
        <v>0</v>
      </c>
      <c r="BC40">
        <f t="shared" si="4"/>
        <v>0</v>
      </c>
      <c r="BD40">
        <f t="shared" si="4"/>
        <v>0</v>
      </c>
      <c r="BE40">
        <f t="shared" si="18"/>
        <v>0</v>
      </c>
      <c r="BF40">
        <f t="shared" si="5"/>
        <v>0</v>
      </c>
      <c r="BG40">
        <f t="shared" si="5"/>
        <v>0</v>
      </c>
      <c r="BH40">
        <f t="shared" si="43"/>
        <v>0</v>
      </c>
      <c r="BI40">
        <f t="shared" si="43"/>
        <v>0</v>
      </c>
      <c r="BJ40">
        <f t="shared" si="43"/>
        <v>0</v>
      </c>
      <c r="BK40" s="7">
        <f t="shared" si="33"/>
        <v>4.6463920071268622E-2</v>
      </c>
    </row>
    <row r="41" spans="1:6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19"/>
        <v>5.7810995316500691E-3</v>
      </c>
      <c r="F41" s="7">
        <f t="shared" si="7"/>
        <v>1.2319281691468786E-2</v>
      </c>
      <c r="G41" s="7">
        <f t="shared" si="8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9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20"/>
        <v>1.9840949040141886E-2</v>
      </c>
      <c r="O41" s="7">
        <f t="shared" si="10"/>
        <v>1.7723899912576169E-2</v>
      </c>
      <c r="P41" s="7">
        <f t="shared" si="11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2"/>
        <v>175.44939229898932</v>
      </c>
      <c r="U41" s="1">
        <f t="shared" si="34"/>
        <v>758.7894364238</v>
      </c>
      <c r="V41" s="1">
        <f t="shared" si="35"/>
        <v>828.5351055881282</v>
      </c>
      <c r="W41" s="7">
        <f t="shared" si="21"/>
        <v>-3.3304077833318235E-3</v>
      </c>
      <c r="X41" s="7">
        <f t="shared" si="38"/>
        <v>-1.3683429744767883E-2</v>
      </c>
      <c r="Y41" s="7">
        <f t="shared" si="39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3"/>
        <v>2.481453543375975</v>
      </c>
      <c r="AD41" s="8">
        <f t="shared" si="36"/>
        <v>2.8768331091109078</v>
      </c>
      <c r="AE41" s="8">
        <f t="shared" si="37"/>
        <v>2.0728401776911358</v>
      </c>
      <c r="AF41" s="7">
        <f t="shared" si="22"/>
        <v>-8.6957402306683251E-3</v>
      </c>
      <c r="AG41" s="7">
        <f t="shared" si="40"/>
        <v>-1.9880618724144039E-3</v>
      </c>
      <c r="AH41" s="7">
        <f t="shared" si="41"/>
        <v>-8.632087601455396E-3</v>
      </c>
      <c r="AI41" s="1">
        <f t="shared" si="23"/>
        <v>32129.244542862416</v>
      </c>
      <c r="AJ41" s="1">
        <f t="shared" si="24"/>
        <v>6290.8650153099206</v>
      </c>
      <c r="AK41" s="1">
        <f t="shared" si="25"/>
        <v>1780.5689386973763</v>
      </c>
      <c r="AL41" s="10">
        <f t="shared" si="44"/>
        <v>10.36483673711116</v>
      </c>
      <c r="AM41" s="10">
        <f t="shared" si="44"/>
        <v>1.7234732842242146</v>
      </c>
      <c r="AN41" s="10">
        <f t="shared" si="44"/>
        <v>0.57340191677609353</v>
      </c>
      <c r="AO41" s="7">
        <f t="shared" si="26"/>
        <v>1.8276539118654789E-2</v>
      </c>
      <c r="AP41" s="7">
        <f t="shared" si="15"/>
        <v>2.8144496824265453E-2</v>
      </c>
      <c r="AQ41" s="7">
        <f t="shared" si="15"/>
        <v>2.0372115051398465E-2</v>
      </c>
      <c r="AR41" s="1">
        <f t="shared" si="27"/>
        <v>20664.809655552512</v>
      </c>
      <c r="AS41" s="1">
        <f t="shared" si="28"/>
        <v>4715.5186698099187</v>
      </c>
      <c r="AT41" s="1">
        <f t="shared" si="29"/>
        <v>1315.4286777487405</v>
      </c>
      <c r="AU41" s="1">
        <f t="shared" si="30"/>
        <v>4132.9619311105025</v>
      </c>
      <c r="AV41" s="1">
        <f t="shared" si="31"/>
        <v>943.10373396198383</v>
      </c>
      <c r="AW41" s="1">
        <f t="shared" si="32"/>
        <v>263.08573554974811</v>
      </c>
      <c r="AX41">
        <v>0</v>
      </c>
      <c r="AY41">
        <v>0</v>
      </c>
      <c r="AZ41">
        <v>0</v>
      </c>
      <c r="BA41">
        <f t="shared" si="16"/>
        <v>0</v>
      </c>
      <c r="BB41">
        <f t="shared" si="17"/>
        <v>0</v>
      </c>
      <c r="BC41">
        <f t="shared" si="4"/>
        <v>0</v>
      </c>
      <c r="BD41">
        <f t="shared" si="4"/>
        <v>0</v>
      </c>
      <c r="BE41">
        <f t="shared" si="18"/>
        <v>0</v>
      </c>
      <c r="BF41">
        <f t="shared" si="5"/>
        <v>0</v>
      </c>
      <c r="BG41">
        <f t="shared" si="5"/>
        <v>0</v>
      </c>
      <c r="BH41">
        <f t="shared" si="43"/>
        <v>0</v>
      </c>
      <c r="BI41">
        <f t="shared" si="43"/>
        <v>0</v>
      </c>
      <c r="BJ41">
        <f t="shared" si="43"/>
        <v>0</v>
      </c>
      <c r="BK41" s="7">
        <f t="shared" si="33"/>
        <v>4.2982472566384516E-2</v>
      </c>
    </row>
    <row r="42" spans="1:6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19"/>
        <v>5.3138957956262445E-3</v>
      </c>
      <c r="F42" s="7">
        <f t="shared" si="7"/>
        <v>1.1294017092817743E-2</v>
      </c>
      <c r="G42" s="7">
        <f t="shared" si="8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9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20"/>
        <v>2.079703416733536E-2</v>
      </c>
      <c r="O42" s="7">
        <f t="shared" si="10"/>
        <v>3.4958300484184024E-2</v>
      </c>
      <c r="P42" s="7">
        <f t="shared" si="11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2"/>
        <v>176.00179241408657</v>
      </c>
      <c r="U42" s="1">
        <f t="shared" si="34"/>
        <v>737.34655045426848</v>
      </c>
      <c r="V42" s="1">
        <f t="shared" si="35"/>
        <v>805.08355118898066</v>
      </c>
      <c r="W42" s="7">
        <f t="shared" si="21"/>
        <v>3.1484869104354551E-3</v>
      </c>
      <c r="X42" s="7">
        <f t="shared" si="38"/>
        <v>-2.8259336438040794E-2</v>
      </c>
      <c r="Y42" s="7">
        <f t="shared" si="39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3"/>
        <v>2.4730972206074497</v>
      </c>
      <c r="AD42" s="8">
        <f t="shared" si="36"/>
        <v>2.8631502910465834</v>
      </c>
      <c r="AE42" s="8">
        <f t="shared" si="37"/>
        <v>2.1511802606194173</v>
      </c>
      <c r="AF42" s="7">
        <f t="shared" si="22"/>
        <v>-3.3675112680757735E-3</v>
      </c>
      <c r="AG42" s="7">
        <f t="shared" si="40"/>
        <v>-4.7562084922448955E-3</v>
      </c>
      <c r="AH42" s="7">
        <f t="shared" si="41"/>
        <v>3.7793595363218913E-2</v>
      </c>
      <c r="AI42" s="1">
        <f t="shared" si="23"/>
        <v>33049.282019686681</v>
      </c>
      <c r="AJ42" s="1">
        <f t="shared" si="24"/>
        <v>6604.8822477409121</v>
      </c>
      <c r="AK42" s="1">
        <f t="shared" si="25"/>
        <v>1865.5977803773867</v>
      </c>
      <c r="AL42" s="10">
        <f t="shared" si="44"/>
        <v>10.554270081195442</v>
      </c>
      <c r="AM42" s="10">
        <f t="shared" si="44"/>
        <v>1.7719795725987695</v>
      </c>
      <c r="AN42" s="10">
        <f t="shared" si="44"/>
        <v>0.58508332659534856</v>
      </c>
      <c r="AO42" s="7">
        <f t="shared" si="26"/>
        <v>1.8276539118654789E-2</v>
      </c>
      <c r="AP42" s="7">
        <f t="shared" si="15"/>
        <v>2.8144496824265453E-2</v>
      </c>
      <c r="AQ42" s="7">
        <f t="shared" si="15"/>
        <v>2.0372115051398465E-2</v>
      </c>
      <c r="AR42" s="1">
        <f t="shared" si="27"/>
        <v>21251.559171577337</v>
      </c>
      <c r="AS42" s="1">
        <f t="shared" si="28"/>
        <v>4939.8813391114163</v>
      </c>
      <c r="AT42" s="1">
        <f t="shared" si="29"/>
        <v>1376.6551591383734</v>
      </c>
      <c r="AU42" s="1">
        <f t="shared" si="30"/>
        <v>4250.3118343154674</v>
      </c>
      <c r="AV42" s="1">
        <f t="shared" si="31"/>
        <v>987.97626782228326</v>
      </c>
      <c r="AW42" s="1">
        <f t="shared" si="32"/>
        <v>275.33103182767468</v>
      </c>
      <c r="AX42">
        <v>0</v>
      </c>
      <c r="AY42">
        <v>0</v>
      </c>
      <c r="AZ42">
        <v>0</v>
      </c>
      <c r="BA42">
        <f t="shared" si="16"/>
        <v>0</v>
      </c>
      <c r="BB42">
        <f t="shared" si="17"/>
        <v>0</v>
      </c>
      <c r="BC42">
        <f t="shared" si="4"/>
        <v>0</v>
      </c>
      <c r="BD42">
        <f t="shared" si="4"/>
        <v>0</v>
      </c>
      <c r="BE42">
        <f t="shared" si="18"/>
        <v>0</v>
      </c>
      <c r="BF42">
        <f t="shared" si="5"/>
        <v>0</v>
      </c>
      <c r="BG42">
        <f t="shared" si="5"/>
        <v>0</v>
      </c>
      <c r="BH42">
        <f t="shared" si="43"/>
        <v>0</v>
      </c>
      <c r="BI42">
        <f t="shared" si="43"/>
        <v>0</v>
      </c>
      <c r="BJ42">
        <f t="shared" si="43"/>
        <v>0</v>
      </c>
      <c r="BK42" s="7">
        <f t="shared" si="33"/>
        <v>4.61427456650296E-2</v>
      </c>
    </row>
    <row r="43" spans="1:6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19"/>
        <v>5.6420769798790626E-3</v>
      </c>
      <c r="F43" s="7">
        <f t="shared" si="7"/>
        <v>1.0971471739061212E-2</v>
      </c>
      <c r="G43" s="7">
        <f t="shared" si="8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9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20"/>
        <v>2.6929718211903264E-2</v>
      </c>
      <c r="O43" s="7">
        <f t="shared" si="10"/>
        <v>5.0765530651725621E-2</v>
      </c>
      <c r="P43" s="7">
        <f t="shared" si="11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2"/>
        <v>171.623391932289</v>
      </c>
      <c r="U43" s="1">
        <f t="shared" si="34"/>
        <v>689.80970911035058</v>
      </c>
      <c r="V43" s="1">
        <f t="shared" si="35"/>
        <v>804.35740114786302</v>
      </c>
      <c r="W43" s="7">
        <f t="shared" si="21"/>
        <v>-2.4877022112913094E-2</v>
      </c>
      <c r="X43" s="7">
        <f t="shared" si="38"/>
        <v>-6.447014814761276E-2</v>
      </c>
      <c r="Y43" s="7">
        <f t="shared" si="39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3"/>
        <v>2.4755464706454462</v>
      </c>
      <c r="AD43" s="8">
        <f t="shared" si="36"/>
        <v>2.8303909353791314</v>
      </c>
      <c r="AE43" s="8">
        <f t="shared" si="37"/>
        <v>2.1734776131873805</v>
      </c>
      <c r="AF43" s="7">
        <f t="shared" si="22"/>
        <v>9.9035736144448272E-4</v>
      </c>
      <c r="AG43" s="7">
        <f t="shared" si="40"/>
        <v>-1.1441717107863458E-2</v>
      </c>
      <c r="AH43" s="7">
        <f t="shared" si="41"/>
        <v>1.0365171611207868E-2</v>
      </c>
      <c r="AI43" s="1">
        <f t="shared" si="23"/>
        <v>33994.66565203348</v>
      </c>
      <c r="AJ43" s="1">
        <f t="shared" si="24"/>
        <v>6932.3702907891047</v>
      </c>
      <c r="AK43" s="1">
        <f t="shared" si="25"/>
        <v>1954.3690341673228</v>
      </c>
      <c r="AL43" s="10">
        <f t="shared" si="44"/>
        <v>10.747165611203259</v>
      </c>
      <c r="AM43" s="10">
        <f t="shared" si="44"/>
        <v>1.8218510460524389</v>
      </c>
      <c r="AN43" s="10">
        <f t="shared" si="44"/>
        <v>0.59700271143940398</v>
      </c>
      <c r="AO43" s="7">
        <f t="shared" si="26"/>
        <v>1.8276539118654789E-2</v>
      </c>
      <c r="AP43" s="7">
        <f t="shared" si="15"/>
        <v>2.8144496824265453E-2</v>
      </c>
      <c r="AQ43" s="7">
        <f t="shared" si="15"/>
        <v>2.0372115051398465E-2</v>
      </c>
      <c r="AR43" s="1">
        <f t="shared" si="27"/>
        <v>21860.547490244851</v>
      </c>
      <c r="AS43" s="1">
        <f t="shared" si="28"/>
        <v>5173.2697828490136</v>
      </c>
      <c r="AT43" s="1">
        <f t="shared" si="29"/>
        <v>1440.4610720737285</v>
      </c>
      <c r="AU43" s="1">
        <f t="shared" si="30"/>
        <v>4372.1094980489706</v>
      </c>
      <c r="AV43" s="1">
        <f t="shared" si="31"/>
        <v>1034.6539565698029</v>
      </c>
      <c r="AW43" s="1">
        <f t="shared" si="32"/>
        <v>288.09221441474568</v>
      </c>
      <c r="AX43">
        <v>0</v>
      </c>
      <c r="AY43">
        <v>0</v>
      </c>
      <c r="AZ43">
        <v>0</v>
      </c>
      <c r="BA43">
        <f t="shared" si="16"/>
        <v>0</v>
      </c>
      <c r="BB43">
        <f t="shared" si="17"/>
        <v>0</v>
      </c>
      <c r="BC43">
        <f t="shared" si="4"/>
        <v>0</v>
      </c>
      <c r="BD43">
        <f t="shared" si="4"/>
        <v>0</v>
      </c>
      <c r="BE43">
        <f t="shared" si="18"/>
        <v>0</v>
      </c>
      <c r="BF43">
        <f t="shared" si="5"/>
        <v>0</v>
      </c>
      <c r="BG43">
        <f t="shared" si="5"/>
        <v>0</v>
      </c>
      <c r="BH43">
        <f t="shared" si="43"/>
        <v>0</v>
      </c>
      <c r="BI43">
        <f t="shared" si="43"/>
        <v>0</v>
      </c>
      <c r="BJ43">
        <f t="shared" si="43"/>
        <v>0</v>
      </c>
      <c r="BK43" s="7">
        <f t="shared" si="33"/>
        <v>5.2327866650176941E-2</v>
      </c>
    </row>
    <row r="44" spans="1:6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19"/>
        <v>4.949025180586597E-3</v>
      </c>
      <c r="F44" s="7">
        <f t="shared" si="7"/>
        <v>1.0535666758227036E-2</v>
      </c>
      <c r="G44" s="7">
        <f t="shared" si="8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9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20"/>
        <v>1.9572843685802921E-2</v>
      </c>
      <c r="O44" s="7">
        <f t="shared" si="10"/>
        <v>2.0073859041340292E-2</v>
      </c>
      <c r="P44" s="7">
        <f t="shared" si="11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2"/>
        <v>167.75711169562331</v>
      </c>
      <c r="U44" s="1">
        <f t="shared" si="34"/>
        <v>675.62399492262864</v>
      </c>
      <c r="V44" s="1">
        <f t="shared" si="35"/>
        <v>807.31845876176374</v>
      </c>
      <c r="W44" s="7">
        <f t="shared" si="21"/>
        <v>-2.252769971002011E-2</v>
      </c>
      <c r="X44" s="7">
        <f t="shared" si="38"/>
        <v>-2.0564677476078597E-2</v>
      </c>
      <c r="Y44" s="7">
        <f t="shared" si="39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3"/>
        <v>2.4456886797812856</v>
      </c>
      <c r="AD44" s="8">
        <f t="shared" si="36"/>
        <v>2.7175457818006472</v>
      </c>
      <c r="AE44" s="8">
        <f t="shared" si="37"/>
        <v>2.122670576096306</v>
      </c>
      <c r="AF44" s="7">
        <f t="shared" si="22"/>
        <v>-1.2061090841237965E-2</v>
      </c>
      <c r="AG44" s="7">
        <f t="shared" si="40"/>
        <v>-3.9869105065293287E-2</v>
      </c>
      <c r="AH44" s="7">
        <f t="shared" si="41"/>
        <v>-2.337591921021287E-2</v>
      </c>
      <c r="AI44" s="1">
        <f t="shared" si="23"/>
        <v>34967.308584879102</v>
      </c>
      <c r="AJ44" s="1">
        <f t="shared" si="24"/>
        <v>7273.7872182799974</v>
      </c>
      <c r="AK44" s="1">
        <f t="shared" si="25"/>
        <v>2047.0243451653362</v>
      </c>
      <c r="AL44" s="10">
        <f t="shared" si="44"/>
        <v>10.943586603911077</v>
      </c>
      <c r="AM44" s="10">
        <f t="shared" si="44"/>
        <v>1.8731261270323465</v>
      </c>
      <c r="AN44" s="10">
        <f t="shared" si="44"/>
        <v>0.60916491936284434</v>
      </c>
      <c r="AO44" s="7">
        <f t="shared" si="26"/>
        <v>1.8276539118654789E-2</v>
      </c>
      <c r="AP44" s="7">
        <f t="shared" si="15"/>
        <v>2.8144496824265453E-2</v>
      </c>
      <c r="AQ44" s="7">
        <f t="shared" si="15"/>
        <v>2.0372115051398465E-2</v>
      </c>
      <c r="AR44" s="1">
        <f t="shared" si="27"/>
        <v>22474.616270132079</v>
      </c>
      <c r="AS44" s="1">
        <f t="shared" si="28"/>
        <v>5415.4726604689613</v>
      </c>
      <c r="AT44" s="1">
        <f t="shared" si="29"/>
        <v>1506.9326701811926</v>
      </c>
      <c r="AU44" s="1">
        <f t="shared" si="30"/>
        <v>4494.9232540264156</v>
      </c>
      <c r="AV44" s="1">
        <f t="shared" si="31"/>
        <v>1083.0945320937924</v>
      </c>
      <c r="AW44" s="1">
        <f t="shared" si="32"/>
        <v>301.38653403623852</v>
      </c>
      <c r="AX44">
        <v>0</v>
      </c>
      <c r="AY44">
        <v>0</v>
      </c>
      <c r="AZ44">
        <v>0</v>
      </c>
      <c r="BA44">
        <f t="shared" si="16"/>
        <v>0</v>
      </c>
      <c r="BB44">
        <f t="shared" si="17"/>
        <v>0</v>
      </c>
      <c r="BC44">
        <f t="shared" si="4"/>
        <v>0</v>
      </c>
      <c r="BD44">
        <f t="shared" si="4"/>
        <v>0</v>
      </c>
      <c r="BE44">
        <f t="shared" si="18"/>
        <v>0</v>
      </c>
      <c r="BF44">
        <f t="shared" si="5"/>
        <v>0</v>
      </c>
      <c r="BG44">
        <f t="shared" si="5"/>
        <v>0</v>
      </c>
      <c r="BH44">
        <f t="shared" si="43"/>
        <v>0</v>
      </c>
      <c r="BI44">
        <f t="shared" si="43"/>
        <v>0</v>
      </c>
      <c r="BJ44">
        <f t="shared" si="43"/>
        <v>0</v>
      </c>
      <c r="BK44" s="7">
        <f t="shared" si="33"/>
        <v>4.0538539895418974E-2</v>
      </c>
    </row>
    <row r="45" spans="1:6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19"/>
        <v>5.0461581002705369E-3</v>
      </c>
      <c r="F45" s="7">
        <f t="shared" si="7"/>
        <v>9.9070939245591294E-3</v>
      </c>
      <c r="G45" s="7">
        <f t="shared" si="8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9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20"/>
        <v>2.7359512403899E-2</v>
      </c>
      <c r="O45" s="7">
        <f t="shared" si="10"/>
        <v>1.4888187542058562E-2</v>
      </c>
      <c r="P45" s="7">
        <f t="shared" si="11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2"/>
        <v>165.10632261113358</v>
      </c>
      <c r="U45" s="1">
        <f t="shared" si="34"/>
        <v>671.17417898722408</v>
      </c>
      <c r="V45" s="1">
        <f t="shared" si="35"/>
        <v>796.29855538743095</v>
      </c>
      <c r="W45" s="7">
        <f t="shared" si="21"/>
        <v>-1.580135147593198E-2</v>
      </c>
      <c r="X45" s="7">
        <f t="shared" si="38"/>
        <v>-6.5862313488646018E-3</v>
      </c>
      <c r="Y45" s="7">
        <f t="shared" si="39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3"/>
        <v>2.3919360266608938</v>
      </c>
      <c r="AD45" s="8">
        <f t="shared" si="36"/>
        <v>2.6903682010478107</v>
      </c>
      <c r="AE45" s="8">
        <f t="shared" si="37"/>
        <v>2.0888168511936764</v>
      </c>
      <c r="AF45" s="7">
        <f t="shared" si="22"/>
        <v>-2.1978534539072614E-2</v>
      </c>
      <c r="AG45" s="7">
        <f t="shared" si="40"/>
        <v>-1.0000781195608321E-2</v>
      </c>
      <c r="AH45" s="7">
        <f t="shared" si="41"/>
        <v>-1.5948647559287488E-2</v>
      </c>
      <c r="AI45" s="1">
        <f t="shared" si="23"/>
        <v>35965.500980417608</v>
      </c>
      <c r="AJ45" s="1">
        <f t="shared" si="24"/>
        <v>7629.5030285457906</v>
      </c>
      <c r="AK45" s="1">
        <f t="shared" si="25"/>
        <v>2143.7084446850413</v>
      </c>
      <c r="AL45" s="10">
        <f t="shared" si="44"/>
        <v>11.143597492575845</v>
      </c>
      <c r="AM45" s="10">
        <f t="shared" si="44"/>
        <v>1.925844319366057</v>
      </c>
      <c r="AN45" s="10">
        <f t="shared" si="44"/>
        <v>0.62157489718538006</v>
      </c>
      <c r="AO45" s="7">
        <f t="shared" si="26"/>
        <v>1.8276539118654789E-2</v>
      </c>
      <c r="AP45" s="7">
        <f t="shared" si="15"/>
        <v>2.8144496824265453E-2</v>
      </c>
      <c r="AQ45" s="7">
        <f t="shared" si="15"/>
        <v>2.0372115051398465E-2</v>
      </c>
      <c r="AR45" s="1">
        <f t="shared" si="27"/>
        <v>23107.428133150974</v>
      </c>
      <c r="AS45" s="1">
        <f t="shared" si="28"/>
        <v>5665.8202557379309</v>
      </c>
      <c r="AT45" s="1">
        <f t="shared" si="29"/>
        <v>1576.0744592621879</v>
      </c>
      <c r="AU45" s="1">
        <f t="shared" si="30"/>
        <v>4621.4856266301949</v>
      </c>
      <c r="AV45" s="1">
        <f t="shared" si="31"/>
        <v>1133.1640511475862</v>
      </c>
      <c r="AW45" s="1">
        <f t="shared" si="32"/>
        <v>315.21489185243763</v>
      </c>
      <c r="AX45">
        <v>0</v>
      </c>
      <c r="AY45">
        <v>0</v>
      </c>
      <c r="AZ45">
        <v>0</v>
      </c>
      <c r="BA45">
        <f t="shared" si="16"/>
        <v>0</v>
      </c>
      <c r="BB45">
        <f t="shared" si="17"/>
        <v>0</v>
      </c>
      <c r="BC45">
        <f t="shared" si="4"/>
        <v>0</v>
      </c>
      <c r="BD45">
        <f t="shared" si="4"/>
        <v>0</v>
      </c>
      <c r="BE45">
        <f t="shared" si="18"/>
        <v>0</v>
      </c>
      <c r="BF45">
        <f t="shared" si="5"/>
        <v>0</v>
      </c>
      <c r="BG45">
        <f t="shared" si="5"/>
        <v>0</v>
      </c>
      <c r="BH45">
        <f t="shared" si="43"/>
        <v>0</v>
      </c>
      <c r="BI45">
        <f t="shared" si="43"/>
        <v>0</v>
      </c>
      <c r="BJ45">
        <f t="shared" si="43"/>
        <v>0</v>
      </c>
      <c r="BK45" s="7">
        <f t="shared" si="33"/>
        <v>4.9542836593907874E-2</v>
      </c>
    </row>
    <row r="46" spans="1:6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19"/>
        <v>5.2037039583325839E-3</v>
      </c>
      <c r="F46" s="7">
        <f t="shared" si="7"/>
        <v>9.6601701710541388E-3</v>
      </c>
      <c r="G46" s="7">
        <f t="shared" si="8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9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20"/>
        <v>3.3721781268760465E-2</v>
      </c>
      <c r="O46" s="7">
        <f t="shared" si="10"/>
        <v>5.3442657858149278E-2</v>
      </c>
      <c r="P46" s="7">
        <f t="shared" si="11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2"/>
        <v>162.32174399813118</v>
      </c>
      <c r="U46" s="1">
        <f t="shared" si="34"/>
        <v>638.42352768132957</v>
      </c>
      <c r="V46" s="1">
        <f t="shared" si="35"/>
        <v>779.94831820855222</v>
      </c>
      <c r="W46" s="7">
        <f t="shared" si="21"/>
        <v>-1.6865366322528885E-2</v>
      </c>
      <c r="X46" s="7">
        <f t="shared" si="38"/>
        <v>-4.8796053738708989E-2</v>
      </c>
      <c r="Y46" s="7">
        <f t="shared" si="39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3"/>
        <v>2.3673145145870551</v>
      </c>
      <c r="AD46" s="8">
        <f t="shared" si="36"/>
        <v>2.7418723028144973</v>
      </c>
      <c r="AE46" s="8">
        <f t="shared" si="37"/>
        <v>2.1498916534983441</v>
      </c>
      <c r="AF46" s="7">
        <f t="shared" si="22"/>
        <v>-1.0293549576327887E-2</v>
      </c>
      <c r="AG46" s="7">
        <f t="shared" si="40"/>
        <v>1.9143885861655496E-2</v>
      </c>
      <c r="AH46" s="7">
        <f t="shared" si="41"/>
        <v>2.9238945611610667E-2</v>
      </c>
      <c r="AI46" s="1">
        <f t="shared" si="23"/>
        <v>36990.436509006046</v>
      </c>
      <c r="AJ46" s="1">
        <f t="shared" si="24"/>
        <v>7999.7167768387981</v>
      </c>
      <c r="AK46" s="1">
        <f t="shared" si="25"/>
        <v>2244.552492068975</v>
      </c>
      <c r="AL46" s="10">
        <f t="shared" si="44"/>
        <v>11.347263888071451</v>
      </c>
      <c r="AM46" s="10">
        <f t="shared" si="44"/>
        <v>1.9800462386964848</v>
      </c>
      <c r="AN46" s="10">
        <f t="shared" si="44"/>
        <v>0.63423769250390183</v>
      </c>
      <c r="AO46" s="7">
        <f t="shared" si="26"/>
        <v>1.8276539118654789E-2</v>
      </c>
      <c r="AP46" s="7">
        <f t="shared" si="15"/>
        <v>2.8144496824265453E-2</v>
      </c>
      <c r="AQ46" s="7">
        <f t="shared" si="15"/>
        <v>2.0372115051398465E-2</v>
      </c>
      <c r="AR46" s="1">
        <f t="shared" si="27"/>
        <v>23760.812181082052</v>
      </c>
      <c r="AS46" s="1">
        <f t="shared" si="28"/>
        <v>5926.1521800493883</v>
      </c>
      <c r="AT46" s="1">
        <f t="shared" si="29"/>
        <v>1647.9554347986477</v>
      </c>
      <c r="AU46" s="1">
        <f t="shared" si="30"/>
        <v>4752.1624362164102</v>
      </c>
      <c r="AV46" s="1">
        <f t="shared" si="31"/>
        <v>1185.2304360098776</v>
      </c>
      <c r="AW46" s="1">
        <f t="shared" si="32"/>
        <v>329.59108695972958</v>
      </c>
      <c r="AX46">
        <v>0</v>
      </c>
      <c r="AY46">
        <v>0</v>
      </c>
      <c r="AZ46">
        <v>0</v>
      </c>
      <c r="BA46">
        <f t="shared" si="16"/>
        <v>0</v>
      </c>
      <c r="BB46">
        <f t="shared" si="17"/>
        <v>0</v>
      </c>
      <c r="BC46">
        <f t="shared" si="4"/>
        <v>0</v>
      </c>
      <c r="BD46">
        <f t="shared" si="4"/>
        <v>0</v>
      </c>
      <c r="BE46">
        <f t="shared" si="18"/>
        <v>0</v>
      </c>
      <c r="BF46">
        <f t="shared" si="5"/>
        <v>0</v>
      </c>
      <c r="BG46">
        <f t="shared" si="5"/>
        <v>0</v>
      </c>
      <c r="BH46">
        <f t="shared" si="43"/>
        <v>0</v>
      </c>
      <c r="BI46">
        <f t="shared" si="43"/>
        <v>0</v>
      </c>
      <c r="BJ46">
        <f t="shared" si="43"/>
        <v>0</v>
      </c>
      <c r="BK46" s="7">
        <f t="shared" si="33"/>
        <v>5.901072102361879E-2</v>
      </c>
    </row>
    <row r="47" spans="1:6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19"/>
        <v>5.1361628961192896E-3</v>
      </c>
      <c r="F47" s="7">
        <f t="shared" si="7"/>
        <v>9.0965036346561945E-3</v>
      </c>
      <c r="G47" s="7">
        <f t="shared" si="8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9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20"/>
        <v>9.8766071969917935E-3</v>
      </c>
      <c r="O47" s="7">
        <f t="shared" si="10"/>
        <v>1.586951016649385E-2</v>
      </c>
      <c r="P47" s="7">
        <f t="shared" si="11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2"/>
        <v>159.57492227734659</v>
      </c>
      <c r="U47" s="1">
        <f t="shared" si="34"/>
        <v>627.8075767908158</v>
      </c>
      <c r="V47" s="1">
        <f t="shared" si="35"/>
        <v>772.83249999518864</v>
      </c>
      <c r="W47" s="7">
        <f t="shared" si="21"/>
        <v>-1.6922081128060151E-2</v>
      </c>
      <c r="X47" s="7">
        <f t="shared" si="38"/>
        <v>-1.6628382931107688E-2</v>
      </c>
      <c r="Y47" s="7">
        <f t="shared" si="39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3"/>
        <v>2.3617291537136604</v>
      </c>
      <c r="AD47" s="8">
        <f t="shared" si="36"/>
        <v>2.7584318673499464</v>
      </c>
      <c r="AE47" s="8">
        <f t="shared" si="37"/>
        <v>2.146501845743741</v>
      </c>
      <c r="AF47" s="7">
        <f t="shared" si="22"/>
        <v>-2.3593657872574836E-3</v>
      </c>
      <c r="AG47" s="7">
        <f t="shared" si="40"/>
        <v>6.039509760702888E-3</v>
      </c>
      <c r="AH47" s="7">
        <f t="shared" si="41"/>
        <v>-1.5767342270887053E-3</v>
      </c>
      <c r="AI47" s="1">
        <f t="shared" si="23"/>
        <v>38043.55529432185</v>
      </c>
      <c r="AJ47" s="1">
        <f t="shared" si="24"/>
        <v>8384.9755351647964</v>
      </c>
      <c r="AK47" s="1">
        <f t="shared" si="25"/>
        <v>2349.6883298218072</v>
      </c>
      <c r="AL47" s="10">
        <f t="shared" si="44"/>
        <v>11.554652600411488</v>
      </c>
      <c r="AM47" s="10">
        <f t="shared" si="44"/>
        <v>2.0357736437733767</v>
      </c>
      <c r="AN47" s="10">
        <f t="shared" si="44"/>
        <v>0.64715845574552477</v>
      </c>
      <c r="AO47" s="7">
        <f t="shared" si="26"/>
        <v>1.8276539118654789E-2</v>
      </c>
      <c r="AP47" s="7">
        <f t="shared" si="15"/>
        <v>2.8144496824265453E-2</v>
      </c>
      <c r="AQ47" s="7">
        <f t="shared" si="15"/>
        <v>2.0372115051398465E-2</v>
      </c>
      <c r="AR47" s="1">
        <f t="shared" si="27"/>
        <v>24431.226270573265</v>
      </c>
      <c r="AS47" s="1">
        <f t="shared" si="28"/>
        <v>6195.2459691386066</v>
      </c>
      <c r="AT47" s="1">
        <f t="shared" si="29"/>
        <v>1722.3874098339477</v>
      </c>
      <c r="AU47" s="1">
        <f t="shared" si="30"/>
        <v>4886.2452541146531</v>
      </c>
      <c r="AV47" s="1">
        <f t="shared" si="31"/>
        <v>1239.0491938277214</v>
      </c>
      <c r="AW47" s="1">
        <f t="shared" si="32"/>
        <v>344.47748196678958</v>
      </c>
      <c r="AX47">
        <v>0</v>
      </c>
      <c r="AY47">
        <v>0</v>
      </c>
      <c r="AZ47">
        <v>0</v>
      </c>
      <c r="BA47">
        <f t="shared" si="16"/>
        <v>0</v>
      </c>
      <c r="BB47">
        <f t="shared" si="17"/>
        <v>0</v>
      </c>
      <c r="BC47">
        <f t="shared" si="4"/>
        <v>0</v>
      </c>
      <c r="BD47">
        <f t="shared" si="4"/>
        <v>0</v>
      </c>
      <c r="BE47">
        <f t="shared" si="18"/>
        <v>0</v>
      </c>
      <c r="BF47">
        <f t="shared" si="5"/>
        <v>0</v>
      </c>
      <c r="BG47">
        <f t="shared" si="5"/>
        <v>0</v>
      </c>
      <c r="BH47">
        <f t="shared" si="43"/>
        <v>0</v>
      </c>
      <c r="BI47">
        <f t="shared" si="43"/>
        <v>0</v>
      </c>
      <c r="BJ47">
        <f t="shared" si="43"/>
        <v>0</v>
      </c>
      <c r="BK47" s="7">
        <f t="shared" si="33"/>
        <v>3.4458438866883351E-2</v>
      </c>
    </row>
    <row r="48" spans="1:6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19"/>
        <v>5.4964173080269685E-3</v>
      </c>
      <c r="F48" s="7">
        <f t="shared" si="7"/>
        <v>8.5885929137337058E-3</v>
      </c>
      <c r="G48" s="7">
        <f t="shared" si="8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9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20"/>
        <v>8.6370088528000544E-3</v>
      </c>
      <c r="O48" s="7">
        <f t="shared" si="10"/>
        <v>1.1755319086833138E-2</v>
      </c>
      <c r="P48" s="7">
        <f t="shared" si="11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2"/>
        <v>158.32408224141182</v>
      </c>
      <c r="U48" s="1">
        <f t="shared" si="34"/>
        <v>640.77071315297712</v>
      </c>
      <c r="V48" s="1">
        <f t="shared" si="35"/>
        <v>767.02933827513027</v>
      </c>
      <c r="W48" s="7">
        <f t="shared" si="21"/>
        <v>-7.838575247812285E-3</v>
      </c>
      <c r="X48" s="7">
        <f t="shared" si="38"/>
        <v>2.0648263642222053E-2</v>
      </c>
      <c r="Y48" s="7">
        <f t="shared" si="39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3"/>
        <v>2.3607141356840198</v>
      </c>
      <c r="AD48" s="8">
        <f t="shared" si="36"/>
        <v>2.725952338571509</v>
      </c>
      <c r="AE48" s="8">
        <f t="shared" si="37"/>
        <v>2.1343413981287398</v>
      </c>
      <c r="AF48" s="7">
        <f t="shared" si="22"/>
        <v>-4.2977749080352901E-4</v>
      </c>
      <c r="AG48" s="7">
        <f t="shared" si="40"/>
        <v>-1.1774635133417588E-2</v>
      </c>
      <c r="AH48" s="7">
        <f t="shared" si="41"/>
        <v>-5.6652397663267129E-3</v>
      </c>
      <c r="AI48" s="1">
        <f t="shared" si="23"/>
        <v>39125.445019004321</v>
      </c>
      <c r="AJ48" s="1">
        <f t="shared" si="24"/>
        <v>8785.5271754760379</v>
      </c>
      <c r="AK48" s="1">
        <f t="shared" si="25"/>
        <v>2459.1969788064162</v>
      </c>
      <c r="AL48" s="10">
        <f t="shared" si="44"/>
        <v>11.765831660665375</v>
      </c>
      <c r="AM48" s="10">
        <f t="shared" si="44"/>
        <v>2.0930694686254796</v>
      </c>
      <c r="AN48" s="10">
        <f t="shared" si="44"/>
        <v>0.66034244226245797</v>
      </c>
      <c r="AO48" s="7">
        <f t="shared" si="26"/>
        <v>1.8276539118654789E-2</v>
      </c>
      <c r="AP48" s="7">
        <f t="shared" si="15"/>
        <v>2.8144496824265453E-2</v>
      </c>
      <c r="AQ48" s="7">
        <f t="shared" si="15"/>
        <v>2.0372115051398465E-2</v>
      </c>
      <c r="AR48" s="1">
        <f t="shared" si="27"/>
        <v>25127.603155999848</v>
      </c>
      <c r="AS48" s="1">
        <f t="shared" si="28"/>
        <v>6473.4702433036846</v>
      </c>
      <c r="AT48" s="1">
        <f t="shared" si="29"/>
        <v>1799.3116766734231</v>
      </c>
      <c r="AU48" s="1">
        <f t="shared" si="30"/>
        <v>5025.52063119997</v>
      </c>
      <c r="AV48" s="1">
        <f t="shared" si="31"/>
        <v>1294.6940486607371</v>
      </c>
      <c r="AW48" s="1">
        <f t="shared" si="32"/>
        <v>359.86233533468464</v>
      </c>
      <c r="AX48">
        <v>0</v>
      </c>
      <c r="AY48">
        <v>0</v>
      </c>
      <c r="AZ48">
        <v>0</v>
      </c>
      <c r="BA48">
        <f t="shared" si="16"/>
        <v>0</v>
      </c>
      <c r="BB48">
        <f t="shared" si="17"/>
        <v>0</v>
      </c>
      <c r="BC48">
        <f t="shared" si="4"/>
        <v>0</v>
      </c>
      <c r="BD48">
        <f t="shared" si="4"/>
        <v>0</v>
      </c>
      <c r="BE48">
        <f t="shared" si="18"/>
        <v>0</v>
      </c>
      <c r="BF48">
        <f t="shared" si="5"/>
        <v>0</v>
      </c>
      <c r="BG48">
        <f t="shared" si="5"/>
        <v>0</v>
      </c>
      <c r="BH48">
        <f t="shared" si="43"/>
        <v>0</v>
      </c>
      <c r="BI48">
        <f t="shared" si="43"/>
        <v>0</v>
      </c>
      <c r="BJ48">
        <f t="shared" si="43"/>
        <v>0</v>
      </c>
      <c r="BK48" s="7">
        <f t="shared" si="33"/>
        <v>3.3734789113614133E-2</v>
      </c>
    </row>
    <row r="49" spans="1:6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19"/>
        <v>5.692077919426719E-3</v>
      </c>
      <c r="F49" s="7">
        <f t="shared" si="7"/>
        <v>8.3063244179379936E-3</v>
      </c>
      <c r="G49" s="7">
        <f t="shared" si="8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9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20"/>
        <v>1.088282622402903E-2</v>
      </c>
      <c r="O49" s="7">
        <f t="shared" si="10"/>
        <v>4.5419366484862334E-2</v>
      </c>
      <c r="P49" s="7">
        <f t="shared" si="11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2"/>
        <v>157.63166935970503</v>
      </c>
      <c r="U49" s="1">
        <f t="shared" si="34"/>
        <v>650.85913114958009</v>
      </c>
      <c r="V49" s="1">
        <f t="shared" si="35"/>
        <v>745.46786082046196</v>
      </c>
      <c r="W49" s="7">
        <f t="shared" si="21"/>
        <v>-4.3733895179066673E-3</v>
      </c>
      <c r="X49" s="7">
        <f t="shared" si="38"/>
        <v>1.5744193343297352E-2</v>
      </c>
      <c r="Y49" s="7">
        <f t="shared" si="39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3"/>
        <v>2.3691541875089199</v>
      </c>
      <c r="AD49" s="8">
        <f t="shared" si="36"/>
        <v>2.8505990233612173</v>
      </c>
      <c r="AE49" s="8">
        <f t="shared" si="37"/>
        <v>2.1840804821604887</v>
      </c>
      <c r="AF49" s="7">
        <f t="shared" si="22"/>
        <v>3.57521128768723E-3</v>
      </c>
      <c r="AG49" s="7">
        <f t="shared" si="40"/>
        <v>4.5725922286310894E-2</v>
      </c>
      <c r="AH49" s="7">
        <f t="shared" si="41"/>
        <v>2.3304183705267212E-2</v>
      </c>
      <c r="AI49" s="1">
        <f t="shared" si="23"/>
        <v>40238.42114830386</v>
      </c>
      <c r="AJ49" s="1">
        <f t="shared" si="24"/>
        <v>9201.6685065891706</v>
      </c>
      <c r="AK49" s="1">
        <f t="shared" si="25"/>
        <v>2573.1396162604592</v>
      </c>
      <c r="AL49" s="10">
        <f t="shared" si="44"/>
        <v>11.980870343275033</v>
      </c>
      <c r="AM49" s="10">
        <f t="shared" si="44"/>
        <v>2.1519778556381763</v>
      </c>
      <c r="AN49" s="10">
        <f t="shared" si="44"/>
        <v>0.67379501446955026</v>
      </c>
      <c r="AO49" s="7">
        <f t="shared" si="26"/>
        <v>1.8276539118654789E-2</v>
      </c>
      <c r="AP49" s="7">
        <f t="shared" si="15"/>
        <v>2.8144496824265453E-2</v>
      </c>
      <c r="AQ49" s="7">
        <f t="shared" si="15"/>
        <v>2.0372115051398465E-2</v>
      </c>
      <c r="AR49" s="1">
        <f t="shared" si="27"/>
        <v>25847.893402392863</v>
      </c>
      <c r="AS49" s="1">
        <f t="shared" si="28"/>
        <v>6762.1539786963049</v>
      </c>
      <c r="AT49" s="1">
        <f t="shared" si="29"/>
        <v>1878.8962978298321</v>
      </c>
      <c r="AU49" s="1">
        <f t="shared" si="30"/>
        <v>5169.578680478573</v>
      </c>
      <c r="AV49" s="1">
        <f t="shared" si="31"/>
        <v>1352.4307957392612</v>
      </c>
      <c r="AW49" s="1">
        <f t="shared" si="32"/>
        <v>375.77925956596641</v>
      </c>
      <c r="AX49">
        <v>0</v>
      </c>
      <c r="AY49">
        <v>0</v>
      </c>
      <c r="AZ49">
        <v>0</v>
      </c>
      <c r="BA49">
        <f t="shared" si="16"/>
        <v>0</v>
      </c>
      <c r="BB49">
        <f t="shared" si="17"/>
        <v>0</v>
      </c>
      <c r="BC49">
        <f t="shared" si="4"/>
        <v>0</v>
      </c>
      <c r="BD49">
        <f t="shared" si="4"/>
        <v>0</v>
      </c>
      <c r="BE49">
        <f t="shared" si="18"/>
        <v>0</v>
      </c>
      <c r="BF49">
        <f t="shared" si="5"/>
        <v>0</v>
      </c>
      <c r="BG49">
        <f t="shared" si="5"/>
        <v>0</v>
      </c>
      <c r="BH49">
        <f t="shared" si="43"/>
        <v>0</v>
      </c>
      <c r="BI49">
        <f t="shared" si="43"/>
        <v>0</v>
      </c>
      <c r="BJ49">
        <f t="shared" si="43"/>
        <v>0</v>
      </c>
      <c r="BK49" s="7">
        <f t="shared" si="33"/>
        <v>4.135893874752436E-2</v>
      </c>
    </row>
    <row r="50" spans="1:6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19"/>
        <v>5.7154259211955605E-3</v>
      </c>
      <c r="F50" s="7">
        <f t="shared" si="7"/>
        <v>8.1920930794385782E-3</v>
      </c>
      <c r="G50" s="7">
        <f t="shared" si="8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9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20"/>
        <v>2.3345824611354482E-2</v>
      </c>
      <c r="O50" s="7">
        <f t="shared" si="10"/>
        <v>6.9793483828880509E-2</v>
      </c>
      <c r="P50" s="7">
        <f t="shared" si="11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2"/>
        <v>155.92887982857243</v>
      </c>
      <c r="U50" s="1">
        <f t="shared" si="34"/>
        <v>659.2426856397459</v>
      </c>
      <c r="V50" s="1">
        <f t="shared" si="35"/>
        <v>740.04755533355137</v>
      </c>
      <c r="W50" s="7">
        <f t="shared" si="21"/>
        <v>-1.0802331397296472E-2</v>
      </c>
      <c r="X50" s="7">
        <f t="shared" si="38"/>
        <v>1.2880751131751689E-2</v>
      </c>
      <c r="Y50" s="7">
        <f t="shared" si="39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3"/>
        <v>2.3563375646650235</v>
      </c>
      <c r="AD50" s="8">
        <f t="shared" si="36"/>
        <v>2.8460274542755997</v>
      </c>
      <c r="AE50" s="8">
        <f t="shared" si="37"/>
        <v>2.2028024729330009</v>
      </c>
      <c r="AF50" s="7">
        <f t="shared" si="22"/>
        <v>-5.4097884010548825E-3</v>
      </c>
      <c r="AG50" s="7">
        <f t="shared" si="40"/>
        <v>-1.6037222521135819E-3</v>
      </c>
      <c r="AH50" s="7">
        <f t="shared" si="41"/>
        <v>8.5720242113020984E-3</v>
      </c>
      <c r="AI50" s="1">
        <f t="shared" si="23"/>
        <v>41384.157713952052</v>
      </c>
      <c r="AJ50" s="1">
        <f t="shared" si="24"/>
        <v>9633.9324516695142</v>
      </c>
      <c r="AK50" s="1">
        <f t="shared" si="25"/>
        <v>2691.6049142003794</v>
      </c>
      <c r="AL50" s="10">
        <f t="shared" si="44"/>
        <v>12.19983918877943</v>
      </c>
      <c r="AM50" s="10">
        <f t="shared" si="44"/>
        <v>2.2125441895620748</v>
      </c>
      <c r="AN50" s="10">
        <f t="shared" si="44"/>
        <v>0.68752164402538263</v>
      </c>
      <c r="AO50" s="7">
        <f t="shared" si="26"/>
        <v>1.8276539118654789E-2</v>
      </c>
      <c r="AP50" s="7">
        <f t="shared" si="15"/>
        <v>2.8144496824265453E-2</v>
      </c>
      <c r="AQ50" s="7">
        <f t="shared" si="15"/>
        <v>2.0372115051398465E-2</v>
      </c>
      <c r="AR50" s="1">
        <f t="shared" si="27"/>
        <v>26589.466202863925</v>
      </c>
      <c r="AS50" s="1">
        <f t="shared" si="28"/>
        <v>7062.5452492997865</v>
      </c>
      <c r="AT50" s="1">
        <f t="shared" si="29"/>
        <v>1961.3658176988572</v>
      </c>
      <c r="AU50" s="1">
        <f t="shared" si="30"/>
        <v>5317.8932405727855</v>
      </c>
      <c r="AV50" s="1">
        <f t="shared" si="31"/>
        <v>1412.5090498599575</v>
      </c>
      <c r="AW50" s="1">
        <f t="shared" si="32"/>
        <v>392.27316353977147</v>
      </c>
      <c r="AX50">
        <v>0</v>
      </c>
      <c r="AY50">
        <v>0</v>
      </c>
      <c r="AZ50">
        <v>0</v>
      </c>
      <c r="BA50">
        <f t="shared" si="16"/>
        <v>0</v>
      </c>
      <c r="BB50">
        <f t="shared" si="17"/>
        <v>0</v>
      </c>
      <c r="BC50">
        <f t="shared" si="4"/>
        <v>0</v>
      </c>
      <c r="BD50">
        <f t="shared" si="4"/>
        <v>0</v>
      </c>
      <c r="BE50">
        <f t="shared" si="18"/>
        <v>0</v>
      </c>
      <c r="BF50">
        <f t="shared" si="5"/>
        <v>0</v>
      </c>
      <c r="BG50">
        <f t="shared" si="5"/>
        <v>0</v>
      </c>
      <c r="BH50">
        <f t="shared" si="43"/>
        <v>0</v>
      </c>
      <c r="BI50">
        <f t="shared" si="43"/>
        <v>0</v>
      </c>
      <c r="BJ50">
        <f t="shared" si="43"/>
        <v>0</v>
      </c>
      <c r="BK50" s="7">
        <f t="shared" si="33"/>
        <v>5.5408121957962936E-2</v>
      </c>
    </row>
    <row r="51" spans="1:6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19"/>
        <v>5.5451977384386453E-3</v>
      </c>
      <c r="F51" s="7">
        <f t="shared" si="7"/>
        <v>8.2128220658019835E-3</v>
      </c>
      <c r="G51" s="7">
        <f t="shared" si="8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9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20"/>
        <v>1.7685495252261374E-2</v>
      </c>
      <c r="O51" s="7">
        <f t="shared" si="10"/>
        <v>6.4412973631277071E-2</v>
      </c>
      <c r="P51" s="7">
        <f t="shared" si="11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2"/>
        <v>153.02376199191656</v>
      </c>
      <c r="U51" s="1">
        <f t="shared" si="34"/>
        <v>646.21647871792322</v>
      </c>
      <c r="V51" s="1">
        <f t="shared" si="35"/>
        <v>715.40687160768516</v>
      </c>
      <c r="W51" s="7">
        <f t="shared" si="21"/>
        <v>-1.8631044100680727E-2</v>
      </c>
      <c r="X51" s="7">
        <f t="shared" si="38"/>
        <v>-1.9759349941337212E-2</v>
      </c>
      <c r="Y51" s="7">
        <f t="shared" si="39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3"/>
        <v>2.3432536955324719</v>
      </c>
      <c r="AD51" s="8">
        <f t="shared" si="36"/>
        <v>2.8628978785670416</v>
      </c>
      <c r="AE51" s="8">
        <f t="shared" si="37"/>
        <v>2.2281980989767489</v>
      </c>
      <c r="AF51" s="7">
        <f t="shared" si="22"/>
        <v>-5.552629355298544E-3</v>
      </c>
      <c r="AG51" s="7">
        <f t="shared" si="40"/>
        <v>5.92770961014355E-3</v>
      </c>
      <c r="AH51" s="7">
        <f t="shared" si="41"/>
        <v>1.1528780431199648E-2</v>
      </c>
      <c r="AI51" s="1">
        <f t="shared" si="23"/>
        <v>42563.635183129634</v>
      </c>
      <c r="AJ51" s="1">
        <f t="shared" si="24"/>
        <v>10083.048256362519</v>
      </c>
      <c r="AK51" s="1">
        <f t="shared" si="25"/>
        <v>2814.7175863201128</v>
      </c>
      <c r="AL51" s="10">
        <f t="shared" si="44"/>
        <v>12.422810026954455</v>
      </c>
      <c r="AM51" s="10">
        <f t="shared" si="44"/>
        <v>2.2748151324787518</v>
      </c>
      <c r="AN51" s="10">
        <f t="shared" si="44"/>
        <v>0.70152791405779436</v>
      </c>
      <c r="AO51" s="7">
        <f t="shared" si="26"/>
        <v>1.8276539118654789E-2</v>
      </c>
      <c r="AP51" s="7">
        <f t="shared" si="15"/>
        <v>2.8144496824265453E-2</v>
      </c>
      <c r="AQ51" s="7">
        <f t="shared" si="15"/>
        <v>2.0372115051398465E-2</v>
      </c>
      <c r="AR51" s="1">
        <f t="shared" si="27"/>
        <v>27348.754446377297</v>
      </c>
      <c r="AS51" s="1">
        <f t="shared" si="28"/>
        <v>7375.8966264919882</v>
      </c>
      <c r="AT51" s="1">
        <f t="shared" si="29"/>
        <v>2046.7238136241738</v>
      </c>
      <c r="AU51" s="1">
        <f t="shared" si="30"/>
        <v>5469.7508892754595</v>
      </c>
      <c r="AV51" s="1">
        <f t="shared" si="31"/>
        <v>1475.1793252983978</v>
      </c>
      <c r="AW51" s="1">
        <f t="shared" si="32"/>
        <v>409.34476272483477</v>
      </c>
      <c r="AX51">
        <v>0</v>
      </c>
      <c r="AY51">
        <v>0</v>
      </c>
      <c r="AZ51">
        <v>0</v>
      </c>
      <c r="BA51">
        <f t="shared" si="16"/>
        <v>0</v>
      </c>
      <c r="BB51">
        <f t="shared" si="17"/>
        <v>0</v>
      </c>
      <c r="BC51">
        <f t="shared" si="4"/>
        <v>0</v>
      </c>
      <c r="BD51">
        <f t="shared" si="4"/>
        <v>0</v>
      </c>
      <c r="BE51">
        <f t="shared" si="18"/>
        <v>0</v>
      </c>
      <c r="BF51">
        <f t="shared" si="5"/>
        <v>0</v>
      </c>
      <c r="BG51">
        <f t="shared" si="5"/>
        <v>0</v>
      </c>
      <c r="BH51">
        <f t="shared" si="43"/>
        <v>0</v>
      </c>
      <c r="BI51">
        <f t="shared" si="43"/>
        <v>0</v>
      </c>
      <c r="BJ51">
        <f t="shared" si="43"/>
        <v>0</v>
      </c>
      <c r="BK51" s="7">
        <f t="shared" si="33"/>
        <v>5.0456056851588355E-2</v>
      </c>
    </row>
    <row r="52" spans="1:6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19"/>
        <v>5.6189487943716365E-3</v>
      </c>
      <c r="F52" s="7">
        <f t="shared" si="7"/>
        <v>8.1453534478015399E-3</v>
      </c>
      <c r="G52" s="7">
        <f t="shared" si="8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9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20"/>
        <v>2.3462387645812433E-2</v>
      </c>
      <c r="O52" s="7">
        <f t="shared" si="10"/>
        <v>7.3997005066261501E-2</v>
      </c>
      <c r="P52" s="7">
        <f t="shared" si="11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2"/>
        <v>148.21095550926216</v>
      </c>
      <c r="U52" s="1">
        <f t="shared" si="34"/>
        <v>634.29732229691115</v>
      </c>
      <c r="V52" s="1">
        <f t="shared" si="35"/>
        <v>691.71563413523154</v>
      </c>
      <c r="W52" s="7">
        <f t="shared" si="21"/>
        <v>-3.1451366898878286E-2</v>
      </c>
      <c r="X52" s="7">
        <f t="shared" si="38"/>
        <v>-1.8444525655952559E-2</v>
      </c>
      <c r="Y52" s="7">
        <f t="shared" si="39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3"/>
        <v>2.3387955022900764</v>
      </c>
      <c r="AD52" s="8">
        <f t="shared" si="36"/>
        <v>2.8897620504912451</v>
      </c>
      <c r="AE52" s="8">
        <f t="shared" si="37"/>
        <v>2.2061797953892048</v>
      </c>
      <c r="AF52" s="7">
        <f t="shared" si="22"/>
        <v>-1.9025653308027968E-3</v>
      </c>
      <c r="AG52" s="7">
        <f t="shared" si="40"/>
        <v>9.3835592688515934E-3</v>
      </c>
      <c r="AH52" s="7">
        <f t="shared" si="41"/>
        <v>-9.8816633932393705E-3</v>
      </c>
      <c r="AI52" s="1">
        <f t="shared" si="23"/>
        <v>43777.022554092138</v>
      </c>
      <c r="AJ52" s="1">
        <f t="shared" si="24"/>
        <v>10549.922756024665</v>
      </c>
      <c r="AK52" s="1">
        <f t="shared" si="25"/>
        <v>2942.5905904129363</v>
      </c>
      <c r="AL52" s="10">
        <f t="shared" si="44"/>
        <v>12.649856000375705</v>
      </c>
      <c r="AM52" s="10">
        <f t="shared" si="44"/>
        <v>2.338838659750591</v>
      </c>
      <c r="AN52" s="10">
        <f t="shared" si="44"/>
        <v>0.71581952143474736</v>
      </c>
      <c r="AO52" s="7">
        <f t="shared" si="26"/>
        <v>1.8276539118654789E-2</v>
      </c>
      <c r="AP52" s="7">
        <f t="shared" si="15"/>
        <v>2.8144496824265453E-2</v>
      </c>
      <c r="AQ52" s="7">
        <f t="shared" si="15"/>
        <v>2.0372115051398465E-2</v>
      </c>
      <c r="AR52" s="1">
        <f t="shared" si="27"/>
        <v>28131.413203395106</v>
      </c>
      <c r="AS52" s="1">
        <f t="shared" si="28"/>
        <v>7702.2743843455082</v>
      </c>
      <c r="AT52" s="1">
        <f t="shared" si="29"/>
        <v>2135.4872367337161</v>
      </c>
      <c r="AU52" s="1">
        <f t="shared" si="30"/>
        <v>5626.2826406790218</v>
      </c>
      <c r="AV52" s="1">
        <f t="shared" si="31"/>
        <v>1540.4548768691018</v>
      </c>
      <c r="AW52" s="1">
        <f t="shared" si="32"/>
        <v>427.09744734674325</v>
      </c>
      <c r="AX52">
        <v>0</v>
      </c>
      <c r="AY52">
        <v>0</v>
      </c>
      <c r="AZ52">
        <v>0</v>
      </c>
      <c r="BA52">
        <f t="shared" si="16"/>
        <v>0</v>
      </c>
      <c r="BB52">
        <f t="shared" si="17"/>
        <v>0</v>
      </c>
      <c r="BC52">
        <f t="shared" si="4"/>
        <v>0</v>
      </c>
      <c r="BD52">
        <f t="shared" si="4"/>
        <v>0</v>
      </c>
      <c r="BE52">
        <f t="shared" si="18"/>
        <v>0</v>
      </c>
      <c r="BF52">
        <f t="shared" si="5"/>
        <v>0</v>
      </c>
      <c r="BG52">
        <f t="shared" si="5"/>
        <v>0</v>
      </c>
      <c r="BH52">
        <f t="shared" si="43"/>
        <v>0</v>
      </c>
      <c r="BI52">
        <f t="shared" si="43"/>
        <v>0</v>
      </c>
      <c r="BJ52">
        <f t="shared" si="43"/>
        <v>0</v>
      </c>
      <c r="BK52" s="7">
        <f t="shared" si="33"/>
        <v>5.7020783818685555E-2</v>
      </c>
    </row>
    <row r="53" spans="1:6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19"/>
        <v>5.9575399981963706E-3</v>
      </c>
      <c r="F53" s="7">
        <f t="shared" si="7"/>
        <v>8.1044756914163685E-3</v>
      </c>
      <c r="G53" s="7">
        <f t="shared" si="8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9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20"/>
        <v>2.0470395087995197E-2</v>
      </c>
      <c r="O53" s="7">
        <f t="shared" si="10"/>
        <v>7.8402451038241505E-2</v>
      </c>
      <c r="P53" s="7">
        <f t="shared" si="11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2"/>
        <v>145.11508502616257</v>
      </c>
      <c r="U53" s="1">
        <f t="shared" si="34"/>
        <v>604.17834263666111</v>
      </c>
      <c r="V53" s="1">
        <f t="shared" si="35"/>
        <v>672.98973661232958</v>
      </c>
      <c r="W53" s="7">
        <f t="shared" si="21"/>
        <v>-2.088827018530437E-2</v>
      </c>
      <c r="X53" s="7">
        <f t="shared" si="38"/>
        <v>-4.7484008841758074E-2</v>
      </c>
      <c r="Y53" s="7">
        <f t="shared" si="39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3"/>
        <v>2.3365257523444609</v>
      </c>
      <c r="AD53" s="8">
        <f t="shared" si="36"/>
        <v>2.9121314785809065</v>
      </c>
      <c r="AE53" s="8">
        <f t="shared" si="37"/>
        <v>2.2542764742919856</v>
      </c>
      <c r="AF53" s="7">
        <f t="shared" si="22"/>
        <v>-9.7047815569728524E-4</v>
      </c>
      <c r="AG53" s="7">
        <f t="shared" si="40"/>
        <v>7.7409238888228593E-3</v>
      </c>
      <c r="AH53" s="7">
        <f t="shared" si="41"/>
        <v>2.1800888124938966E-2</v>
      </c>
      <c r="AI53" s="1">
        <f t="shared" si="23"/>
        <v>45025.602939361946</v>
      </c>
      <c r="AJ53" s="1">
        <f t="shared" si="24"/>
        <v>11035.385357291301</v>
      </c>
      <c r="AK53" s="1">
        <f t="shared" si="25"/>
        <v>3075.4289787183857</v>
      </c>
      <c r="AL53" s="10">
        <f t="shared" si="44"/>
        <v>12.881051588411921</v>
      </c>
      <c r="AM53" s="10">
        <f t="shared" si="44"/>
        <v>2.4046640969824109</v>
      </c>
      <c r="AN53" s="10">
        <f t="shared" si="44"/>
        <v>0.73040227908145305</v>
      </c>
      <c r="AO53" s="7">
        <f t="shared" si="26"/>
        <v>1.8276539118654789E-2</v>
      </c>
      <c r="AP53" s="7">
        <f t="shared" si="15"/>
        <v>2.8144496824265453E-2</v>
      </c>
      <c r="AQ53" s="7">
        <f t="shared" si="15"/>
        <v>2.0372115051398465E-2</v>
      </c>
      <c r="AR53" s="1">
        <f t="shared" si="27"/>
        <v>28944.34134179349</v>
      </c>
      <c r="AS53" s="1">
        <f t="shared" si="28"/>
        <v>8042.3916768257586</v>
      </c>
      <c r="AT53" s="1">
        <f t="shared" si="29"/>
        <v>2227.4778824056925</v>
      </c>
      <c r="AU53" s="1">
        <f t="shared" si="30"/>
        <v>5788.8682683586985</v>
      </c>
      <c r="AV53" s="1">
        <f t="shared" si="31"/>
        <v>1608.4783353651519</v>
      </c>
      <c r="AW53" s="1">
        <f t="shared" si="32"/>
        <v>445.49557648113853</v>
      </c>
      <c r="AX53">
        <v>0</v>
      </c>
      <c r="AY53">
        <v>0</v>
      </c>
      <c r="AZ53">
        <v>0</v>
      </c>
      <c r="BA53">
        <f t="shared" si="16"/>
        <v>0</v>
      </c>
      <c r="BB53">
        <f t="shared" si="17"/>
        <v>0</v>
      </c>
      <c r="BC53">
        <f t="shared" si="4"/>
        <v>0</v>
      </c>
      <c r="BD53">
        <f t="shared" si="4"/>
        <v>0</v>
      </c>
      <c r="BE53">
        <f t="shared" si="18"/>
        <v>0</v>
      </c>
      <c r="BF53">
        <f t="shared" si="5"/>
        <v>0</v>
      </c>
      <c r="BG53">
        <f t="shared" si="5"/>
        <v>0</v>
      </c>
      <c r="BH53">
        <f t="shared" si="43"/>
        <v>0</v>
      </c>
      <c r="BI53">
        <f t="shared" si="43"/>
        <v>0</v>
      </c>
      <c r="BJ53">
        <f t="shared" si="43"/>
        <v>0</v>
      </c>
      <c r="BK53" s="7">
        <f t="shared" si="33"/>
        <v>5.6209829446846243E-2</v>
      </c>
    </row>
    <row r="54" spans="1:6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19"/>
        <v>5.7120049793621952E-3</v>
      </c>
      <c r="F54" s="7">
        <f t="shared" si="7"/>
        <v>8.1531947903412672E-3</v>
      </c>
      <c r="G54" s="7">
        <f t="shared" si="8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9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20"/>
        <v>-4.648633033494165E-3</v>
      </c>
      <c r="O54" s="7">
        <f t="shared" si="10"/>
        <v>4.2789525278652762E-2</v>
      </c>
      <c r="P54" s="7">
        <f t="shared" si="11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2"/>
        <v>142.84695667407644</v>
      </c>
      <c r="U54" s="1">
        <f t="shared" si="34"/>
        <v>604.67001308648867</v>
      </c>
      <c r="V54" s="1">
        <f t="shared" si="35"/>
        <v>665.92165165765812</v>
      </c>
      <c r="W54" s="7">
        <f t="shared" si="21"/>
        <v>-1.5629859236737653E-2</v>
      </c>
      <c r="X54" s="7">
        <f t="shared" si="38"/>
        <v>8.1378363825801436E-4</v>
      </c>
      <c r="Y54" s="7">
        <f t="shared" si="39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3"/>
        <v>2.3337186594678334</v>
      </c>
      <c r="AD54" s="8">
        <f t="shared" si="13"/>
        <v>2.8737358406172713</v>
      </c>
      <c r="AE54" s="8">
        <f t="shared" si="13"/>
        <v>2.3022859575808767</v>
      </c>
      <c r="AF54" s="7">
        <f t="shared" si="22"/>
        <v>-1.2013960786911859E-3</v>
      </c>
      <c r="AG54" s="7">
        <f t="shared" si="22"/>
        <v>-1.3184719936596201E-2</v>
      </c>
      <c r="AH54" s="7">
        <f t="shared" si="22"/>
        <v>2.1297069741176955E-2</v>
      </c>
      <c r="AI54" s="1">
        <f t="shared" si="23"/>
        <v>46311.91091378445</v>
      </c>
      <c r="AJ54" s="1">
        <f t="shared" si="24"/>
        <v>11540.325156927323</v>
      </c>
      <c r="AK54" s="1">
        <f t="shared" si="25"/>
        <v>3213.3816573276854</v>
      </c>
      <c r="AL54" s="10">
        <f t="shared" si="44"/>
        <v>13.116472631656942</v>
      </c>
      <c r="AM54" s="10">
        <f t="shared" si="44"/>
        <v>2.4723421580233573</v>
      </c>
      <c r="AN54" s="10">
        <f t="shared" si="44"/>
        <v>0.74528211834470404</v>
      </c>
      <c r="AO54" s="7">
        <f t="shared" si="26"/>
        <v>1.8276539118654789E-2</v>
      </c>
      <c r="AP54" s="7">
        <f t="shared" si="15"/>
        <v>2.8144496824265453E-2</v>
      </c>
      <c r="AQ54" s="7">
        <f t="shared" si="15"/>
        <v>2.0372115051398465E-2</v>
      </c>
      <c r="AR54" s="1">
        <f t="shared" si="27"/>
        <v>29775.217955394728</v>
      </c>
      <c r="AS54" s="1">
        <f t="shared" si="28"/>
        <v>8397.4361116789387</v>
      </c>
      <c r="AT54" s="1">
        <f t="shared" si="29"/>
        <v>2323.1975351356491</v>
      </c>
      <c r="AU54" s="1">
        <f t="shared" si="30"/>
        <v>5955.0435910789456</v>
      </c>
      <c r="AV54" s="1">
        <f t="shared" si="31"/>
        <v>1679.4872223357879</v>
      </c>
      <c r="AW54" s="1">
        <f t="shared" si="32"/>
        <v>464.63950702712987</v>
      </c>
      <c r="AX54">
        <v>0</v>
      </c>
      <c r="AY54">
        <v>0</v>
      </c>
      <c r="AZ54">
        <v>0</v>
      </c>
      <c r="BA54">
        <f t="shared" si="16"/>
        <v>0</v>
      </c>
      <c r="BB54">
        <f t="shared" si="17"/>
        <v>0</v>
      </c>
      <c r="BC54">
        <f t="shared" si="4"/>
        <v>0</v>
      </c>
      <c r="BD54">
        <f t="shared" si="4"/>
        <v>0</v>
      </c>
      <c r="BE54">
        <f t="shared" si="18"/>
        <v>0</v>
      </c>
      <c r="BF54">
        <f t="shared" si="5"/>
        <v>0</v>
      </c>
      <c r="BG54">
        <f t="shared" si="5"/>
        <v>0</v>
      </c>
      <c r="BH54">
        <f t="shared" si="43"/>
        <v>0</v>
      </c>
      <c r="BI54">
        <f t="shared" si="43"/>
        <v>0</v>
      </c>
      <c r="BJ54">
        <f t="shared" si="43"/>
        <v>0</v>
      </c>
      <c r="BK54" s="7">
        <f t="shared" si="33"/>
        <v>2.9851806401616859E-2</v>
      </c>
    </row>
    <row r="55" spans="1:6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19"/>
        <v>5.0995244411160545E-3</v>
      </c>
      <c r="F55" s="7">
        <f t="shared" si="7"/>
        <v>8.1161002345619959E-3</v>
      </c>
      <c r="G55" s="7">
        <f t="shared" si="8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9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20"/>
        <v>-4.541462181660294E-2</v>
      </c>
      <c r="O55" s="7">
        <f t="shared" si="10"/>
        <v>2.1828133538632777E-3</v>
      </c>
      <c r="P55" s="7">
        <f t="shared" si="11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2"/>
        <v>141.93819766837814</v>
      </c>
      <c r="U55" s="1">
        <f t="shared" si="12"/>
        <v>606.72180992229414</v>
      </c>
      <c r="V55" s="1">
        <f t="shared" si="12"/>
        <v>663.64450671499844</v>
      </c>
      <c r="W55" s="7">
        <f t="shared" si="21"/>
        <v>-6.3617666547265417E-3</v>
      </c>
      <c r="X55" s="7">
        <f t="shared" si="21"/>
        <v>3.3932505191256457E-3</v>
      </c>
      <c r="Y55" s="7">
        <f t="shared" si="21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45">Z55/Q55</f>
        <v>2.4758390162810966</v>
      </c>
      <c r="AD55" s="8">
        <f t="shared" si="45"/>
        <v>3.0803836210996969</v>
      </c>
      <c r="AE55" s="8">
        <f t="shared" si="45"/>
        <v>2.305694695142086</v>
      </c>
      <c r="AF55" s="7">
        <f t="shared" ref="AF55:AH66" si="46">AC55/AC54-1</f>
        <v>6.0898667556470443E-2</v>
      </c>
      <c r="AG55" s="7">
        <f t="shared" si="46"/>
        <v>7.1909107845499864E-2</v>
      </c>
      <c r="AH55" s="7">
        <f t="shared" si="46"/>
        <v>1.4805882605439802E-3</v>
      </c>
      <c r="AI55" s="1">
        <f t="shared" si="23"/>
        <v>47635.76341348495</v>
      </c>
      <c r="AJ55" s="1">
        <f t="shared" si="24"/>
        <v>12065.77986357038</v>
      </c>
      <c r="AK55" s="1">
        <f t="shared" si="25"/>
        <v>3356.6829986220464</v>
      </c>
      <c r="AL55" s="10">
        <f t="shared" ref="AL55:AN66" si="47">(1+AL$5)*AL54</f>
        <v>13.356196356808185</v>
      </c>
      <c r="AM55" s="10">
        <f t="shared" si="47"/>
        <v>2.5419249840383431</v>
      </c>
      <c r="AN55" s="10">
        <f t="shared" si="47"/>
        <v>0.76046509140537233</v>
      </c>
      <c r="AO55" s="7">
        <f t="shared" si="26"/>
        <v>1.8276539118654789E-2</v>
      </c>
      <c r="AP55" s="7">
        <f t="shared" si="15"/>
        <v>2.8144496824265453E-2</v>
      </c>
      <c r="AQ55" s="7">
        <f t="shared" si="15"/>
        <v>2.0372115051398465E-2</v>
      </c>
      <c r="AR55" s="1">
        <f t="shared" si="27"/>
        <v>30615.12427848711</v>
      </c>
      <c r="AS55" s="1">
        <f t="shared" si="28"/>
        <v>8767.5201899217082</v>
      </c>
      <c r="AT55" s="1">
        <f t="shared" si="29"/>
        <v>2422.8269808632976</v>
      </c>
      <c r="AU55" s="1">
        <f t="shared" si="30"/>
        <v>6123.024855697422</v>
      </c>
      <c r="AV55" s="1">
        <f t="shared" si="31"/>
        <v>1753.5040379843417</v>
      </c>
      <c r="AW55" s="1">
        <f t="shared" si="32"/>
        <v>484.56539617265958</v>
      </c>
      <c r="AX55">
        <v>0</v>
      </c>
      <c r="AY55">
        <v>0</v>
      </c>
      <c r="AZ55">
        <v>0</v>
      </c>
      <c r="BA55">
        <f t="shared" si="16"/>
        <v>0</v>
      </c>
      <c r="BB55">
        <f t="shared" si="17"/>
        <v>0</v>
      </c>
      <c r="BC55">
        <f t="shared" si="4"/>
        <v>0</v>
      </c>
      <c r="BD55">
        <f t="shared" si="4"/>
        <v>0</v>
      </c>
      <c r="BE55">
        <f t="shared" si="18"/>
        <v>0</v>
      </c>
      <c r="BF55">
        <f t="shared" si="5"/>
        <v>0</v>
      </c>
      <c r="BG55">
        <f t="shared" si="5"/>
        <v>0</v>
      </c>
      <c r="BH55">
        <f t="shared" si="43"/>
        <v>0</v>
      </c>
      <c r="BI55">
        <f t="shared" si="43"/>
        <v>0</v>
      </c>
      <c r="BJ55">
        <f t="shared" si="43"/>
        <v>0</v>
      </c>
      <c r="BK55" s="7">
        <f t="shared" si="33"/>
        <v>-8.519125488337026E-3</v>
      </c>
    </row>
    <row r="56" spans="1:6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19"/>
        <v>4.1079767039275961E-3</v>
      </c>
      <c r="F56" s="7">
        <f t="shared" si="7"/>
        <v>8.0929895690897702E-3</v>
      </c>
      <c r="G56" s="7">
        <f t="shared" si="8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9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20"/>
        <v>2.1035151553658649E-2</v>
      </c>
      <c r="O56" s="7">
        <f t="shared" si="10"/>
        <v>3.1463911881298268E-2</v>
      </c>
      <c r="P56" s="7">
        <f t="shared" si="11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12"/>
        <v>140.66722313574505</v>
      </c>
      <c r="U56" s="1">
        <f t="shared" si="12"/>
        <v>615.21724651535021</v>
      </c>
      <c r="V56" s="1">
        <f t="shared" si="12"/>
        <v>791.08046456154489</v>
      </c>
      <c r="W56" s="7">
        <f t="shared" si="21"/>
        <v>-8.9544220901167648E-3</v>
      </c>
      <c r="X56" s="7">
        <f t="shared" si="21"/>
        <v>1.4002194175521954E-2</v>
      </c>
      <c r="Y56" s="7">
        <f t="shared" si="21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45"/>
        <v>2.4463035987884711</v>
      </c>
      <c r="AD56" s="8">
        <f t="shared" si="45"/>
        <v>3.132886618946694</v>
      </c>
      <c r="AE56" s="8">
        <f t="shared" si="45"/>
        <v>2.0331549202488874</v>
      </c>
      <c r="AF56" s="7">
        <f t="shared" si="46"/>
        <v>-1.1929457972994495E-2</v>
      </c>
      <c r="AG56" s="7">
        <f t="shared" si="46"/>
        <v>1.7044304964929591E-2</v>
      </c>
      <c r="AH56" s="7">
        <f t="shared" si="46"/>
        <v>-0.11820288933631073</v>
      </c>
      <c r="AI56" s="1">
        <f t="shared" si="23"/>
        <v>48995.21192783388</v>
      </c>
      <c r="AJ56" s="1">
        <f t="shared" si="24"/>
        <v>12612.705915197685</v>
      </c>
      <c r="AK56" s="1">
        <f t="shared" si="25"/>
        <v>3505.5800949325012</v>
      </c>
      <c r="AL56" s="10">
        <f t="shared" si="47"/>
        <v>13.600301401999825</v>
      </c>
      <c r="AM56" s="10">
        <f t="shared" si="47"/>
        <v>2.6134661836791313</v>
      </c>
      <c r="AN56" s="10">
        <f t="shared" si="47"/>
        <v>0.7759573737400548</v>
      </c>
      <c r="AO56" s="7">
        <f t="shared" si="26"/>
        <v>1.8276539118654789E-2</v>
      </c>
      <c r="AP56" s="7">
        <f t="shared" si="15"/>
        <v>2.8144496824265453E-2</v>
      </c>
      <c r="AQ56" s="7">
        <f t="shared" si="15"/>
        <v>2.0372115051398465E-2</v>
      </c>
      <c r="AR56" s="1">
        <f t="shared" si="27"/>
        <v>31453.588482753064</v>
      </c>
      <c r="AS56" s="1">
        <f t="shared" si="28"/>
        <v>9153.3902788433807</v>
      </c>
      <c r="AT56" s="1">
        <f t="shared" si="29"/>
        <v>2526.6446592146908</v>
      </c>
      <c r="AU56" s="1">
        <f t="shared" si="30"/>
        <v>6290.7176965506133</v>
      </c>
      <c r="AV56" s="1">
        <f t="shared" si="31"/>
        <v>1830.6780557686761</v>
      </c>
      <c r="AW56" s="1">
        <f t="shared" si="32"/>
        <v>505.32893184293818</v>
      </c>
      <c r="AX56">
        <v>0</v>
      </c>
      <c r="AY56">
        <v>0</v>
      </c>
      <c r="AZ56">
        <v>0</v>
      </c>
      <c r="BA56">
        <f t="shared" si="16"/>
        <v>0</v>
      </c>
      <c r="BB56">
        <f t="shared" si="17"/>
        <v>0</v>
      </c>
      <c r="BC56">
        <f t="shared" si="4"/>
        <v>0</v>
      </c>
      <c r="BD56">
        <f t="shared" si="4"/>
        <v>0</v>
      </c>
      <c r="BE56">
        <f t="shared" si="18"/>
        <v>0</v>
      </c>
      <c r="BF56">
        <f t="shared" si="5"/>
        <v>0</v>
      </c>
      <c r="BG56">
        <f t="shared" si="5"/>
        <v>0</v>
      </c>
      <c r="BH56">
        <f t="shared" si="43"/>
        <v>0</v>
      </c>
      <c r="BI56">
        <f t="shared" si="43"/>
        <v>0</v>
      </c>
      <c r="BJ56">
        <f t="shared" si="43"/>
        <v>0</v>
      </c>
      <c r="BK56" s="7">
        <f t="shared" si="33"/>
        <v>4.7671804232349374E-2</v>
      </c>
    </row>
    <row r="57" spans="1:63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48">B57/B56-1</f>
        <v>7.5734870705215229E-3</v>
      </c>
      <c r="F57" s="7">
        <f t="shared" ref="F57:F66" si="49">C57/C56-1</f>
        <v>1.2012381170861675E-2</v>
      </c>
      <c r="G57" s="7">
        <f t="shared" ref="G57:G66" si="50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51">H57/B57*1000</f>
        <v>34294.921185434549</v>
      </c>
      <c r="L57" s="1">
        <f t="shared" ref="L57:L120" si="52">I57/C57*1000</f>
        <v>3391.0568062236516</v>
      </c>
      <c r="M57" s="1">
        <f t="shared" ref="M57:M120" si="53">J57/D57*1000</f>
        <v>981.26433804798614</v>
      </c>
      <c r="N57" s="7">
        <f t="shared" ref="N57:N66" si="54">K57/K56-1</f>
        <v>2.3792914679144683E-2</v>
      </c>
      <c r="O57" s="7">
        <f t="shared" ref="O57:O66" si="55">L57/L56-1</f>
        <v>6.9638995477526056E-2</v>
      </c>
      <c r="P57" s="7">
        <f t="shared" si="11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56">Q57/H57*1000</f>
        <v>136.92416619699827</v>
      </c>
      <c r="U57" s="1">
        <f t="shared" si="56"/>
        <v>599.24152314040941</v>
      </c>
      <c r="V57" s="1">
        <f t="shared" si="56"/>
        <v>705.4578069185236</v>
      </c>
      <c r="W57" s="7">
        <f t="shared" ref="W57:Y66" si="57">T57/T56-1</f>
        <v>-2.6609304252311117E-2</v>
      </c>
      <c r="X57" s="7">
        <f t="shared" si="57"/>
        <v>-2.5967613010572821E-2</v>
      </c>
      <c r="Y57" s="7">
        <f t="shared" si="57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45"/>
        <v>2.4249668986694322</v>
      </c>
      <c r="AD57" s="8">
        <f t="shared" si="45"/>
        <v>3.1801866954926363</v>
      </c>
      <c r="AE57" s="8">
        <f t="shared" si="45"/>
        <v>2.2544493358718993</v>
      </c>
      <c r="AF57" s="7">
        <f t="shared" si="46"/>
        <v>-8.7220164045075377E-3</v>
      </c>
      <c r="AG57" s="7">
        <f t="shared" si="46"/>
        <v>1.5097921597253761E-2</v>
      </c>
      <c r="AH57" s="7">
        <f t="shared" si="46"/>
        <v>0.10884286948282429</v>
      </c>
      <c r="AI57" s="1">
        <f t="shared" ref="AI57:AI120" si="58">(1-$AI$5)*AI56+AU56</f>
        <v>50386.408431601107</v>
      </c>
      <c r="AJ57" s="1">
        <f t="shared" ref="AJ57:AJ120" si="59">(1-$AI$5)*AJ56+AV56</f>
        <v>13182.113379446593</v>
      </c>
      <c r="AK57" s="1">
        <f t="shared" ref="AK57:AK120" si="60">(1-$AI$5)*AK56+AW56</f>
        <v>3660.3510172821893</v>
      </c>
      <c r="AL57" s="10">
        <f t="shared" si="47"/>
        <v>13.84886784259897</v>
      </c>
      <c r="AM57" s="10">
        <f t="shared" si="47"/>
        <v>2.6870208743860138</v>
      </c>
      <c r="AN57" s="10">
        <f t="shared" si="47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6" si="61">AL57*AI57^$AR$5*B57^(1-$AR$5)</f>
        <v>32403.302534966024</v>
      </c>
      <c r="AS57" s="1">
        <f t="shared" ref="AS57:AS66" si="62">AM57*AJ57^$AR$5*C57^(1-$AR$5)</f>
        <v>9585.6187240369363</v>
      </c>
      <c r="AT57" s="1">
        <f t="shared" ref="AT57:AT66" si="63">AN57*AK57^$AR$5*D57^(1-$AR$5)</f>
        <v>2660.6976517752159</v>
      </c>
      <c r="AU57" s="1">
        <f t="shared" ref="AU57:AU120" si="64">$AU$5*AR57</f>
        <v>6480.6605069932048</v>
      </c>
      <c r="AV57" s="1">
        <f t="shared" ref="AV57:AV120" si="65">$AU$5*AS57</f>
        <v>1917.1237448073873</v>
      </c>
      <c r="AW57" s="1">
        <f t="shared" ref="AW57:AW120" si="66">$AU$5*AT57</f>
        <v>532.13953035504323</v>
      </c>
      <c r="AX57">
        <v>0</v>
      </c>
      <c r="AY57">
        <v>0</v>
      </c>
      <c r="AZ57">
        <v>0</v>
      </c>
      <c r="BA57">
        <f t="shared" si="16"/>
        <v>0</v>
      </c>
      <c r="BB57">
        <f t="shared" si="17"/>
        <v>0</v>
      </c>
      <c r="BC57">
        <f t="shared" si="4"/>
        <v>0</v>
      </c>
      <c r="BD57">
        <f t="shared" si="4"/>
        <v>0</v>
      </c>
      <c r="BE57">
        <f t="shared" si="18"/>
        <v>0</v>
      </c>
      <c r="BF57">
        <f t="shared" si="5"/>
        <v>0</v>
      </c>
      <c r="BG57">
        <f t="shared" si="5"/>
        <v>0</v>
      </c>
      <c r="BH57">
        <f t="shared" si="43"/>
        <v>0</v>
      </c>
      <c r="BI57">
        <f t="shared" si="43"/>
        <v>0</v>
      </c>
      <c r="BJ57">
        <f t="shared" si="43"/>
        <v>0</v>
      </c>
      <c r="BK57" s="7">
        <f t="shared" si="33"/>
        <v>5.2247258837755356E-2</v>
      </c>
    </row>
    <row r="58" spans="1:63">
      <c r="A58">
        <f t="shared" ref="A58:A121" si="67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48"/>
        <v>7.9210528677262637E-3</v>
      </c>
      <c r="F58" s="7">
        <f t="shared" si="49"/>
        <v>1.1815162620147035E-2</v>
      </c>
      <c r="G58" s="7">
        <f t="shared" si="50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51"/>
        <v>34963.565797807401</v>
      </c>
      <c r="L58" s="1">
        <f t="shared" si="52"/>
        <v>3650.4978822030721</v>
      </c>
      <c r="M58" s="1">
        <f t="shared" si="53"/>
        <v>1012.2178013716821</v>
      </c>
      <c r="N58" s="7">
        <f t="shared" si="54"/>
        <v>1.949689893606843E-2</v>
      </c>
      <c r="O58" s="7">
        <f t="shared" si="55"/>
        <v>7.6507440247908898E-2</v>
      </c>
      <c r="P58" s="7">
        <f t="shared" si="11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56"/>
        <v>134.23024159838738</v>
      </c>
      <c r="U58" s="1">
        <f t="shared" si="56"/>
        <v>577.39855406641743</v>
      </c>
      <c r="V58" s="1">
        <f t="shared" si="56"/>
        <v>633.86347391495644</v>
      </c>
      <c r="W58" s="7">
        <f t="shared" si="57"/>
        <v>-1.9674573696034314E-2</v>
      </c>
      <c r="X58" s="7">
        <f t="shared" si="57"/>
        <v>-3.6451027224416732E-2</v>
      </c>
      <c r="Y58" s="7">
        <f t="shared" si="57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45"/>
        <v>2.4380630641532255</v>
      </c>
      <c r="AD58" s="8">
        <f t="shared" si="45"/>
        <v>3.2212505818678583</v>
      </c>
      <c r="AE58" s="8">
        <f t="shared" si="45"/>
        <v>2.3023758654641462</v>
      </c>
      <c r="AF58" s="7">
        <f t="shared" si="46"/>
        <v>5.4005543296196112E-3</v>
      </c>
      <c r="AG58" s="7">
        <f t="shared" si="46"/>
        <v>1.2912413737666162E-2</v>
      </c>
      <c r="AH58" s="7">
        <f t="shared" si="46"/>
        <v>2.1258641225446517E-2</v>
      </c>
      <c r="AI58" s="1">
        <f t="shared" si="58"/>
        <v>51828.428095434203</v>
      </c>
      <c r="AJ58" s="1">
        <f t="shared" si="59"/>
        <v>13781.025786309323</v>
      </c>
      <c r="AK58" s="1">
        <f t="shared" si="60"/>
        <v>3826.4554459090141</v>
      </c>
      <c r="AL58" s="10">
        <f t="shared" si="47"/>
        <v>14.10197721747331</v>
      </c>
      <c r="AM58" s="10">
        <f t="shared" si="47"/>
        <v>2.7626457248519061</v>
      </c>
      <c r="AN58" s="10">
        <f t="shared" si="47"/>
        <v>0.80789519973841417</v>
      </c>
      <c r="AO58" s="7">
        <f t="shared" ref="AO58:AQ73" si="68">AO$5*AO57</f>
        <v>1.7912835990193561E-2</v>
      </c>
      <c r="AP58" s="7">
        <f t="shared" si="68"/>
        <v>2.758442133746257E-2</v>
      </c>
      <c r="AQ58" s="7">
        <f t="shared" si="68"/>
        <v>1.9966709961875637E-2</v>
      </c>
      <c r="AR58" s="1">
        <f t="shared" si="61"/>
        <v>33392.363060641597</v>
      </c>
      <c r="AS58" s="1">
        <f t="shared" si="62"/>
        <v>10037.245647008798</v>
      </c>
      <c r="AT58" s="1">
        <f t="shared" si="63"/>
        <v>2802.2707636536306</v>
      </c>
      <c r="AU58" s="1">
        <f t="shared" si="64"/>
        <v>6678.4726121283202</v>
      </c>
      <c r="AV58" s="1">
        <f t="shared" si="65"/>
        <v>2007.4491294017598</v>
      </c>
      <c r="AW58" s="1">
        <f t="shared" si="66"/>
        <v>560.45415273072615</v>
      </c>
      <c r="AX58">
        <v>0</v>
      </c>
      <c r="AY58">
        <v>0</v>
      </c>
      <c r="AZ58">
        <v>0</v>
      </c>
      <c r="BA58">
        <f t="shared" si="16"/>
        <v>0</v>
      </c>
      <c r="BB58">
        <f t="shared" si="17"/>
        <v>0</v>
      </c>
      <c r="BC58">
        <f t="shared" si="4"/>
        <v>0</v>
      </c>
      <c r="BD58">
        <f t="shared" si="4"/>
        <v>0</v>
      </c>
      <c r="BE58">
        <f t="shared" si="18"/>
        <v>0</v>
      </c>
      <c r="BF58">
        <f t="shared" si="5"/>
        <v>0</v>
      </c>
      <c r="BG58">
        <f t="shared" si="5"/>
        <v>0</v>
      </c>
      <c r="BH58">
        <f t="shared" si="43"/>
        <v>0</v>
      </c>
      <c r="BI58">
        <f t="shared" si="43"/>
        <v>0</v>
      </c>
      <c r="BJ58">
        <f t="shared" si="43"/>
        <v>0</v>
      </c>
      <c r="BK58" s="7">
        <f t="shared" si="33"/>
        <v>5.1018800380105728E-2</v>
      </c>
    </row>
    <row r="59" spans="1:63">
      <c r="A59">
        <f t="shared" si="67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48"/>
        <v>8.3783707858857692E-3</v>
      </c>
      <c r="F59" s="7">
        <f t="shared" si="49"/>
        <v>1.1783861381426952E-2</v>
      </c>
      <c r="G59" s="7">
        <f t="shared" si="50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51"/>
        <v>34814.414911272666</v>
      </c>
      <c r="L59" s="1">
        <f t="shared" si="52"/>
        <v>3823.5404379205511</v>
      </c>
      <c r="M59" s="1">
        <f t="shared" si="53"/>
        <v>1038.1908889811896</v>
      </c>
      <c r="N59" s="7">
        <f t="shared" si="54"/>
        <v>-4.2658946000321274E-3</v>
      </c>
      <c r="O59" s="7">
        <f t="shared" si="55"/>
        <v>4.7402453391658383E-2</v>
      </c>
      <c r="P59" s="7">
        <f t="shared" si="11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56"/>
        <v>132.80934324048002</v>
      </c>
      <c r="U59" s="1">
        <f t="shared" si="56"/>
        <v>562.7354482696453</v>
      </c>
      <c r="V59" s="1">
        <f t="shared" si="56"/>
        <v>609.53840126906937</v>
      </c>
      <c r="W59" s="7">
        <f t="shared" si="57"/>
        <v>-1.0585530808762456E-2</v>
      </c>
      <c r="X59" s="7">
        <f t="shared" si="57"/>
        <v>-2.5395120395617532E-2</v>
      </c>
      <c r="Y59" s="7">
        <f t="shared" si="57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45"/>
        <v>2.4053721522642828</v>
      </c>
      <c r="AD59" s="8">
        <f t="shared" si="45"/>
        <v>3.2199519967873358</v>
      </c>
      <c r="AE59" s="8">
        <f t="shared" si="45"/>
        <v>2.449887415095835</v>
      </c>
      <c r="AF59" s="7">
        <f t="shared" si="46"/>
        <v>-1.3408558773395307E-2</v>
      </c>
      <c r="AG59" s="7">
        <f t="shared" si="46"/>
        <v>-4.0313072439379649E-4</v>
      </c>
      <c r="AH59" s="7">
        <f t="shared" si="46"/>
        <v>6.4069273763843526E-2</v>
      </c>
      <c r="AI59" s="1">
        <f t="shared" si="58"/>
        <v>53324.057898019106</v>
      </c>
      <c r="AJ59" s="1">
        <f t="shared" si="59"/>
        <v>14410.372337080149</v>
      </c>
      <c r="AK59" s="1">
        <f t="shared" si="60"/>
        <v>4004.2640540488387</v>
      </c>
      <c r="AL59" s="10">
        <f t="shared" si="47"/>
        <v>14.35971255573884</v>
      </c>
      <c r="AM59" s="10">
        <f t="shared" si="47"/>
        <v>2.8403989986815712</v>
      </c>
      <c r="AN59" s="10">
        <f t="shared" si="47"/>
        <v>0.82435373369695764</v>
      </c>
      <c r="AO59" s="7">
        <f t="shared" si="68"/>
        <v>1.7733707630291626E-2</v>
      </c>
      <c r="AP59" s="7">
        <f t="shared" si="68"/>
        <v>2.7308577124087945E-2</v>
      </c>
      <c r="AQ59" s="7">
        <f t="shared" si="68"/>
        <v>1.9767042862256879E-2</v>
      </c>
      <c r="AR59" s="1">
        <f t="shared" si="61"/>
        <v>34425.696814948424</v>
      </c>
      <c r="AS59" s="1">
        <f t="shared" si="62"/>
        <v>10510.361119513449</v>
      </c>
      <c r="AT59" s="1">
        <f t="shared" si="63"/>
        <v>2951.2577545464665</v>
      </c>
      <c r="AU59" s="1">
        <f t="shared" si="64"/>
        <v>6885.1393629896847</v>
      </c>
      <c r="AV59" s="1">
        <f t="shared" si="65"/>
        <v>2102.07222390269</v>
      </c>
      <c r="AW59" s="1">
        <f t="shared" si="66"/>
        <v>590.25155090929331</v>
      </c>
      <c r="AX59">
        <v>0</v>
      </c>
      <c r="AY59">
        <v>0</v>
      </c>
      <c r="AZ59">
        <v>0</v>
      </c>
      <c r="BA59">
        <f t="shared" si="16"/>
        <v>0</v>
      </c>
      <c r="BB59">
        <f t="shared" si="17"/>
        <v>0</v>
      </c>
      <c r="BC59">
        <f t="shared" si="4"/>
        <v>0</v>
      </c>
      <c r="BD59">
        <f t="shared" si="4"/>
        <v>0</v>
      </c>
      <c r="BE59">
        <f t="shared" si="18"/>
        <v>0</v>
      </c>
      <c r="BF59">
        <f t="shared" si="5"/>
        <v>0</v>
      </c>
      <c r="BG59">
        <f t="shared" si="5"/>
        <v>0</v>
      </c>
      <c r="BH59">
        <f t="shared" si="43"/>
        <v>0</v>
      </c>
      <c r="BI59">
        <f t="shared" si="43"/>
        <v>0</v>
      </c>
      <c r="BJ59">
        <f t="shared" si="43"/>
        <v>0</v>
      </c>
      <c r="BK59" s="7">
        <f t="shared" si="33"/>
        <v>2.8554568718242107E-2</v>
      </c>
    </row>
    <row r="60" spans="1:63">
      <c r="A60">
        <f t="shared" si="67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48"/>
        <v>7.4186789870207548E-3</v>
      </c>
      <c r="F60" s="7">
        <f t="shared" si="49"/>
        <v>1.1769020255819163E-2</v>
      </c>
      <c r="G60" s="7">
        <f t="shared" si="50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51"/>
        <v>33451.089116232492</v>
      </c>
      <c r="L60" s="1">
        <f t="shared" si="52"/>
        <v>3897.8247009557608</v>
      </c>
      <c r="M60" s="1">
        <f t="shared" si="53"/>
        <v>1050.2601363286972</v>
      </c>
      <c r="N60" s="7">
        <f t="shared" si="54"/>
        <v>-3.9159807755342779E-2</v>
      </c>
      <c r="O60" s="7">
        <f t="shared" si="55"/>
        <v>1.9428135844591576E-2</v>
      </c>
      <c r="P60" s="7">
        <f t="shared" si="11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56"/>
        <v>131.63200041546261</v>
      </c>
      <c r="U60" s="1">
        <f t="shared" si="56"/>
        <v>559.00343856294467</v>
      </c>
      <c r="V60" s="1">
        <f t="shared" si="56"/>
        <v>728.61500946003434</v>
      </c>
      <c r="W60" s="7">
        <f t="shared" si="57"/>
        <v>-8.8649096237571889E-3</v>
      </c>
      <c r="X60" s="7">
        <f t="shared" si="57"/>
        <v>-6.6319079741220532E-3</v>
      </c>
      <c r="Y60" s="7">
        <f t="shared" si="57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45"/>
        <v>2.3671181823705361</v>
      </c>
      <c r="AD60" s="8">
        <f t="shared" si="45"/>
        <v>3.2266526985031208</v>
      </c>
      <c r="AE60" s="8">
        <f t="shared" si="45"/>
        <v>1.8382810524218924</v>
      </c>
      <c r="AF60" s="7">
        <f t="shared" si="46"/>
        <v>-1.5903555654677604E-2</v>
      </c>
      <c r="AG60" s="7">
        <f t="shared" si="46"/>
        <v>2.0809942888808663E-3</v>
      </c>
      <c r="AH60" s="7">
        <f t="shared" si="46"/>
        <v>-0.24964672209233651</v>
      </c>
      <c r="AI60" s="1">
        <f t="shared" si="58"/>
        <v>54876.791471206881</v>
      </c>
      <c r="AJ60" s="1">
        <f t="shared" si="59"/>
        <v>15071.407327274825</v>
      </c>
      <c r="AK60" s="1">
        <f t="shared" si="60"/>
        <v>4194.0891995532484</v>
      </c>
      <c r="AL60" s="10">
        <f t="shared" si="47"/>
        <v>14.622158403996439</v>
      </c>
      <c r="AM60" s="10">
        <f t="shared" si="47"/>
        <v>2.9203405992796116</v>
      </c>
      <c r="AN60" s="10">
        <f t="shared" si="47"/>
        <v>0.84114756280288194</v>
      </c>
      <c r="AO60" s="7">
        <f t="shared" si="68"/>
        <v>1.7556370553988711E-2</v>
      </c>
      <c r="AP60" s="7">
        <f t="shared" si="68"/>
        <v>2.7035491352847066E-2</v>
      </c>
      <c r="AQ60" s="7">
        <f t="shared" si="68"/>
        <v>1.9569372433634311E-2</v>
      </c>
      <c r="AR60" s="1">
        <f t="shared" si="61"/>
        <v>35465.785301543321</v>
      </c>
      <c r="AS60" s="1">
        <f t="shared" si="62"/>
        <v>11006.078757816793</v>
      </c>
      <c r="AT60" s="1">
        <f t="shared" si="63"/>
        <v>3107.3778359114012</v>
      </c>
      <c r="AU60" s="1">
        <f t="shared" si="64"/>
        <v>7093.1570603086648</v>
      </c>
      <c r="AV60" s="1">
        <f t="shared" si="65"/>
        <v>2201.2157515633585</v>
      </c>
      <c r="AW60" s="1">
        <f t="shared" si="66"/>
        <v>621.47556718228032</v>
      </c>
      <c r="AX60">
        <v>0</v>
      </c>
      <c r="AY60">
        <v>0</v>
      </c>
      <c r="AZ60">
        <v>0</v>
      </c>
      <c r="BA60">
        <f t="shared" si="16"/>
        <v>0</v>
      </c>
      <c r="BB60">
        <f t="shared" si="17"/>
        <v>0</v>
      </c>
      <c r="BC60">
        <f t="shared" si="4"/>
        <v>0</v>
      </c>
      <c r="BD60">
        <f t="shared" si="4"/>
        <v>0</v>
      </c>
      <c r="BE60">
        <f t="shared" si="18"/>
        <v>0</v>
      </c>
      <c r="BF60">
        <f t="shared" si="5"/>
        <v>0</v>
      </c>
      <c r="BG60">
        <f t="shared" si="5"/>
        <v>0</v>
      </c>
      <c r="BH60">
        <f t="shared" si="43"/>
        <v>0</v>
      </c>
      <c r="BI60">
        <f t="shared" si="43"/>
        <v>0</v>
      </c>
      <c r="BJ60">
        <f t="shared" si="43"/>
        <v>0</v>
      </c>
      <c r="BK60" s="7">
        <f t="shared" si="33"/>
        <v>-3.0940941119701748E-3</v>
      </c>
    </row>
    <row r="61" spans="1:63">
      <c r="A61">
        <f t="shared" si="67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48"/>
        <v>6.6134880699968424E-3</v>
      </c>
      <c r="F61" s="7">
        <f t="shared" si="49"/>
        <v>1.1739159864313287E-2</v>
      </c>
      <c r="G61" s="7">
        <f t="shared" si="50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51"/>
        <v>34222.696932314437</v>
      </c>
      <c r="L61" s="1">
        <f t="shared" si="52"/>
        <v>4155.1066136902236</v>
      </c>
      <c r="M61" s="1">
        <f t="shared" si="53"/>
        <v>1093.1899714318058</v>
      </c>
      <c r="N61" s="7">
        <f t="shared" si="54"/>
        <v>2.3066747196207604E-2</v>
      </c>
      <c r="O61" s="7">
        <f t="shared" si="55"/>
        <v>6.6006537613499283E-2</v>
      </c>
      <c r="P61" s="7">
        <f t="shared" si="11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56"/>
        <v>132.78925134713305</v>
      </c>
      <c r="U61" s="1">
        <f t="shared" si="56"/>
        <v>555.06533777542734</v>
      </c>
      <c r="V61" s="1">
        <f t="shared" si="56"/>
        <v>519.46555467943176</v>
      </c>
      <c r="W61" s="7">
        <f t="shared" si="57"/>
        <v>8.7915622950185401E-3</v>
      </c>
      <c r="X61" s="7">
        <f t="shared" si="57"/>
        <v>-7.0448596839425282E-3</v>
      </c>
      <c r="Y61" s="7">
        <f t="shared" si="57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45"/>
        <v>2.3744109590829332</v>
      </c>
      <c r="AD61" s="8">
        <f t="shared" si="45"/>
        <v>3.241198976201308</v>
      </c>
      <c r="AE61" s="8">
        <f t="shared" si="45"/>
        <v>2.4173017394746905</v>
      </c>
      <c r="AF61" s="7">
        <f t="shared" si="46"/>
        <v>3.0808671771063167E-3</v>
      </c>
      <c r="AG61" s="7">
        <f t="shared" si="46"/>
        <v>4.5081634304602325E-3</v>
      </c>
      <c r="AH61" s="7">
        <f t="shared" si="46"/>
        <v>0.31497941312616584</v>
      </c>
      <c r="AI61" s="1">
        <f t="shared" si="58"/>
        <v>56482.269384394858</v>
      </c>
      <c r="AJ61" s="1">
        <f t="shared" si="59"/>
        <v>15765.482346110701</v>
      </c>
      <c r="AK61" s="1">
        <f t="shared" si="60"/>
        <v>4396.1558467802042</v>
      </c>
      <c r="AL61" s="10">
        <f t="shared" si="47"/>
        <v>14.889400854066247</v>
      </c>
      <c r="AM61" s="10">
        <f t="shared" si="47"/>
        <v>3.0025321160018104</v>
      </c>
      <c r="AN61" s="10">
        <f t="shared" si="47"/>
        <v>0.85828351772750566</v>
      </c>
      <c r="AO61" s="7">
        <f t="shared" si="68"/>
        <v>1.7380806848448824E-2</v>
      </c>
      <c r="AP61" s="7">
        <f t="shared" si="68"/>
        <v>2.6765136439318594E-2</v>
      </c>
      <c r="AQ61" s="7">
        <f t="shared" si="68"/>
        <v>1.9373678709297966E-2</v>
      </c>
      <c r="AR61" s="1">
        <f t="shared" si="61"/>
        <v>36514.907106484119</v>
      </c>
      <c r="AS61" s="1">
        <f t="shared" si="62"/>
        <v>11525.301902749896</v>
      </c>
      <c r="AT61" s="1">
        <f t="shared" si="63"/>
        <v>3270.5049676722851</v>
      </c>
      <c r="AU61" s="1">
        <f t="shared" si="64"/>
        <v>7302.981421296824</v>
      </c>
      <c r="AV61" s="1">
        <f t="shared" si="65"/>
        <v>2305.0603805499791</v>
      </c>
      <c r="AW61" s="1">
        <f t="shared" si="66"/>
        <v>654.10099353445707</v>
      </c>
      <c r="AX61">
        <v>0</v>
      </c>
      <c r="AY61">
        <v>0</v>
      </c>
      <c r="AZ61">
        <v>0</v>
      </c>
      <c r="BA61">
        <f t="shared" si="16"/>
        <v>0</v>
      </c>
      <c r="BB61">
        <f t="shared" si="17"/>
        <v>0</v>
      </c>
      <c r="BC61">
        <f t="shared" si="4"/>
        <v>0</v>
      </c>
      <c r="BD61">
        <f t="shared" si="4"/>
        <v>0</v>
      </c>
      <c r="BE61">
        <f t="shared" si="18"/>
        <v>0</v>
      </c>
      <c r="BF61">
        <f t="shared" si="5"/>
        <v>0</v>
      </c>
      <c r="BG61">
        <f t="shared" si="5"/>
        <v>0</v>
      </c>
      <c r="BH61">
        <f t="shared" ref="BH61:BH66" si="69">2*BB$5*AX61*AR61/Z61*1000</f>
        <v>0</v>
      </c>
      <c r="BI61">
        <f t="shared" ref="BI61:BI66" si="70">2*BC$5*AY61*AS61/AA61*1000</f>
        <v>0</v>
      </c>
      <c r="BJ61">
        <f t="shared" ref="BJ61:BJ66" si="71">2*BD$5*AZ61*AT61/AB61*1000</f>
        <v>0</v>
      </c>
      <c r="BK61" s="7">
        <f t="shared" si="33"/>
        <v>5.3577570904169897E-2</v>
      </c>
    </row>
    <row r="62" spans="1:63">
      <c r="A62">
        <f t="shared" si="67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48"/>
        <v>4.7200197740668859E-3</v>
      </c>
      <c r="F62" s="7">
        <f t="shared" si="49"/>
        <v>1.192747484308776E-2</v>
      </c>
      <c r="G62" s="7">
        <f t="shared" si="50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51"/>
        <v>34722.372875709152</v>
      </c>
      <c r="L62" s="1">
        <f t="shared" si="52"/>
        <v>4368.8846360105363</v>
      </c>
      <c r="M62" s="1">
        <f t="shared" si="53"/>
        <v>1072.9267213834598</v>
      </c>
      <c r="N62" s="7">
        <f t="shared" si="54"/>
        <v>1.4600717891490866E-2</v>
      </c>
      <c r="O62" s="7">
        <f t="shared" si="55"/>
        <v>5.1449467413413164E-2</v>
      </c>
      <c r="P62" s="7">
        <f t="shared" si="11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56"/>
        <v>127.6627916660531</v>
      </c>
      <c r="U62" s="1">
        <f t="shared" si="56"/>
        <v>546.20821367337294</v>
      </c>
      <c r="V62" s="1">
        <f t="shared" si="56"/>
        <v>512.75399099457707</v>
      </c>
      <c r="W62" s="7">
        <f t="shared" si="57"/>
        <v>-3.860598376052693E-2</v>
      </c>
      <c r="X62" s="7">
        <f t="shared" si="57"/>
        <v>-1.5956903627871388E-2</v>
      </c>
      <c r="Y62" s="7">
        <f t="shared" si="57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45"/>
        <v>2.3773780037757763</v>
      </c>
      <c r="AD62" s="8">
        <f t="shared" si="45"/>
        <v>3.3109866466184514</v>
      </c>
      <c r="AE62" s="8">
        <f t="shared" si="45"/>
        <v>2.2428205457710737</v>
      </c>
      <c r="AF62" s="7">
        <f t="shared" si="46"/>
        <v>1.249591896252511E-3</v>
      </c>
      <c r="AG62" s="7">
        <f t="shared" si="46"/>
        <v>2.1531436647229452E-2</v>
      </c>
      <c r="AH62" s="7">
        <f t="shared" si="46"/>
        <v>-7.2180146505637977E-2</v>
      </c>
      <c r="AI62" s="1">
        <f t="shared" si="58"/>
        <v>58137.023867252203</v>
      </c>
      <c r="AJ62" s="1">
        <f t="shared" si="59"/>
        <v>16493.994492049609</v>
      </c>
      <c r="AK62" s="1">
        <f t="shared" si="60"/>
        <v>4610.6412556366413</v>
      </c>
      <c r="AL62" s="10">
        <f t="shared" si="47"/>
        <v>15.161527571228921</v>
      </c>
      <c r="AM62" s="10">
        <f t="shared" si="47"/>
        <v>3.0870368716053784</v>
      </c>
      <c r="AN62" s="10">
        <f t="shared" si="47"/>
        <v>0.87576856829736938</v>
      </c>
      <c r="AO62" s="7">
        <f t="shared" si="68"/>
        <v>1.7206998779964334E-2</v>
      </c>
      <c r="AP62" s="7">
        <f t="shared" si="68"/>
        <v>2.6497485074925407E-2</v>
      </c>
      <c r="AQ62" s="7">
        <f t="shared" si="68"/>
        <v>1.9179941922204985E-2</v>
      </c>
      <c r="AR62" s="1">
        <f t="shared" si="61"/>
        <v>37538.776566280554</v>
      </c>
      <c r="AS62" s="1">
        <f t="shared" si="62"/>
        <v>12071.179065440752</v>
      </c>
      <c r="AT62" s="1">
        <f t="shared" si="63"/>
        <v>3440.6728396729177</v>
      </c>
      <c r="AU62" s="1">
        <f t="shared" si="64"/>
        <v>7507.7553132561115</v>
      </c>
      <c r="AV62" s="1">
        <f t="shared" si="65"/>
        <v>2414.2358130881507</v>
      </c>
      <c r="AW62" s="1">
        <f t="shared" si="66"/>
        <v>688.13456793458363</v>
      </c>
      <c r="AX62">
        <v>0</v>
      </c>
      <c r="AY62">
        <v>0</v>
      </c>
      <c r="AZ62">
        <v>0</v>
      </c>
      <c r="BA62">
        <f t="shared" si="16"/>
        <v>0</v>
      </c>
      <c r="BB62">
        <f t="shared" si="17"/>
        <v>0</v>
      </c>
      <c r="BC62">
        <f t="shared" si="4"/>
        <v>0</v>
      </c>
      <c r="BD62">
        <f t="shared" si="4"/>
        <v>0</v>
      </c>
      <c r="BE62">
        <f t="shared" si="18"/>
        <v>0</v>
      </c>
      <c r="BF62">
        <f t="shared" si="5"/>
        <v>0</v>
      </c>
      <c r="BG62">
        <f t="shared" si="5"/>
        <v>0</v>
      </c>
      <c r="BH62">
        <f t="shared" si="69"/>
        <v>0</v>
      </c>
      <c r="BI62">
        <f t="shared" si="70"/>
        <v>0</v>
      </c>
      <c r="BJ62">
        <f t="shared" si="71"/>
        <v>0</v>
      </c>
      <c r="BK62" s="7">
        <f t="shared" si="33"/>
        <v>3.9598380103732039E-2</v>
      </c>
    </row>
    <row r="63" spans="1:63">
      <c r="A63">
        <f t="shared" si="67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48"/>
        <v>5.8842228381881245E-3</v>
      </c>
      <c r="F63" s="7">
        <f t="shared" si="49"/>
        <v>1.2190224896816426E-2</v>
      </c>
      <c r="G63" s="7">
        <f t="shared" si="50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51"/>
        <v>34996.020400042173</v>
      </c>
      <c r="L63" s="1">
        <f t="shared" si="52"/>
        <v>4550.990962107091</v>
      </c>
      <c r="M63" s="1">
        <f t="shared" si="53"/>
        <v>1011.6368532689069</v>
      </c>
      <c r="N63" s="7">
        <f t="shared" si="54"/>
        <v>7.8810145064842629E-3</v>
      </c>
      <c r="O63" s="7">
        <f t="shared" si="55"/>
        <v>4.1682566894887252E-2</v>
      </c>
      <c r="P63" s="7">
        <f t="shared" si="11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56"/>
        <v>125.59996123893762</v>
      </c>
      <c r="U63" s="1">
        <f t="shared" si="56"/>
        <v>536.41009228010773</v>
      </c>
      <c r="V63" s="1">
        <f t="shared" si="56"/>
        <v>538.78935662529273</v>
      </c>
      <c r="W63" s="7">
        <f t="shared" si="57"/>
        <v>-1.6158431130908757E-2</v>
      </c>
      <c r="X63" s="7">
        <f t="shared" si="57"/>
        <v>-1.7938436566837135E-2</v>
      </c>
      <c r="Y63" s="7">
        <f t="shared" si="57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45"/>
        <v>2.3566178157496389</v>
      </c>
      <c r="AD63" s="8">
        <f t="shared" si="45"/>
        <v>3.2953789570962382</v>
      </c>
      <c r="AE63" s="8">
        <f t="shared" si="45"/>
        <v>2.0904045109324398</v>
      </c>
      <c r="AF63" s="7">
        <f t="shared" si="46"/>
        <v>-8.7323883678430692E-3</v>
      </c>
      <c r="AG63" s="7">
        <f t="shared" si="46"/>
        <v>-4.7139089304856219E-3</v>
      </c>
      <c r="AH63" s="7">
        <f t="shared" si="46"/>
        <v>-6.795730274810452E-2</v>
      </c>
      <c r="AI63" s="1">
        <f t="shared" si="58"/>
        <v>59831.076793783097</v>
      </c>
      <c r="AJ63" s="1">
        <f t="shared" si="59"/>
        <v>17258.8308559328</v>
      </c>
      <c r="AK63" s="1">
        <f t="shared" si="60"/>
        <v>4837.7116980075607</v>
      </c>
      <c r="AL63" s="10">
        <f t="shared" si="47"/>
        <v>15.438627822983049</v>
      </c>
      <c r="AM63" s="10">
        <f t="shared" si="47"/>
        <v>3.1739199710346662</v>
      </c>
      <c r="AN63" s="10">
        <f t="shared" si="47"/>
        <v>0.89360982632912189</v>
      </c>
      <c r="AO63" s="7">
        <f t="shared" si="68"/>
        <v>1.7034928792164689E-2</v>
      </c>
      <c r="AP63" s="7">
        <f t="shared" si="68"/>
        <v>2.6232510224176154E-2</v>
      </c>
      <c r="AQ63" s="7">
        <f t="shared" si="68"/>
        <v>1.8988142502982936E-2</v>
      </c>
      <c r="AR63" s="1">
        <f t="shared" si="61"/>
        <v>38625.939320444457</v>
      </c>
      <c r="AS63" s="1">
        <f t="shared" si="62"/>
        <v>12645.92681656863</v>
      </c>
      <c r="AT63" s="1">
        <f t="shared" si="63"/>
        <v>3618.3555493233252</v>
      </c>
      <c r="AU63" s="1">
        <f t="shared" si="64"/>
        <v>7725.1878640888917</v>
      </c>
      <c r="AV63" s="1">
        <f t="shared" si="65"/>
        <v>2529.1853633137262</v>
      </c>
      <c r="AW63" s="1">
        <f t="shared" si="66"/>
        <v>723.67110986466514</v>
      </c>
      <c r="AX63">
        <v>0</v>
      </c>
      <c r="AY63">
        <v>0</v>
      </c>
      <c r="AZ63">
        <v>0</v>
      </c>
      <c r="BA63">
        <f t="shared" si="16"/>
        <v>0</v>
      </c>
      <c r="BB63">
        <f t="shared" si="17"/>
        <v>0</v>
      </c>
      <c r="BC63">
        <f t="shared" si="4"/>
        <v>0</v>
      </c>
      <c r="BD63">
        <f t="shared" si="4"/>
        <v>0</v>
      </c>
      <c r="BE63">
        <f t="shared" si="18"/>
        <v>0</v>
      </c>
      <c r="BF63">
        <f t="shared" si="5"/>
        <v>0</v>
      </c>
      <c r="BG63">
        <f t="shared" si="5"/>
        <v>0</v>
      </c>
      <c r="BH63">
        <f t="shared" si="69"/>
        <v>0</v>
      </c>
      <c r="BI63">
        <f t="shared" si="70"/>
        <v>0</v>
      </c>
      <c r="BJ63">
        <f t="shared" si="71"/>
        <v>0</v>
      </c>
      <c r="BK63" s="7">
        <f t="shared" si="33"/>
        <v>3.105110626441851E-2</v>
      </c>
    </row>
    <row r="64" spans="1:63">
      <c r="A64">
        <f t="shared" si="67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48"/>
        <v>5.9032224947666023E-3</v>
      </c>
      <c r="F64" s="7">
        <f t="shared" si="49"/>
        <v>1.214982971907097E-2</v>
      </c>
      <c r="G64" s="7">
        <f t="shared" si="50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51"/>
        <v>35314.443876381723</v>
      </c>
      <c r="L64" s="1">
        <f t="shared" si="52"/>
        <v>4743.1131779907864</v>
      </c>
      <c r="M64" s="1">
        <f t="shared" si="53"/>
        <v>1019.8746271503207</v>
      </c>
      <c r="N64" s="7">
        <f t="shared" si="54"/>
        <v>9.0988481747247274E-3</v>
      </c>
      <c r="O64" s="7">
        <f t="shared" si="55"/>
        <v>4.2215468561322744E-2</v>
      </c>
      <c r="P64" s="7">
        <f t="shared" si="11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56"/>
        <v>124.15081625850863</v>
      </c>
      <c r="U64" s="1">
        <f t="shared" si="56"/>
        <v>519.33572627397712</v>
      </c>
      <c r="V64" s="1">
        <f t="shared" si="56"/>
        <v>580.9633713272417</v>
      </c>
      <c r="W64" s="7">
        <f t="shared" si="57"/>
        <v>-1.1537782067242763E-2</v>
      </c>
      <c r="X64" s="7">
        <f t="shared" si="57"/>
        <v>-3.1830806787308874E-2</v>
      </c>
      <c r="Y64" s="7">
        <f t="shared" si="57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45"/>
        <v>2.3669698639149677</v>
      </c>
      <c r="AD64" s="8">
        <f t="shared" si="45"/>
        <v>3.3138031301360038</v>
      </c>
      <c r="AE64" s="8">
        <f t="shared" si="45"/>
        <v>1.6733565114820399</v>
      </c>
      <c r="AF64" s="7">
        <f t="shared" si="46"/>
        <v>4.392756473342585E-3</v>
      </c>
      <c r="AG64" s="7">
        <f t="shared" si="46"/>
        <v>5.5909117827226407E-3</v>
      </c>
      <c r="AH64" s="7">
        <f t="shared" si="46"/>
        <v>-0.19950588379871637</v>
      </c>
      <c r="AI64" s="1">
        <f t="shared" si="58"/>
        <v>61573.15697849368</v>
      </c>
      <c r="AJ64" s="1">
        <f t="shared" si="59"/>
        <v>18062.133133653246</v>
      </c>
      <c r="AK64" s="1">
        <f t="shared" si="60"/>
        <v>5077.6116380714702</v>
      </c>
      <c r="AL64" s="10">
        <f t="shared" si="47"/>
        <v>15.720792508328151</v>
      </c>
      <c r="AM64" s="10">
        <f t="shared" si="47"/>
        <v>3.2632483515799242</v>
      </c>
      <c r="AN64" s="10">
        <f t="shared" si="47"/>
        <v>0.91181454852215893</v>
      </c>
      <c r="AO64" s="7">
        <f t="shared" si="68"/>
        <v>1.6864579504243041E-2</v>
      </c>
      <c r="AP64" s="7">
        <f t="shared" si="68"/>
        <v>2.5970185121934393E-2</v>
      </c>
      <c r="AQ64" s="7">
        <f t="shared" si="68"/>
        <v>1.8798261077953106E-2</v>
      </c>
      <c r="AR64" s="1">
        <f t="shared" si="61"/>
        <v>39745.015596915124</v>
      </c>
      <c r="AS64" s="1">
        <f t="shared" si="62"/>
        <v>13248.05730126936</v>
      </c>
      <c r="AT64" s="1">
        <f t="shared" si="63"/>
        <v>3804.4452463516077</v>
      </c>
      <c r="AU64" s="1">
        <f t="shared" si="64"/>
        <v>7949.0031193830255</v>
      </c>
      <c r="AV64" s="1">
        <f t="shared" si="65"/>
        <v>2649.6114602538723</v>
      </c>
      <c r="AW64" s="1">
        <f t="shared" si="66"/>
        <v>760.88904927032161</v>
      </c>
      <c r="AX64">
        <v>0</v>
      </c>
      <c r="AY64">
        <v>0</v>
      </c>
      <c r="AZ64">
        <v>0</v>
      </c>
      <c r="BA64">
        <f t="shared" si="16"/>
        <v>0</v>
      </c>
      <c r="BB64">
        <f t="shared" si="17"/>
        <v>0</v>
      </c>
      <c r="BC64">
        <f t="shared" si="4"/>
        <v>0</v>
      </c>
      <c r="BD64">
        <f t="shared" si="4"/>
        <v>0</v>
      </c>
      <c r="BE64">
        <f t="shared" si="18"/>
        <v>0</v>
      </c>
      <c r="BF64">
        <f t="shared" si="5"/>
        <v>0</v>
      </c>
      <c r="BG64">
        <f t="shared" si="5"/>
        <v>0</v>
      </c>
      <c r="BH64">
        <f t="shared" si="69"/>
        <v>0</v>
      </c>
      <c r="BI64">
        <f t="shared" si="70"/>
        <v>0</v>
      </c>
      <c r="BJ64">
        <f t="shared" si="71"/>
        <v>0</v>
      </c>
      <c r="BK64" s="7">
        <f t="shared" si="33"/>
        <v>3.7179841714824552E-2</v>
      </c>
    </row>
    <row r="65" spans="1:63">
      <c r="A65">
        <f t="shared" si="67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48"/>
        <v>6.027108567601358E-3</v>
      </c>
      <c r="F65" s="7">
        <f t="shared" si="49"/>
        <v>1.1954719076765929E-2</v>
      </c>
      <c r="G65" s="7">
        <f t="shared" si="50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51"/>
        <v>35859.407297483442</v>
      </c>
      <c r="L65" s="1">
        <f t="shared" si="52"/>
        <v>4918.2652008666091</v>
      </c>
      <c r="M65" s="1">
        <f t="shared" si="53"/>
        <v>1037.5950215323512</v>
      </c>
      <c r="N65" s="7">
        <f t="shared" si="54"/>
        <v>1.5431742972064511E-2</v>
      </c>
      <c r="O65" s="7">
        <f t="shared" si="55"/>
        <v>3.6927649900611925E-2</v>
      </c>
      <c r="P65" s="7">
        <f t="shared" si="11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56"/>
        <v>121.35659446871094</v>
      </c>
      <c r="U65" s="1">
        <f t="shared" si="56"/>
        <v>510.06416145690594</v>
      </c>
      <c r="V65" s="1">
        <f t="shared" si="56"/>
        <v>534.00342788066655</v>
      </c>
      <c r="W65" s="7">
        <f t="shared" si="57"/>
        <v>-2.250667272279161E-2</v>
      </c>
      <c r="X65" s="7">
        <f t="shared" si="57"/>
        <v>-1.7852738311671557E-2</v>
      </c>
      <c r="Y65" s="7">
        <f t="shared" si="57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45"/>
        <v>2.3331575697893365</v>
      </c>
      <c r="AD65" s="8">
        <f t="shared" si="45"/>
        <v>3.2512699471134066</v>
      </c>
      <c r="AE65" s="8">
        <f t="shared" si="45"/>
        <v>1.8150601290767374</v>
      </c>
      <c r="AF65" s="7">
        <f t="shared" si="46"/>
        <v>-1.428505476183195E-2</v>
      </c>
      <c r="AG65" s="7">
        <f t="shared" si="46"/>
        <v>-1.8870518424560334E-2</v>
      </c>
      <c r="AH65" s="7">
        <f t="shared" si="46"/>
        <v>8.4682263834617633E-2</v>
      </c>
      <c r="AI65" s="1">
        <f t="shared" si="58"/>
        <v>63364.844400027345</v>
      </c>
      <c r="AJ65" s="1">
        <f t="shared" si="59"/>
        <v>18905.531280541793</v>
      </c>
      <c r="AK65" s="1">
        <f t="shared" si="60"/>
        <v>5330.7395235346448</v>
      </c>
      <c r="AL65" s="10">
        <f t="shared" si="47"/>
        <v>16.008114187582866</v>
      </c>
      <c r="AM65" s="10">
        <f t="shared" si="47"/>
        <v>3.355090834447755</v>
      </c>
      <c r="AN65" s="10">
        <f t="shared" si="47"/>
        <v>0.93039013941019133</v>
      </c>
      <c r="AO65" s="7">
        <f t="shared" si="68"/>
        <v>1.6695933709200611E-2</v>
      </c>
      <c r="AP65" s="7">
        <f t="shared" si="68"/>
        <v>2.571048327071505E-2</v>
      </c>
      <c r="AQ65" s="7">
        <f t="shared" si="68"/>
        <v>1.8610278467173575E-2</v>
      </c>
      <c r="AR65" s="1">
        <f t="shared" si="61"/>
        <v>40900.399176374587</v>
      </c>
      <c r="AS65" s="1">
        <f t="shared" si="62"/>
        <v>13877.114977787292</v>
      </c>
      <c r="AT65" s="1">
        <f t="shared" si="63"/>
        <v>4000.2036565503267</v>
      </c>
      <c r="AU65" s="1">
        <f t="shared" si="64"/>
        <v>8180.079835274918</v>
      </c>
      <c r="AV65" s="1">
        <f t="shared" si="65"/>
        <v>2775.4229955574588</v>
      </c>
      <c r="AW65" s="1">
        <f t="shared" si="66"/>
        <v>800.04073131006544</v>
      </c>
      <c r="AX65">
        <v>0</v>
      </c>
      <c r="AY65">
        <v>0</v>
      </c>
      <c r="AZ65">
        <v>0</v>
      </c>
      <c r="BA65">
        <f t="shared" si="16"/>
        <v>0</v>
      </c>
      <c r="BB65">
        <f t="shared" si="17"/>
        <v>0</v>
      </c>
      <c r="BC65">
        <f t="shared" si="4"/>
        <v>0</v>
      </c>
      <c r="BD65">
        <f t="shared" si="4"/>
        <v>0</v>
      </c>
      <c r="BE65">
        <f t="shared" si="18"/>
        <v>0</v>
      </c>
      <c r="BF65">
        <f t="shared" si="5"/>
        <v>0</v>
      </c>
      <c r="BG65">
        <f t="shared" si="5"/>
        <v>0</v>
      </c>
      <c r="BH65">
        <f t="shared" si="69"/>
        <v>0</v>
      </c>
      <c r="BI65">
        <f t="shared" si="70"/>
        <v>0</v>
      </c>
      <c r="BJ65">
        <f t="shared" si="71"/>
        <v>0</v>
      </c>
      <c r="BK65" s="7">
        <f t="shared" si="33"/>
        <v>4.1304512107316088E-2</v>
      </c>
    </row>
    <row r="66" spans="1:63">
      <c r="A66">
        <f t="shared" si="67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48"/>
        <v>5.8399586397350767E-3</v>
      </c>
      <c r="F66" s="7">
        <f t="shared" si="49"/>
        <v>1.1707829621820931E-2</v>
      </c>
      <c r="G66" s="7">
        <f t="shared" si="50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51"/>
        <v>36543.191316417455</v>
      </c>
      <c r="L66" s="1">
        <f t="shared" si="52"/>
        <v>5078.3081882974202</v>
      </c>
      <c r="M66" s="1">
        <f t="shared" si="53"/>
        <v>1006.4544999464935</v>
      </c>
      <c r="N66" s="7">
        <f t="shared" si="54"/>
        <v>1.906846962810782E-2</v>
      </c>
      <c r="O66" s="7">
        <f t="shared" si="55"/>
        <v>3.2540536326225666E-2</v>
      </c>
      <c r="P66" s="7">
        <f t="shared" si="11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56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57"/>
        <v>-4.7579845354173478E-2</v>
      </c>
      <c r="X66" s="7">
        <f t="shared" si="57"/>
        <v>-1.3228699347321071E-2</v>
      </c>
      <c r="Y66" s="7">
        <f t="shared" si="57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45"/>
        <v>2.3816312637297332</v>
      </c>
      <c r="AD66" s="8">
        <f t="shared" si="45"/>
        <v>3.1434223087527142</v>
      </c>
      <c r="AE66" s="8">
        <f t="shared" si="45"/>
        <v>1.6715325299430246</v>
      </c>
      <c r="AF66" s="7">
        <f t="shared" si="46"/>
        <v>2.07760052591619E-2</v>
      </c>
      <c r="AG66" s="7">
        <f t="shared" si="46"/>
        <v>-3.3170927088488344E-2</v>
      </c>
      <c r="AH66" s="7">
        <f t="shared" si="46"/>
        <v>-7.9075947311299633E-2</v>
      </c>
      <c r="AI66" s="1">
        <f t="shared" si="58"/>
        <v>65208.439795299528</v>
      </c>
      <c r="AJ66" s="1">
        <f t="shared" si="59"/>
        <v>19790.401148045072</v>
      </c>
      <c r="AK66" s="1">
        <f t="shared" si="60"/>
        <v>5597.7063024912459</v>
      </c>
      <c r="AL66" s="10">
        <f t="shared" si="47"/>
        <v>16.300687112748118</v>
      </c>
      <c r="AM66" s="10">
        <f t="shared" si="47"/>
        <v>3.4495181777829922</v>
      </c>
      <c r="AN66" s="10">
        <f t="shared" si="47"/>
        <v>0.94934415437294239</v>
      </c>
      <c r="AO66" s="7">
        <f t="shared" si="68"/>
        <v>1.6528974372108606E-2</v>
      </c>
      <c r="AP66" s="7">
        <f t="shared" si="68"/>
        <v>2.54533784380079E-2</v>
      </c>
      <c r="AQ66" s="7">
        <f t="shared" si="68"/>
        <v>1.8424175682501841E-2</v>
      </c>
      <c r="AR66" s="1">
        <f t="shared" si="61"/>
        <v>42083.076297997075</v>
      </c>
      <c r="AS66" s="1">
        <f t="shared" si="62"/>
        <v>14533.511979026483</v>
      </c>
      <c r="AT66" s="1">
        <f t="shared" si="63"/>
        <v>4206.800600956507</v>
      </c>
      <c r="AU66" s="1">
        <f t="shared" si="64"/>
        <v>8416.6152595994154</v>
      </c>
      <c r="AV66" s="1">
        <f t="shared" si="65"/>
        <v>2906.7023958052969</v>
      </c>
      <c r="AW66" s="1">
        <f t="shared" si="66"/>
        <v>841.36012019130146</v>
      </c>
      <c r="AX66">
        <v>0</v>
      </c>
      <c r="AY66" s="16">
        <v>0</v>
      </c>
      <c r="AZ66" s="16">
        <v>0</v>
      </c>
      <c r="BA66">
        <f t="shared" si="16"/>
        <v>0</v>
      </c>
      <c r="BB66">
        <f t="shared" si="17"/>
        <v>0</v>
      </c>
      <c r="BC66">
        <f t="shared" si="4"/>
        <v>0</v>
      </c>
      <c r="BD66">
        <f t="shared" si="4"/>
        <v>0</v>
      </c>
      <c r="BE66">
        <f t="shared" si="18"/>
        <v>0</v>
      </c>
      <c r="BF66">
        <f t="shared" si="5"/>
        <v>0</v>
      </c>
      <c r="BG66">
        <f t="shared" si="5"/>
        <v>0</v>
      </c>
      <c r="BH66">
        <f t="shared" si="69"/>
        <v>0</v>
      </c>
      <c r="BI66">
        <f t="shared" si="70"/>
        <v>0</v>
      </c>
      <c r="BJ66">
        <f t="shared" si="71"/>
        <v>0</v>
      </c>
      <c r="BK66" s="7">
        <f t="shared" si="33"/>
        <v>3.9289227342166749E-2</v>
      </c>
    </row>
    <row r="67" spans="1:63">
      <c r="A67">
        <f t="shared" si="67"/>
        <v>2021</v>
      </c>
      <c r="B67" s="4">
        <f t="shared" ref="B67:B130" si="72">B66*(1+E67)</f>
        <v>1157.9873029053542</v>
      </c>
      <c r="C67" s="4">
        <f t="shared" ref="C67:C130" si="73">C66*(1+F67)</f>
        <v>2893.7117485040653</v>
      </c>
      <c r="D67" s="4">
        <f t="shared" ref="D67:D130" si="74">D66*(1+G67)</f>
        <v>4282.463505822916</v>
      </c>
      <c r="E67" s="11">
        <f t="shared" ref="E67:E121" si="75">E66*$E$5</f>
        <v>5.5479607077483228E-3</v>
      </c>
      <c r="F67" s="11">
        <f t="shared" ref="F67:F121" si="76">F66*$E$5</f>
        <v>1.1122438140729884E-2</v>
      </c>
      <c r="G67" s="11">
        <f t="shared" ref="G67:G121" si="77">G66*$E$5</f>
        <v>2.4556444451800562E-2</v>
      </c>
      <c r="H67" s="4">
        <f t="shared" ref="H67:H130" si="78">AR67</f>
        <v>43208.385926084418</v>
      </c>
      <c r="I67" s="4">
        <f t="shared" ref="I67:I130" si="79">AS67</f>
        <v>15170.52434183368</v>
      </c>
      <c r="J67" s="4">
        <f t="shared" ref="J67:J130" si="80">AT67</f>
        <v>4410.5607127026315</v>
      </c>
      <c r="K67" s="4">
        <f t="shared" si="51"/>
        <v>37313.350343027007</v>
      </c>
      <c r="L67" s="4">
        <f t="shared" si="52"/>
        <v>5242.5831113538661</v>
      </c>
      <c r="M67" s="4">
        <f t="shared" si="53"/>
        <v>1029.9120370098985</v>
      </c>
      <c r="N67" s="11">
        <f t="shared" ref="N67:N121" si="81">K67/K66-1</f>
        <v>2.1075308391677039E-2</v>
      </c>
      <c r="O67" s="11">
        <f t="shared" ref="O67:O121" si="82">L67/L66-1</f>
        <v>3.2348356374866105E-2</v>
      </c>
      <c r="P67" s="11">
        <f t="shared" ref="P67:P121" si="83">M67/M66-1</f>
        <v>2.3307101378802653E-2</v>
      </c>
      <c r="Q67" s="4">
        <f t="shared" ref="Q67:Q121" si="84">T67*H67/1000</f>
        <v>4933.240974498297</v>
      </c>
      <c r="R67" s="4">
        <f t="shared" ref="R67:R121" si="85">U67*I67/1000</f>
        <v>7534.569120983022</v>
      </c>
      <c r="S67" s="4">
        <f t="shared" ref="S67:S121" si="86">V67*J67/1000</f>
        <v>2298.1201788423109</v>
      </c>
      <c r="T67" s="4">
        <f t="shared" ref="T67:T130" si="87">T66*(1+W67)</f>
        <v>114.17322977390263</v>
      </c>
      <c r="U67" s="4">
        <f t="shared" ref="U67:U130" si="88">U66*(1+X67)</f>
        <v>496.65845103362523</v>
      </c>
      <c r="V67" s="4">
        <f t="shared" ref="V67:V130" si="89">V66*(1+Y67)</f>
        <v>521.0494375972678</v>
      </c>
      <c r="W67" s="11">
        <f t="shared" ref="W67:W121" si="90">T$5-1</f>
        <v>-1.219247815263802E-2</v>
      </c>
      <c r="X67" s="11">
        <f t="shared" ref="X67:X121" si="91">U$5-1</f>
        <v>-1.3228699347321071E-2</v>
      </c>
      <c r="Y67" s="11">
        <f t="shared" ref="Y67:Y121" si="92">V$5-1</f>
        <v>-1.2203590333800474E-2</v>
      </c>
      <c r="Z67" s="4">
        <f>Q66*AC67*(1-AX66)</f>
        <v>11550.770321798453</v>
      </c>
      <c r="AA67" s="4">
        <f t="shared" ref="AA67:AA130" si="93">R66*AD67*(1-AY66)</f>
        <v>23041.297890071961</v>
      </c>
      <c r="AB67" s="4">
        <f t="shared" ref="AB67:AB130" si="94">S66*AE67*(1-AZ66)</f>
        <v>3712.2455826122791</v>
      </c>
      <c r="AC67" s="12">
        <f t="shared" ref="AC67:AC130" si="95">AC66*(1+AF67)</f>
        <v>2.3747150846652656</v>
      </c>
      <c r="AD67" s="12">
        <f t="shared" ref="AD67:AD130" si="96">AD66*(1+AG67)</f>
        <v>3.1498875220758062</v>
      </c>
      <c r="AE67" s="12">
        <f t="shared" ref="AE67:AE130" si="97">AE66*(1+AH67)</f>
        <v>1.672912721295075</v>
      </c>
      <c r="AF67" s="11">
        <f t="shared" ref="AF67:AF121" si="98">AC$5-1</f>
        <v>-2.9039671966837322E-3</v>
      </c>
      <c r="AG67" s="11">
        <f t="shared" ref="AG67:AG121" si="99">AD$5-1</f>
        <v>2.0567434751257441E-3</v>
      </c>
      <c r="AH67" s="11">
        <f t="shared" ref="AH67:AH121" si="100">AE$5-1</f>
        <v>8.257041531207765E-4</v>
      </c>
      <c r="AI67" s="1">
        <f t="shared" si="58"/>
        <v>67104.211075368992</v>
      </c>
      <c r="AJ67" s="1">
        <f t="shared" si="59"/>
        <v>20718.063429045862</v>
      </c>
      <c r="AK67" s="1">
        <f t="shared" si="60"/>
        <v>5879.2957924334232</v>
      </c>
      <c r="AL67" s="19">
        <f t="shared" ref="AL67:AN82" si="101">AL66*(1+AO67)</f>
        <v>16.567426415887148</v>
      </c>
      <c r="AM67" s="19">
        <f t="shared" si="101"/>
        <v>3.5364420504748111</v>
      </c>
      <c r="AN67" s="19">
        <f t="shared" si="101"/>
        <v>0.9666601290214325</v>
      </c>
      <c r="AO67" s="7">
        <f t="shared" si="68"/>
        <v>1.6363684628387519E-2</v>
      </c>
      <c r="AP67" s="7">
        <f t="shared" si="68"/>
        <v>2.519884465362782E-2</v>
      </c>
      <c r="AQ67" s="7">
        <f t="shared" si="68"/>
        <v>1.8239933925676823E-2</v>
      </c>
      <c r="AR67" s="1">
        <f>AL67*AI67^$AR$5*B67^(1-$AR$5)*(1-BB66)</f>
        <v>43208.385926084418</v>
      </c>
      <c r="AS67" s="1">
        <f t="shared" ref="AS67:AS130" si="102">AM67*AJ67^$AR$5*C67^(1-$AR$5)*(1-BC66)</f>
        <v>15170.52434183368</v>
      </c>
      <c r="AT67" s="1">
        <f t="shared" ref="AT67:AT130" si="103">AN67*AK67^$AR$5*D67^(1-$AR$5)*(1-BD66)</f>
        <v>4410.5607127026315</v>
      </c>
      <c r="AU67" s="1">
        <f t="shared" si="64"/>
        <v>8641.677185216884</v>
      </c>
      <c r="AV67" s="1">
        <f t="shared" si="65"/>
        <v>3034.1048683667359</v>
      </c>
      <c r="AW67" s="1">
        <f t="shared" si="66"/>
        <v>882.11214254052629</v>
      </c>
      <c r="AX67" s="16">
        <v>0</v>
      </c>
      <c r="AY67" s="16">
        <v>0</v>
      </c>
      <c r="AZ67" s="16">
        <v>0</v>
      </c>
      <c r="BA67">
        <f t="shared" si="16"/>
        <v>0</v>
      </c>
      <c r="BB67">
        <f t="shared" si="17"/>
        <v>0</v>
      </c>
      <c r="BC67">
        <f t="shared" si="4"/>
        <v>0</v>
      </c>
      <c r="BD67">
        <f t="shared" si="4"/>
        <v>0</v>
      </c>
      <c r="BE67">
        <f t="shared" si="18"/>
        <v>0</v>
      </c>
      <c r="BF67">
        <f t="shared" si="5"/>
        <v>0</v>
      </c>
      <c r="BG67">
        <f t="shared" si="5"/>
        <v>0</v>
      </c>
      <c r="BH67">
        <f t="shared" ref="BH67:BH129" si="104">IF(AX66=0.99,2*BB$5*AX67*AR67/Z67*1000,BH66*(1+BK66))</f>
        <v>0</v>
      </c>
      <c r="BI67">
        <f t="shared" ref="BI67:BJ76" si="105">2*BC$5*AY67*AS67/AA67*1000</f>
        <v>0</v>
      </c>
      <c r="BJ67">
        <f t="shared" si="105"/>
        <v>0</v>
      </c>
      <c r="BK67" s="7">
        <f t="shared" si="33"/>
        <v>4.4876383776443179E-2</v>
      </c>
    </row>
    <row r="68" spans="1:63">
      <c r="A68">
        <f t="shared" si="67"/>
        <v>2022</v>
      </c>
      <c r="B68" s="4">
        <f t="shared" si="72"/>
        <v>1164.0905475591151</v>
      </c>
      <c r="C68" s="4">
        <f t="shared" si="73"/>
        <v>2924.2876219279128</v>
      </c>
      <c r="D68" s="4">
        <f t="shared" si="74"/>
        <v>4382.36747916064</v>
      </c>
      <c r="E68" s="11">
        <f t="shared" si="75"/>
        <v>5.2705626723609069E-3</v>
      </c>
      <c r="F68" s="11">
        <f t="shared" si="76"/>
        <v>1.056631623369339E-2</v>
      </c>
      <c r="G68" s="11">
        <f t="shared" si="77"/>
        <v>2.3328622229210533E-2</v>
      </c>
      <c r="H68" s="4">
        <f t="shared" si="78"/>
        <v>44344.332823055171</v>
      </c>
      <c r="I68" s="4">
        <f t="shared" si="79"/>
        <v>15823.307505000435</v>
      </c>
      <c r="J68" s="4">
        <f t="shared" si="80"/>
        <v>4618.6935531697254</v>
      </c>
      <c r="K68" s="4">
        <f t="shared" si="51"/>
        <v>38093.54256508407</v>
      </c>
      <c r="L68" s="4">
        <f t="shared" si="52"/>
        <v>5410.9956169661955</v>
      </c>
      <c r="M68" s="4">
        <f t="shared" si="53"/>
        <v>1053.9265762474006</v>
      </c>
      <c r="N68" s="11">
        <f t="shared" si="81"/>
        <v>2.0909197777327471E-2</v>
      </c>
      <c r="O68" s="11">
        <f t="shared" si="82"/>
        <v>3.2123955316530672E-2</v>
      </c>
      <c r="P68" s="11">
        <f t="shared" si="83"/>
        <v>2.3317077939221331E-2</v>
      </c>
      <c r="Q68" s="4">
        <f t="shared" si="84"/>
        <v>5001.2059676595936</v>
      </c>
      <c r="R68" s="4">
        <f t="shared" si="85"/>
        <v>7754.8179658001154</v>
      </c>
      <c r="S68" s="4">
        <f t="shared" si="86"/>
        <v>2377.1989122565119</v>
      </c>
      <c r="T68" s="4">
        <f t="shared" si="87"/>
        <v>112.78117516426821</v>
      </c>
      <c r="U68" s="4">
        <f t="shared" si="88"/>
        <v>490.08830570659524</v>
      </c>
      <c r="V68" s="4">
        <f t="shared" si="89"/>
        <v>514.69076371717358</v>
      </c>
      <c r="W68" s="11">
        <f t="shared" si="90"/>
        <v>-1.219247815263802E-2</v>
      </c>
      <c r="X68" s="11">
        <f t="shared" si="91"/>
        <v>-1.3228699347321071E-2</v>
      </c>
      <c r="Y68" s="11">
        <f t="shared" si="92"/>
        <v>-1.2203590333800474E-2</v>
      </c>
      <c r="Z68" s="4">
        <f t="shared" ref="Z68:Z131" si="106">Q67*AC68*(1-AX67)</f>
        <v>11681.021661455621</v>
      </c>
      <c r="AA68" s="4">
        <f t="shared" si="93"/>
        <v>23781.858044382177</v>
      </c>
      <c r="AB68" s="4">
        <f t="shared" si="94"/>
        <v>3847.7289468531076</v>
      </c>
      <c r="AC68" s="12">
        <f t="shared" si="95"/>
        <v>2.3678189899579278</v>
      </c>
      <c r="AD68" s="12">
        <f t="shared" si="96"/>
        <v>3.1563660326842156</v>
      </c>
      <c r="AE68" s="12">
        <f t="shared" si="97"/>
        <v>1.6742940522768568</v>
      </c>
      <c r="AF68" s="11">
        <f t="shared" si="98"/>
        <v>-2.9039671966837322E-3</v>
      </c>
      <c r="AG68" s="11">
        <f t="shared" si="99"/>
        <v>2.0567434751257441E-3</v>
      </c>
      <c r="AH68" s="11">
        <f t="shared" si="100"/>
        <v>8.257041531207765E-4</v>
      </c>
      <c r="AI68" s="1">
        <f t="shared" si="58"/>
        <v>69035.467153048987</v>
      </c>
      <c r="AJ68" s="1">
        <f t="shared" si="59"/>
        <v>21680.361954508011</v>
      </c>
      <c r="AK68" s="1">
        <f t="shared" si="60"/>
        <v>6173.4783557306073</v>
      </c>
      <c r="AL68" s="19">
        <f t="shared" si="101"/>
        <v>16.835819515451004</v>
      </c>
      <c r="AM68" s="19">
        <f t="shared" si="101"/>
        <v>3.6246651617927181</v>
      </c>
      <c r="AN68" s="19">
        <f t="shared" si="101"/>
        <v>0.9841156277345503</v>
      </c>
      <c r="AO68" s="7">
        <f t="shared" si="68"/>
        <v>1.6200047782103644E-2</v>
      </c>
      <c r="AP68" s="7">
        <f t="shared" si="68"/>
        <v>2.4946856207091542E-2</v>
      </c>
      <c r="AQ68" s="7">
        <f t="shared" si="68"/>
        <v>1.8057534586420055E-2</v>
      </c>
      <c r="AR68" s="1">
        <f t="shared" ref="AR68:AR131" si="107">AL68*AI68^$AR$5*B68^(1-$AR$5)*(1-BB67)</f>
        <v>44344.332823055171</v>
      </c>
      <c r="AS68" s="1">
        <f t="shared" si="102"/>
        <v>15823.307505000435</v>
      </c>
      <c r="AT68" s="1">
        <f t="shared" si="103"/>
        <v>4618.6935531697254</v>
      </c>
      <c r="AU68" s="1">
        <f t="shared" si="64"/>
        <v>8868.8665646110348</v>
      </c>
      <c r="AV68" s="1">
        <f t="shared" si="65"/>
        <v>3164.6615010000874</v>
      </c>
      <c r="AW68" s="1">
        <f t="shared" si="66"/>
        <v>923.73871063394517</v>
      </c>
      <c r="AX68" s="16">
        <v>0</v>
      </c>
      <c r="AY68" s="16">
        <v>0</v>
      </c>
      <c r="AZ68" s="16">
        <v>0</v>
      </c>
      <c r="BA68">
        <f t="shared" si="16"/>
        <v>0</v>
      </c>
      <c r="BB68">
        <f t="shared" si="17"/>
        <v>0</v>
      </c>
      <c r="BC68">
        <f t="shared" si="4"/>
        <v>0</v>
      </c>
      <c r="BD68">
        <f t="shared" si="4"/>
        <v>0</v>
      </c>
      <c r="BE68">
        <f t="shared" si="18"/>
        <v>0</v>
      </c>
      <c r="BF68">
        <f t="shared" si="5"/>
        <v>0</v>
      </c>
      <c r="BG68">
        <f t="shared" si="5"/>
        <v>0</v>
      </c>
      <c r="BH68">
        <f t="shared" si="104"/>
        <v>0</v>
      </c>
      <c r="BI68">
        <f t="shared" si="105"/>
        <v>0</v>
      </c>
      <c r="BJ68">
        <f t="shared" si="105"/>
        <v>0</v>
      </c>
      <c r="BK68" s="7">
        <f t="shared" si="33"/>
        <v>4.5165632183323562E-2</v>
      </c>
    </row>
    <row r="69" spans="1:63">
      <c r="A69">
        <f t="shared" si="67"/>
        <v>2023</v>
      </c>
      <c r="B69" s="4">
        <f t="shared" si="72"/>
        <v>1169.9191891369678</v>
      </c>
      <c r="C69" s="4">
        <f t="shared" si="73"/>
        <v>2953.6416223108999</v>
      </c>
      <c r="D69" s="4">
        <f t="shared" si="74"/>
        <v>4479.4903447820107</v>
      </c>
      <c r="E69" s="11">
        <f t="shared" si="75"/>
        <v>5.0070345387428616E-3</v>
      </c>
      <c r="F69" s="11">
        <f t="shared" si="76"/>
        <v>1.003800042200872E-2</v>
      </c>
      <c r="G69" s="11">
        <f t="shared" si="77"/>
        <v>2.2162191117750005E-2</v>
      </c>
      <c r="H69" s="4">
        <f t="shared" si="78"/>
        <v>45490.588637791654</v>
      </c>
      <c r="I69" s="4">
        <f t="shared" si="79"/>
        <v>16491.753445389153</v>
      </c>
      <c r="J69" s="4">
        <f t="shared" si="80"/>
        <v>4831.0056384641439</v>
      </c>
      <c r="K69" s="4">
        <f t="shared" si="51"/>
        <v>38883.530640564495</v>
      </c>
      <c r="L69" s="4">
        <f t="shared" si="52"/>
        <v>5583.5323150972426</v>
      </c>
      <c r="M69" s="4">
        <f t="shared" si="53"/>
        <v>1078.4721623725789</v>
      </c>
      <c r="N69" s="11">
        <f t="shared" si="81"/>
        <v>2.0738109986245146E-2</v>
      </c>
      <c r="O69" s="11">
        <f t="shared" si="82"/>
        <v>3.1886312675999617E-2</v>
      </c>
      <c r="P69" s="11">
        <f t="shared" si="83"/>
        <v>2.3289654780862534E-2</v>
      </c>
      <c r="Q69" s="4">
        <f t="shared" si="84"/>
        <v>5067.9287552323785</v>
      </c>
      <c r="R69" s="4">
        <f t="shared" si="85"/>
        <v>7975.4956594767282</v>
      </c>
      <c r="S69" s="4">
        <f t="shared" si="86"/>
        <v>2456.1300717361883</v>
      </c>
      <c r="T69" s="4">
        <f t="shared" si="87"/>
        <v>111.40609315004902</v>
      </c>
      <c r="U69" s="4">
        <f t="shared" si="88"/>
        <v>483.6050748567647</v>
      </c>
      <c r="V69" s="4">
        <f t="shared" si="89"/>
        <v>508.40968848817829</v>
      </c>
      <c r="W69" s="11">
        <f t="shared" si="90"/>
        <v>-1.219247815263802E-2</v>
      </c>
      <c r="X69" s="11">
        <f t="shared" si="91"/>
        <v>-1.3228699347321071E-2</v>
      </c>
      <c r="Y69" s="11">
        <f t="shared" si="92"/>
        <v>-1.2203590333800474E-2</v>
      </c>
      <c r="Z69" s="4">
        <f t="shared" si="106"/>
        <v>11807.56182722624</v>
      </c>
      <c r="AA69" s="4">
        <f t="shared" si="93"/>
        <v>24527.387017472916</v>
      </c>
      <c r="AB69" s="4">
        <f t="shared" si="94"/>
        <v>3983.4164097409448</v>
      </c>
      <c r="AC69" s="12">
        <f t="shared" si="95"/>
        <v>2.3609429212834052</v>
      </c>
      <c r="AD69" s="12">
        <f t="shared" si="96"/>
        <v>3.1628578679270474</v>
      </c>
      <c r="AE69" s="12">
        <f t="shared" si="97"/>
        <v>1.6756765238293672</v>
      </c>
      <c r="AF69" s="11">
        <f t="shared" si="98"/>
        <v>-2.9039671966837322E-3</v>
      </c>
      <c r="AG69" s="11">
        <f t="shared" si="99"/>
        <v>2.0567434751257441E-3</v>
      </c>
      <c r="AH69" s="11">
        <f t="shared" si="100"/>
        <v>8.257041531207765E-4</v>
      </c>
      <c r="AI69" s="1">
        <f t="shared" si="58"/>
        <v>71000.787002355122</v>
      </c>
      <c r="AJ69" s="1">
        <f t="shared" si="59"/>
        <v>22676.987260057296</v>
      </c>
      <c r="AK69" s="1">
        <f t="shared" si="60"/>
        <v>6479.8692307914916</v>
      </c>
      <c r="AL69" s="19">
        <f t="shared" si="101"/>
        <v>17.105833185246173</v>
      </c>
      <c r="AM69" s="19">
        <f t="shared" si="101"/>
        <v>3.7141849223769148</v>
      </c>
      <c r="AN69" s="19">
        <f t="shared" si="101"/>
        <v>1.0017086226995549</v>
      </c>
      <c r="AO69" s="7">
        <f t="shared" si="68"/>
        <v>1.6038047304282609E-2</v>
      </c>
      <c r="AP69" s="7">
        <f t="shared" si="68"/>
        <v>2.4697387645020625E-2</v>
      </c>
      <c r="AQ69" s="7">
        <f t="shared" si="68"/>
        <v>1.7876959240555854E-2</v>
      </c>
      <c r="AR69" s="1">
        <f t="shared" si="107"/>
        <v>45490.588637791654</v>
      </c>
      <c r="AS69" s="1">
        <f t="shared" si="102"/>
        <v>16491.753445389153</v>
      </c>
      <c r="AT69" s="1">
        <f t="shared" si="103"/>
        <v>4831.0056384641439</v>
      </c>
      <c r="AU69" s="1">
        <f t="shared" si="64"/>
        <v>9098.1177275583304</v>
      </c>
      <c r="AV69" s="1">
        <f t="shared" si="65"/>
        <v>3298.3506890778308</v>
      </c>
      <c r="AW69" s="1">
        <f t="shared" si="66"/>
        <v>966.20112769282878</v>
      </c>
      <c r="AX69" s="16">
        <v>0</v>
      </c>
      <c r="AY69" s="16">
        <v>0</v>
      </c>
      <c r="AZ69" s="16">
        <v>0</v>
      </c>
      <c r="BA69">
        <f t="shared" si="16"/>
        <v>0</v>
      </c>
      <c r="BB69">
        <f t="shared" si="17"/>
        <v>0</v>
      </c>
      <c r="BC69">
        <f t="shared" si="4"/>
        <v>0</v>
      </c>
      <c r="BD69">
        <f t="shared" si="4"/>
        <v>0</v>
      </c>
      <c r="BE69">
        <f t="shared" si="18"/>
        <v>0</v>
      </c>
      <c r="BF69">
        <f t="shared" si="5"/>
        <v>0</v>
      </c>
      <c r="BG69">
        <f t="shared" si="5"/>
        <v>0</v>
      </c>
      <c r="BH69">
        <f t="shared" si="104"/>
        <v>0</v>
      </c>
      <c r="BI69">
        <f t="shared" si="105"/>
        <v>0</v>
      </c>
      <c r="BJ69">
        <f t="shared" si="105"/>
        <v>0</v>
      </c>
      <c r="BK69" s="7">
        <f t="shared" si="33"/>
        <v>4.5427600920468797E-2</v>
      </c>
    </row>
    <row r="70" spans="1:63">
      <c r="A70">
        <f t="shared" si="67"/>
        <v>2024</v>
      </c>
      <c r="B70" s="4">
        <f t="shared" si="72"/>
        <v>1175.4841236351374</v>
      </c>
      <c r="C70" s="4">
        <f t="shared" si="73"/>
        <v>2981.807845369558</v>
      </c>
      <c r="D70" s="4">
        <f t="shared" si="74"/>
        <v>4573.8018998566267</v>
      </c>
      <c r="E70" s="11">
        <f t="shared" si="75"/>
        <v>4.7566828118057181E-3</v>
      </c>
      <c r="F70" s="11">
        <f t="shared" si="76"/>
        <v>9.5361004009082827E-3</v>
      </c>
      <c r="G70" s="11">
        <f t="shared" si="77"/>
        <v>2.1054081561862503E-2</v>
      </c>
      <c r="H70" s="4">
        <f t="shared" si="78"/>
        <v>46646.840659481546</v>
      </c>
      <c r="I70" s="4">
        <f t="shared" si="79"/>
        <v>17175.755500976851</v>
      </c>
      <c r="J70" s="4">
        <f t="shared" si="80"/>
        <v>5047.3055056362009</v>
      </c>
      <c r="K70" s="4">
        <f t="shared" si="51"/>
        <v>39683.088628392587</v>
      </c>
      <c r="L70" s="4">
        <f t="shared" si="52"/>
        <v>5760.1818734393091</v>
      </c>
      <c r="M70" s="4">
        <f t="shared" si="53"/>
        <v>1103.5251670594689</v>
      </c>
      <c r="N70" s="11">
        <f t="shared" si="81"/>
        <v>2.0562895772483269E-2</v>
      </c>
      <c r="O70" s="11">
        <f t="shared" si="82"/>
        <v>3.163759934986432E-2</v>
      </c>
      <c r="P70" s="11">
        <f t="shared" si="83"/>
        <v>2.3230089343961202E-2</v>
      </c>
      <c r="Q70" s="4">
        <f t="shared" si="84"/>
        <v>5133.3811090047511</v>
      </c>
      <c r="R70" s="4">
        <f t="shared" si="85"/>
        <v>8196.4012105572911</v>
      </c>
      <c r="S70" s="4">
        <f t="shared" si="86"/>
        <v>2534.7833986312548</v>
      </c>
      <c r="T70" s="4">
        <f t="shared" si="87"/>
        <v>110.04777679324629</v>
      </c>
      <c r="U70" s="4">
        <f t="shared" si="88"/>
        <v>477.20760871864587</v>
      </c>
      <c r="V70" s="4">
        <f t="shared" si="89"/>
        <v>502.20526492813343</v>
      </c>
      <c r="W70" s="11">
        <f t="shared" si="90"/>
        <v>-1.219247815263802E-2</v>
      </c>
      <c r="X70" s="11">
        <f t="shared" si="91"/>
        <v>-1.3228699347321071E-2</v>
      </c>
      <c r="Y70" s="11">
        <f t="shared" si="92"/>
        <v>-1.2203590333800474E-2</v>
      </c>
      <c r="Z70" s="4">
        <f t="shared" si="106"/>
        <v>11930.344289858391</v>
      </c>
      <c r="AA70" s="4">
        <f t="shared" si="93"/>
        <v>25277.241290130518</v>
      </c>
      <c r="AB70" s="4">
        <f t="shared" si="94"/>
        <v>4119.0778343362954</v>
      </c>
      <c r="AC70" s="12">
        <f t="shared" si="95"/>
        <v>2.3540868204867555</v>
      </c>
      <c r="AD70" s="12">
        <f t="shared" si="96"/>
        <v>3.1693630552096566</v>
      </c>
      <c r="AE70" s="12">
        <f t="shared" si="97"/>
        <v>1.67706013689438</v>
      </c>
      <c r="AF70" s="11">
        <f t="shared" si="98"/>
        <v>-2.9039671966837322E-3</v>
      </c>
      <c r="AG70" s="11">
        <f t="shared" si="99"/>
        <v>2.0567434751257441E-3</v>
      </c>
      <c r="AH70" s="11">
        <f t="shared" si="100"/>
        <v>8.257041531207765E-4</v>
      </c>
      <c r="AI70" s="1">
        <f t="shared" si="58"/>
        <v>72998.826029677934</v>
      </c>
      <c r="AJ70" s="1">
        <f t="shared" si="59"/>
        <v>23707.639223129398</v>
      </c>
      <c r="AK70" s="1">
        <f t="shared" si="60"/>
        <v>6798.0834354051713</v>
      </c>
      <c r="AL70" s="19">
        <f t="shared" si="101"/>
        <v>17.377433905432277</v>
      </c>
      <c r="AM70" s="19">
        <f t="shared" si="101"/>
        <v>3.8049982805420157</v>
      </c>
      <c r="AN70" s="19">
        <f t="shared" si="101"/>
        <v>1.019437051876279</v>
      </c>
      <c r="AO70" s="7">
        <f t="shared" si="68"/>
        <v>1.5877666831239784E-2</v>
      </c>
      <c r="AP70" s="7">
        <f t="shared" si="68"/>
        <v>2.445041376857042E-2</v>
      </c>
      <c r="AQ70" s="7">
        <f t="shared" si="68"/>
        <v>1.7698189648150297E-2</v>
      </c>
      <c r="AR70" s="1">
        <f t="shared" si="107"/>
        <v>46646.840659481546</v>
      </c>
      <c r="AS70" s="1">
        <f t="shared" si="102"/>
        <v>17175.755500976851</v>
      </c>
      <c r="AT70" s="1">
        <f t="shared" si="103"/>
        <v>5047.3055056362009</v>
      </c>
      <c r="AU70" s="1">
        <f t="shared" si="64"/>
        <v>9329.3681318963099</v>
      </c>
      <c r="AV70" s="1">
        <f t="shared" si="65"/>
        <v>3435.1511001953704</v>
      </c>
      <c r="AW70" s="1">
        <f t="shared" si="66"/>
        <v>1009.4611011272402</v>
      </c>
      <c r="AX70" s="16">
        <v>0</v>
      </c>
      <c r="AY70" s="16">
        <v>0</v>
      </c>
      <c r="AZ70" s="16">
        <v>0</v>
      </c>
      <c r="BA70">
        <f t="shared" si="16"/>
        <v>0</v>
      </c>
      <c r="BB70">
        <f t="shared" si="17"/>
        <v>0</v>
      </c>
      <c r="BC70">
        <f t="shared" si="17"/>
        <v>0</v>
      </c>
      <c r="BD70">
        <f t="shared" si="17"/>
        <v>0</v>
      </c>
      <c r="BE70">
        <f t="shared" si="18"/>
        <v>0</v>
      </c>
      <c r="BF70">
        <f t="shared" si="18"/>
        <v>0</v>
      </c>
      <c r="BG70">
        <f t="shared" si="18"/>
        <v>0</v>
      </c>
      <c r="BH70">
        <f t="shared" si="104"/>
        <v>0</v>
      </c>
      <c r="BI70">
        <f t="shared" si="105"/>
        <v>0</v>
      </c>
      <c r="BJ70">
        <f t="shared" si="105"/>
        <v>0</v>
      </c>
      <c r="BK70" s="7">
        <f t="shared" si="33"/>
        <v>4.5664043798732984E-2</v>
      </c>
    </row>
    <row r="71" spans="1:63">
      <c r="A71">
        <f t="shared" si="67"/>
        <v>2025</v>
      </c>
      <c r="B71" s="4">
        <f t="shared" si="72"/>
        <v>1180.7959585052608</v>
      </c>
      <c r="C71" s="4">
        <f t="shared" si="73"/>
        <v>3008.8209234097349</v>
      </c>
      <c r="D71" s="4">
        <f t="shared" si="74"/>
        <v>4665.2842381916398</v>
      </c>
      <c r="E71" s="11">
        <f t="shared" si="75"/>
        <v>4.518848671215432E-3</v>
      </c>
      <c r="F71" s="11">
        <f t="shared" si="76"/>
        <v>9.0592953808628675E-3</v>
      </c>
      <c r="G71" s="11">
        <f t="shared" si="77"/>
        <v>2.0001377483769376E-2</v>
      </c>
      <c r="H71" s="4">
        <f t="shared" si="78"/>
        <v>47812.791016504409</v>
      </c>
      <c r="I71" s="4">
        <f t="shared" si="79"/>
        <v>17875.208717042569</v>
      </c>
      <c r="J71" s="4">
        <f t="shared" si="80"/>
        <v>5267.4047921019865</v>
      </c>
      <c r="K71" s="4">
        <f t="shared" si="51"/>
        <v>40492.000901687868</v>
      </c>
      <c r="L71" s="4">
        <f t="shared" si="52"/>
        <v>5940.9347289387888</v>
      </c>
      <c r="M71" s="4">
        <f t="shared" si="53"/>
        <v>1129.0640662322733</v>
      </c>
      <c r="N71" s="11">
        <f t="shared" si="81"/>
        <v>2.0384307302040883E-2</v>
      </c>
      <c r="O71" s="11">
        <f t="shared" si="82"/>
        <v>3.1379713257483566E-2</v>
      </c>
      <c r="P71" s="11">
        <f t="shared" si="83"/>
        <v>2.3143014708814524E-2</v>
      </c>
      <c r="Q71" s="4">
        <f t="shared" si="84"/>
        <v>5197.5382967711503</v>
      </c>
      <c r="R71" s="4">
        <f t="shared" si="85"/>
        <v>8417.3423464319967</v>
      </c>
      <c r="S71" s="4">
        <f t="shared" si="86"/>
        <v>2613.0360368121292</v>
      </c>
      <c r="T71" s="4">
        <f t="shared" si="87"/>
        <v>108.70602167894825</v>
      </c>
      <c r="U71" s="4">
        <f t="shared" si="88"/>
        <v>470.8947727366529</v>
      </c>
      <c r="V71" s="4">
        <f t="shared" si="89"/>
        <v>496.07655761147277</v>
      </c>
      <c r="W71" s="11">
        <f t="shared" si="90"/>
        <v>-1.219247815263802E-2</v>
      </c>
      <c r="X71" s="11">
        <f t="shared" si="91"/>
        <v>-1.3228699347321071E-2</v>
      </c>
      <c r="Y71" s="11">
        <f t="shared" si="92"/>
        <v>-1.2203590333800474E-2</v>
      </c>
      <c r="Z71" s="4">
        <f t="shared" si="106"/>
        <v>12049.332039995319</v>
      </c>
      <c r="AA71" s="4">
        <f t="shared" si="93"/>
        <v>26030.799971096338</v>
      </c>
      <c r="AB71" s="4">
        <f t="shared" si="94"/>
        <v>4254.494248809563</v>
      </c>
      <c r="AC71" s="12">
        <f t="shared" si="95"/>
        <v>2.3472506295819167</v>
      </c>
      <c r="AD71" s="12">
        <f t="shared" si="96"/>
        <v>3.1758816219937636</v>
      </c>
      <c r="AE71" s="12">
        <f t="shared" si="97"/>
        <v>1.6784448924144471</v>
      </c>
      <c r="AF71" s="11">
        <f t="shared" si="98"/>
        <v>-2.9039671966837322E-3</v>
      </c>
      <c r="AG71" s="11">
        <f t="shared" si="99"/>
        <v>2.0567434751257441E-3</v>
      </c>
      <c r="AH71" s="11">
        <f t="shared" si="100"/>
        <v>8.257041531207765E-4</v>
      </c>
      <c r="AI71" s="1">
        <f t="shared" si="58"/>
        <v>75028.311558606452</v>
      </c>
      <c r="AJ71" s="1">
        <f t="shared" si="59"/>
        <v>24772.026401011826</v>
      </c>
      <c r="AK71" s="1">
        <f t="shared" si="60"/>
        <v>7127.7361929918943</v>
      </c>
      <c r="AL71" s="19">
        <f t="shared" si="101"/>
        <v>17.650587880305299</v>
      </c>
      <c r="AM71" s="19">
        <f t="shared" si="101"/>
        <v>3.8971017250664874</v>
      </c>
      <c r="AN71" s="19">
        <f t="shared" si="101"/>
        <v>1.0372988202519522</v>
      </c>
      <c r="AO71" s="7">
        <f t="shared" si="68"/>
        <v>1.5718890162927386E-2</v>
      </c>
      <c r="AP71" s="7">
        <f t="shared" si="68"/>
        <v>2.4205909630884714E-2</v>
      </c>
      <c r="AQ71" s="7">
        <f t="shared" si="68"/>
        <v>1.7521207751668794E-2</v>
      </c>
      <c r="AR71" s="1">
        <f t="shared" si="107"/>
        <v>47812.791016504409</v>
      </c>
      <c r="AS71" s="1">
        <f t="shared" si="102"/>
        <v>17875.208717042569</v>
      </c>
      <c r="AT71" s="1">
        <f t="shared" si="103"/>
        <v>5267.4047921019865</v>
      </c>
      <c r="AU71" s="1">
        <f t="shared" si="64"/>
        <v>9562.5582033008814</v>
      </c>
      <c r="AV71" s="1">
        <f t="shared" si="65"/>
        <v>3575.0417434085139</v>
      </c>
      <c r="AW71" s="1">
        <f t="shared" si="66"/>
        <v>1053.4809584203974</v>
      </c>
      <c r="AX71" s="16">
        <v>0</v>
      </c>
      <c r="AY71" s="16">
        <v>0</v>
      </c>
      <c r="AZ71" s="16">
        <v>0</v>
      </c>
      <c r="BA71">
        <f t="shared" ref="BA71:BA134" si="108">(AX71*Z71+AY71*AA71+AZ71*AB71)/(Z71+AA71+AB71)</f>
        <v>0</v>
      </c>
      <c r="BB71">
        <f t="shared" ref="BB71:BD134" si="109">BB$5*AX71^2</f>
        <v>0</v>
      </c>
      <c r="BC71">
        <f t="shared" si="109"/>
        <v>0</v>
      </c>
      <c r="BD71">
        <f t="shared" si="109"/>
        <v>0</v>
      </c>
      <c r="BE71">
        <f t="shared" ref="BE71:BG134" si="110">BB71*AR71</f>
        <v>0</v>
      </c>
      <c r="BF71">
        <f t="shared" si="110"/>
        <v>0</v>
      </c>
      <c r="BG71">
        <f t="shared" si="110"/>
        <v>0</v>
      </c>
      <c r="BH71">
        <f t="shared" si="104"/>
        <v>0</v>
      </c>
      <c r="BI71">
        <f t="shared" si="105"/>
        <v>0</v>
      </c>
      <c r="BJ71">
        <f t="shared" si="105"/>
        <v>0</v>
      </c>
      <c r="BK71" s="7">
        <f t="shared" si="33"/>
        <v>4.5876605058018133E-2</v>
      </c>
    </row>
    <row r="72" spans="1:63">
      <c r="A72">
        <f t="shared" si="67"/>
        <v>2026</v>
      </c>
      <c r="B72" s="4">
        <f t="shared" si="72"/>
        <v>1185.8650048409254</v>
      </c>
      <c r="C72" s="4">
        <f t="shared" si="73"/>
        <v>3034.7158310283598</v>
      </c>
      <c r="D72" s="4">
        <f t="shared" si="74"/>
        <v>4753.9307437529324</v>
      </c>
      <c r="E72" s="11">
        <f t="shared" si="75"/>
        <v>4.2929062376546598E-3</v>
      </c>
      <c r="F72" s="11">
        <f t="shared" si="76"/>
        <v>8.6063306118197239E-3</v>
      </c>
      <c r="G72" s="11">
        <f t="shared" si="77"/>
        <v>1.9001308609580905E-2</v>
      </c>
      <c r="H72" s="4">
        <f t="shared" si="78"/>
        <v>48988.155860921106</v>
      </c>
      <c r="I72" s="4">
        <f t="shared" si="79"/>
        <v>18590.010085930775</v>
      </c>
      <c r="J72" s="4">
        <f t="shared" si="80"/>
        <v>5491.1191162651603</v>
      </c>
      <c r="K72" s="4">
        <f t="shared" si="51"/>
        <v>41310.061146034488</v>
      </c>
      <c r="L72" s="4">
        <f t="shared" si="52"/>
        <v>6125.7828149369971</v>
      </c>
      <c r="M72" s="4">
        <f t="shared" si="53"/>
        <v>1155.0692284444733</v>
      </c>
      <c r="N72" s="11">
        <f t="shared" si="81"/>
        <v>2.020300864688851E-2</v>
      </c>
      <c r="O72" s="11">
        <f t="shared" si="82"/>
        <v>3.1114310193949501E-2</v>
      </c>
      <c r="P72" s="11">
        <f t="shared" si="83"/>
        <v>2.3032494780371726E-2</v>
      </c>
      <c r="Q72" s="4">
        <f t="shared" si="84"/>
        <v>5260.3788372764511</v>
      </c>
      <c r="R72" s="4">
        <f t="shared" si="85"/>
        <v>8638.1353530783381</v>
      </c>
      <c r="S72" s="4">
        <f t="shared" si="86"/>
        <v>2690.7726997892605</v>
      </c>
      <c r="T72" s="4">
        <f t="shared" si="87"/>
        <v>107.38062588456748</v>
      </c>
      <c r="U72" s="4">
        <f t="shared" si="88"/>
        <v>464.66544736389466</v>
      </c>
      <c r="V72" s="4">
        <f t="shared" si="89"/>
        <v>490.02264252818037</v>
      </c>
      <c r="W72" s="11">
        <f t="shared" si="90"/>
        <v>-1.219247815263802E-2</v>
      </c>
      <c r="X72" s="11">
        <f t="shared" si="91"/>
        <v>-1.3228699347321071E-2</v>
      </c>
      <c r="Y72" s="11">
        <f t="shared" si="92"/>
        <v>-1.2203590333800474E-2</v>
      </c>
      <c r="Z72" s="4">
        <f t="shared" si="106"/>
        <v>12164.496857255868</v>
      </c>
      <c r="AA72" s="4">
        <f t="shared" si="93"/>
        <v>26787.464723767815</v>
      </c>
      <c r="AB72" s="4">
        <f t="shared" si="94"/>
        <v>4389.4583934994989</v>
      </c>
      <c r="AC72" s="12">
        <f t="shared" si="95"/>
        <v>2.3404342907512157</v>
      </c>
      <c r="AD72" s="12">
        <f t="shared" si="96"/>
        <v>3.1824135957975712</v>
      </c>
      <c r="AE72" s="12">
        <f t="shared" si="97"/>
        <v>1.679830791332898</v>
      </c>
      <c r="AF72" s="11">
        <f t="shared" si="98"/>
        <v>-2.9039671966837322E-3</v>
      </c>
      <c r="AG72" s="11">
        <f t="shared" si="99"/>
        <v>2.0567434751257441E-3</v>
      </c>
      <c r="AH72" s="11">
        <f t="shared" si="100"/>
        <v>8.257041531207765E-4</v>
      </c>
      <c r="AI72" s="1">
        <f t="shared" si="58"/>
        <v>77088.038606046699</v>
      </c>
      <c r="AJ72" s="1">
        <f t="shared" si="59"/>
        <v>25869.865504319157</v>
      </c>
      <c r="AK72" s="1">
        <f t="shared" si="60"/>
        <v>7468.4435321131023</v>
      </c>
      <c r="AL72" s="19">
        <f t="shared" si="101"/>
        <v>17.925261055984897</v>
      </c>
      <c r="AM72" s="19">
        <f t="shared" si="101"/>
        <v>3.9904912883240184</v>
      </c>
      <c r="AN72" s="19">
        <f t="shared" si="101"/>
        <v>1.0552918011008456</v>
      </c>
      <c r="AO72" s="7">
        <f t="shared" si="68"/>
        <v>1.5561701261298112E-2</v>
      </c>
      <c r="AP72" s="7">
        <f t="shared" si="68"/>
        <v>2.3963850534575868E-2</v>
      </c>
      <c r="AQ72" s="7">
        <f t="shared" si="68"/>
        <v>1.7345995674152105E-2</v>
      </c>
      <c r="AR72" s="1">
        <f t="shared" si="107"/>
        <v>48988.155860921106</v>
      </c>
      <c r="AS72" s="1">
        <f t="shared" si="102"/>
        <v>18590.010085930775</v>
      </c>
      <c r="AT72" s="1">
        <f t="shared" si="103"/>
        <v>5491.1191162651603</v>
      </c>
      <c r="AU72" s="1">
        <f t="shared" si="64"/>
        <v>9797.6311721842212</v>
      </c>
      <c r="AV72" s="1">
        <f t="shared" si="65"/>
        <v>3718.0020171861552</v>
      </c>
      <c r="AW72" s="1">
        <f t="shared" si="66"/>
        <v>1098.2238232530322</v>
      </c>
      <c r="AX72" s="16">
        <v>0</v>
      </c>
      <c r="AY72" s="16">
        <v>0</v>
      </c>
      <c r="AZ72" s="16">
        <v>0</v>
      </c>
      <c r="BA72">
        <f t="shared" si="108"/>
        <v>0</v>
      </c>
      <c r="BB72">
        <f t="shared" si="109"/>
        <v>0</v>
      </c>
      <c r="BC72">
        <f t="shared" si="109"/>
        <v>0</v>
      </c>
      <c r="BD72">
        <f t="shared" si="109"/>
        <v>0</v>
      </c>
      <c r="BE72">
        <f t="shared" si="110"/>
        <v>0</v>
      </c>
      <c r="BF72">
        <f t="shared" si="110"/>
        <v>0</v>
      </c>
      <c r="BG72">
        <f t="shared" si="110"/>
        <v>0</v>
      </c>
      <c r="BH72">
        <f t="shared" si="104"/>
        <v>0</v>
      </c>
      <c r="BI72">
        <f t="shared" si="105"/>
        <v>0</v>
      </c>
      <c r="BJ72">
        <f t="shared" si="105"/>
        <v>0</v>
      </c>
      <c r="BK72" s="7">
        <f t="shared" ref="BK72:BK135" si="111">SUM(H72:J72)*SUM(B71:D71)/SUM(H71:J71)/SUM(B72:D72)-1+BK$5</f>
        <v>4.6066824226327324E-2</v>
      </c>
    </row>
    <row r="73" spans="1:63">
      <c r="A73">
        <f t="shared" si="67"/>
        <v>2027</v>
      </c>
      <c r="B73" s="4">
        <f t="shared" si="72"/>
        <v>1190.7012717534085</v>
      </c>
      <c r="C73" s="4">
        <f t="shared" si="73"/>
        <v>3059.5277103953758</v>
      </c>
      <c r="D73" s="4">
        <f t="shared" si="74"/>
        <v>4839.7451036650245</v>
      </c>
      <c r="E73" s="11">
        <f t="shared" si="75"/>
        <v>4.0782609257719264E-3</v>
      </c>
      <c r="F73" s="11">
        <f t="shared" si="76"/>
        <v>8.1760140812287378E-3</v>
      </c>
      <c r="G73" s="11">
        <f t="shared" si="77"/>
        <v>1.805124317910186E-2</v>
      </c>
      <c r="H73" s="4">
        <f t="shared" si="78"/>
        <v>50172.664550756963</v>
      </c>
      <c r="I73" s="4">
        <f t="shared" si="79"/>
        <v>19320.0586988379</v>
      </c>
      <c r="J73" s="4">
        <f t="shared" si="80"/>
        <v>5718.2687850875591</v>
      </c>
      <c r="K73" s="4">
        <f t="shared" si="51"/>
        <v>42137.071439315303</v>
      </c>
      <c r="L73" s="4">
        <f t="shared" si="52"/>
        <v>6314.7193055954413</v>
      </c>
      <c r="M73" s="4">
        <f t="shared" si="53"/>
        <v>1181.5227171276538</v>
      </c>
      <c r="N73" s="11">
        <f t="shared" si="81"/>
        <v>2.0019585310156351E-2</v>
      </c>
      <c r="O73" s="11">
        <f t="shared" si="82"/>
        <v>3.0842832070008264E-2</v>
      </c>
      <c r="P73" s="11">
        <f t="shared" si="83"/>
        <v>2.2902080699358063E-2</v>
      </c>
      <c r="Q73" s="4">
        <f t="shared" si="84"/>
        <v>5321.8842663664536</v>
      </c>
      <c r="R73" s="4">
        <f t="shared" si="85"/>
        <v>8858.6048728300575</v>
      </c>
      <c r="S73" s="4">
        <f t="shared" si="86"/>
        <v>2767.8857299430274</v>
      </c>
      <c r="T73" s="4">
        <f t="shared" si="87"/>
        <v>106.07138994945329</v>
      </c>
      <c r="U73" s="4">
        <f t="shared" si="88"/>
        <v>458.51852786362923</v>
      </c>
      <c r="V73" s="4">
        <f t="shared" si="89"/>
        <v>484.0426069444801</v>
      </c>
      <c r="W73" s="11">
        <f t="shared" si="90"/>
        <v>-1.219247815263802E-2</v>
      </c>
      <c r="X73" s="11">
        <f t="shared" si="91"/>
        <v>-1.3228699347321071E-2</v>
      </c>
      <c r="Y73" s="11">
        <f t="shared" si="92"/>
        <v>-1.2203590333800474E-2</v>
      </c>
      <c r="Z73" s="4">
        <f t="shared" si="106"/>
        <v>12275.81861474212</v>
      </c>
      <c r="AA73" s="4">
        <f t="shared" si="93"/>
        <v>27546.659513661918</v>
      </c>
      <c r="AB73" s="4">
        <f t="shared" si="94"/>
        <v>4523.7750517239265</v>
      </c>
      <c r="AC73" s="12">
        <f t="shared" si="95"/>
        <v>2.3336377463448805</v>
      </c>
      <c r="AD73" s="12">
        <f t="shared" si="96"/>
        <v>3.1889590041958793</v>
      </c>
      <c r="AE73" s="12">
        <f t="shared" si="97"/>
        <v>1.6812178345938418</v>
      </c>
      <c r="AF73" s="11">
        <f t="shared" si="98"/>
        <v>-2.9039671966837322E-3</v>
      </c>
      <c r="AG73" s="11">
        <f t="shared" si="99"/>
        <v>2.0567434751257441E-3</v>
      </c>
      <c r="AH73" s="11">
        <f t="shared" si="100"/>
        <v>8.257041531207765E-4</v>
      </c>
      <c r="AI73" s="1">
        <f t="shared" si="58"/>
        <v>79176.865917626259</v>
      </c>
      <c r="AJ73" s="1">
        <f t="shared" si="59"/>
        <v>27000.880971073395</v>
      </c>
      <c r="AK73" s="1">
        <f t="shared" si="60"/>
        <v>7819.8230021548243</v>
      </c>
      <c r="AL73" s="19">
        <f t="shared" si="101"/>
        <v>18.201419137993078</v>
      </c>
      <c r="AM73" s="19">
        <f t="shared" si="101"/>
        <v>4.0851625497490129</v>
      </c>
      <c r="AN73" s="19">
        <f t="shared" si="101"/>
        <v>1.0734138372475406</v>
      </c>
      <c r="AO73" s="7">
        <f t="shared" si="68"/>
        <v>1.540608424868513E-2</v>
      </c>
      <c r="AP73" s="7">
        <f t="shared" si="68"/>
        <v>2.3724212029230109E-2</v>
      </c>
      <c r="AQ73" s="7">
        <f t="shared" si="68"/>
        <v>1.7172535717410585E-2</v>
      </c>
      <c r="AR73" s="1">
        <f t="shared" si="107"/>
        <v>50172.664550756963</v>
      </c>
      <c r="AS73" s="1">
        <f t="shared" si="102"/>
        <v>19320.0586988379</v>
      </c>
      <c r="AT73" s="1">
        <f t="shared" si="103"/>
        <v>5718.2687850875591</v>
      </c>
      <c r="AU73" s="1">
        <f t="shared" si="64"/>
        <v>10034.532910151393</v>
      </c>
      <c r="AV73" s="1">
        <f t="shared" si="65"/>
        <v>3864.0117397675804</v>
      </c>
      <c r="AW73" s="1">
        <f t="shared" si="66"/>
        <v>1143.6537570175119</v>
      </c>
      <c r="AX73" s="16">
        <v>0</v>
      </c>
      <c r="AY73" s="16">
        <v>0</v>
      </c>
      <c r="AZ73" s="16">
        <v>0</v>
      </c>
      <c r="BA73">
        <f t="shared" si="108"/>
        <v>0</v>
      </c>
      <c r="BB73">
        <f t="shared" si="109"/>
        <v>0</v>
      </c>
      <c r="BC73">
        <f t="shared" si="109"/>
        <v>0</v>
      </c>
      <c r="BD73">
        <f t="shared" si="109"/>
        <v>0</v>
      </c>
      <c r="BE73">
        <f t="shared" si="110"/>
        <v>0</v>
      </c>
      <c r="BF73">
        <f t="shared" si="110"/>
        <v>0</v>
      </c>
      <c r="BG73">
        <f t="shared" si="110"/>
        <v>0</v>
      </c>
      <c r="BH73">
        <f t="shared" si="104"/>
        <v>0</v>
      </c>
      <c r="BI73">
        <f t="shared" si="105"/>
        <v>0</v>
      </c>
      <c r="BJ73">
        <f t="shared" si="105"/>
        <v>0</v>
      </c>
      <c r="BK73" s="7">
        <f t="shared" si="111"/>
        <v>4.6236141536364767E-2</v>
      </c>
    </row>
    <row r="74" spans="1:63">
      <c r="A74">
        <f t="shared" si="67"/>
        <v>2028</v>
      </c>
      <c r="B74" s="4">
        <f t="shared" si="72"/>
        <v>1195.3144627007246</v>
      </c>
      <c r="C74" s="4">
        <f t="shared" si="73"/>
        <v>3083.2917149553732</v>
      </c>
      <c r="D74" s="4">
        <f t="shared" si="74"/>
        <v>4922.7403486665926</v>
      </c>
      <c r="E74" s="11">
        <f t="shared" si="75"/>
        <v>3.8743478794833297E-3</v>
      </c>
      <c r="F74" s="11">
        <f t="shared" si="76"/>
        <v>7.7672133771673002E-3</v>
      </c>
      <c r="G74" s="11">
        <f t="shared" si="77"/>
        <v>1.7148681020146765E-2</v>
      </c>
      <c r="H74" s="4">
        <f t="shared" si="78"/>
        <v>51366.0588397139</v>
      </c>
      <c r="I74" s="4">
        <f t="shared" si="79"/>
        <v>20065.255825160093</v>
      </c>
      <c r="J74" s="4">
        <f t="shared" si="80"/>
        <v>5948.6793517625592</v>
      </c>
      <c r="K74" s="4">
        <f t="shared" si="51"/>
        <v>42972.841409160312</v>
      </c>
      <c r="L74" s="4">
        <f t="shared" si="52"/>
        <v>6507.7383783812729</v>
      </c>
      <c r="M74" s="4">
        <f t="shared" si="53"/>
        <v>1208.4081081737045</v>
      </c>
      <c r="N74" s="11">
        <f t="shared" si="81"/>
        <v>1.9834552836655028E-2</v>
      </c>
      <c r="O74" s="11">
        <f t="shared" si="82"/>
        <v>3.0566532484634479E-2</v>
      </c>
      <c r="P74" s="11">
        <f t="shared" si="83"/>
        <v>2.2754865950788128E-2</v>
      </c>
      <c r="Q74" s="4">
        <f t="shared" si="84"/>
        <v>5382.0389149682487</v>
      </c>
      <c r="R74" s="4">
        <f t="shared" si="85"/>
        <v>9078.5836711760148</v>
      </c>
      <c r="S74" s="4">
        <f t="shared" si="86"/>
        <v>2844.2750692576933</v>
      </c>
      <c r="T74" s="4">
        <f t="shared" si="87"/>
        <v>104.77811684487463</v>
      </c>
      <c r="U74" s="4">
        <f t="shared" si="88"/>
        <v>452.45292411334503</v>
      </c>
      <c r="V74" s="4">
        <f t="shared" si="89"/>
        <v>478.13554926522488</v>
      </c>
      <c r="W74" s="11">
        <f t="shared" si="90"/>
        <v>-1.219247815263802E-2</v>
      </c>
      <c r="X74" s="11">
        <f t="shared" si="91"/>
        <v>-1.3228699347321071E-2</v>
      </c>
      <c r="Y74" s="11">
        <f t="shared" si="92"/>
        <v>-1.2203590333800474E-2</v>
      </c>
      <c r="Z74" s="4">
        <f t="shared" si="106"/>
        <v>12383.284620651084</v>
      </c>
      <c r="AA74" s="4">
        <f t="shared" si="93"/>
        <v>28307.830217097799</v>
      </c>
      <c r="AB74" s="4">
        <f t="shared" si="94"/>
        <v>4657.2612005713909</v>
      </c>
      <c r="AC74" s="12">
        <f t="shared" si="95"/>
        <v>2.3268609388805519</v>
      </c>
      <c r="AD74" s="12">
        <f t="shared" si="96"/>
        <v>3.1955178748202027</v>
      </c>
      <c r="AE74" s="12">
        <f t="shared" si="97"/>
        <v>1.6826060231421667</v>
      </c>
      <c r="AF74" s="11">
        <f t="shared" si="98"/>
        <v>-2.9039671966837322E-3</v>
      </c>
      <c r="AG74" s="11">
        <f t="shared" si="99"/>
        <v>2.0567434751257441E-3</v>
      </c>
      <c r="AH74" s="11">
        <f t="shared" si="100"/>
        <v>8.257041531207765E-4</v>
      </c>
      <c r="AI74" s="1">
        <f t="shared" si="58"/>
        <v>81293.712236015024</v>
      </c>
      <c r="AJ74" s="1">
        <f t="shared" si="59"/>
        <v>28164.804613733635</v>
      </c>
      <c r="AK74" s="1">
        <f t="shared" si="60"/>
        <v>8181.4944589568531</v>
      </c>
      <c r="AL74" s="19">
        <f t="shared" si="101"/>
        <v>18.479027608711775</v>
      </c>
      <c r="AM74" s="19">
        <f t="shared" si="101"/>
        <v>4.1811106396280877</v>
      </c>
      <c r="AN74" s="19">
        <f t="shared" si="101"/>
        <v>1.0916627423326397</v>
      </c>
      <c r="AO74" s="7">
        <f t="shared" ref="AO74:AQ89" si="112">AO$5*AO73</f>
        <v>1.5252023406198278E-2</v>
      </c>
      <c r="AP74" s="7">
        <f t="shared" si="112"/>
        <v>2.3486969908937807E-2</v>
      </c>
      <c r="AQ74" s="7">
        <f t="shared" si="112"/>
        <v>1.7000810360236478E-2</v>
      </c>
      <c r="AR74" s="1">
        <f t="shared" si="107"/>
        <v>51366.0588397139</v>
      </c>
      <c r="AS74" s="1">
        <f t="shared" si="102"/>
        <v>20065.255825160093</v>
      </c>
      <c r="AT74" s="1">
        <f t="shared" si="103"/>
        <v>5948.6793517625592</v>
      </c>
      <c r="AU74" s="1">
        <f t="shared" si="64"/>
        <v>10273.211767942781</v>
      </c>
      <c r="AV74" s="1">
        <f t="shared" si="65"/>
        <v>4013.0511650320186</v>
      </c>
      <c r="AW74" s="1">
        <f t="shared" si="66"/>
        <v>1189.7358703525119</v>
      </c>
      <c r="AX74" s="16">
        <v>0</v>
      </c>
      <c r="AY74" s="16">
        <v>0</v>
      </c>
      <c r="AZ74" s="16">
        <v>0</v>
      </c>
      <c r="BA74">
        <f t="shared" si="108"/>
        <v>0</v>
      </c>
      <c r="BB74">
        <f t="shared" si="109"/>
        <v>0</v>
      </c>
      <c r="BC74">
        <f t="shared" si="109"/>
        <v>0</v>
      </c>
      <c r="BD74">
        <f t="shared" si="109"/>
        <v>0</v>
      </c>
      <c r="BE74">
        <f t="shared" si="110"/>
        <v>0</v>
      </c>
      <c r="BF74">
        <f t="shared" si="110"/>
        <v>0</v>
      </c>
      <c r="BG74">
        <f t="shared" si="110"/>
        <v>0</v>
      </c>
      <c r="BH74">
        <f t="shared" si="104"/>
        <v>0</v>
      </c>
      <c r="BI74">
        <f t="shared" si="105"/>
        <v>0</v>
      </c>
      <c r="BJ74">
        <f t="shared" si="105"/>
        <v>0</v>
      </c>
      <c r="BK74" s="7">
        <f t="shared" si="111"/>
        <v>4.6385903619685837E-2</v>
      </c>
    </row>
    <row r="75" spans="1:63">
      <c r="A75">
        <f t="shared" si="67"/>
        <v>2029</v>
      </c>
      <c r="B75" s="4">
        <f t="shared" si="72"/>
        <v>1199.7139735519111</v>
      </c>
      <c r="C75" s="4">
        <f t="shared" si="73"/>
        <v>3106.0428703767784</v>
      </c>
      <c r="D75" s="4">
        <f t="shared" si="74"/>
        <v>5002.9379274516677</v>
      </c>
      <c r="E75" s="11">
        <f t="shared" si="75"/>
        <v>3.6806304855091631E-3</v>
      </c>
      <c r="F75" s="11">
        <f t="shared" si="76"/>
        <v>7.3788527083089349E-3</v>
      </c>
      <c r="G75" s="11">
        <f t="shared" si="77"/>
        <v>1.6291246969139427E-2</v>
      </c>
      <c r="H75" s="4">
        <f t="shared" si="78"/>
        <v>52568.092081828756</v>
      </c>
      <c r="I75" s="4">
        <f t="shared" si="79"/>
        <v>20825.504932453019</v>
      </c>
      <c r="J75" s="4">
        <f t="shared" si="80"/>
        <v>6182.1820440570618</v>
      </c>
      <c r="K75" s="4">
        <f t="shared" si="51"/>
        <v>43817.187463603514</v>
      </c>
      <c r="L75" s="4">
        <f t="shared" si="52"/>
        <v>6704.8349947361739</v>
      </c>
      <c r="M75" s="4">
        <f t="shared" si="53"/>
        <v>1235.7103233551534</v>
      </c>
      <c r="N75" s="11">
        <f t="shared" si="81"/>
        <v>1.9648364565979515E-2</v>
      </c>
      <c r="O75" s="11">
        <f t="shared" si="82"/>
        <v>3.028649968622843E-2</v>
      </c>
      <c r="P75" s="11">
        <f t="shared" si="83"/>
        <v>2.2593538554380732E-2</v>
      </c>
      <c r="Q75" s="4">
        <f t="shared" si="84"/>
        <v>5440.8296992172118</v>
      </c>
      <c r="R75" s="4">
        <f t="shared" si="85"/>
        <v>9297.9123815285711</v>
      </c>
      <c r="S75" s="4">
        <f t="shared" si="86"/>
        <v>2919.8481582607574</v>
      </c>
      <c r="T75" s="4">
        <f t="shared" si="87"/>
        <v>103.50061194436894</v>
      </c>
      <c r="U75" s="4">
        <f t="shared" si="88"/>
        <v>446.46756041143334</v>
      </c>
      <c r="V75" s="4">
        <f t="shared" si="89"/>
        <v>472.30057889796541</v>
      </c>
      <c r="W75" s="11">
        <f t="shared" si="90"/>
        <v>-1.219247815263802E-2</v>
      </c>
      <c r="X75" s="11">
        <f t="shared" si="91"/>
        <v>-1.3228699347321071E-2</v>
      </c>
      <c r="Y75" s="11">
        <f t="shared" si="92"/>
        <v>-1.2203590333800474E-2</v>
      </c>
      <c r="Z75" s="4">
        <f t="shared" si="106"/>
        <v>12486.88899779848</v>
      </c>
      <c r="AA75" s="4">
        <f t="shared" si="93"/>
        <v>29070.444124361351</v>
      </c>
      <c r="AB75" s="4">
        <f t="shared" si="94"/>
        <v>4789.746013287614</v>
      </c>
      <c r="AC75" s="12">
        <f t="shared" si="95"/>
        <v>2.3201038110427983</v>
      </c>
      <c r="AD75" s="12">
        <f t="shared" si="96"/>
        <v>3.2020902353588867</v>
      </c>
      <c r="AE75" s="12">
        <f t="shared" si="97"/>
        <v>1.6839953579235412</v>
      </c>
      <c r="AF75" s="11">
        <f t="shared" si="98"/>
        <v>-2.9039671966837322E-3</v>
      </c>
      <c r="AG75" s="11">
        <f t="shared" si="99"/>
        <v>2.0567434751257441E-3</v>
      </c>
      <c r="AH75" s="11">
        <f t="shared" si="100"/>
        <v>8.257041531207765E-4</v>
      </c>
      <c r="AI75" s="1">
        <f t="shared" si="58"/>
        <v>83437.552780356302</v>
      </c>
      <c r="AJ75" s="1">
        <f t="shared" si="59"/>
        <v>29361.375317392292</v>
      </c>
      <c r="AK75" s="1">
        <f t="shared" si="60"/>
        <v>8553.0808834136806</v>
      </c>
      <c r="AL75" s="19">
        <f t="shared" si="101"/>
        <v>18.758051744707515</v>
      </c>
      <c r="AM75" s="19">
        <f t="shared" si="101"/>
        <v>4.2783302432091839</v>
      </c>
      <c r="AN75" s="19">
        <f t="shared" si="101"/>
        <v>1.1100363020797752</v>
      </c>
      <c r="AO75" s="7">
        <f t="shared" si="112"/>
        <v>1.5099503172136295E-2</v>
      </c>
      <c r="AP75" s="7">
        <f t="shared" si="112"/>
        <v>2.3252100209848428E-2</v>
      </c>
      <c r="AQ75" s="7">
        <f t="shared" si="112"/>
        <v>1.6830802256634112E-2</v>
      </c>
      <c r="AR75" s="1">
        <f t="shared" si="107"/>
        <v>52568.092081828756</v>
      </c>
      <c r="AS75" s="1">
        <f t="shared" si="102"/>
        <v>20825.504932453019</v>
      </c>
      <c r="AT75" s="1">
        <f t="shared" si="103"/>
        <v>6182.1820440570618</v>
      </c>
      <c r="AU75" s="1">
        <f t="shared" si="64"/>
        <v>10513.618416365753</v>
      </c>
      <c r="AV75" s="1">
        <f t="shared" si="65"/>
        <v>4165.1009864906036</v>
      </c>
      <c r="AW75" s="1">
        <f t="shared" si="66"/>
        <v>1236.4364088114125</v>
      </c>
      <c r="AX75" s="16">
        <v>0</v>
      </c>
      <c r="AY75" s="16">
        <v>0</v>
      </c>
      <c r="AZ75" s="16">
        <v>0</v>
      </c>
      <c r="BA75">
        <f t="shared" si="108"/>
        <v>0</v>
      </c>
      <c r="BB75">
        <f t="shared" si="109"/>
        <v>0</v>
      </c>
      <c r="BC75">
        <f t="shared" si="109"/>
        <v>0</v>
      </c>
      <c r="BD75">
        <f t="shared" si="109"/>
        <v>0</v>
      </c>
      <c r="BE75">
        <f t="shared" si="110"/>
        <v>0</v>
      </c>
      <c r="BF75">
        <f t="shared" si="110"/>
        <v>0</v>
      </c>
      <c r="BG75">
        <f t="shared" si="110"/>
        <v>0</v>
      </c>
      <c r="BH75">
        <f t="shared" si="104"/>
        <v>0</v>
      </c>
      <c r="BI75">
        <f t="shared" si="105"/>
        <v>0</v>
      </c>
      <c r="BJ75">
        <f t="shared" si="105"/>
        <v>0</v>
      </c>
      <c r="BK75" s="7">
        <f t="shared" si="111"/>
        <v>4.6517369268835401E-2</v>
      </c>
    </row>
    <row r="76" spans="1:63">
      <c r="A76">
        <f t="shared" si="67"/>
        <v>2030</v>
      </c>
      <c r="B76" s="4">
        <f t="shared" si="72"/>
        <v>1203.9088921856103</v>
      </c>
      <c r="C76" s="4">
        <f t="shared" si="73"/>
        <v>3127.8159515806719</v>
      </c>
      <c r="D76" s="4">
        <f t="shared" si="74"/>
        <v>5080.366819931688</v>
      </c>
      <c r="E76" s="11">
        <f t="shared" si="75"/>
        <v>3.4965989612337047E-3</v>
      </c>
      <c r="F76" s="11">
        <f t="shared" si="76"/>
        <v>7.0099100728934875E-3</v>
      </c>
      <c r="G76" s="11">
        <f t="shared" si="77"/>
        <v>1.5476684620682454E-2</v>
      </c>
      <c r="H76" s="4">
        <f t="shared" si="78"/>
        <v>53778.528456847125</v>
      </c>
      <c r="I76" s="4">
        <f t="shared" si="79"/>
        <v>21600.711657944663</v>
      </c>
      <c r="J76" s="4">
        <f t="shared" si="80"/>
        <v>6418.6140814402534</v>
      </c>
      <c r="K76" s="4">
        <f t="shared" si="51"/>
        <v>44669.93209030632</v>
      </c>
      <c r="L76" s="4">
        <f t="shared" si="52"/>
        <v>6906.0046985912122</v>
      </c>
      <c r="M76" s="4">
        <f t="shared" si="53"/>
        <v>1263.4154794213384</v>
      </c>
      <c r="N76" s="11">
        <f t="shared" si="81"/>
        <v>1.9461418590847046E-2</v>
      </c>
      <c r="O76" s="11">
        <f t="shared" si="82"/>
        <v>3.0003677049915911E-2</v>
      </c>
      <c r="P76" s="11">
        <f t="shared" si="83"/>
        <v>2.2420429402063347E-2</v>
      </c>
      <c r="Q76" s="4">
        <f t="shared" si="84"/>
        <v>5498.2459228077387</v>
      </c>
      <c r="R76" s="4">
        <f t="shared" si="85"/>
        <v>9516.4392351894749</v>
      </c>
      <c r="S76" s="4">
        <f t="shared" si="86"/>
        <v>2994.5197774496478</v>
      </c>
      <c r="T76" s="4">
        <f t="shared" si="87"/>
        <v>102.23868299445256</v>
      </c>
      <c r="U76" s="4">
        <f t="shared" si="88"/>
        <v>440.56137528641858</v>
      </c>
      <c r="V76" s="4">
        <f t="shared" si="89"/>
        <v>466.53681611867785</v>
      </c>
      <c r="W76" s="11">
        <f t="shared" si="90"/>
        <v>-1.219247815263802E-2</v>
      </c>
      <c r="X76" s="11">
        <f t="shared" si="91"/>
        <v>-1.3228699347321071E-2</v>
      </c>
      <c r="Y76" s="11">
        <f t="shared" si="92"/>
        <v>-1.2203590333800474E-2</v>
      </c>
      <c r="Z76" s="4">
        <f t="shared" si="106"/>
        <v>12586.632101126452</v>
      </c>
      <c r="AA76" s="4">
        <f t="shared" si="93"/>
        <v>29833.9893645587</v>
      </c>
      <c r="AB76" s="4">
        <f t="shared" si="94"/>
        <v>4921.0707405452686</v>
      </c>
      <c r="AC76" s="12">
        <f t="shared" si="95"/>
        <v>2.3133663056826292</v>
      </c>
      <c r="AD76" s="12">
        <f t="shared" si="96"/>
        <v>3.208676113557225</v>
      </c>
      <c r="AE76" s="12">
        <f t="shared" si="97"/>
        <v>1.6853858398844148</v>
      </c>
      <c r="AF76" s="11">
        <f t="shared" si="98"/>
        <v>-2.9039671966837322E-3</v>
      </c>
      <c r="AG76" s="11">
        <f t="shared" si="99"/>
        <v>2.0567434751257441E-3</v>
      </c>
      <c r="AH76" s="11">
        <f t="shared" si="100"/>
        <v>8.257041531207765E-4</v>
      </c>
      <c r="AI76" s="1">
        <f t="shared" si="58"/>
        <v>85607.415918686427</v>
      </c>
      <c r="AJ76" s="1">
        <f t="shared" si="59"/>
        <v>30590.338772143667</v>
      </c>
      <c r="AK76" s="1">
        <f t="shared" si="60"/>
        <v>8934.2092038837254</v>
      </c>
      <c r="AL76" s="19">
        <f t="shared" si="101"/>
        <v>19.038456633911601</v>
      </c>
      <c r="AM76" s="19">
        <f t="shared" si="101"/>
        <v>4.3768156051196492</v>
      </c>
      <c r="AN76" s="19">
        <f t="shared" si="101"/>
        <v>1.1285322755627856</v>
      </c>
      <c r="AO76" s="7">
        <f t="shared" si="112"/>
        <v>1.4948508140414932E-2</v>
      </c>
      <c r="AP76" s="7">
        <f t="shared" si="112"/>
        <v>2.3019579207749944E-2</v>
      </c>
      <c r="AQ76" s="7">
        <f t="shared" si="112"/>
        <v>1.6662494234067772E-2</v>
      </c>
      <c r="AR76" s="1">
        <f t="shared" si="107"/>
        <v>53778.528456847125</v>
      </c>
      <c r="AS76" s="1">
        <f t="shared" si="102"/>
        <v>21600.711657944663</v>
      </c>
      <c r="AT76" s="1">
        <f t="shared" si="103"/>
        <v>6418.6140814402534</v>
      </c>
      <c r="AU76" s="1">
        <f t="shared" si="64"/>
        <v>10755.705691369425</v>
      </c>
      <c r="AV76" s="1">
        <f t="shared" si="65"/>
        <v>4320.1423315889324</v>
      </c>
      <c r="AW76" s="1">
        <f t="shared" si="66"/>
        <v>1283.7228162880508</v>
      </c>
      <c r="AX76" s="16">
        <v>0</v>
      </c>
      <c r="AY76" s="16">
        <v>0</v>
      </c>
      <c r="AZ76" s="16">
        <v>0</v>
      </c>
      <c r="BA76">
        <f t="shared" si="108"/>
        <v>0</v>
      </c>
      <c r="BB76">
        <f t="shared" si="109"/>
        <v>0</v>
      </c>
      <c r="BC76">
        <f t="shared" si="109"/>
        <v>0</v>
      </c>
      <c r="BD76">
        <f t="shared" si="109"/>
        <v>0</v>
      </c>
      <c r="BE76">
        <f t="shared" si="110"/>
        <v>0</v>
      </c>
      <c r="BF76">
        <f t="shared" si="110"/>
        <v>0</v>
      </c>
      <c r="BG76">
        <f t="shared" si="110"/>
        <v>0</v>
      </c>
      <c r="BH76">
        <f t="shared" si="104"/>
        <v>0</v>
      </c>
      <c r="BI76">
        <f t="shared" si="105"/>
        <v>0</v>
      </c>
      <c r="BJ76">
        <f t="shared" si="105"/>
        <v>0</v>
      </c>
      <c r="BK76" s="7">
        <f t="shared" si="111"/>
        <v>4.6631715118669231E-2</v>
      </c>
    </row>
    <row r="77" spans="1:63">
      <c r="A77">
        <f t="shared" si="67"/>
        <v>2031</v>
      </c>
      <c r="B77" s="4">
        <f t="shared" si="72"/>
        <v>1207.9079994383546</v>
      </c>
      <c r="C77" s="4">
        <f t="shared" si="73"/>
        <v>3148.6453746985576</v>
      </c>
      <c r="D77" s="4">
        <f t="shared" si="74"/>
        <v>5155.0626932096766</v>
      </c>
      <c r="E77" s="11">
        <f t="shared" si="75"/>
        <v>3.3217690131720195E-3</v>
      </c>
      <c r="F77" s="11">
        <f t="shared" si="76"/>
        <v>6.6594145692488128E-3</v>
      </c>
      <c r="G77" s="11">
        <f t="shared" si="77"/>
        <v>1.4702850389648331E-2</v>
      </c>
      <c r="H77" s="4">
        <f t="shared" si="78"/>
        <v>54997.142220646936</v>
      </c>
      <c r="I77" s="4">
        <f t="shared" si="79"/>
        <v>22390.783740767652</v>
      </c>
      <c r="J77" s="4">
        <f t="shared" si="80"/>
        <v>6657.8188968764516</v>
      </c>
      <c r="K77" s="4">
        <f t="shared" si="51"/>
        <v>45530.903219631924</v>
      </c>
      <c r="L77" s="4">
        <f t="shared" si="52"/>
        <v>7111.2434320779248</v>
      </c>
      <c r="M77" s="4">
        <f t="shared" si="53"/>
        <v>1291.5107522642213</v>
      </c>
      <c r="N77" s="11">
        <f t="shared" si="81"/>
        <v>1.9274063985255996E-2</v>
      </c>
      <c r="O77" s="11">
        <f t="shared" si="82"/>
        <v>2.9718881240926587E-2</v>
      </c>
      <c r="P77" s="11">
        <f t="shared" si="83"/>
        <v>2.223755629126134E-2</v>
      </c>
      <c r="Q77" s="4">
        <f t="shared" si="84"/>
        <v>5554.2790914600937</v>
      </c>
      <c r="R77" s="4">
        <f t="shared" si="85"/>
        <v>9734.0197823290346</v>
      </c>
      <c r="S77" s="4">
        <f t="shared" si="86"/>
        <v>3068.2118433529799</v>
      </c>
      <c r="T77" s="4">
        <f t="shared" si="87"/>
        <v>100.99214008568822</v>
      </c>
      <c r="U77" s="4">
        <f t="shared" si="88"/>
        <v>434.73332130871228</v>
      </c>
      <c r="V77" s="4">
        <f t="shared" si="89"/>
        <v>460.8433919391299</v>
      </c>
      <c r="W77" s="11">
        <f t="shared" si="90"/>
        <v>-1.219247815263802E-2</v>
      </c>
      <c r="X77" s="11">
        <f t="shared" si="91"/>
        <v>-1.3228699347321071E-2</v>
      </c>
      <c r="Y77" s="11">
        <f t="shared" si="92"/>
        <v>-1.2203590333800474E-2</v>
      </c>
      <c r="Z77" s="4">
        <f t="shared" si="106"/>
        <v>12682.519972704529</v>
      </c>
      <c r="AA77" s="4">
        <f t="shared" si="93"/>
        <v>30597.974274322256</v>
      </c>
      <c r="AB77" s="4">
        <f t="shared" si="94"/>
        <v>5051.0884939876887</v>
      </c>
      <c r="AC77" s="12">
        <f t="shared" si="95"/>
        <v>2.3066483658170136</v>
      </c>
      <c r="AD77" s="12">
        <f t="shared" si="96"/>
        <v>3.2152755372175759</v>
      </c>
      <c r="AE77" s="12">
        <f t="shared" si="97"/>
        <v>1.6867774699720184</v>
      </c>
      <c r="AF77" s="11">
        <f t="shared" si="98"/>
        <v>-2.9039671966837322E-3</v>
      </c>
      <c r="AG77" s="11">
        <f t="shared" si="99"/>
        <v>2.0567434751257441E-3</v>
      </c>
      <c r="AH77" s="11">
        <f t="shared" si="100"/>
        <v>8.257041531207765E-4</v>
      </c>
      <c r="AI77" s="1">
        <f t="shared" si="58"/>
        <v>87802.380018187207</v>
      </c>
      <c r="AJ77" s="1">
        <f t="shared" si="59"/>
        <v>31851.447226518234</v>
      </c>
      <c r="AK77" s="1">
        <f t="shared" si="60"/>
        <v>9324.5110997834036</v>
      </c>
      <c r="AL77" s="19">
        <f t="shared" si="101"/>
        <v>19.320207192644833</v>
      </c>
      <c r="AM77" s="19">
        <f t="shared" si="101"/>
        <v>4.4765605340844195</v>
      </c>
      <c r="AN77" s="19">
        <f t="shared" si="101"/>
        <v>1.1471483964719646</v>
      </c>
      <c r="AO77" s="7">
        <f t="shared" si="112"/>
        <v>1.4799023059010784E-2</v>
      </c>
      <c r="AP77" s="7">
        <f t="shared" si="112"/>
        <v>2.2789383415672444E-2</v>
      </c>
      <c r="AQ77" s="7">
        <f t="shared" si="112"/>
        <v>1.6495869291727094E-2</v>
      </c>
      <c r="AR77" s="1">
        <f t="shared" si="107"/>
        <v>54997.142220646936</v>
      </c>
      <c r="AS77" s="1">
        <f t="shared" si="102"/>
        <v>22390.783740767652</v>
      </c>
      <c r="AT77" s="1">
        <f t="shared" si="103"/>
        <v>6657.8188968764516</v>
      </c>
      <c r="AU77" s="1">
        <f t="shared" si="64"/>
        <v>10999.428444129388</v>
      </c>
      <c r="AV77" s="1">
        <f t="shared" si="65"/>
        <v>4478.1567481535303</v>
      </c>
      <c r="AW77" s="1">
        <f t="shared" si="66"/>
        <v>1331.5637793752903</v>
      </c>
      <c r="AX77" s="16">
        <v>0</v>
      </c>
      <c r="AY77" s="16">
        <v>0</v>
      </c>
      <c r="AZ77" s="16">
        <v>0</v>
      </c>
      <c r="BA77">
        <f t="shared" si="108"/>
        <v>0</v>
      </c>
      <c r="BB77">
        <f t="shared" si="109"/>
        <v>0</v>
      </c>
      <c r="BC77">
        <f t="shared" si="109"/>
        <v>0</v>
      </c>
      <c r="BD77">
        <f t="shared" si="109"/>
        <v>0</v>
      </c>
      <c r="BE77">
        <f t="shared" si="110"/>
        <v>0</v>
      </c>
      <c r="BF77">
        <f t="shared" si="110"/>
        <v>0</v>
      </c>
      <c r="BG77">
        <f t="shared" si="110"/>
        <v>0</v>
      </c>
      <c r="BH77">
        <f t="shared" si="104"/>
        <v>0</v>
      </c>
      <c r="BI77">
        <f t="shared" ref="BI77:BJ140" si="113">2*BC$5*AY77*AS77/AA77*1000</f>
        <v>0</v>
      </c>
      <c r="BJ77">
        <f t="shared" si="113"/>
        <v>0</v>
      </c>
      <c r="BK77" s="7">
        <f t="shared" si="111"/>
        <v>4.6730041145205153E-2</v>
      </c>
    </row>
    <row r="78" spans="1:63">
      <c r="A78">
        <f t="shared" si="67"/>
        <v>2032</v>
      </c>
      <c r="B78" s="4">
        <f t="shared" si="72"/>
        <v>1211.7197712334869</v>
      </c>
      <c r="C78" s="4">
        <f t="shared" si="73"/>
        <v>3168.5651028361399</v>
      </c>
      <c r="D78" s="4">
        <f t="shared" si="74"/>
        <v>5227.0671029608202</v>
      </c>
      <c r="E78" s="11">
        <f t="shared" si="75"/>
        <v>3.1556805625134183E-3</v>
      </c>
      <c r="F78" s="11">
        <f t="shared" si="76"/>
        <v>6.3264438407863721E-3</v>
      </c>
      <c r="G78" s="11">
        <f t="shared" si="77"/>
        <v>1.3967707870165914E-2</v>
      </c>
      <c r="H78" s="4">
        <f t="shared" si="78"/>
        <v>56223.71698387184</v>
      </c>
      <c r="I78" s="4">
        <f t="shared" si="79"/>
        <v>23195.630922587243</v>
      </c>
      <c r="J78" s="4">
        <f t="shared" si="80"/>
        <v>6899.6462771525348</v>
      </c>
      <c r="K78" s="4">
        <f t="shared" si="51"/>
        <v>46399.933646900987</v>
      </c>
      <c r="L78" s="4">
        <f t="shared" si="52"/>
        <v>7320.5473675845087</v>
      </c>
      <c r="M78" s="4">
        <f t="shared" si="53"/>
        <v>1319.9842552708571</v>
      </c>
      <c r="N78" s="11">
        <f t="shared" si="81"/>
        <v>1.9086606366604197E-2</v>
      </c>
      <c r="O78" s="11">
        <f t="shared" si="82"/>
        <v>2.9432818255445969E-2</v>
      </c>
      <c r="P78" s="11">
        <f t="shared" si="83"/>
        <v>2.2046663534714961E-2</v>
      </c>
      <c r="Q78" s="4">
        <f t="shared" si="84"/>
        <v>5608.9227392555777</v>
      </c>
      <c r="R78" s="4">
        <f t="shared" si="85"/>
        <v>9950.5166086317058</v>
      </c>
      <c r="S78" s="4">
        <f t="shared" si="86"/>
        <v>3140.8531695141141</v>
      </c>
      <c r="T78" s="4">
        <f t="shared" si="87"/>
        <v>99.760795624105313</v>
      </c>
      <c r="U78" s="4">
        <f t="shared" si="88"/>
        <v>428.98236490485698</v>
      </c>
      <c r="V78" s="4">
        <f t="shared" si="89"/>
        <v>455.21944797586571</v>
      </c>
      <c r="W78" s="11">
        <f t="shared" si="90"/>
        <v>-1.219247815263802E-2</v>
      </c>
      <c r="X78" s="11">
        <f t="shared" si="91"/>
        <v>-1.3228699347321071E-2</v>
      </c>
      <c r="Y78" s="11">
        <f t="shared" si="92"/>
        <v>-1.2203590333800474E-2</v>
      </c>
      <c r="Z78" s="4">
        <f t="shared" si="106"/>
        <v>12774.563833311513</v>
      </c>
      <c r="AA78" s="4">
        <f t="shared" si="93"/>
        <v>31361.92672835683</v>
      </c>
      <c r="AB78" s="4">
        <f t="shared" si="94"/>
        <v>5179.6639519902092</v>
      </c>
      <c r="AC78" s="12">
        <f t="shared" si="95"/>
        <v>2.2999499346283967</v>
      </c>
      <c r="AD78" s="12">
        <f t="shared" si="96"/>
        <v>3.2218885341994796</v>
      </c>
      <c r="AE78" s="12">
        <f t="shared" si="97"/>
        <v>1.6881702491343649</v>
      </c>
      <c r="AF78" s="11">
        <f t="shared" si="98"/>
        <v>-2.9039671966837322E-3</v>
      </c>
      <c r="AG78" s="11">
        <f t="shared" si="99"/>
        <v>2.0567434751257441E-3</v>
      </c>
      <c r="AH78" s="11">
        <f t="shared" si="100"/>
        <v>8.257041531207765E-4</v>
      </c>
      <c r="AI78" s="1">
        <f t="shared" si="58"/>
        <v>90021.570460497867</v>
      </c>
      <c r="AJ78" s="1">
        <f t="shared" si="59"/>
        <v>33144.459252019944</v>
      </c>
      <c r="AK78" s="1">
        <f t="shared" si="60"/>
        <v>9723.6237691803544</v>
      </c>
      <c r="AL78" s="19">
        <f t="shared" si="101"/>
        <v>19.60326818247616</v>
      </c>
      <c r="AM78" s="19">
        <f t="shared" si="101"/>
        <v>4.5775584079351903</v>
      </c>
      <c r="AN78" s="19">
        <f t="shared" si="101"/>
        <v>1.1658823743783164</v>
      </c>
      <c r="AO78" s="7">
        <f t="shared" si="112"/>
        <v>1.4651032828420675E-2</v>
      </c>
      <c r="AP78" s="7">
        <f t="shared" si="112"/>
        <v>2.2561489581515718E-2</v>
      </c>
      <c r="AQ78" s="7">
        <f t="shared" si="112"/>
        <v>1.6330910598809822E-2</v>
      </c>
      <c r="AR78" s="1">
        <f t="shared" si="107"/>
        <v>56223.71698387184</v>
      </c>
      <c r="AS78" s="1">
        <f t="shared" si="102"/>
        <v>23195.630922587243</v>
      </c>
      <c r="AT78" s="1">
        <f t="shared" si="103"/>
        <v>6899.6462771525348</v>
      </c>
      <c r="AU78" s="1">
        <f t="shared" si="64"/>
        <v>11244.743396774369</v>
      </c>
      <c r="AV78" s="1">
        <f t="shared" si="65"/>
        <v>4639.1261845174486</v>
      </c>
      <c r="AW78" s="1">
        <f t="shared" si="66"/>
        <v>1379.9292554305071</v>
      </c>
      <c r="AX78" s="16">
        <v>0</v>
      </c>
      <c r="AY78" s="16">
        <v>0</v>
      </c>
      <c r="AZ78" s="16">
        <v>0</v>
      </c>
      <c r="BA78">
        <f t="shared" si="108"/>
        <v>0</v>
      </c>
      <c r="BB78">
        <f t="shared" si="109"/>
        <v>0</v>
      </c>
      <c r="BC78">
        <f t="shared" si="109"/>
        <v>0</v>
      </c>
      <c r="BD78">
        <f t="shared" si="109"/>
        <v>0</v>
      </c>
      <c r="BE78">
        <f t="shared" si="110"/>
        <v>0</v>
      </c>
      <c r="BF78">
        <f t="shared" si="110"/>
        <v>0</v>
      </c>
      <c r="BG78">
        <f t="shared" si="110"/>
        <v>0</v>
      </c>
      <c r="BH78">
        <f t="shared" si="104"/>
        <v>0</v>
      </c>
      <c r="BI78">
        <f t="shared" si="113"/>
        <v>0</v>
      </c>
      <c r="BJ78">
        <f t="shared" si="113"/>
        <v>0</v>
      </c>
      <c r="BK78" s="7">
        <f t="shared" si="111"/>
        <v>4.6813375916245653E-2</v>
      </c>
    </row>
    <row r="79" spans="1:63">
      <c r="A79">
        <f t="shared" si="67"/>
        <v>2033</v>
      </c>
      <c r="B79" s="4">
        <f t="shared" si="72"/>
        <v>1215.3523817363168</v>
      </c>
      <c r="C79" s="4">
        <f t="shared" si="73"/>
        <v>3187.6085645561602</v>
      </c>
      <c r="D79" s="4">
        <f t="shared" si="74"/>
        <v>5296.4267419571352</v>
      </c>
      <c r="E79" s="11">
        <f t="shared" si="75"/>
        <v>2.9978965343877475E-3</v>
      </c>
      <c r="F79" s="11">
        <f t="shared" si="76"/>
        <v>6.0101216487470528E-3</v>
      </c>
      <c r="G79" s="11">
        <f t="shared" si="77"/>
        <v>1.3269322476657618E-2</v>
      </c>
      <c r="H79" s="4">
        <f t="shared" si="78"/>
        <v>57458.045020981212</v>
      </c>
      <c r="I79" s="4">
        <f t="shared" si="79"/>
        <v>24015.164823057388</v>
      </c>
      <c r="J79" s="4">
        <f t="shared" si="80"/>
        <v>7143.9524338364463</v>
      </c>
      <c r="K79" s="4">
        <f t="shared" si="51"/>
        <v>47276.860509289989</v>
      </c>
      <c r="L79" s="4">
        <f t="shared" si="52"/>
        <v>7533.912755188383</v>
      </c>
      <c r="M79" s="4">
        <f t="shared" si="53"/>
        <v>1348.8249308243264</v>
      </c>
      <c r="N79" s="11">
        <f t="shared" si="81"/>
        <v>1.8899312853814187E-2</v>
      </c>
      <c r="O79" s="11">
        <f t="shared" si="82"/>
        <v>2.9146097537550153E-2</v>
      </c>
      <c r="P79" s="11">
        <f t="shared" si="83"/>
        <v>2.1849257245535325E-2</v>
      </c>
      <c r="Q79" s="4">
        <f t="shared" si="84"/>
        <v>5662.1722664884464</v>
      </c>
      <c r="R79" s="4">
        <f t="shared" si="85"/>
        <v>10165.799051308168</v>
      </c>
      <c r="S79" s="4">
        <f t="shared" si="86"/>
        <v>3212.3792010778675</v>
      </c>
      <c r="T79" s="4">
        <f t="shared" si="87"/>
        <v>98.54446430296862</v>
      </c>
      <c r="U79" s="4">
        <f t="shared" si="88"/>
        <v>423.30748617422785</v>
      </c>
      <c r="V79" s="4">
        <f t="shared" si="89"/>
        <v>449.66413632078945</v>
      </c>
      <c r="W79" s="11">
        <f t="shared" si="90"/>
        <v>-1.219247815263802E-2</v>
      </c>
      <c r="X79" s="11">
        <f t="shared" si="91"/>
        <v>-1.3228699347321071E-2</v>
      </c>
      <c r="Y79" s="11">
        <f t="shared" si="92"/>
        <v>-1.2203590333800474E-2</v>
      </c>
      <c r="Z79" s="4">
        <f t="shared" si="106"/>
        <v>12862.779609377632</v>
      </c>
      <c r="AA79" s="4">
        <f t="shared" si="93"/>
        <v>32125.393446361781</v>
      </c>
      <c r="AB79" s="4">
        <f t="shared" si="94"/>
        <v>5306.6730045746672</v>
      </c>
      <c r="AC79" s="12">
        <f t="shared" si="95"/>
        <v>2.2932709554642208</v>
      </c>
      <c r="AD79" s="12">
        <f t="shared" si="96"/>
        <v>3.2285151324197767</v>
      </c>
      <c r="AE79" s="12">
        <f t="shared" si="97"/>
        <v>1.68956417832025</v>
      </c>
      <c r="AF79" s="11">
        <f t="shared" si="98"/>
        <v>-2.9039671966837322E-3</v>
      </c>
      <c r="AG79" s="11">
        <f t="shared" si="99"/>
        <v>2.0567434751257441E-3</v>
      </c>
      <c r="AH79" s="11">
        <f t="shared" si="100"/>
        <v>8.257041531207765E-4</v>
      </c>
      <c r="AI79" s="1">
        <f t="shared" si="58"/>
        <v>92264.156811222449</v>
      </c>
      <c r="AJ79" s="1">
        <f t="shared" si="59"/>
        <v>34469.139511335394</v>
      </c>
      <c r="AK79" s="1">
        <f t="shared" si="60"/>
        <v>10131.190647692825</v>
      </c>
      <c r="AL79" s="19">
        <f t="shared" si="101"/>
        <v>19.887604226905097</v>
      </c>
      <c r="AM79" s="19">
        <f t="shared" si="101"/>
        <v>4.6798021789013058</v>
      </c>
      <c r="AN79" s="19">
        <f t="shared" si="101"/>
        <v>1.1847318959947699</v>
      </c>
      <c r="AO79" s="7">
        <f t="shared" si="112"/>
        <v>1.4504522500136469E-2</v>
      </c>
      <c r="AP79" s="7">
        <f t="shared" si="112"/>
        <v>2.2335874685700561E-2</v>
      </c>
      <c r="AQ79" s="7">
        <f t="shared" si="112"/>
        <v>1.6167601492821725E-2</v>
      </c>
      <c r="AR79" s="1">
        <f t="shared" si="107"/>
        <v>57458.045020981212</v>
      </c>
      <c r="AS79" s="1">
        <f t="shared" si="102"/>
        <v>24015.164823057388</v>
      </c>
      <c r="AT79" s="1">
        <f t="shared" si="103"/>
        <v>7143.9524338364463</v>
      </c>
      <c r="AU79" s="1">
        <f t="shared" si="64"/>
        <v>11491.609004196243</v>
      </c>
      <c r="AV79" s="1">
        <f t="shared" si="65"/>
        <v>4803.0329646114778</v>
      </c>
      <c r="AW79" s="1">
        <f t="shared" si="66"/>
        <v>1428.7904867672894</v>
      </c>
      <c r="AX79" s="16">
        <v>0</v>
      </c>
      <c r="AY79" s="16">
        <v>0</v>
      </c>
      <c r="AZ79" s="16">
        <v>0</v>
      </c>
      <c r="BA79">
        <f t="shared" si="108"/>
        <v>0</v>
      </c>
      <c r="BB79">
        <f t="shared" si="109"/>
        <v>0</v>
      </c>
      <c r="BC79">
        <f t="shared" si="109"/>
        <v>0</v>
      </c>
      <c r="BD79">
        <f t="shared" si="109"/>
        <v>0</v>
      </c>
      <c r="BE79">
        <f t="shared" si="110"/>
        <v>0</v>
      </c>
      <c r="BF79">
        <f t="shared" si="110"/>
        <v>0</v>
      </c>
      <c r="BG79">
        <f t="shared" si="110"/>
        <v>0</v>
      </c>
      <c r="BH79">
        <f t="shared" si="104"/>
        <v>0</v>
      </c>
      <c r="BI79">
        <f t="shared" si="113"/>
        <v>0</v>
      </c>
      <c r="BJ79">
        <f t="shared" si="113"/>
        <v>0</v>
      </c>
      <c r="BK79" s="7">
        <f t="shared" si="111"/>
        <v>4.6882681554839295E-2</v>
      </c>
    </row>
    <row r="80" spans="1:63">
      <c r="A80">
        <f t="shared" si="67"/>
        <v>2034</v>
      </c>
      <c r="B80" s="4">
        <f t="shared" si="72"/>
        <v>1218.8137073949208</v>
      </c>
      <c r="C80" s="4">
        <f t="shared" si="73"/>
        <v>3205.8085840356521</v>
      </c>
      <c r="D80" s="4">
        <f t="shared" si="74"/>
        <v>5363.1927366495056</v>
      </c>
      <c r="E80" s="11">
        <f t="shared" si="75"/>
        <v>2.8480017076683599E-3</v>
      </c>
      <c r="F80" s="11">
        <f t="shared" si="76"/>
        <v>5.7096155663097E-3</v>
      </c>
      <c r="G80" s="11">
        <f t="shared" si="77"/>
        <v>1.2605856352824737E-2</v>
      </c>
      <c r="H80" s="4">
        <f t="shared" si="78"/>
        <v>58699.926611150833</v>
      </c>
      <c r="I80" s="4">
        <f t="shared" si="79"/>
        <v>24849.298795497911</v>
      </c>
      <c r="J80" s="4">
        <f t="shared" si="80"/>
        <v>7390.6000154105786</v>
      </c>
      <c r="K80" s="4">
        <f t="shared" si="51"/>
        <v>48161.524813021198</v>
      </c>
      <c r="L80" s="4">
        <f t="shared" si="52"/>
        <v>7751.3357844392003</v>
      </c>
      <c r="M80" s="4">
        <f t="shared" si="53"/>
        <v>1378.0224538467055</v>
      </c>
      <c r="N80" s="11">
        <f t="shared" si="81"/>
        <v>1.871241648030697E-2</v>
      </c>
      <c r="O80" s="11">
        <f t="shared" si="82"/>
        <v>2.8859244368218073E-2</v>
      </c>
      <c r="P80" s="11">
        <f t="shared" si="83"/>
        <v>2.1646636531647667E-2</v>
      </c>
      <c r="Q80" s="4">
        <f t="shared" si="84"/>
        <v>5714.0247886080824</v>
      </c>
      <c r="R80" s="4">
        <f t="shared" si="85"/>
        <v>10379.742917392876</v>
      </c>
      <c r="S80" s="4">
        <f t="shared" si="86"/>
        <v>3282.7317302811634</v>
      </c>
      <c r="T80" s="4">
        <f t="shared" si="87"/>
        <v>97.342963074891259</v>
      </c>
      <c r="U80" s="4">
        <f t="shared" si="88"/>
        <v>417.70767870815871</v>
      </c>
      <c r="V80" s="4">
        <f t="shared" si="89"/>
        <v>444.17661941332835</v>
      </c>
      <c r="W80" s="11">
        <f t="shared" si="90"/>
        <v>-1.219247815263802E-2</v>
      </c>
      <c r="X80" s="11">
        <f t="shared" si="91"/>
        <v>-1.3228699347321071E-2</v>
      </c>
      <c r="Y80" s="11">
        <f t="shared" si="92"/>
        <v>-1.2203590333800474E-2</v>
      </c>
      <c r="Z80" s="4">
        <f t="shared" si="106"/>
        <v>12947.187493849418</v>
      </c>
      <c r="AA80" s="4">
        <f t="shared" si="93"/>
        <v>32887.939288025373</v>
      </c>
      <c r="AB80" s="4">
        <f t="shared" si="94"/>
        <v>5432.0023518088055</v>
      </c>
      <c r="AC80" s="12">
        <f t="shared" si="95"/>
        <v>2.2866113718364449</v>
      </c>
      <c r="AD80" s="12">
        <f t="shared" si="96"/>
        <v>3.2351553598527256</v>
      </c>
      <c r="AE80" s="12">
        <f t="shared" si="97"/>
        <v>1.690959258479253</v>
      </c>
      <c r="AF80" s="11">
        <f t="shared" si="98"/>
        <v>-2.9039671966837322E-3</v>
      </c>
      <c r="AG80" s="11">
        <f t="shared" si="99"/>
        <v>2.0567434751257441E-3</v>
      </c>
      <c r="AH80" s="11">
        <f t="shared" si="100"/>
        <v>8.257041531207765E-4</v>
      </c>
      <c r="AI80" s="1">
        <f t="shared" si="58"/>
        <v>94529.350134296445</v>
      </c>
      <c r="AJ80" s="1">
        <f t="shared" si="59"/>
        <v>35825.258524813333</v>
      </c>
      <c r="AK80" s="1">
        <f t="shared" si="60"/>
        <v>10546.862069690833</v>
      </c>
      <c r="AL80" s="19">
        <f t="shared" si="101"/>
        <v>20.173179827858224</v>
      </c>
      <c r="AM80" s="19">
        <f t="shared" si="101"/>
        <v>4.7832843791728958</v>
      </c>
      <c r="AN80" s="19">
        <f t="shared" si="101"/>
        <v>1.2036946264333457</v>
      </c>
      <c r="AO80" s="7">
        <f t="shared" si="112"/>
        <v>1.4359477275135105E-2</v>
      </c>
      <c r="AP80" s="7">
        <f t="shared" si="112"/>
        <v>2.2112515938843554E-2</v>
      </c>
      <c r="AQ80" s="7">
        <f t="shared" si="112"/>
        <v>1.6005925477893507E-2</v>
      </c>
      <c r="AR80" s="1">
        <f t="shared" si="107"/>
        <v>58699.926611150833</v>
      </c>
      <c r="AS80" s="1">
        <f t="shared" si="102"/>
        <v>24849.298795497911</v>
      </c>
      <c r="AT80" s="1">
        <f t="shared" si="103"/>
        <v>7390.6000154105786</v>
      </c>
      <c r="AU80" s="1">
        <f t="shared" si="64"/>
        <v>11739.985322230168</v>
      </c>
      <c r="AV80" s="1">
        <f t="shared" si="65"/>
        <v>4969.8597590995823</v>
      </c>
      <c r="AW80" s="1">
        <f t="shared" si="66"/>
        <v>1478.1200030821158</v>
      </c>
      <c r="AX80" s="16">
        <v>0</v>
      </c>
      <c r="AY80" s="16">
        <v>0</v>
      </c>
      <c r="AZ80" s="16">
        <v>0</v>
      </c>
      <c r="BA80">
        <f t="shared" si="108"/>
        <v>0</v>
      </c>
      <c r="BB80">
        <f t="shared" si="109"/>
        <v>0</v>
      </c>
      <c r="BC80">
        <f t="shared" si="109"/>
        <v>0</v>
      </c>
      <c r="BD80">
        <f t="shared" si="109"/>
        <v>0</v>
      </c>
      <c r="BE80">
        <f t="shared" si="110"/>
        <v>0</v>
      </c>
      <c r="BF80">
        <f t="shared" si="110"/>
        <v>0</v>
      </c>
      <c r="BG80">
        <f t="shared" si="110"/>
        <v>0</v>
      </c>
      <c r="BH80">
        <f t="shared" si="104"/>
        <v>0</v>
      </c>
      <c r="BI80">
        <f t="shared" si="113"/>
        <v>0</v>
      </c>
      <c r="BJ80">
        <f t="shared" si="113"/>
        <v>0</v>
      </c>
      <c r="BK80" s="7">
        <f t="shared" si="111"/>
        <v>4.693885839619158E-2</v>
      </c>
    </row>
    <row r="81" spans="1:63">
      <c r="A81">
        <f t="shared" si="67"/>
        <v>2035</v>
      </c>
      <c r="B81" s="4">
        <f t="shared" si="72"/>
        <v>1222.1113317389115</v>
      </c>
      <c r="C81" s="4">
        <f t="shared" si="73"/>
        <v>3223.1973218999701</v>
      </c>
      <c r="D81" s="4">
        <f t="shared" si="74"/>
        <v>5427.4199920186866</v>
      </c>
      <c r="E81" s="11">
        <f t="shared" si="75"/>
        <v>2.7056016222849416E-3</v>
      </c>
      <c r="F81" s="11">
        <f t="shared" si="76"/>
        <v>5.4241347879942147E-3</v>
      </c>
      <c r="G81" s="11">
        <f t="shared" si="77"/>
        <v>1.19755635351835E-2</v>
      </c>
      <c r="H81" s="4">
        <f t="shared" si="78"/>
        <v>59949.169411836832</v>
      </c>
      <c r="I81" s="4">
        <f t="shared" si="79"/>
        <v>25697.94776732102</v>
      </c>
      <c r="J81" s="4">
        <f t="shared" si="80"/>
        <v>7639.4580697701194</v>
      </c>
      <c r="K81" s="4">
        <f t="shared" si="51"/>
        <v>49053.771006718889</v>
      </c>
      <c r="L81" s="4">
        <f t="shared" si="52"/>
        <v>7972.8124594534338</v>
      </c>
      <c r="M81" s="4">
        <f t="shared" si="53"/>
        <v>1407.5671462691951</v>
      </c>
      <c r="N81" s="11">
        <f t="shared" si="81"/>
        <v>1.8526120116870937E-2</v>
      </c>
      <c r="O81" s="11">
        <f t="shared" si="82"/>
        <v>2.8572710713790528E-2</v>
      </c>
      <c r="P81" s="11">
        <f t="shared" si="83"/>
        <v>2.1439920909863686E-2</v>
      </c>
      <c r="Q81" s="4">
        <f t="shared" si="84"/>
        <v>5764.4789957733246</v>
      </c>
      <c r="R81" s="4">
        <f t="shared" si="85"/>
        <v>10592.230206608283</v>
      </c>
      <c r="S81" s="4">
        <f t="shared" si="86"/>
        <v>3351.8585989663193</v>
      </c>
      <c r="T81" s="4">
        <f t="shared" si="87"/>
        <v>96.156111124287591</v>
      </c>
      <c r="U81" s="4">
        <f t="shared" si="88"/>
        <v>412.18194941146112</v>
      </c>
      <c r="V81" s="4">
        <f t="shared" si="89"/>
        <v>438.75606991415566</v>
      </c>
      <c r="W81" s="11">
        <f t="shared" si="90"/>
        <v>-1.219247815263802E-2</v>
      </c>
      <c r="X81" s="11">
        <f t="shared" si="91"/>
        <v>-1.3228699347321071E-2</v>
      </c>
      <c r="Y81" s="11">
        <f t="shared" si="92"/>
        <v>-1.2203590333800474E-2</v>
      </c>
      <c r="Z81" s="4">
        <f t="shared" si="106"/>
        <v>13027.811539394701</v>
      </c>
      <c r="AA81" s="4">
        <f t="shared" si="93"/>
        <v>33649.146545450276</v>
      </c>
      <c r="AB81" s="4">
        <f t="shared" si="94"/>
        <v>5555.5490677825592</v>
      </c>
      <c r="AC81" s="12">
        <f t="shared" si="95"/>
        <v>2.2799711274210681</v>
      </c>
      <c r="AD81" s="12">
        <f t="shared" si="96"/>
        <v>3.241809244530121</v>
      </c>
      <c r="AE81" s="12">
        <f t="shared" si="97"/>
        <v>1.6923554905617373</v>
      </c>
      <c r="AF81" s="11">
        <f t="shared" si="98"/>
        <v>-2.9039671966837322E-3</v>
      </c>
      <c r="AG81" s="11">
        <f t="shared" si="99"/>
        <v>2.0567434751257441E-3</v>
      </c>
      <c r="AH81" s="11">
        <f t="shared" si="100"/>
        <v>8.257041531207765E-4</v>
      </c>
      <c r="AI81" s="1">
        <f t="shared" si="58"/>
        <v>96816.400443096965</v>
      </c>
      <c r="AJ81" s="1">
        <f t="shared" si="59"/>
        <v>37212.592431431585</v>
      </c>
      <c r="AK81" s="1">
        <f t="shared" si="60"/>
        <v>10970.295865803866</v>
      </c>
      <c r="AL81" s="19">
        <f t="shared" si="101"/>
        <v>20.459959381990515</v>
      </c>
      <c r="AM81" s="19">
        <f t="shared" si="101"/>
        <v>4.8879971267266331</v>
      </c>
      <c r="AN81" s="19">
        <f t="shared" si="101"/>
        <v>1.2227682104572906</v>
      </c>
      <c r="AO81" s="7">
        <f t="shared" si="112"/>
        <v>1.4215882502383754E-2</v>
      </c>
      <c r="AP81" s="7">
        <f t="shared" si="112"/>
        <v>2.1891390779455119E-2</v>
      </c>
      <c r="AQ81" s="7">
        <f t="shared" si="112"/>
        <v>1.5845866223114572E-2</v>
      </c>
      <c r="AR81" s="1">
        <f t="shared" si="107"/>
        <v>59949.169411836832</v>
      </c>
      <c r="AS81" s="1">
        <f t="shared" si="102"/>
        <v>25697.94776732102</v>
      </c>
      <c r="AT81" s="1">
        <f t="shared" si="103"/>
        <v>7639.4580697701194</v>
      </c>
      <c r="AU81" s="1">
        <f t="shared" si="64"/>
        <v>11989.833882367368</v>
      </c>
      <c r="AV81" s="1">
        <f t="shared" si="65"/>
        <v>5139.5895534642041</v>
      </c>
      <c r="AW81" s="1">
        <f t="shared" si="66"/>
        <v>1527.891613954024</v>
      </c>
      <c r="AX81" s="16">
        <v>0</v>
      </c>
      <c r="AY81" s="16">
        <v>0</v>
      </c>
      <c r="AZ81" s="16">
        <v>0</v>
      </c>
      <c r="BA81">
        <f t="shared" si="108"/>
        <v>0</v>
      </c>
      <c r="BB81">
        <f t="shared" si="109"/>
        <v>0</v>
      </c>
      <c r="BC81">
        <f t="shared" si="109"/>
        <v>0</v>
      </c>
      <c r="BD81">
        <f t="shared" si="109"/>
        <v>0</v>
      </c>
      <c r="BE81">
        <f t="shared" si="110"/>
        <v>0</v>
      </c>
      <c r="BF81">
        <f t="shared" si="110"/>
        <v>0</v>
      </c>
      <c r="BG81">
        <f t="shared" si="110"/>
        <v>0</v>
      </c>
      <c r="BH81">
        <f t="shared" si="104"/>
        <v>0</v>
      </c>
      <c r="BI81">
        <f t="shared" si="113"/>
        <v>0</v>
      </c>
      <c r="BJ81">
        <f t="shared" si="113"/>
        <v>0</v>
      </c>
      <c r="BK81" s="7">
        <f t="shared" si="111"/>
        <v>4.6982749332631107E-2</v>
      </c>
    </row>
    <row r="82" spans="1:63">
      <c r="A82">
        <f t="shared" si="67"/>
        <v>2036</v>
      </c>
      <c r="B82" s="4">
        <f t="shared" si="72"/>
        <v>1225.252550820589</v>
      </c>
      <c r="C82" s="4">
        <f t="shared" si="73"/>
        <v>3239.8062257861429</v>
      </c>
      <c r="D82" s="4">
        <f t="shared" si="74"/>
        <v>5489.1665843179044</v>
      </c>
      <c r="E82" s="11">
        <f t="shared" si="75"/>
        <v>2.5703215411706946E-3</v>
      </c>
      <c r="F82" s="11">
        <f t="shared" si="76"/>
        <v>5.1529280485945036E-3</v>
      </c>
      <c r="G82" s="11">
        <f t="shared" si="77"/>
        <v>1.1376785358424324E-2</v>
      </c>
      <c r="H82" s="4">
        <f t="shared" si="78"/>
        <v>61205.587865318921</v>
      </c>
      <c r="I82" s="4">
        <f t="shared" si="79"/>
        <v>26561.028069012027</v>
      </c>
      <c r="J82" s="4">
        <f t="shared" si="80"/>
        <v>7890.4019650998134</v>
      </c>
      <c r="K82" s="4">
        <f t="shared" si="51"/>
        <v>49953.446597052724</v>
      </c>
      <c r="L82" s="4">
        <f t="shared" si="52"/>
        <v>8198.3384862985022</v>
      </c>
      <c r="M82" s="4">
        <f t="shared" si="53"/>
        <v>1437.4499013460513</v>
      </c>
      <c r="N82" s="11">
        <f t="shared" si="81"/>
        <v>1.8340599955314563E-2</v>
      </c>
      <c r="O82" s="11">
        <f t="shared" si="82"/>
        <v>2.8286884708752957E-2</v>
      </c>
      <c r="P82" s="11">
        <f t="shared" si="83"/>
        <v>2.1230074285309541E-2</v>
      </c>
      <c r="Q82" s="4">
        <f t="shared" si="84"/>
        <v>5813.5350225077555</v>
      </c>
      <c r="R82" s="4">
        <f t="shared" si="85"/>
        <v>10803.148840555094</v>
      </c>
      <c r="S82" s="4">
        <f t="shared" si="86"/>
        <v>3419.7133932255642</v>
      </c>
      <c r="T82" s="4">
        <f t="shared" si="87"/>
        <v>94.983729840162084</v>
      </c>
      <c r="U82" s="4">
        <f t="shared" si="88"/>
        <v>406.72931832630422</v>
      </c>
      <c r="V82" s="4">
        <f t="shared" si="89"/>
        <v>433.401670580455</v>
      </c>
      <c r="W82" s="11">
        <f t="shared" si="90"/>
        <v>-1.219247815263802E-2</v>
      </c>
      <c r="X82" s="11">
        <f t="shared" si="91"/>
        <v>-1.3228699347321071E-2</v>
      </c>
      <c r="Y82" s="11">
        <f t="shared" si="92"/>
        <v>-1.2203590333800474E-2</v>
      </c>
      <c r="Z82" s="4">
        <f t="shared" si="106"/>
        <v>13104.679282277131</v>
      </c>
      <c r="AA82" s="4">
        <f t="shared" si="93"/>
        <v>34408.614240452182</v>
      </c>
      <c r="AB82" s="4">
        <f t="shared" si="94"/>
        <v>5677.2201403317904</v>
      </c>
      <c r="AC82" s="12">
        <f t="shared" si="95"/>
        <v>2.2733501660576514</v>
      </c>
      <c r="AD82" s="12">
        <f t="shared" si="96"/>
        <v>3.2484768145414105</v>
      </c>
      <c r="AE82" s="12">
        <f t="shared" si="97"/>
        <v>1.6937528755188509</v>
      </c>
      <c r="AF82" s="11">
        <f t="shared" si="98"/>
        <v>-2.9039671966837322E-3</v>
      </c>
      <c r="AG82" s="11">
        <f t="shared" si="99"/>
        <v>2.0567434751257441E-3</v>
      </c>
      <c r="AH82" s="11">
        <f t="shared" si="100"/>
        <v>8.257041531207765E-4</v>
      </c>
      <c r="AI82" s="1">
        <f t="shared" si="58"/>
        <v>99124.594281154641</v>
      </c>
      <c r="AJ82" s="1">
        <f t="shared" si="59"/>
        <v>38630.922741752634</v>
      </c>
      <c r="AK82" s="1">
        <f t="shared" si="60"/>
        <v>11401.157893177504</v>
      </c>
      <c r="AL82" s="19">
        <f t="shared" si="101"/>
        <v>20.747907196782656</v>
      </c>
      <c r="AM82" s="19">
        <f t="shared" si="101"/>
        <v>4.9939321314043594</v>
      </c>
      <c r="AN82" s="19">
        <f t="shared" si="101"/>
        <v>1.2419502737272263</v>
      </c>
      <c r="AO82" s="7">
        <f t="shared" si="112"/>
        <v>1.4073723677359916E-2</v>
      </c>
      <c r="AP82" s="7">
        <f t="shared" si="112"/>
        <v>2.1672476871660566E-2</v>
      </c>
      <c r="AQ82" s="7">
        <f t="shared" si="112"/>
        <v>1.5687407560883427E-2</v>
      </c>
      <c r="AR82" s="1">
        <f t="shared" si="107"/>
        <v>61205.587865318921</v>
      </c>
      <c r="AS82" s="1">
        <f t="shared" si="102"/>
        <v>26561.028069012027</v>
      </c>
      <c r="AT82" s="1">
        <f t="shared" si="103"/>
        <v>7890.4019650998134</v>
      </c>
      <c r="AU82" s="1">
        <f t="shared" si="64"/>
        <v>12241.117573063784</v>
      </c>
      <c r="AV82" s="1">
        <f t="shared" si="65"/>
        <v>5312.2056138024054</v>
      </c>
      <c r="AW82" s="1">
        <f t="shared" si="66"/>
        <v>1578.0803930199627</v>
      </c>
      <c r="AX82" s="16">
        <v>0</v>
      </c>
      <c r="AY82" s="16">
        <v>0</v>
      </c>
      <c r="AZ82" s="16">
        <v>0</v>
      </c>
      <c r="BA82">
        <f t="shared" si="108"/>
        <v>0</v>
      </c>
      <c r="BB82">
        <f t="shared" si="109"/>
        <v>0</v>
      </c>
      <c r="BC82">
        <f t="shared" si="109"/>
        <v>0</v>
      </c>
      <c r="BD82">
        <f t="shared" si="109"/>
        <v>0</v>
      </c>
      <c r="BE82">
        <f t="shared" si="110"/>
        <v>0</v>
      </c>
      <c r="BF82">
        <f t="shared" si="110"/>
        <v>0</v>
      </c>
      <c r="BG82">
        <f t="shared" si="110"/>
        <v>0</v>
      </c>
      <c r="BH82">
        <f t="shared" si="104"/>
        <v>0</v>
      </c>
      <c r="BI82">
        <f t="shared" si="113"/>
        <v>0</v>
      </c>
      <c r="BJ82">
        <f t="shared" si="113"/>
        <v>0</v>
      </c>
      <c r="BK82" s="7">
        <f t="shared" si="111"/>
        <v>4.7015143850891644E-2</v>
      </c>
    </row>
    <row r="83" spans="1:63">
      <c r="A83">
        <f t="shared" si="67"/>
        <v>2037</v>
      </c>
      <c r="B83" s="4">
        <f t="shared" si="72"/>
        <v>1228.2443791941002</v>
      </c>
      <c r="C83" s="4">
        <f t="shared" si="73"/>
        <v>3255.6659897403638</v>
      </c>
      <c r="D83" s="4">
        <f t="shared" si="74"/>
        <v>5548.4932008430033</v>
      </c>
      <c r="E83" s="11">
        <f t="shared" si="75"/>
        <v>2.4418054641121597E-3</v>
      </c>
      <c r="F83" s="11">
        <f t="shared" si="76"/>
        <v>4.8952816461647784E-3</v>
      </c>
      <c r="G83" s="11">
        <f t="shared" si="77"/>
        <v>1.0807946090503107E-2</v>
      </c>
      <c r="H83" s="4">
        <f t="shared" si="78"/>
        <v>62469.002638146878</v>
      </c>
      <c r="I83" s="4">
        <f t="shared" si="79"/>
        <v>27438.457254867415</v>
      </c>
      <c r="J83" s="4">
        <f t="shared" si="80"/>
        <v>8143.313276119593</v>
      </c>
      <c r="K83" s="4">
        <f t="shared" si="51"/>
        <v>50860.401803047753</v>
      </c>
      <c r="L83" s="4">
        <f t="shared" si="52"/>
        <v>8427.9091716824441</v>
      </c>
      <c r="M83" s="4">
        <f t="shared" si="53"/>
        <v>1467.6621167855715</v>
      </c>
      <c r="N83" s="11">
        <f t="shared" si="81"/>
        <v>1.8156008599585549E-2</v>
      </c>
      <c r="O83" s="11">
        <f t="shared" si="82"/>
        <v>2.8002098933535446E-2</v>
      </c>
      <c r="P83" s="11">
        <f t="shared" si="83"/>
        <v>2.1017925849957653E-2</v>
      </c>
      <c r="Q83" s="4">
        <f t="shared" si="84"/>
        <v>5861.1943269262247</v>
      </c>
      <c r="R83" s="4">
        <f t="shared" si="85"/>
        <v>11012.39239956303</v>
      </c>
      <c r="S83" s="4">
        <f t="shared" si="86"/>
        <v>3486.2551344225653</v>
      </c>
      <c r="T83" s="4">
        <f t="shared" si="87"/>
        <v>93.825642789229832</v>
      </c>
      <c r="U83" s="4">
        <f t="shared" si="88"/>
        <v>401.34881845842472</v>
      </c>
      <c r="V83" s="4">
        <f t="shared" si="89"/>
        <v>428.11261414270638</v>
      </c>
      <c r="W83" s="11">
        <f t="shared" si="90"/>
        <v>-1.219247815263802E-2</v>
      </c>
      <c r="X83" s="11">
        <f t="shared" si="91"/>
        <v>-1.3228699347321071E-2</v>
      </c>
      <c r="Y83" s="11">
        <f t="shared" si="92"/>
        <v>-1.2203590333800474E-2</v>
      </c>
      <c r="Z83" s="4">
        <f t="shared" si="106"/>
        <v>13177.821395186438</v>
      </c>
      <c r="AA83" s="4">
        <f t="shared" si="93"/>
        <v>35165.957432597541</v>
      </c>
      <c r="AB83" s="4">
        <f t="shared" si="94"/>
        <v>5796.9319950356094</v>
      </c>
      <c r="AC83" s="12">
        <f t="shared" si="95"/>
        <v>2.2667484317488444</v>
      </c>
      <c r="AD83" s="12">
        <f t="shared" si="96"/>
        <v>3.2551580980338159</v>
      </c>
      <c r="AE83" s="12">
        <f t="shared" si="97"/>
        <v>1.695151414302527</v>
      </c>
      <c r="AF83" s="11">
        <f t="shared" si="98"/>
        <v>-2.9039671966837322E-3</v>
      </c>
      <c r="AG83" s="11">
        <f t="shared" si="99"/>
        <v>2.0567434751257441E-3</v>
      </c>
      <c r="AH83" s="11">
        <f t="shared" si="100"/>
        <v>8.257041531207765E-4</v>
      </c>
      <c r="AI83" s="1">
        <f t="shared" si="58"/>
        <v>101453.25242610296</v>
      </c>
      <c r="AJ83" s="1">
        <f t="shared" si="59"/>
        <v>40080.036081379774</v>
      </c>
      <c r="AK83" s="1">
        <f t="shared" si="60"/>
        <v>11839.122496879718</v>
      </c>
      <c r="AL83" s="19">
        <f t="shared" ref="AL83:AN98" si="114">AL82*(1+AO83)</f>
        <v>21.036987506425973</v>
      </c>
      <c r="AM83" s="19">
        <f t="shared" si="114"/>
        <v>5.1010807012346975</v>
      </c>
      <c r="AN83" s="19">
        <f t="shared" si="114"/>
        <v>1.2612384240403931</v>
      </c>
      <c r="AO83" s="7">
        <f t="shared" si="112"/>
        <v>1.3932986440586317E-2</v>
      </c>
      <c r="AP83" s="7">
        <f t="shared" si="112"/>
        <v>2.145575210294396E-2</v>
      </c>
      <c r="AQ83" s="7">
        <f t="shared" si="112"/>
        <v>1.5530533485274592E-2</v>
      </c>
      <c r="AR83" s="1">
        <f t="shared" si="107"/>
        <v>62469.002638146878</v>
      </c>
      <c r="AS83" s="1">
        <f t="shared" si="102"/>
        <v>27438.457254867415</v>
      </c>
      <c r="AT83" s="1">
        <f t="shared" si="103"/>
        <v>8143.313276119593</v>
      </c>
      <c r="AU83" s="1">
        <f t="shared" si="64"/>
        <v>12493.800527629377</v>
      </c>
      <c r="AV83" s="1">
        <f t="shared" si="65"/>
        <v>5487.6914509734834</v>
      </c>
      <c r="AW83" s="1">
        <f t="shared" si="66"/>
        <v>1628.6626552239186</v>
      </c>
      <c r="AX83" s="16">
        <v>0</v>
      </c>
      <c r="AY83" s="16">
        <v>0</v>
      </c>
      <c r="AZ83" s="16">
        <v>0</v>
      </c>
      <c r="BA83">
        <f t="shared" si="108"/>
        <v>0</v>
      </c>
      <c r="BB83">
        <f t="shared" si="109"/>
        <v>0</v>
      </c>
      <c r="BC83">
        <f t="shared" si="109"/>
        <v>0</v>
      </c>
      <c r="BD83">
        <f t="shared" si="109"/>
        <v>0</v>
      </c>
      <c r="BE83">
        <f t="shared" si="110"/>
        <v>0</v>
      </c>
      <c r="BF83">
        <f t="shared" si="110"/>
        <v>0</v>
      </c>
      <c r="BG83">
        <f t="shared" si="110"/>
        <v>0</v>
      </c>
      <c r="BH83">
        <f t="shared" si="104"/>
        <v>0</v>
      </c>
      <c r="BI83">
        <f t="shared" si="113"/>
        <v>0</v>
      </c>
      <c r="BJ83">
        <f t="shared" si="113"/>
        <v>0</v>
      </c>
      <c r="BK83" s="7">
        <f t="shared" si="111"/>
        <v>4.7036781772471919E-2</v>
      </c>
    </row>
    <row r="84" spans="1:63">
      <c r="A84">
        <f t="shared" si="67"/>
        <v>2038</v>
      </c>
      <c r="B84" s="4">
        <f t="shared" si="72"/>
        <v>1231.0935563386622</v>
      </c>
      <c r="C84" s="4">
        <f t="shared" si="73"/>
        <v>3270.8065216077016</v>
      </c>
      <c r="D84" s="4">
        <f t="shared" si="74"/>
        <v>5605.4626254713257</v>
      </c>
      <c r="E84" s="11">
        <f t="shared" si="75"/>
        <v>2.3197151909065518E-3</v>
      </c>
      <c r="F84" s="11">
        <f t="shared" si="76"/>
        <v>4.6505175638565394E-3</v>
      </c>
      <c r="G84" s="11">
        <f t="shared" si="77"/>
        <v>1.0267548785977951E-2</v>
      </c>
      <c r="H84" s="4">
        <f t="shared" si="78"/>
        <v>63739.240093102853</v>
      </c>
      <c r="I84" s="4">
        <f t="shared" si="79"/>
        <v>28330.153918189211</v>
      </c>
      <c r="J84" s="4">
        <f t="shared" si="80"/>
        <v>8398.0796417997954</v>
      </c>
      <c r="K84" s="4">
        <f t="shared" si="51"/>
        <v>51774.489245696925</v>
      </c>
      <c r="L84" s="4">
        <f t="shared" si="52"/>
        <v>8661.5193320160288</v>
      </c>
      <c r="M84" s="4">
        <f t="shared" si="53"/>
        <v>1498.1956357426711</v>
      </c>
      <c r="N84" s="11">
        <f t="shared" si="81"/>
        <v>1.7972477806779574E-2</v>
      </c>
      <c r="O84" s="11">
        <f t="shared" si="82"/>
        <v>2.7718637632985876E-2</v>
      </c>
      <c r="P84" s="11">
        <f t="shared" si="83"/>
        <v>2.0804188244616606E-2</v>
      </c>
      <c r="Q84" s="4">
        <f t="shared" si="84"/>
        <v>5907.4595789955247</v>
      </c>
      <c r="R84" s="4">
        <f t="shared" si="85"/>
        <v>11219.85986818968</v>
      </c>
      <c r="S84" s="4">
        <f t="shared" si="86"/>
        <v>3551.4479701002856</v>
      </c>
      <c r="T84" s="4">
        <f t="shared" si="87"/>
        <v>92.681675689364923</v>
      </c>
      <c r="U84" s="4">
        <f t="shared" si="88"/>
        <v>396.03949560563569</v>
      </c>
      <c r="V84" s="4">
        <f t="shared" si="89"/>
        <v>422.88810318297641</v>
      </c>
      <c r="W84" s="11">
        <f t="shared" si="90"/>
        <v>-1.219247815263802E-2</v>
      </c>
      <c r="X84" s="11">
        <f t="shared" si="91"/>
        <v>-1.3228699347321071E-2</v>
      </c>
      <c r="Y84" s="11">
        <f t="shared" si="92"/>
        <v>-1.2203590333800474E-2</v>
      </c>
      <c r="Z84" s="4">
        <f t="shared" si="106"/>
        <v>13247.271367301755</v>
      </c>
      <c r="AA84" s="4">
        <f t="shared" si="93"/>
        <v>35920.806542555714</v>
      </c>
      <c r="AB84" s="4">
        <f t="shared" si="94"/>
        <v>5914.6100106063386</v>
      </c>
      <c r="AC84" s="12">
        <f t="shared" si="95"/>
        <v>2.2601658686599113</v>
      </c>
      <c r="AD84" s="12">
        <f t="shared" si="96"/>
        <v>3.2618531232124499</v>
      </c>
      <c r="AE84" s="12">
        <f t="shared" si="97"/>
        <v>1.6965511078654851</v>
      </c>
      <c r="AF84" s="11">
        <f t="shared" si="98"/>
        <v>-2.9039671966837322E-3</v>
      </c>
      <c r="AG84" s="11">
        <f t="shared" si="99"/>
        <v>2.0567434751257441E-3</v>
      </c>
      <c r="AH84" s="11">
        <f t="shared" si="100"/>
        <v>8.257041531207765E-4</v>
      </c>
      <c r="AI84" s="1">
        <f t="shared" si="58"/>
        <v>103801.72771112205</v>
      </c>
      <c r="AJ84" s="1">
        <f t="shared" si="59"/>
        <v>41559.723924215286</v>
      </c>
      <c r="AK84" s="1">
        <f t="shared" si="60"/>
        <v>12283.872902415664</v>
      </c>
      <c r="AL84" s="19">
        <f t="shared" si="114"/>
        <v>21.327164487487011</v>
      </c>
      <c r="AM84" s="19">
        <f t="shared" si="114"/>
        <v>5.2094337489876725</v>
      </c>
      <c r="AN84" s="19">
        <f t="shared" si="114"/>
        <v>1.2806302525620925</v>
      </c>
      <c r="AO84" s="7">
        <f t="shared" si="112"/>
        <v>1.3793656576180454E-2</v>
      </c>
      <c r="AP84" s="7">
        <f t="shared" si="112"/>
        <v>2.1241194581914521E-2</v>
      </c>
      <c r="AQ84" s="7">
        <f t="shared" si="112"/>
        <v>1.5375228150421846E-2</v>
      </c>
      <c r="AR84" s="1">
        <f t="shared" si="107"/>
        <v>63739.240093102853</v>
      </c>
      <c r="AS84" s="1">
        <f t="shared" si="102"/>
        <v>28330.153918189211</v>
      </c>
      <c r="AT84" s="1">
        <f t="shared" si="103"/>
        <v>8398.0796417997954</v>
      </c>
      <c r="AU84" s="1">
        <f t="shared" si="64"/>
        <v>12747.848018620571</v>
      </c>
      <c r="AV84" s="1">
        <f t="shared" si="65"/>
        <v>5666.0307836378424</v>
      </c>
      <c r="AW84" s="1">
        <f t="shared" si="66"/>
        <v>1679.6159283599591</v>
      </c>
      <c r="AX84" s="16">
        <v>0</v>
      </c>
      <c r="AY84" s="16">
        <v>0</v>
      </c>
      <c r="AZ84" s="16">
        <v>0</v>
      </c>
      <c r="BA84">
        <f t="shared" si="108"/>
        <v>0</v>
      </c>
      <c r="BB84">
        <f t="shared" si="109"/>
        <v>0</v>
      </c>
      <c r="BC84">
        <f t="shared" si="109"/>
        <v>0</v>
      </c>
      <c r="BD84">
        <f t="shared" si="109"/>
        <v>0</v>
      </c>
      <c r="BE84">
        <f t="shared" si="110"/>
        <v>0</v>
      </c>
      <c r="BF84">
        <f t="shared" si="110"/>
        <v>0</v>
      </c>
      <c r="BG84">
        <f t="shared" si="110"/>
        <v>0</v>
      </c>
      <c r="BH84">
        <f t="shared" si="104"/>
        <v>0</v>
      </c>
      <c r="BI84">
        <f t="shared" si="113"/>
        <v>0</v>
      </c>
      <c r="BJ84">
        <f t="shared" si="113"/>
        <v>0</v>
      </c>
      <c r="BK84" s="7">
        <f t="shared" si="111"/>
        <v>4.7048356711809597E-2</v>
      </c>
    </row>
    <row r="85" spans="1:63">
      <c r="A85">
        <f t="shared" si="67"/>
        <v>2039</v>
      </c>
      <c r="B85" s="4">
        <f t="shared" si="72"/>
        <v>1233.806553441525</v>
      </c>
      <c r="C85" s="4">
        <f t="shared" si="73"/>
        <v>3285.2569176255793</v>
      </c>
      <c r="D85" s="4">
        <f t="shared" si="74"/>
        <v>5660.1392683975791</v>
      </c>
      <c r="E85" s="11">
        <f t="shared" si="75"/>
        <v>2.2037294313612243E-3</v>
      </c>
      <c r="F85" s="11">
        <f t="shared" si="76"/>
        <v>4.417991685663712E-3</v>
      </c>
      <c r="G85" s="11">
        <f t="shared" si="77"/>
        <v>9.7541713466790525E-3</v>
      </c>
      <c r="H85" s="4">
        <f t="shared" si="78"/>
        <v>65016.131793053733</v>
      </c>
      <c r="I85" s="4">
        <f t="shared" si="79"/>
        <v>29236.037503211326</v>
      </c>
      <c r="J85" s="4">
        <f t="shared" si="80"/>
        <v>8654.5945998705174</v>
      </c>
      <c r="K85" s="4">
        <f t="shared" si="51"/>
        <v>52695.563669767063</v>
      </c>
      <c r="L85" s="4">
        <f t="shared" si="52"/>
        <v>8899.1632119723781</v>
      </c>
      <c r="M85" s="4">
        <f t="shared" si="53"/>
        <v>1529.0426947958626</v>
      </c>
      <c r="N85" s="11">
        <f t="shared" si="81"/>
        <v>1.7790120916483909E-2</v>
      </c>
      <c r="O85" s="11">
        <f t="shared" si="82"/>
        <v>2.7436743006268305E-2</v>
      </c>
      <c r="P85" s="11">
        <f t="shared" si="83"/>
        <v>2.05894733086045E-2</v>
      </c>
      <c r="Q85" s="4">
        <f t="shared" si="84"/>
        <v>5952.3345572937133</v>
      </c>
      <c r="R85" s="4">
        <f t="shared" si="85"/>
        <v>11425.455390072324</v>
      </c>
      <c r="S85" s="4">
        <f t="shared" si="86"/>
        <v>3615.2608676553873</v>
      </c>
      <c r="T85" s="4">
        <f t="shared" si="87"/>
        <v>91.55165638337246</v>
      </c>
      <c r="U85" s="4">
        <f t="shared" si="88"/>
        <v>390.80040818860408</v>
      </c>
      <c r="V85" s="4">
        <f t="shared" si="89"/>
        <v>417.7273500146934</v>
      </c>
      <c r="W85" s="11">
        <f t="shared" si="90"/>
        <v>-1.219247815263802E-2</v>
      </c>
      <c r="X85" s="11">
        <f t="shared" si="91"/>
        <v>-1.3228699347321071E-2</v>
      </c>
      <c r="Y85" s="11">
        <f t="shared" si="92"/>
        <v>-1.2203590333800474E-2</v>
      </c>
      <c r="Z85" s="4">
        <f t="shared" si="106"/>
        <v>13313.065209882565</v>
      </c>
      <c r="AA85" s="4">
        <f t="shared" si="93"/>
        <v>36672.806694280931</v>
      </c>
      <c r="AB85" s="4">
        <f t="shared" si="94"/>
        <v>6030.1880315880626</v>
      </c>
      <c r="AC85" s="12">
        <f t="shared" si="95"/>
        <v>2.2536024211182588</v>
      </c>
      <c r="AD85" s="12">
        <f t="shared" si="96"/>
        <v>3.2685619183404357</v>
      </c>
      <c r="AE85" s="12">
        <f t="shared" si="97"/>
        <v>1.6979519571612314</v>
      </c>
      <c r="AF85" s="11">
        <f t="shared" si="98"/>
        <v>-2.9039671966837322E-3</v>
      </c>
      <c r="AG85" s="11">
        <f t="shared" si="99"/>
        <v>2.0567434751257441E-3</v>
      </c>
      <c r="AH85" s="11">
        <f t="shared" si="100"/>
        <v>8.257041531207765E-4</v>
      </c>
      <c r="AI85" s="1">
        <f t="shared" si="58"/>
        <v>106169.40295863041</v>
      </c>
      <c r="AJ85" s="1">
        <f t="shared" si="59"/>
        <v>43069.782315431599</v>
      </c>
      <c r="AK85" s="1">
        <f t="shared" si="60"/>
        <v>12735.101540534057</v>
      </c>
      <c r="AL85" s="19">
        <f t="shared" si="114"/>
        <v>21.618402274344277</v>
      </c>
      <c r="AM85" s="19">
        <f t="shared" si="114"/>
        <v>5.3189817989522732</v>
      </c>
      <c r="AN85" s="19">
        <f t="shared" si="114"/>
        <v>1.3001233350484722</v>
      </c>
      <c r="AO85" s="7">
        <f t="shared" si="112"/>
        <v>1.3655720010418648E-2</v>
      </c>
      <c r="AP85" s="7">
        <f t="shared" si="112"/>
        <v>2.1028782636095377E-2</v>
      </c>
      <c r="AQ85" s="7">
        <f t="shared" si="112"/>
        <v>1.5221475868917627E-2</v>
      </c>
      <c r="AR85" s="1">
        <f t="shared" si="107"/>
        <v>65016.131793053733</v>
      </c>
      <c r="AS85" s="1">
        <f t="shared" si="102"/>
        <v>29236.037503211326</v>
      </c>
      <c r="AT85" s="1">
        <f t="shared" si="103"/>
        <v>8654.5945998705174</v>
      </c>
      <c r="AU85" s="1">
        <f t="shared" si="64"/>
        <v>13003.226358610747</v>
      </c>
      <c r="AV85" s="1">
        <f t="shared" si="65"/>
        <v>5847.2075006422656</v>
      </c>
      <c r="AW85" s="1">
        <f t="shared" si="66"/>
        <v>1730.9189199741036</v>
      </c>
      <c r="AX85" s="16">
        <v>0</v>
      </c>
      <c r="AY85" s="16">
        <v>0</v>
      </c>
      <c r="AZ85" s="16">
        <v>0</v>
      </c>
      <c r="BA85">
        <f t="shared" si="108"/>
        <v>0</v>
      </c>
      <c r="BB85">
        <f t="shared" si="109"/>
        <v>0</v>
      </c>
      <c r="BC85">
        <f t="shared" si="109"/>
        <v>0</v>
      </c>
      <c r="BD85">
        <f t="shared" si="109"/>
        <v>0</v>
      </c>
      <c r="BE85">
        <f t="shared" si="110"/>
        <v>0</v>
      </c>
      <c r="BF85">
        <f t="shared" si="110"/>
        <v>0</v>
      </c>
      <c r="BG85">
        <f t="shared" si="110"/>
        <v>0</v>
      </c>
      <c r="BH85">
        <f t="shared" si="104"/>
        <v>0</v>
      </c>
      <c r="BI85">
        <f t="shared" si="113"/>
        <v>0</v>
      </c>
      <c r="BJ85">
        <f t="shared" si="113"/>
        <v>0</v>
      </c>
      <c r="BK85" s="7">
        <f t="shared" si="111"/>
        <v>4.7050519269389496E-2</v>
      </c>
    </row>
    <row r="86" spans="1:63">
      <c r="A86">
        <f t="shared" si="67"/>
        <v>2040</v>
      </c>
      <c r="B86" s="4">
        <f t="shared" si="72"/>
        <v>1236.3895804652293</v>
      </c>
      <c r="C86" s="4">
        <f t="shared" si="73"/>
        <v>3299.0454434855515</v>
      </c>
      <c r="D86" s="4">
        <f t="shared" si="74"/>
        <v>5712.588738254095</v>
      </c>
      <c r="E86" s="11">
        <f t="shared" si="75"/>
        <v>2.0935429597931628E-3</v>
      </c>
      <c r="F86" s="11">
        <f t="shared" si="76"/>
        <v>4.1970921013805259E-3</v>
      </c>
      <c r="G86" s="11">
        <f t="shared" si="77"/>
        <v>9.2664627793451002E-3</v>
      </c>
      <c r="H86" s="4">
        <f t="shared" si="78"/>
        <v>66299.514035885979</v>
      </c>
      <c r="I86" s="4">
        <f t="shared" si="79"/>
        <v>30156.028115680227</v>
      </c>
      <c r="J86" s="4">
        <f t="shared" si="80"/>
        <v>8912.7574027711926</v>
      </c>
      <c r="K86" s="4">
        <f t="shared" si="51"/>
        <v>53623.481694935312</v>
      </c>
      <c r="L86" s="4">
        <f t="shared" si="52"/>
        <v>9140.8344117319521</v>
      </c>
      <c r="M86" s="4">
        <f t="shared" si="53"/>
        <v>1560.1958781116714</v>
      </c>
      <c r="N86" s="11">
        <f t="shared" si="81"/>
        <v>1.7609035003085527E-2</v>
      </c>
      <c r="O86" s="11">
        <f t="shared" si="82"/>
        <v>2.7156620684790189E-2</v>
      </c>
      <c r="P86" s="11">
        <f t="shared" si="83"/>
        <v>2.0374305715490815E-2</v>
      </c>
      <c r="Q86" s="4">
        <f t="shared" si="84"/>
        <v>5995.8240537409929</v>
      </c>
      <c r="R86" s="4">
        <f t="shared" si="85"/>
        <v>11629.088032608479</v>
      </c>
      <c r="S86" s="4">
        <f t="shared" si="86"/>
        <v>3677.6673131221532</v>
      </c>
      <c r="T86" s="4">
        <f t="shared" si="87"/>
        <v>90.435414813080371</v>
      </c>
      <c r="U86" s="4">
        <f t="shared" si="88"/>
        <v>385.63062708386667</v>
      </c>
      <c r="V86" s="4">
        <f t="shared" si="89"/>
        <v>412.62957656389</v>
      </c>
      <c r="W86" s="11">
        <f t="shared" si="90"/>
        <v>-1.219247815263802E-2</v>
      </c>
      <c r="X86" s="11">
        <f t="shared" si="91"/>
        <v>-1.3228699347321071E-2</v>
      </c>
      <c r="Y86" s="11">
        <f t="shared" si="92"/>
        <v>-1.2203590333800474E-2</v>
      </c>
      <c r="Z86" s="4">
        <f t="shared" si="106"/>
        <v>13375.241185718907</v>
      </c>
      <c r="AA86" s="4">
        <f t="shared" si="93"/>
        <v>37421.617078669064</v>
      </c>
      <c r="AB86" s="4">
        <f t="shared" si="94"/>
        <v>6143.6078832498115</v>
      </c>
      <c r="AC86" s="12">
        <f t="shared" si="95"/>
        <v>2.2470580336129644</v>
      </c>
      <c r="AD86" s="12">
        <f t="shared" si="96"/>
        <v>3.2752845117390268</v>
      </c>
      <c r="AE86" s="12">
        <f t="shared" si="97"/>
        <v>1.6993539631440588</v>
      </c>
      <c r="AF86" s="11">
        <f t="shared" si="98"/>
        <v>-2.9039671966837322E-3</v>
      </c>
      <c r="AG86" s="11">
        <f t="shared" si="99"/>
        <v>2.0567434751257441E-3</v>
      </c>
      <c r="AH86" s="11">
        <f t="shared" si="100"/>
        <v>8.257041531207765E-4</v>
      </c>
      <c r="AI86" s="1">
        <f t="shared" si="58"/>
        <v>108555.68902137812</v>
      </c>
      <c r="AJ86" s="1">
        <f t="shared" si="59"/>
        <v>44610.011584530708</v>
      </c>
      <c r="AK86" s="1">
        <f t="shared" si="60"/>
        <v>13192.510306454755</v>
      </c>
      <c r="AL86" s="19">
        <f t="shared" si="114"/>
        <v>21.910664974390009</v>
      </c>
      <c r="AM86" s="19">
        <f t="shared" si="114"/>
        <v>5.4297149939268339</v>
      </c>
      <c r="AN86" s="19">
        <f t="shared" si="114"/>
        <v>1.3197152330598187</v>
      </c>
      <c r="AO86" s="7">
        <f t="shared" si="112"/>
        <v>1.3519162810314461E-2</v>
      </c>
      <c r="AP86" s="7">
        <f t="shared" si="112"/>
        <v>2.0818494809734422E-2</v>
      </c>
      <c r="AQ86" s="7">
        <f t="shared" si="112"/>
        <v>1.506926111022845E-2</v>
      </c>
      <c r="AR86" s="1">
        <f t="shared" si="107"/>
        <v>66299.514035885979</v>
      </c>
      <c r="AS86" s="1">
        <f t="shared" si="102"/>
        <v>30156.028115680227</v>
      </c>
      <c r="AT86" s="1">
        <f t="shared" si="103"/>
        <v>8912.7574027711926</v>
      </c>
      <c r="AU86" s="1">
        <f t="shared" si="64"/>
        <v>13259.902807177197</v>
      </c>
      <c r="AV86" s="1">
        <f t="shared" si="65"/>
        <v>6031.2056231360457</v>
      </c>
      <c r="AW86" s="1">
        <f t="shared" si="66"/>
        <v>1782.5514805542387</v>
      </c>
      <c r="AX86" s="16">
        <v>0</v>
      </c>
      <c r="AY86" s="16">
        <v>0</v>
      </c>
      <c r="AZ86" s="16">
        <v>0</v>
      </c>
      <c r="BA86">
        <f t="shared" si="108"/>
        <v>0</v>
      </c>
      <c r="BB86">
        <f t="shared" si="109"/>
        <v>0</v>
      </c>
      <c r="BC86">
        <f t="shared" si="109"/>
        <v>0</v>
      </c>
      <c r="BD86">
        <f t="shared" si="109"/>
        <v>0</v>
      </c>
      <c r="BE86">
        <f t="shared" si="110"/>
        <v>0</v>
      </c>
      <c r="BF86">
        <f t="shared" si="110"/>
        <v>0</v>
      </c>
      <c r="BG86">
        <f t="shared" si="110"/>
        <v>0</v>
      </c>
      <c r="BH86">
        <f t="shared" si="104"/>
        <v>0</v>
      </c>
      <c r="BI86">
        <f t="shared" si="113"/>
        <v>0</v>
      </c>
      <c r="BJ86">
        <f t="shared" si="113"/>
        <v>0</v>
      </c>
      <c r="BK86" s="7">
        <f t="shared" si="111"/>
        <v>4.7043879977959752E-2</v>
      </c>
    </row>
    <row r="87" spans="1:63">
      <c r="A87">
        <f t="shared" si="67"/>
        <v>2041</v>
      </c>
      <c r="B87" s="4">
        <f t="shared" si="72"/>
        <v>1238.8485934318867</v>
      </c>
      <c r="C87" s="4">
        <f t="shared" si="73"/>
        <v>3312.1995211798526</v>
      </c>
      <c r="D87" s="4">
        <f t="shared" si="74"/>
        <v>5762.8774546249952</v>
      </c>
      <c r="E87" s="11">
        <f t="shared" si="75"/>
        <v>1.9888658118035044E-3</v>
      </c>
      <c r="F87" s="11">
        <f t="shared" si="76"/>
        <v>3.9872374963114991E-3</v>
      </c>
      <c r="G87" s="11">
        <f t="shared" si="77"/>
        <v>8.8031396403778443E-3</v>
      </c>
      <c r="H87" s="4">
        <f t="shared" si="78"/>
        <v>67589.227419575647</v>
      </c>
      <c r="I87" s="4">
        <f t="shared" si="79"/>
        <v>31090.046333711023</v>
      </c>
      <c r="J87" s="4">
        <f t="shared" si="80"/>
        <v>9172.4728190919068</v>
      </c>
      <c r="K87" s="4">
        <f t="shared" si="51"/>
        <v>54558.101593624473</v>
      </c>
      <c r="L87" s="4">
        <f t="shared" si="52"/>
        <v>9386.5258221631248</v>
      </c>
      <c r="M87" s="4">
        <f t="shared" si="53"/>
        <v>1591.6480770783253</v>
      </c>
      <c r="N87" s="11">
        <f t="shared" si="81"/>
        <v>1.7429302782057787E-2</v>
      </c>
      <c r="O87" s="11">
        <f t="shared" si="82"/>
        <v>2.6878444501284848E-2</v>
      </c>
      <c r="P87" s="11">
        <f t="shared" si="83"/>
        <v>2.0159134765002085E-2</v>
      </c>
      <c r="Q87" s="4">
        <f t="shared" si="84"/>
        <v>6037.9337857879746</v>
      </c>
      <c r="R87" s="4">
        <f t="shared" si="85"/>
        <v>11830.671561753661</v>
      </c>
      <c r="S87" s="4">
        <f t="shared" si="86"/>
        <v>3738.645016950064</v>
      </c>
      <c r="T87" s="4">
        <f t="shared" si="87"/>
        <v>89.332782993747131</v>
      </c>
      <c r="U87" s="4">
        <f t="shared" si="88"/>
        <v>380.52923545905531</v>
      </c>
      <c r="V87" s="4">
        <f t="shared" si="89"/>
        <v>407.59401425189475</v>
      </c>
      <c r="W87" s="11">
        <f t="shared" si="90"/>
        <v>-1.219247815263802E-2</v>
      </c>
      <c r="X87" s="11">
        <f t="shared" si="91"/>
        <v>-1.3228699347321071E-2</v>
      </c>
      <c r="Y87" s="11">
        <f t="shared" si="92"/>
        <v>-1.2203590333800474E-2</v>
      </c>
      <c r="Z87" s="4">
        <f t="shared" si="106"/>
        <v>13433.839560824579</v>
      </c>
      <c r="AA87" s="4">
        <f t="shared" si="93"/>
        <v>38166.910340623173</v>
      </c>
      <c r="AB87" s="4">
        <f t="shared" si="94"/>
        <v>6254.8188926780822</v>
      </c>
      <c r="AC87" s="12">
        <f t="shared" si="95"/>
        <v>2.2405326507943077</v>
      </c>
      <c r="AD87" s="12">
        <f t="shared" si="96"/>
        <v>3.2820209317877262</v>
      </c>
      <c r="AE87" s="12">
        <f t="shared" si="97"/>
        <v>1.7007571267690491</v>
      </c>
      <c r="AF87" s="11">
        <f t="shared" si="98"/>
        <v>-2.9039671966837322E-3</v>
      </c>
      <c r="AG87" s="11">
        <f t="shared" si="99"/>
        <v>2.0567434751257441E-3</v>
      </c>
      <c r="AH87" s="11">
        <f t="shared" si="100"/>
        <v>8.257041531207765E-4</v>
      </c>
      <c r="AI87" s="1">
        <f t="shared" si="58"/>
        <v>110960.0229264175</v>
      </c>
      <c r="AJ87" s="1">
        <f t="shared" si="59"/>
        <v>46180.216049213683</v>
      </c>
      <c r="AK87" s="1">
        <f t="shared" si="60"/>
        <v>13655.810756363519</v>
      </c>
      <c r="AL87" s="19">
        <f t="shared" si="114"/>
        <v>22.203916682990329</v>
      </c>
      <c r="AM87" s="19">
        <f t="shared" si="114"/>
        <v>5.5416231024120428</v>
      </c>
      <c r="AN87" s="19">
        <f t="shared" si="114"/>
        <v>1.3394034951635621</v>
      </c>
      <c r="AO87" s="7">
        <f t="shared" si="112"/>
        <v>1.3383971182211317E-2</v>
      </c>
      <c r="AP87" s="7">
        <f t="shared" si="112"/>
        <v>2.0610309861637078E-2</v>
      </c>
      <c r="AQ87" s="7">
        <f t="shared" si="112"/>
        <v>1.4918568499126166E-2</v>
      </c>
      <c r="AR87" s="1">
        <f t="shared" si="107"/>
        <v>67589.227419575647</v>
      </c>
      <c r="AS87" s="1">
        <f t="shared" si="102"/>
        <v>31090.046333711023</v>
      </c>
      <c r="AT87" s="1">
        <f t="shared" si="103"/>
        <v>9172.4728190919068</v>
      </c>
      <c r="AU87" s="1">
        <f t="shared" si="64"/>
        <v>13517.845483915131</v>
      </c>
      <c r="AV87" s="1">
        <f t="shared" si="65"/>
        <v>6218.009266742205</v>
      </c>
      <c r="AW87" s="1">
        <f t="shared" si="66"/>
        <v>1834.4945638183815</v>
      </c>
      <c r="AX87" s="16">
        <v>0</v>
      </c>
      <c r="AY87" s="16">
        <v>0</v>
      </c>
      <c r="AZ87" s="16">
        <v>0</v>
      </c>
      <c r="BA87">
        <f t="shared" si="108"/>
        <v>0</v>
      </c>
      <c r="BB87">
        <f t="shared" si="109"/>
        <v>0</v>
      </c>
      <c r="BC87">
        <f t="shared" si="109"/>
        <v>0</v>
      </c>
      <c r="BD87">
        <f t="shared" si="109"/>
        <v>0</v>
      </c>
      <c r="BE87">
        <f t="shared" si="110"/>
        <v>0</v>
      </c>
      <c r="BF87">
        <f t="shared" si="110"/>
        <v>0</v>
      </c>
      <c r="BG87">
        <f t="shared" si="110"/>
        <v>0</v>
      </c>
      <c r="BH87">
        <f t="shared" si="104"/>
        <v>0</v>
      </c>
      <c r="BI87">
        <f t="shared" si="113"/>
        <v>0</v>
      </c>
      <c r="BJ87">
        <f t="shared" si="113"/>
        <v>0</v>
      </c>
      <c r="BK87" s="7">
        <f t="shared" si="111"/>
        <v>4.70290120201797E-2</v>
      </c>
    </row>
    <row r="88" spans="1:63">
      <c r="A88">
        <f t="shared" si="67"/>
        <v>2042</v>
      </c>
      <c r="B88" s="4">
        <f t="shared" si="72"/>
        <v>1241.1893018646904</v>
      </c>
      <c r="C88" s="4">
        <f t="shared" si="73"/>
        <v>3324.7457209996605</v>
      </c>
      <c r="D88" s="4">
        <f t="shared" si="74"/>
        <v>5811.0722988402713</v>
      </c>
      <c r="E88" s="11">
        <f t="shared" si="75"/>
        <v>1.8894225212133292E-3</v>
      </c>
      <c r="F88" s="11">
        <f t="shared" si="76"/>
        <v>3.7878756214959237E-3</v>
      </c>
      <c r="G88" s="11">
        <f t="shared" si="77"/>
        <v>8.3629826583589521E-3</v>
      </c>
      <c r="H88" s="4">
        <f t="shared" si="78"/>
        <v>68885.116436350028</v>
      </c>
      <c r="I88" s="4">
        <f t="shared" si="79"/>
        <v>32038.013020288668</v>
      </c>
      <c r="J88" s="4">
        <f t="shared" si="80"/>
        <v>9433.6509240348059</v>
      </c>
      <c r="K88" s="4">
        <f t="shared" si="51"/>
        <v>55499.283093127735</v>
      </c>
      <c r="L88" s="4">
        <f t="shared" si="52"/>
        <v>9636.22956725115</v>
      </c>
      <c r="M88" s="4">
        <f t="shared" si="53"/>
        <v>1623.3924547656206</v>
      </c>
      <c r="N88" s="11">
        <f t="shared" si="81"/>
        <v>1.7250994298035671E-2</v>
      </c>
      <c r="O88" s="11">
        <f t="shared" si="82"/>
        <v>2.6602360641083456E-2</v>
      </c>
      <c r="P88" s="11">
        <f t="shared" si="83"/>
        <v>1.9944344572429662E-2</v>
      </c>
      <c r="Q88" s="4">
        <f t="shared" si="84"/>
        <v>6078.6703155643281</v>
      </c>
      <c r="R88" s="4">
        <f t="shared" si="85"/>
        <v>12030.124227074411</v>
      </c>
      <c r="S88" s="4">
        <f t="shared" si="86"/>
        <v>3798.1756282672295</v>
      </c>
      <c r="T88" s="4">
        <f t="shared" si="87"/>
        <v>88.24359498878151</v>
      </c>
      <c r="U88" s="4">
        <f t="shared" si="88"/>
        <v>375.4953286103015</v>
      </c>
      <c r="V88" s="4">
        <f t="shared" si="89"/>
        <v>402.61990387945542</v>
      </c>
      <c r="W88" s="11">
        <f t="shared" si="90"/>
        <v>-1.219247815263802E-2</v>
      </c>
      <c r="X88" s="11">
        <f t="shared" si="91"/>
        <v>-1.3228699347321071E-2</v>
      </c>
      <c r="Y88" s="11">
        <f t="shared" si="92"/>
        <v>-1.2203590333800474E-2</v>
      </c>
      <c r="Z88" s="4">
        <f t="shared" si="106"/>
        <v>13488.902376818163</v>
      </c>
      <c r="AA88" s="4">
        <f t="shared" si="93"/>
        <v>38908.371990874839</v>
      </c>
      <c r="AB88" s="4">
        <f t="shared" si="94"/>
        <v>6363.7774193187106</v>
      </c>
      <c r="AC88" s="12">
        <f t="shared" si="95"/>
        <v>2.2340262174733021</v>
      </c>
      <c r="AD88" s="12">
        <f t="shared" si="96"/>
        <v>3.2887712069244066</v>
      </c>
      <c r="AE88" s="12">
        <f t="shared" si="97"/>
        <v>1.702161448992072</v>
      </c>
      <c r="AF88" s="11">
        <f t="shared" si="98"/>
        <v>-2.9039671966837322E-3</v>
      </c>
      <c r="AG88" s="11">
        <f t="shared" si="99"/>
        <v>2.0567434751257441E-3</v>
      </c>
      <c r="AH88" s="11">
        <f t="shared" si="100"/>
        <v>8.257041531207765E-4</v>
      </c>
      <c r="AI88" s="1">
        <f t="shared" si="58"/>
        <v>113381.86611769089</v>
      </c>
      <c r="AJ88" s="1">
        <f t="shared" si="59"/>
        <v>47780.203711034519</v>
      </c>
      <c r="AK88" s="1">
        <f t="shared" si="60"/>
        <v>14124.724244545549</v>
      </c>
      <c r="AL88" s="19">
        <f t="shared" si="114"/>
        <v>22.49812149819752</v>
      </c>
      <c r="AM88" s="19">
        <f t="shared" si="114"/>
        <v>5.6546955259963907</v>
      </c>
      <c r="AN88" s="19">
        <f t="shared" si="114"/>
        <v>1.3591856581262229</v>
      </c>
      <c r="AO88" s="7">
        <f t="shared" si="112"/>
        <v>1.3250131470389203E-2</v>
      </c>
      <c r="AP88" s="7">
        <f t="shared" si="112"/>
        <v>2.0404206763020707E-2</v>
      </c>
      <c r="AQ88" s="7">
        <f t="shared" si="112"/>
        <v>1.4769382814134905E-2</v>
      </c>
      <c r="AR88" s="1">
        <f t="shared" si="107"/>
        <v>68885.116436350028</v>
      </c>
      <c r="AS88" s="1">
        <f t="shared" si="102"/>
        <v>32038.013020288668</v>
      </c>
      <c r="AT88" s="1">
        <f t="shared" si="103"/>
        <v>9433.6509240348059</v>
      </c>
      <c r="AU88" s="1">
        <f t="shared" si="64"/>
        <v>13777.023287270007</v>
      </c>
      <c r="AV88" s="1">
        <f t="shared" si="65"/>
        <v>6407.6026040577344</v>
      </c>
      <c r="AW88" s="1">
        <f t="shared" si="66"/>
        <v>1886.7301848069612</v>
      </c>
      <c r="AX88" s="16">
        <v>0</v>
      </c>
      <c r="AY88" s="16">
        <v>0</v>
      </c>
      <c r="AZ88" s="16">
        <v>0</v>
      </c>
      <c r="BA88">
        <f t="shared" si="108"/>
        <v>0</v>
      </c>
      <c r="BB88">
        <f t="shared" si="109"/>
        <v>0</v>
      </c>
      <c r="BC88">
        <f t="shared" si="109"/>
        <v>0</v>
      </c>
      <c r="BD88">
        <f t="shared" si="109"/>
        <v>0</v>
      </c>
      <c r="BE88">
        <f t="shared" si="110"/>
        <v>0</v>
      </c>
      <c r="BF88">
        <f t="shared" si="110"/>
        <v>0</v>
      </c>
      <c r="BG88">
        <f t="shared" si="110"/>
        <v>0</v>
      </c>
      <c r="BH88">
        <f t="shared" si="104"/>
        <v>0</v>
      </c>
      <c r="BI88">
        <f t="shared" si="113"/>
        <v>0</v>
      </c>
      <c r="BJ88">
        <f t="shared" si="113"/>
        <v>0</v>
      </c>
      <c r="BK88" s="7">
        <f t="shared" si="111"/>
        <v>4.7006453735719739E-2</v>
      </c>
    </row>
    <row r="89" spans="1:63">
      <c r="A89">
        <f t="shared" si="67"/>
        <v>2043</v>
      </c>
      <c r="B89" s="4">
        <f t="shared" si="72"/>
        <v>1243.417176333721</v>
      </c>
      <c r="C89" s="4">
        <f t="shared" si="73"/>
        <v>3336.7097581006956</v>
      </c>
      <c r="D89" s="4">
        <f t="shared" si="74"/>
        <v>5857.240300858859</v>
      </c>
      <c r="E89" s="11">
        <f t="shared" si="75"/>
        <v>1.7949513951526627E-3</v>
      </c>
      <c r="F89" s="11">
        <f t="shared" si="76"/>
        <v>3.5984818404211274E-3</v>
      </c>
      <c r="G89" s="11">
        <f t="shared" si="77"/>
        <v>7.9448335254410033E-3</v>
      </c>
      <c r="H89" s="4">
        <f t="shared" si="78"/>
        <v>70187.029094826983</v>
      </c>
      <c r="I89" s="4">
        <f t="shared" si="79"/>
        <v>32999.849138567246</v>
      </c>
      <c r="J89" s="4">
        <f t="shared" si="80"/>
        <v>9696.2068819629203</v>
      </c>
      <c r="K89" s="4">
        <f t="shared" si="51"/>
        <v>56446.887199818979</v>
      </c>
      <c r="L89" s="4">
        <f t="shared" si="52"/>
        <v>9889.9369531472967</v>
      </c>
      <c r="M89" s="4">
        <f t="shared" si="53"/>
        <v>1655.4224146380243</v>
      </c>
      <c r="N89" s="11">
        <f t="shared" si="81"/>
        <v>1.7074168419457969E-2</v>
      </c>
      <c r="O89" s="11">
        <f t="shared" si="82"/>
        <v>2.6328491255373843E-2</v>
      </c>
      <c r="P89" s="11">
        <f t="shared" si="83"/>
        <v>1.973026286920132E-2</v>
      </c>
      <c r="Q89" s="4">
        <f t="shared" si="84"/>
        <v>6118.0409755101582</v>
      </c>
      <c r="R89" s="4">
        <f t="shared" si="85"/>
        <v>12227.368557072106</v>
      </c>
      <c r="S89" s="4">
        <f t="shared" si="86"/>
        <v>3856.2444587874902</v>
      </c>
      <c r="T89" s="4">
        <f t="shared" si="87"/>
        <v>87.167686884770546</v>
      </c>
      <c r="U89" s="4">
        <f t="shared" si="88"/>
        <v>370.52801380179227</v>
      </c>
      <c r="V89" s="4">
        <f t="shared" si="89"/>
        <v>397.70649551227643</v>
      </c>
      <c r="W89" s="11">
        <f t="shared" si="90"/>
        <v>-1.219247815263802E-2</v>
      </c>
      <c r="X89" s="11">
        <f t="shared" si="91"/>
        <v>-1.3228699347321071E-2</v>
      </c>
      <c r="Y89" s="11">
        <f t="shared" si="92"/>
        <v>-1.2203590333800474E-2</v>
      </c>
      <c r="Z89" s="4">
        <f t="shared" si="106"/>
        <v>13540.473242506247</v>
      </c>
      <c r="AA89" s="4">
        <f t="shared" si="93"/>
        <v>39645.699843431612</v>
      </c>
      <c r="AB89" s="4">
        <f t="shared" si="94"/>
        <v>6470.4463975718118</v>
      </c>
      <c r="AC89" s="12">
        <f t="shared" si="95"/>
        <v>2.2275386786212281</v>
      </c>
      <c r="AD89" s="12">
        <f t="shared" si="96"/>
        <v>3.2955353656454296</v>
      </c>
      <c r="AE89" s="12">
        <f t="shared" si="97"/>
        <v>1.7035669307697869</v>
      </c>
      <c r="AF89" s="11">
        <f t="shared" si="98"/>
        <v>-2.9039671966837322E-3</v>
      </c>
      <c r="AG89" s="11">
        <f t="shared" si="99"/>
        <v>2.0567434751257441E-3</v>
      </c>
      <c r="AH89" s="11">
        <f t="shared" si="100"/>
        <v>8.257041531207765E-4</v>
      </c>
      <c r="AI89" s="1">
        <f t="shared" si="58"/>
        <v>115820.70279319183</v>
      </c>
      <c r="AJ89" s="1">
        <f t="shared" si="59"/>
        <v>49409.785943988805</v>
      </c>
      <c r="AK89" s="1">
        <f t="shared" si="60"/>
        <v>14598.982004897956</v>
      </c>
      <c r="AL89" s="19">
        <f t="shared" si="114"/>
        <v>22.793243535208546</v>
      </c>
      <c r="AM89" s="19">
        <f t="shared" si="114"/>
        <v>5.7689213069238052</v>
      </c>
      <c r="AN89" s="19">
        <f t="shared" si="114"/>
        <v>1.3790592480935675</v>
      </c>
      <c r="AO89" s="7">
        <f t="shared" si="112"/>
        <v>1.3117630155685312E-2</v>
      </c>
      <c r="AP89" s="7">
        <f t="shared" si="112"/>
        <v>2.0200164695390498E-2</v>
      </c>
      <c r="AQ89" s="7">
        <f t="shared" si="112"/>
        <v>1.4621688985993555E-2</v>
      </c>
      <c r="AR89" s="1">
        <f t="shared" si="107"/>
        <v>70187.029094826983</v>
      </c>
      <c r="AS89" s="1">
        <f t="shared" si="102"/>
        <v>32999.849138567246</v>
      </c>
      <c r="AT89" s="1">
        <f t="shared" si="103"/>
        <v>9696.2068819629203</v>
      </c>
      <c r="AU89" s="1">
        <f t="shared" si="64"/>
        <v>14037.405818965397</v>
      </c>
      <c r="AV89" s="1">
        <f t="shared" si="65"/>
        <v>6599.9698277134494</v>
      </c>
      <c r="AW89" s="1">
        <f t="shared" si="66"/>
        <v>1939.2413763925842</v>
      </c>
      <c r="AX89" s="16">
        <v>0</v>
      </c>
      <c r="AY89" s="16">
        <v>0</v>
      </c>
      <c r="AZ89" s="16">
        <v>0</v>
      </c>
      <c r="BA89">
        <f t="shared" si="108"/>
        <v>0</v>
      </c>
      <c r="BB89">
        <f t="shared" si="109"/>
        <v>0</v>
      </c>
      <c r="BC89">
        <f t="shared" si="109"/>
        <v>0</v>
      </c>
      <c r="BD89">
        <f t="shared" si="109"/>
        <v>0</v>
      </c>
      <c r="BE89">
        <f t="shared" si="110"/>
        <v>0</v>
      </c>
      <c r="BF89">
        <f t="shared" si="110"/>
        <v>0</v>
      </c>
      <c r="BG89">
        <f t="shared" si="110"/>
        <v>0</v>
      </c>
      <c r="BH89">
        <f t="shared" si="104"/>
        <v>0</v>
      </c>
      <c r="BI89">
        <f t="shared" si="113"/>
        <v>0</v>
      </c>
      <c r="BJ89">
        <f t="shared" si="113"/>
        <v>0</v>
      </c>
      <c r="BK89" s="7">
        <f t="shared" si="111"/>
        <v>4.6976710935000526E-2</v>
      </c>
    </row>
    <row r="90" spans="1:63">
      <c r="A90">
        <f t="shared" si="67"/>
        <v>2044</v>
      </c>
      <c r="B90" s="4">
        <f t="shared" si="72"/>
        <v>1245.5374560593673</v>
      </c>
      <c r="C90" s="4">
        <f t="shared" si="73"/>
        <v>3348.1164930984128</v>
      </c>
      <c r="D90" s="4">
        <f t="shared" si="74"/>
        <v>5901.4483600122458</v>
      </c>
      <c r="E90" s="11">
        <f t="shared" si="75"/>
        <v>1.7052038253950294E-3</v>
      </c>
      <c r="F90" s="11">
        <f t="shared" si="76"/>
        <v>3.4185577484000707E-3</v>
      </c>
      <c r="G90" s="11">
        <f t="shared" si="77"/>
        <v>7.5475918491689524E-3</v>
      </c>
      <c r="H90" s="4">
        <f t="shared" si="78"/>
        <v>71494.816568975089</v>
      </c>
      <c r="I90" s="4">
        <f t="shared" si="79"/>
        <v>33975.475570938732</v>
      </c>
      <c r="J90" s="4">
        <f t="shared" si="80"/>
        <v>9960.0607236964825</v>
      </c>
      <c r="K90" s="4">
        <f t="shared" si="51"/>
        <v>57400.776043436272</v>
      </c>
      <c r="L90" s="4">
        <f t="shared" si="52"/>
        <v>10147.638423266797</v>
      </c>
      <c r="M90" s="4">
        <f t="shared" si="53"/>
        <v>1687.7315730126654</v>
      </c>
      <c r="N90" s="11">
        <f t="shared" si="81"/>
        <v>1.6898874161839661E-2</v>
      </c>
      <c r="O90" s="11">
        <f t="shared" si="82"/>
        <v>2.6056937606411257E-2</v>
      </c>
      <c r="P90" s="11">
        <f t="shared" si="83"/>
        <v>1.9517168602374957E-2</v>
      </c>
      <c r="Q90" s="4">
        <f t="shared" si="84"/>
        <v>6156.0538000337592</v>
      </c>
      <c r="R90" s="4">
        <f t="shared" si="85"/>
        <v>12422.331164695637</v>
      </c>
      <c r="S90" s="4">
        <f t="shared" si="86"/>
        <v>3912.8402172340843</v>
      </c>
      <c r="T90" s="4">
        <f t="shared" si="87"/>
        <v>86.10489676681199</v>
      </c>
      <c r="U90" s="4">
        <f t="shared" si="88"/>
        <v>365.62641010744835</v>
      </c>
      <c r="V90" s="4">
        <f t="shared" si="89"/>
        <v>392.85304836795314</v>
      </c>
      <c r="W90" s="11">
        <f t="shared" si="90"/>
        <v>-1.219247815263802E-2</v>
      </c>
      <c r="X90" s="11">
        <f t="shared" si="91"/>
        <v>-1.3228699347321071E-2</v>
      </c>
      <c r="Y90" s="11">
        <f t="shared" si="92"/>
        <v>-1.2203590333800474E-2</v>
      </c>
      <c r="Z90" s="4">
        <f t="shared" si="106"/>
        <v>13588.597143256071</v>
      </c>
      <c r="AA90" s="4">
        <f t="shared" si="93"/>
        <v>40378.603479127349</v>
      </c>
      <c r="AB90" s="4">
        <f t="shared" si="94"/>
        <v>6574.7948934903552</v>
      </c>
      <c r="AC90" s="12">
        <f t="shared" si="95"/>
        <v>2.2210699793691679</v>
      </c>
      <c r="AD90" s="12">
        <f t="shared" si="96"/>
        <v>3.3023134365057669</v>
      </c>
      <c r="AE90" s="12">
        <f t="shared" si="97"/>
        <v>1.7049735730596427</v>
      </c>
      <c r="AF90" s="11">
        <f t="shared" si="98"/>
        <v>-2.9039671966837322E-3</v>
      </c>
      <c r="AG90" s="11">
        <f t="shared" si="99"/>
        <v>2.0567434751257441E-3</v>
      </c>
      <c r="AH90" s="11">
        <f t="shared" si="100"/>
        <v>8.257041531207765E-4</v>
      </c>
      <c r="AI90" s="1">
        <f t="shared" si="58"/>
        <v>118276.03833283806</v>
      </c>
      <c r="AJ90" s="1">
        <f t="shared" si="59"/>
        <v>51068.777177303375</v>
      </c>
      <c r="AK90" s="1">
        <f t="shared" si="60"/>
        <v>15078.325180800744</v>
      </c>
      <c r="AL90" s="19">
        <f t="shared" si="114"/>
        <v>23.089246940564443</v>
      </c>
      <c r="AM90" s="19">
        <f t="shared" si="114"/>
        <v>5.8842891358332672</v>
      </c>
      <c r="AN90" s="19">
        <f t="shared" si="114"/>
        <v>1.3990217817582609</v>
      </c>
      <c r="AO90" s="7">
        <f t="shared" ref="AO90:AQ105" si="115">AO$5*AO89</f>
        <v>1.2986453854128459E-2</v>
      </c>
      <c r="AP90" s="7">
        <f t="shared" si="115"/>
        <v>1.9998163048436594E-2</v>
      </c>
      <c r="AQ90" s="7">
        <f t="shared" si="115"/>
        <v>1.447547209613362E-2</v>
      </c>
      <c r="AR90" s="1">
        <f t="shared" si="107"/>
        <v>71494.816568975089</v>
      </c>
      <c r="AS90" s="1">
        <f t="shared" si="102"/>
        <v>33975.475570938732</v>
      </c>
      <c r="AT90" s="1">
        <f t="shared" si="103"/>
        <v>9960.0607236964825</v>
      </c>
      <c r="AU90" s="1">
        <f t="shared" si="64"/>
        <v>14298.963313795019</v>
      </c>
      <c r="AV90" s="1">
        <f t="shared" si="65"/>
        <v>6795.0951141877467</v>
      </c>
      <c r="AW90" s="1">
        <f t="shared" si="66"/>
        <v>1992.0121447392967</v>
      </c>
      <c r="AX90" s="16">
        <v>0</v>
      </c>
      <c r="AY90" s="16">
        <v>0</v>
      </c>
      <c r="AZ90" s="16">
        <v>0</v>
      </c>
      <c r="BA90">
        <f t="shared" si="108"/>
        <v>0</v>
      </c>
      <c r="BB90">
        <f t="shared" si="109"/>
        <v>0</v>
      </c>
      <c r="BC90">
        <f t="shared" si="109"/>
        <v>0</v>
      </c>
      <c r="BD90">
        <f t="shared" si="109"/>
        <v>0</v>
      </c>
      <c r="BE90">
        <f t="shared" si="110"/>
        <v>0</v>
      </c>
      <c r="BF90">
        <f t="shared" si="110"/>
        <v>0</v>
      </c>
      <c r="BG90">
        <f t="shared" si="110"/>
        <v>0</v>
      </c>
      <c r="BH90">
        <f t="shared" si="104"/>
        <v>0</v>
      </c>
      <c r="BI90">
        <f t="shared" si="113"/>
        <v>0</v>
      </c>
      <c r="BJ90">
        <f t="shared" si="113"/>
        <v>0</v>
      </c>
      <c r="BK90" s="7">
        <f t="shared" si="111"/>
        <v>4.6940259035803428E-2</v>
      </c>
    </row>
    <row r="91" spans="1:63">
      <c r="A91">
        <f t="shared" si="67"/>
        <v>2045</v>
      </c>
      <c r="B91" s="4">
        <f t="shared" si="72"/>
        <v>1247.5551565323753</v>
      </c>
      <c r="C91" s="4">
        <f t="shared" si="73"/>
        <v>3358.9899361994389</v>
      </c>
      <c r="D91" s="4">
        <f t="shared" si="74"/>
        <v>5943.7629973755502</v>
      </c>
      <c r="E91" s="11">
        <f t="shared" si="75"/>
        <v>1.6199436341252779E-3</v>
      </c>
      <c r="F91" s="11">
        <f t="shared" si="76"/>
        <v>3.2476298609800669E-3</v>
      </c>
      <c r="G91" s="11">
        <f t="shared" si="77"/>
        <v>7.170212256710504E-3</v>
      </c>
      <c r="H91" s="4">
        <f t="shared" si="78"/>
        <v>72808.332872711049</v>
      </c>
      <c r="I91" s="4">
        <f t="shared" si="79"/>
        <v>34964.812942683362</v>
      </c>
      <c r="J91" s="4">
        <f t="shared" si="80"/>
        <v>10225.137120855823</v>
      </c>
      <c r="K91" s="4">
        <f t="shared" si="51"/>
        <v>58360.812739602181</v>
      </c>
      <c r="L91" s="4">
        <f t="shared" si="52"/>
        <v>10409.323518916115</v>
      </c>
      <c r="M91" s="4">
        <f t="shared" si="53"/>
        <v>1720.313734812559</v>
      </c>
      <c r="N91" s="11">
        <f t="shared" si="81"/>
        <v>1.6725151859261045E-2</v>
      </c>
      <c r="O91" s="11">
        <f t="shared" si="82"/>
        <v>2.5787782805634762E-2</v>
      </c>
      <c r="P91" s="11">
        <f t="shared" si="83"/>
        <v>1.9305298497042989E-2</v>
      </c>
      <c r="Q91" s="4">
        <f t="shared" si="84"/>
        <v>6192.717462761464</v>
      </c>
      <c r="R91" s="4">
        <f t="shared" si="85"/>
        <v>12614.942562881994</v>
      </c>
      <c r="S91" s="4">
        <f t="shared" si="86"/>
        <v>3967.9547549102995</v>
      </c>
      <c r="T91" s="4">
        <f t="shared" si="87"/>
        <v>85.055064694147489</v>
      </c>
      <c r="U91" s="4">
        <f t="shared" si="88"/>
        <v>360.7896482546966</v>
      </c>
      <c r="V91" s="4">
        <f t="shared" si="89"/>
        <v>388.05883070428592</v>
      </c>
      <c r="W91" s="11">
        <f t="shared" si="90"/>
        <v>-1.219247815263802E-2</v>
      </c>
      <c r="X91" s="11">
        <f t="shared" si="91"/>
        <v>-1.3228699347321071E-2</v>
      </c>
      <c r="Y91" s="11">
        <f t="shared" si="92"/>
        <v>-1.2203590333800474E-2</v>
      </c>
      <c r="Z91" s="4">
        <f t="shared" si="106"/>
        <v>13633.320266820681</v>
      </c>
      <c r="AA91" s="4">
        <f t="shared" si="93"/>
        <v>41106.803735434267</v>
      </c>
      <c r="AB91" s="4">
        <f t="shared" si="94"/>
        <v>6676.7976771600925</v>
      </c>
      <c r="AC91" s="12">
        <f t="shared" si="95"/>
        <v>2.2146200650075407</v>
      </c>
      <c r="AD91" s="12">
        <f t="shared" si="96"/>
        <v>3.3091054481191202</v>
      </c>
      <c r="AE91" s="12">
        <f t="shared" si="97"/>
        <v>1.7063813768198792</v>
      </c>
      <c r="AF91" s="11">
        <f t="shared" si="98"/>
        <v>-2.9039671966837322E-3</v>
      </c>
      <c r="AG91" s="11">
        <f t="shared" si="99"/>
        <v>2.0567434751257441E-3</v>
      </c>
      <c r="AH91" s="11">
        <f t="shared" si="100"/>
        <v>8.257041531207765E-4</v>
      </c>
      <c r="AI91" s="1">
        <f t="shared" si="58"/>
        <v>120747.39781334926</v>
      </c>
      <c r="AJ91" s="1">
        <f t="shared" si="59"/>
        <v>52756.994573760785</v>
      </c>
      <c r="AK91" s="1">
        <f t="shared" si="60"/>
        <v>15562.504807459965</v>
      </c>
      <c r="AL91" s="19">
        <f t="shared" si="114"/>
        <v>23.386095906085458</v>
      </c>
      <c r="AM91" s="19">
        <f t="shared" si="114"/>
        <v>6.0007873596601797</v>
      </c>
      <c r="AN91" s="19">
        <f t="shared" si="114"/>
        <v>1.4190707675143486</v>
      </c>
      <c r="AO91" s="7">
        <f t="shared" si="115"/>
        <v>1.2856589315587174E-2</v>
      </c>
      <c r="AP91" s="7">
        <f t="shared" si="115"/>
        <v>1.979818141795223E-2</v>
      </c>
      <c r="AQ91" s="7">
        <f t="shared" si="115"/>
        <v>1.4330717375172284E-2</v>
      </c>
      <c r="AR91" s="1">
        <f t="shared" si="107"/>
        <v>72808.332872711049</v>
      </c>
      <c r="AS91" s="1">
        <f t="shared" si="102"/>
        <v>34964.812942683362</v>
      </c>
      <c r="AT91" s="1">
        <f t="shared" si="103"/>
        <v>10225.137120855823</v>
      </c>
      <c r="AU91" s="1">
        <f t="shared" si="64"/>
        <v>14561.666574542211</v>
      </c>
      <c r="AV91" s="1">
        <f t="shared" si="65"/>
        <v>6992.9625885366731</v>
      </c>
      <c r="AW91" s="1">
        <f t="shared" si="66"/>
        <v>2045.0274241711647</v>
      </c>
      <c r="AX91" s="16">
        <v>0</v>
      </c>
      <c r="AY91" s="16">
        <v>0</v>
      </c>
      <c r="AZ91" s="16">
        <v>0</v>
      </c>
      <c r="BA91">
        <f t="shared" si="108"/>
        <v>0</v>
      </c>
      <c r="BB91">
        <f t="shared" si="109"/>
        <v>0</v>
      </c>
      <c r="BC91">
        <f t="shared" si="109"/>
        <v>0</v>
      </c>
      <c r="BD91">
        <f t="shared" si="109"/>
        <v>0</v>
      </c>
      <c r="BE91">
        <f t="shared" si="110"/>
        <v>0</v>
      </c>
      <c r="BF91">
        <f t="shared" si="110"/>
        <v>0</v>
      </c>
      <c r="BG91">
        <f t="shared" si="110"/>
        <v>0</v>
      </c>
      <c r="BH91">
        <f t="shared" si="104"/>
        <v>0</v>
      </c>
      <c r="BI91">
        <f t="shared" si="113"/>
        <v>0</v>
      </c>
      <c r="BJ91">
        <f t="shared" si="113"/>
        <v>0</v>
      </c>
      <c r="BK91" s="7">
        <f t="shared" si="111"/>
        <v>4.689754503783547E-2</v>
      </c>
    </row>
    <row r="92" spans="1:63">
      <c r="A92">
        <f t="shared" si="67"/>
        <v>2046</v>
      </c>
      <c r="B92" s="4">
        <f t="shared" si="72"/>
        <v>1249.4750771147178</v>
      </c>
      <c r="C92" s="4">
        <f t="shared" si="73"/>
        <v>3369.3532544179952</v>
      </c>
      <c r="D92" s="4">
        <f t="shared" si="74"/>
        <v>5984.2501375555757</v>
      </c>
      <c r="E92" s="11">
        <f t="shared" si="75"/>
        <v>1.5389464524190139E-3</v>
      </c>
      <c r="F92" s="11">
        <f t="shared" si="76"/>
        <v>3.0852483679310633E-3</v>
      </c>
      <c r="G92" s="11">
        <f t="shared" si="77"/>
        <v>6.8117016438749784E-3</v>
      </c>
      <c r="H92" s="4">
        <f t="shared" si="78"/>
        <v>74127.434558945824</v>
      </c>
      <c r="I92" s="4">
        <f t="shared" si="79"/>
        <v>35967.781450881543</v>
      </c>
      <c r="J92" s="4">
        <f t="shared" si="80"/>
        <v>10491.365159230299</v>
      </c>
      <c r="K92" s="4">
        <f t="shared" si="51"/>
        <v>59326.861268910274</v>
      </c>
      <c r="L92" s="4">
        <f t="shared" si="52"/>
        <v>10674.980844979531</v>
      </c>
      <c r="M92" s="4">
        <f t="shared" si="53"/>
        <v>1753.1628722184018</v>
      </c>
      <c r="N92" s="11">
        <f t="shared" si="81"/>
        <v>1.655303420153631E-2</v>
      </c>
      <c r="O92" s="11">
        <f t="shared" si="82"/>
        <v>2.5521094197971328E-2</v>
      </c>
      <c r="P92" s="11">
        <f t="shared" si="83"/>
        <v>1.9094852724303779E-2</v>
      </c>
      <c r="Q92" s="4">
        <f t="shared" si="84"/>
        <v>6228.0412189684475</v>
      </c>
      <c r="R92" s="4">
        <f t="shared" si="85"/>
        <v>12805.136989902892</v>
      </c>
      <c r="S92" s="4">
        <f t="shared" si="86"/>
        <v>4021.5828228420187</v>
      </c>
      <c r="T92" s="4">
        <f t="shared" si="87"/>
        <v>84.018032676092886</v>
      </c>
      <c r="U92" s="4">
        <f t="shared" si="88"/>
        <v>356.01687047030947</v>
      </c>
      <c r="V92" s="4">
        <f t="shared" si="89"/>
        <v>383.32311970895717</v>
      </c>
      <c r="W92" s="11">
        <f t="shared" si="90"/>
        <v>-1.219247815263802E-2</v>
      </c>
      <c r="X92" s="11">
        <f t="shared" si="91"/>
        <v>-1.3228699347321071E-2</v>
      </c>
      <c r="Y92" s="11">
        <f t="shared" si="92"/>
        <v>-1.2203590333800474E-2</v>
      </c>
      <c r="Z92" s="4">
        <f t="shared" si="106"/>
        <v>13674.689844355476</v>
      </c>
      <c r="AA92" s="4">
        <f t="shared" si="93"/>
        <v>41830.032222432645</v>
      </c>
      <c r="AB92" s="4">
        <f t="shared" si="94"/>
        <v>6776.434811934545</v>
      </c>
      <c r="AC92" s="12">
        <f t="shared" si="95"/>
        <v>2.2081888809856411</v>
      </c>
      <c r="AD92" s="12">
        <f t="shared" si="96"/>
        <v>3.3159114291580423</v>
      </c>
      <c r="AE92" s="12">
        <f t="shared" si="97"/>
        <v>1.7077903430095274</v>
      </c>
      <c r="AF92" s="11">
        <f t="shared" si="98"/>
        <v>-2.9039671966837322E-3</v>
      </c>
      <c r="AG92" s="11">
        <f t="shared" si="99"/>
        <v>2.0567434751257441E-3</v>
      </c>
      <c r="AH92" s="11">
        <f t="shared" si="100"/>
        <v>8.257041531207765E-4</v>
      </c>
      <c r="AI92" s="1">
        <f t="shared" si="58"/>
        <v>123234.32460655655</v>
      </c>
      <c r="AJ92" s="1">
        <f t="shared" si="59"/>
        <v>54474.257704921387</v>
      </c>
      <c r="AK92" s="1">
        <f t="shared" si="60"/>
        <v>16051.281750885135</v>
      </c>
      <c r="AL92" s="19">
        <f t="shared" si="114"/>
        <v>23.683754682537341</v>
      </c>
      <c r="AM92" s="19">
        <f t="shared" si="114"/>
        <v>6.1184039896893152</v>
      </c>
      <c r="AN92" s="19">
        <f t="shared" si="114"/>
        <v>1.4392037065979193</v>
      </c>
      <c r="AO92" s="7">
        <f t="shared" si="115"/>
        <v>1.2728023422431303E-2</v>
      </c>
      <c r="AP92" s="7">
        <f t="shared" si="115"/>
        <v>1.9600199603772708E-2</v>
      </c>
      <c r="AQ92" s="7">
        <f t="shared" si="115"/>
        <v>1.418741020142056E-2</v>
      </c>
      <c r="AR92" s="1">
        <f t="shared" si="107"/>
        <v>74127.434558945824</v>
      </c>
      <c r="AS92" s="1">
        <f t="shared" si="102"/>
        <v>35967.781450881543</v>
      </c>
      <c r="AT92" s="1">
        <f t="shared" si="103"/>
        <v>10491.365159230299</v>
      </c>
      <c r="AU92" s="1">
        <f t="shared" si="64"/>
        <v>14825.486911789165</v>
      </c>
      <c r="AV92" s="1">
        <f t="shared" si="65"/>
        <v>7193.5562901763087</v>
      </c>
      <c r="AW92" s="1">
        <f t="shared" si="66"/>
        <v>2098.2730318460599</v>
      </c>
      <c r="AX92" s="16">
        <v>0</v>
      </c>
      <c r="AY92" s="16">
        <v>0</v>
      </c>
      <c r="AZ92" s="16">
        <v>0</v>
      </c>
      <c r="BA92">
        <f t="shared" si="108"/>
        <v>0</v>
      </c>
      <c r="BB92">
        <f t="shared" si="109"/>
        <v>0</v>
      </c>
      <c r="BC92">
        <f t="shared" si="109"/>
        <v>0</v>
      </c>
      <c r="BD92">
        <f t="shared" si="109"/>
        <v>0</v>
      </c>
      <c r="BE92">
        <f t="shared" si="110"/>
        <v>0</v>
      </c>
      <c r="BF92">
        <f t="shared" si="110"/>
        <v>0</v>
      </c>
      <c r="BG92">
        <f t="shared" si="110"/>
        <v>0</v>
      </c>
      <c r="BH92">
        <f t="shared" si="104"/>
        <v>0</v>
      </c>
      <c r="BI92">
        <f t="shared" si="113"/>
        <v>0</v>
      </c>
      <c r="BJ92">
        <f t="shared" si="113"/>
        <v>0</v>
      </c>
      <c r="BK92" s="7">
        <f t="shared" si="111"/>
        <v>4.6848989349231401E-2</v>
      </c>
    </row>
    <row r="93" spans="1:63">
      <c r="A93">
        <f t="shared" si="67"/>
        <v>2047</v>
      </c>
      <c r="B93" s="4">
        <f t="shared" si="72"/>
        <v>1251.301808590164</v>
      </c>
      <c r="C93" s="4">
        <f t="shared" si="73"/>
        <v>3379.2287814657129</v>
      </c>
      <c r="D93" s="4">
        <f t="shared" si="74"/>
        <v>6022.9749177299555</v>
      </c>
      <c r="E93" s="11">
        <f t="shared" si="75"/>
        <v>1.4619991297980632E-3</v>
      </c>
      <c r="F93" s="11">
        <f t="shared" si="76"/>
        <v>2.9309859495345101E-3</v>
      </c>
      <c r="G93" s="11">
        <f t="shared" si="77"/>
        <v>6.4711165616812292E-3</v>
      </c>
      <c r="H93" s="4">
        <f t="shared" si="78"/>
        <v>75451.980441891152</v>
      </c>
      <c r="I93" s="4">
        <f t="shared" si="79"/>
        <v>36984.300699148516</v>
      </c>
      <c r="J93" s="4">
        <f t="shared" si="80"/>
        <v>10758.678112868978</v>
      </c>
      <c r="K93" s="4">
        <f t="shared" si="51"/>
        <v>60298.78637105348</v>
      </c>
      <c r="L93" s="4">
        <f t="shared" si="52"/>
        <v>10944.598040238896</v>
      </c>
      <c r="M93" s="4">
        <f t="shared" si="53"/>
        <v>1786.2731058697314</v>
      </c>
      <c r="N93" s="11">
        <f t="shared" si="81"/>
        <v>1.6382547152423488E-2</v>
      </c>
      <c r="O93" s="11">
        <f t="shared" si="82"/>
        <v>2.5256925438528199E-2</v>
      </c>
      <c r="P93" s="11">
        <f t="shared" si="83"/>
        <v>1.8885999798428754E-2</v>
      </c>
      <c r="Q93" s="4">
        <f t="shared" si="84"/>
        <v>6262.0348528019285</v>
      </c>
      <c r="R93" s="4">
        <f t="shared" si="85"/>
        <v>12992.852244246269</v>
      </c>
      <c r="S93" s="4">
        <f t="shared" si="86"/>
        <v>4073.721840743427</v>
      </c>
      <c r="T93" s="4">
        <f t="shared" si="87"/>
        <v>82.993644648261991</v>
      </c>
      <c r="U93" s="4">
        <f t="shared" si="88"/>
        <v>351.30723032828359</v>
      </c>
      <c r="V93" s="4">
        <f t="shared" si="89"/>
        <v>378.64520139055469</v>
      </c>
      <c r="W93" s="11">
        <f t="shared" si="90"/>
        <v>-1.219247815263802E-2</v>
      </c>
      <c r="X93" s="11">
        <f t="shared" si="91"/>
        <v>-1.3228699347321071E-2</v>
      </c>
      <c r="Y93" s="11">
        <f t="shared" si="92"/>
        <v>-1.2203590333800474E-2</v>
      </c>
      <c r="Z93" s="4">
        <f t="shared" si="106"/>
        <v>13712.754005441655</v>
      </c>
      <c r="AA93" s="4">
        <f t="shared" si="93"/>
        <v>42548.030864626679</v>
      </c>
      <c r="AB93" s="4">
        <f t="shared" si="94"/>
        <v>6873.6912613550094</v>
      </c>
      <c r="AC93" s="12">
        <f t="shared" si="95"/>
        <v>2.2017763729111772</v>
      </c>
      <c r="AD93" s="12">
        <f t="shared" si="96"/>
        <v>3.3227314083540578</v>
      </c>
      <c r="AE93" s="12">
        <f t="shared" si="97"/>
        <v>1.7092004725884098</v>
      </c>
      <c r="AF93" s="11">
        <f t="shared" si="98"/>
        <v>-2.9039671966837322E-3</v>
      </c>
      <c r="AG93" s="11">
        <f t="shared" si="99"/>
        <v>2.0567434751257441E-3</v>
      </c>
      <c r="AH93" s="11">
        <f t="shared" si="100"/>
        <v>8.257041531207765E-4</v>
      </c>
      <c r="AI93" s="1">
        <f t="shared" si="58"/>
        <v>125736.37905769006</v>
      </c>
      <c r="AJ93" s="1">
        <f t="shared" si="59"/>
        <v>56220.388224605558</v>
      </c>
      <c r="AK93" s="1">
        <f t="shared" si="60"/>
        <v>16544.426607642679</v>
      </c>
      <c r="AL93" s="19">
        <f t="shared" si="114"/>
        <v>23.982187593024488</v>
      </c>
      <c r="AM93" s="19">
        <f t="shared" si="114"/>
        <v>6.2371267097492016</v>
      </c>
      <c r="AN93" s="19">
        <f t="shared" si="114"/>
        <v>1.4594180942133397</v>
      </c>
      <c r="AO93" s="7">
        <f t="shared" si="115"/>
        <v>1.2600743188206989E-2</v>
      </c>
      <c r="AP93" s="7">
        <f t="shared" si="115"/>
        <v>1.9404197607734982E-2</v>
      </c>
      <c r="AQ93" s="7">
        <f t="shared" si="115"/>
        <v>1.4045536099406354E-2</v>
      </c>
      <c r="AR93" s="1">
        <f t="shared" si="107"/>
        <v>75451.980441891152</v>
      </c>
      <c r="AS93" s="1">
        <f t="shared" si="102"/>
        <v>36984.300699148516</v>
      </c>
      <c r="AT93" s="1">
        <f t="shared" si="103"/>
        <v>10758.678112868978</v>
      </c>
      <c r="AU93" s="1">
        <f t="shared" si="64"/>
        <v>15090.396088378231</v>
      </c>
      <c r="AV93" s="1">
        <f t="shared" si="65"/>
        <v>7396.8601398297033</v>
      </c>
      <c r="AW93" s="1">
        <f t="shared" si="66"/>
        <v>2151.7356225737958</v>
      </c>
      <c r="AX93" s="16">
        <v>0</v>
      </c>
      <c r="AY93" s="16">
        <v>0</v>
      </c>
      <c r="AZ93" s="16">
        <v>0</v>
      </c>
      <c r="BA93">
        <f t="shared" si="108"/>
        <v>0</v>
      </c>
      <c r="BB93">
        <f t="shared" si="109"/>
        <v>0</v>
      </c>
      <c r="BC93">
        <f t="shared" si="109"/>
        <v>0</v>
      </c>
      <c r="BD93">
        <f t="shared" si="109"/>
        <v>0</v>
      </c>
      <c r="BE93">
        <f t="shared" si="110"/>
        <v>0</v>
      </c>
      <c r="BF93">
        <f t="shared" si="110"/>
        <v>0</v>
      </c>
      <c r="BG93">
        <f t="shared" si="110"/>
        <v>0</v>
      </c>
      <c r="BH93">
        <f t="shared" si="104"/>
        <v>0</v>
      </c>
      <c r="BI93">
        <f t="shared" si="113"/>
        <v>0</v>
      </c>
      <c r="BJ93">
        <f t="shared" si="113"/>
        <v>0</v>
      </c>
      <c r="BK93" s="7">
        <f t="shared" si="111"/>
        <v>4.679498747773822E-2</v>
      </c>
    </row>
    <row r="94" spans="1:63">
      <c r="A94">
        <f t="shared" si="67"/>
        <v>2048</v>
      </c>
      <c r="B94" s="4">
        <f t="shared" si="72"/>
        <v>1253.039740637674</v>
      </c>
      <c r="C94" s="4">
        <f t="shared" si="73"/>
        <v>3388.6380299405146</v>
      </c>
      <c r="D94" s="4">
        <f t="shared" si="74"/>
        <v>6060.001521833633</v>
      </c>
      <c r="E94" s="11">
        <f t="shared" si="75"/>
        <v>1.38889917330816E-3</v>
      </c>
      <c r="F94" s="11">
        <f t="shared" si="76"/>
        <v>2.7844366520577844E-3</v>
      </c>
      <c r="G94" s="11">
        <f t="shared" si="77"/>
        <v>6.1475607335971672E-3</v>
      </c>
      <c r="H94" s="4">
        <f t="shared" si="78"/>
        <v>76781.831341453726</v>
      </c>
      <c r="I94" s="4">
        <f t="shared" si="79"/>
        <v>38014.289538654411</v>
      </c>
      <c r="J94" s="4">
        <f t="shared" si="80"/>
        <v>11027.01322033643</v>
      </c>
      <c r="K94" s="4">
        <f t="shared" si="51"/>
        <v>61276.453452609036</v>
      </c>
      <c r="L94" s="4">
        <f t="shared" si="52"/>
        <v>11218.161751941894</v>
      </c>
      <c r="M94" s="4">
        <f t="shared" si="53"/>
        <v>1819.6386883084281</v>
      </c>
      <c r="N94" s="11">
        <f t="shared" si="81"/>
        <v>1.6213710762591482E-2</v>
      </c>
      <c r="O94" s="11">
        <f t="shared" si="82"/>
        <v>2.4995318301979985E-2</v>
      </c>
      <c r="P94" s="11">
        <f t="shared" si="83"/>
        <v>1.8678880810026666E-2</v>
      </c>
      <c r="Q94" s="4">
        <f t="shared" si="84"/>
        <v>6294.7086289311028</v>
      </c>
      <c r="R94" s="4">
        <f t="shared" si="85"/>
        <v>13178.029528725003</v>
      </c>
      <c r="S94" s="4">
        <f t="shared" si="86"/>
        <v>4124.3716779109</v>
      </c>
      <c r="T94" s="4">
        <f t="shared" si="87"/>
        <v>81.981746449080248</v>
      </c>
      <c r="U94" s="4">
        <f t="shared" si="88"/>
        <v>346.65989259973065</v>
      </c>
      <c r="V94" s="4">
        <f t="shared" si="89"/>
        <v>374.02437047092496</v>
      </c>
      <c r="W94" s="11">
        <f t="shared" si="90"/>
        <v>-1.219247815263802E-2</v>
      </c>
      <c r="X94" s="11">
        <f t="shared" si="91"/>
        <v>-1.3228699347321071E-2</v>
      </c>
      <c r="Y94" s="11">
        <f t="shared" si="92"/>
        <v>-1.2203590333800474E-2</v>
      </c>
      <c r="Z94" s="4">
        <f t="shared" si="106"/>
        <v>13747.56164600587</v>
      </c>
      <c r="AA94" s="4">
        <f t="shared" si="93"/>
        <v>43260.551468122314</v>
      </c>
      <c r="AB94" s="4">
        <f t="shared" si="94"/>
        <v>6968.5565142935775</v>
      </c>
      <c r="AC94" s="12">
        <f t="shared" si="95"/>
        <v>2.1953824865498097</v>
      </c>
      <c r="AD94" s="12">
        <f t="shared" si="96"/>
        <v>3.3295654144977855</v>
      </c>
      <c r="AE94" s="12">
        <f t="shared" si="97"/>
        <v>1.7106117665171421</v>
      </c>
      <c r="AF94" s="11">
        <f t="shared" si="98"/>
        <v>-2.9039671966837322E-3</v>
      </c>
      <c r="AG94" s="11">
        <f t="shared" si="99"/>
        <v>2.0567434751257441E-3</v>
      </c>
      <c r="AH94" s="11">
        <f t="shared" si="100"/>
        <v>8.257041531207765E-4</v>
      </c>
      <c r="AI94" s="1">
        <f t="shared" si="58"/>
        <v>128253.13724029929</v>
      </c>
      <c r="AJ94" s="1">
        <f t="shared" si="59"/>
        <v>57995.209541974706</v>
      </c>
      <c r="AK94" s="1">
        <f t="shared" si="60"/>
        <v>17041.719569452209</v>
      </c>
      <c r="AL94" s="19">
        <f t="shared" si="114"/>
        <v>24.281359046106079</v>
      </c>
      <c r="AM94" s="19">
        <f t="shared" si="114"/>
        <v>6.3569428845378528</v>
      </c>
      <c r="AN94" s="19">
        <f t="shared" si="114"/>
        <v>1.4797114206444759</v>
      </c>
      <c r="AO94" s="7">
        <f t="shared" si="115"/>
        <v>1.247473575632492E-2</v>
      </c>
      <c r="AP94" s="7">
        <f t="shared" si="115"/>
        <v>1.9210155631657632E-2</v>
      </c>
      <c r="AQ94" s="7">
        <f t="shared" si="115"/>
        <v>1.390508073841229E-2</v>
      </c>
      <c r="AR94" s="1">
        <f t="shared" si="107"/>
        <v>76781.831341453726</v>
      </c>
      <c r="AS94" s="1">
        <f t="shared" si="102"/>
        <v>38014.289538654411</v>
      </c>
      <c r="AT94" s="1">
        <f t="shared" si="103"/>
        <v>11027.01322033643</v>
      </c>
      <c r="AU94" s="1">
        <f t="shared" si="64"/>
        <v>15356.366268290745</v>
      </c>
      <c r="AV94" s="1">
        <f t="shared" si="65"/>
        <v>7602.8579077308823</v>
      </c>
      <c r="AW94" s="1">
        <f t="shared" si="66"/>
        <v>2205.402644067286</v>
      </c>
      <c r="AX94" s="16">
        <v>0</v>
      </c>
      <c r="AY94" s="16">
        <v>0</v>
      </c>
      <c r="AZ94" s="16">
        <v>0</v>
      </c>
      <c r="BA94">
        <f t="shared" si="108"/>
        <v>0</v>
      </c>
      <c r="BB94">
        <f t="shared" si="109"/>
        <v>0</v>
      </c>
      <c r="BC94">
        <f t="shared" si="109"/>
        <v>0</v>
      </c>
      <c r="BD94">
        <f t="shared" si="109"/>
        <v>0</v>
      </c>
      <c r="BE94">
        <f t="shared" si="110"/>
        <v>0</v>
      </c>
      <c r="BF94">
        <f t="shared" si="110"/>
        <v>0</v>
      </c>
      <c r="BG94">
        <f t="shared" si="110"/>
        <v>0</v>
      </c>
      <c r="BH94">
        <f t="shared" si="104"/>
        <v>0</v>
      </c>
      <c r="BI94">
        <f t="shared" si="113"/>
        <v>0</v>
      </c>
      <c r="BJ94">
        <f t="shared" si="113"/>
        <v>0</v>
      </c>
      <c r="BK94" s="7">
        <f t="shared" si="111"/>
        <v>4.6735911598278806E-2</v>
      </c>
    </row>
    <row r="95" spans="1:63">
      <c r="A95">
        <f t="shared" si="67"/>
        <v>2049</v>
      </c>
      <c r="B95" s="4">
        <f t="shared" si="72"/>
        <v>1254.6930692045732</v>
      </c>
      <c r="C95" s="4">
        <f t="shared" si="73"/>
        <v>3397.6017054750819</v>
      </c>
      <c r="D95" s="4">
        <f t="shared" si="74"/>
        <v>6095.3930378647374</v>
      </c>
      <c r="E95" s="11">
        <f t="shared" si="75"/>
        <v>1.319454214642752E-3</v>
      </c>
      <c r="F95" s="11">
        <f t="shared" si="76"/>
        <v>2.6452148194548949E-3</v>
      </c>
      <c r="G95" s="11">
        <f t="shared" si="77"/>
        <v>5.8401826969173088E-3</v>
      </c>
      <c r="H95" s="4">
        <f t="shared" si="78"/>
        <v>78116.849848565063</v>
      </c>
      <c r="I95" s="4">
        <f t="shared" si="79"/>
        <v>39057.665915802609</v>
      </c>
      <c r="J95" s="4">
        <f t="shared" si="80"/>
        <v>11296.311464353576</v>
      </c>
      <c r="K95" s="4">
        <f t="shared" si="51"/>
        <v>62259.728507218199</v>
      </c>
      <c r="L95" s="4">
        <f t="shared" si="52"/>
        <v>11495.657614270367</v>
      </c>
      <c r="M95" s="4">
        <f t="shared" si="53"/>
        <v>1853.2539893950398</v>
      </c>
      <c r="N95" s="11">
        <f t="shared" si="81"/>
        <v>1.6046539889414735E-2</v>
      </c>
      <c r="O95" s="11">
        <f t="shared" si="82"/>
        <v>2.4736304259513675E-2</v>
      </c>
      <c r="P95" s="11">
        <f t="shared" si="83"/>
        <v>1.8473613087365726E-2</v>
      </c>
      <c r="Q95" s="4">
        <f t="shared" si="84"/>
        <v>6326.0732482804078</v>
      </c>
      <c r="R95" s="4">
        <f t="shared" si="85"/>
        <v>13360.613303476692</v>
      </c>
      <c r="S95" s="4">
        <f t="shared" si="86"/>
        <v>4173.5344460281349</v>
      </c>
      <c r="T95" s="4">
        <f t="shared" si="87"/>
        <v>80.98218579658473</v>
      </c>
      <c r="U95" s="4">
        <f t="shared" si="88"/>
        <v>342.07403310475422</v>
      </c>
      <c r="V95" s="4">
        <f t="shared" si="89"/>
        <v>369.4599302788402</v>
      </c>
      <c r="W95" s="11">
        <f t="shared" si="90"/>
        <v>-1.219247815263802E-2</v>
      </c>
      <c r="X95" s="11">
        <f t="shared" si="91"/>
        <v>-1.3228699347321071E-2</v>
      </c>
      <c r="Y95" s="11">
        <f t="shared" si="92"/>
        <v>-1.2203590333800474E-2</v>
      </c>
      <c r="Z95" s="4">
        <f t="shared" si="106"/>
        <v>13779.162308098143</v>
      </c>
      <c r="AA95" s="4">
        <f t="shared" si="93"/>
        <v>43967.355312549953</v>
      </c>
      <c r="AB95" s="4">
        <f t="shared" si="94"/>
        <v>7061.0242286100538</v>
      </c>
      <c r="AC95" s="12">
        <f t="shared" si="95"/>
        <v>2.1890071678246952</v>
      </c>
      <c r="AD95" s="12">
        <f t="shared" si="96"/>
        <v>3.3364134764390583</v>
      </c>
      <c r="AE95" s="12">
        <f t="shared" si="97"/>
        <v>1.7120242257571325</v>
      </c>
      <c r="AF95" s="11">
        <f t="shared" si="98"/>
        <v>-2.9039671966837322E-3</v>
      </c>
      <c r="AG95" s="11">
        <f t="shared" si="99"/>
        <v>2.0567434751257441E-3</v>
      </c>
      <c r="AH95" s="11">
        <f t="shared" si="100"/>
        <v>8.257041531207765E-4</v>
      </c>
      <c r="AI95" s="1">
        <f t="shared" si="58"/>
        <v>130784.18978456011</v>
      </c>
      <c r="AJ95" s="1">
        <f t="shared" si="59"/>
        <v>59798.546495508119</v>
      </c>
      <c r="AK95" s="1">
        <f t="shared" si="60"/>
        <v>17542.950256574273</v>
      </c>
      <c r="AL95" s="19">
        <f t="shared" si="114"/>
        <v>24.581233548631655</v>
      </c>
      <c r="AM95" s="19">
        <f t="shared" si="114"/>
        <v>6.4778395680698484</v>
      </c>
      <c r="AN95" s="19">
        <f t="shared" si="114"/>
        <v>1.5000811723503522</v>
      </c>
      <c r="AO95" s="7">
        <f t="shared" si="115"/>
        <v>1.234998839876167E-2</v>
      </c>
      <c r="AP95" s="7">
        <f t="shared" si="115"/>
        <v>1.9018054075341056E-2</v>
      </c>
      <c r="AQ95" s="7">
        <f t="shared" si="115"/>
        <v>1.3766029931028167E-2</v>
      </c>
      <c r="AR95" s="1">
        <f t="shared" si="107"/>
        <v>78116.849848565063</v>
      </c>
      <c r="AS95" s="1">
        <f t="shared" si="102"/>
        <v>39057.665915802609</v>
      </c>
      <c r="AT95" s="1">
        <f t="shared" si="103"/>
        <v>11296.311464353576</v>
      </c>
      <c r="AU95" s="1">
        <f t="shared" si="64"/>
        <v>15623.369969713014</v>
      </c>
      <c r="AV95" s="1">
        <f t="shared" si="65"/>
        <v>7811.5331831605217</v>
      </c>
      <c r="AW95" s="1">
        <f t="shared" si="66"/>
        <v>2259.2622928707151</v>
      </c>
      <c r="AX95" s="16">
        <v>0</v>
      </c>
      <c r="AY95" s="16">
        <v>0</v>
      </c>
      <c r="AZ95" s="16">
        <v>0</v>
      </c>
      <c r="BA95">
        <f t="shared" si="108"/>
        <v>0</v>
      </c>
      <c r="BB95">
        <f t="shared" si="109"/>
        <v>0</v>
      </c>
      <c r="BC95">
        <f t="shared" si="109"/>
        <v>0</v>
      </c>
      <c r="BD95">
        <f t="shared" si="109"/>
        <v>0</v>
      </c>
      <c r="BE95">
        <f t="shared" si="110"/>
        <v>0</v>
      </c>
      <c r="BF95">
        <f t="shared" si="110"/>
        <v>0</v>
      </c>
      <c r="BG95">
        <f t="shared" si="110"/>
        <v>0</v>
      </c>
      <c r="BH95">
        <f t="shared" si="104"/>
        <v>0</v>
      </c>
      <c r="BI95">
        <f t="shared" si="113"/>
        <v>0</v>
      </c>
      <c r="BJ95">
        <f t="shared" si="113"/>
        <v>0</v>
      </c>
      <c r="BK95" s="7">
        <f t="shared" si="111"/>
        <v>4.6672112007490191E-2</v>
      </c>
    </row>
    <row r="96" spans="1:63">
      <c r="A96">
        <f t="shared" si="67"/>
        <v>2050</v>
      </c>
      <c r="B96" s="4">
        <f t="shared" si="72"/>
        <v>1256.265803759906</v>
      </c>
      <c r="C96" s="4">
        <f t="shared" si="73"/>
        <v>3406.1397225379133</v>
      </c>
      <c r="D96" s="4">
        <f t="shared" si="74"/>
        <v>6129.2113363678527</v>
      </c>
      <c r="E96" s="11">
        <f t="shared" si="75"/>
        <v>1.2534815039106143E-3</v>
      </c>
      <c r="F96" s="11">
        <f t="shared" si="76"/>
        <v>2.51295407848215E-3</v>
      </c>
      <c r="G96" s="11">
        <f t="shared" si="77"/>
        <v>5.5481735620714432E-3</v>
      </c>
      <c r="H96" s="4">
        <f t="shared" si="78"/>
        <v>79456.900110322516</v>
      </c>
      <c r="I96" s="4">
        <f t="shared" si="79"/>
        <v>40114.346726865391</v>
      </c>
      <c r="J96" s="4">
        <f t="shared" si="80"/>
        <v>11566.517355844966</v>
      </c>
      <c r="K96" s="4">
        <f t="shared" si="51"/>
        <v>63248.478047013763</v>
      </c>
      <c r="L96" s="4">
        <f t="shared" si="52"/>
        <v>11777.070230394485</v>
      </c>
      <c r="M96" s="4">
        <f t="shared" si="53"/>
        <v>1887.1134834615182</v>
      </c>
      <c r="N96" s="11">
        <f t="shared" si="81"/>
        <v>1.5881044834317404E-2</v>
      </c>
      <c r="O96" s="11">
        <f t="shared" si="82"/>
        <v>2.4479905853735717E-2</v>
      </c>
      <c r="P96" s="11">
        <f t="shared" si="83"/>
        <v>1.8270293365202139E-2</v>
      </c>
      <c r="Q96" s="4">
        <f t="shared" si="84"/>
        <v>6356.1398075243915</v>
      </c>
      <c r="R96" s="4">
        <f t="shared" si="85"/>
        <v>13540.551147498705</v>
      </c>
      <c r="S96" s="4">
        <f t="shared" si="86"/>
        <v>4221.2143037642818</v>
      </c>
      <c r="T96" s="4">
        <f t="shared" si="87"/>
        <v>79.994812265506994</v>
      </c>
      <c r="U96" s="4">
        <f t="shared" si="88"/>
        <v>337.54883856628589</v>
      </c>
      <c r="V96" s="4">
        <f t="shared" si="89"/>
        <v>364.95119264496276</v>
      </c>
      <c r="W96" s="11">
        <f t="shared" si="90"/>
        <v>-1.219247815263802E-2</v>
      </c>
      <c r="X96" s="11">
        <f t="shared" si="91"/>
        <v>-1.3228699347321071E-2</v>
      </c>
      <c r="Y96" s="11">
        <f t="shared" si="92"/>
        <v>-1.2203590333800474E-2</v>
      </c>
      <c r="Z96" s="4">
        <f t="shared" si="106"/>
        <v>13807.606070559994</v>
      </c>
      <c r="AA96" s="4">
        <f t="shared" si="93"/>
        <v>44668.212767006109</v>
      </c>
      <c r="AB96" s="4">
        <f t="shared" si="94"/>
        <v>7151.0918934062129</v>
      </c>
      <c r="AC96" s="12">
        <f t="shared" si="95"/>
        <v>2.1826503628160268</v>
      </c>
      <c r="AD96" s="12">
        <f t="shared" si="96"/>
        <v>3.3432756230870457</v>
      </c>
      <c r="AE96" s="12">
        <f t="shared" si="97"/>
        <v>1.7134378512705837</v>
      </c>
      <c r="AF96" s="11">
        <f t="shared" si="98"/>
        <v>-2.9039671966837322E-3</v>
      </c>
      <c r="AG96" s="11">
        <f t="shared" si="99"/>
        <v>2.0567434751257441E-3</v>
      </c>
      <c r="AH96" s="11">
        <f t="shared" si="100"/>
        <v>8.257041531207765E-4</v>
      </c>
      <c r="AI96" s="1">
        <f t="shared" si="58"/>
        <v>133329.1407758171</v>
      </c>
      <c r="AJ96" s="1">
        <f t="shared" si="59"/>
        <v>61630.225029117828</v>
      </c>
      <c r="AK96" s="1">
        <f t="shared" si="60"/>
        <v>18047.917523787561</v>
      </c>
      <c r="AL96" s="19">
        <f t="shared" si="114"/>
        <v>24.881775718292978</v>
      </c>
      <c r="AM96" s="19">
        <f t="shared" si="114"/>
        <v>6.599803512234816</v>
      </c>
      <c r="AN96" s="19">
        <f t="shared" si="114"/>
        <v>1.5205248330447234</v>
      </c>
      <c r="AO96" s="7">
        <f t="shared" si="115"/>
        <v>1.2226488514774054E-2</v>
      </c>
      <c r="AP96" s="7">
        <f t="shared" si="115"/>
        <v>1.8827873534587643E-2</v>
      </c>
      <c r="AQ96" s="7">
        <f t="shared" si="115"/>
        <v>1.3628369631717886E-2</v>
      </c>
      <c r="AR96" s="1">
        <f t="shared" si="107"/>
        <v>79456.900110322516</v>
      </c>
      <c r="AS96" s="1">
        <f t="shared" si="102"/>
        <v>40114.346726865391</v>
      </c>
      <c r="AT96" s="1">
        <f t="shared" si="103"/>
        <v>11566.517355844966</v>
      </c>
      <c r="AU96" s="1">
        <f t="shared" si="64"/>
        <v>15891.380022064504</v>
      </c>
      <c r="AV96" s="1">
        <f t="shared" si="65"/>
        <v>8022.8693453730784</v>
      </c>
      <c r="AW96" s="1">
        <f t="shared" si="66"/>
        <v>2313.3034711689934</v>
      </c>
      <c r="AX96" s="16">
        <v>0</v>
      </c>
      <c r="AY96" s="16">
        <v>0</v>
      </c>
      <c r="AZ96" s="16">
        <v>0</v>
      </c>
      <c r="BA96">
        <f t="shared" si="108"/>
        <v>0</v>
      </c>
      <c r="BB96">
        <f t="shared" si="109"/>
        <v>0</v>
      </c>
      <c r="BC96">
        <f t="shared" si="109"/>
        <v>0</v>
      </c>
      <c r="BD96">
        <f t="shared" si="109"/>
        <v>0</v>
      </c>
      <c r="BE96">
        <f t="shared" si="110"/>
        <v>0</v>
      </c>
      <c r="BF96">
        <f t="shared" si="110"/>
        <v>0</v>
      </c>
      <c r="BG96">
        <f t="shared" si="110"/>
        <v>0</v>
      </c>
      <c r="BH96">
        <f t="shared" si="104"/>
        <v>0</v>
      </c>
      <c r="BI96">
        <f t="shared" si="113"/>
        <v>0</v>
      </c>
      <c r="BJ96">
        <f t="shared" si="113"/>
        <v>0</v>
      </c>
      <c r="BK96" s="7">
        <f t="shared" si="111"/>
        <v>4.6603918474874967E-2</v>
      </c>
    </row>
    <row r="97" spans="1:63">
      <c r="A97">
        <f t="shared" si="67"/>
        <v>2051</v>
      </c>
      <c r="B97" s="4">
        <f t="shared" si="72"/>
        <v>1257.7617744114639</v>
      </c>
      <c r="C97" s="4">
        <f t="shared" si="73"/>
        <v>3414.2712216101636</v>
      </c>
      <c r="D97" s="4">
        <f t="shared" si="74"/>
        <v>6161.5169682459982</v>
      </c>
      <c r="E97" s="11">
        <f t="shared" si="75"/>
        <v>1.1908074287150835E-3</v>
      </c>
      <c r="F97" s="11">
        <f t="shared" si="76"/>
        <v>2.3873063745580422E-3</v>
      </c>
      <c r="G97" s="11">
        <f t="shared" si="77"/>
        <v>5.270764883967871E-3</v>
      </c>
      <c r="H97" s="4">
        <f t="shared" si="78"/>
        <v>80801.84763384737</v>
      </c>
      <c r="I97" s="4">
        <f t="shared" si="79"/>
        <v>41184.247679807966</v>
      </c>
      <c r="J97" s="4">
        <f t="shared" si="80"/>
        <v>11837.578723237901</v>
      </c>
      <c r="K97" s="4">
        <f t="shared" si="51"/>
        <v>64242.569044250406</v>
      </c>
      <c r="L97" s="4">
        <f t="shared" si="52"/>
        <v>12062.383157828204</v>
      </c>
      <c r="M97" s="4">
        <f t="shared" si="53"/>
        <v>1921.2117379931049</v>
      </c>
      <c r="N97" s="11">
        <f t="shared" si="81"/>
        <v>1.5717231907109497E-2</v>
      </c>
      <c r="O97" s="11">
        <f t="shared" si="82"/>
        <v>2.422613789780903E-2</v>
      </c>
      <c r="P97" s="11">
        <f t="shared" si="83"/>
        <v>1.8069000529337798E-2</v>
      </c>
      <c r="Q97" s="4">
        <f t="shared" si="84"/>
        <v>6384.9197620433379</v>
      </c>
      <c r="R97" s="4">
        <f t="shared" si="85"/>
        <v>13717.793628348692</v>
      </c>
      <c r="S97" s="4">
        <f t="shared" si="86"/>
        <v>4267.4172729636175</v>
      </c>
      <c r="T97" s="4">
        <f t="shared" si="87"/>
        <v>79.019477264635427</v>
      </c>
      <c r="U97" s="4">
        <f t="shared" si="88"/>
        <v>333.08350646585507</v>
      </c>
      <c r="V97" s="4">
        <f t="shared" si="89"/>
        <v>360.49747779809172</v>
      </c>
      <c r="W97" s="11">
        <f t="shared" si="90"/>
        <v>-1.219247815263802E-2</v>
      </c>
      <c r="X97" s="11">
        <f t="shared" si="91"/>
        <v>-1.3228699347321071E-2</v>
      </c>
      <c r="Y97" s="11">
        <f t="shared" si="92"/>
        <v>-1.2203590333800474E-2</v>
      </c>
      <c r="Z97" s="4">
        <f t="shared" si="106"/>
        <v>13832.943449681747</v>
      </c>
      <c r="AA97" s="4">
        <f t="shared" si="93"/>
        <v>45362.902929207332</v>
      </c>
      <c r="AB97" s="4">
        <f t="shared" si="94"/>
        <v>7238.7605097872993</v>
      </c>
      <c r="AC97" s="12">
        <f t="shared" si="95"/>
        <v>2.176312017760579</v>
      </c>
      <c r="AD97" s="12">
        <f t="shared" si="96"/>
        <v>3.3501518834103772</v>
      </c>
      <c r="AE97" s="12">
        <f t="shared" si="97"/>
        <v>1.7148526440204921</v>
      </c>
      <c r="AF97" s="11">
        <f t="shared" si="98"/>
        <v>-2.9039671966837322E-3</v>
      </c>
      <c r="AG97" s="11">
        <f t="shared" si="99"/>
        <v>2.0567434751257441E-3</v>
      </c>
      <c r="AH97" s="11">
        <f t="shared" si="100"/>
        <v>8.257041531207765E-4</v>
      </c>
      <c r="AI97" s="1">
        <f t="shared" si="58"/>
        <v>135887.6067202999</v>
      </c>
      <c r="AJ97" s="1">
        <f t="shared" si="59"/>
        <v>63490.07187157913</v>
      </c>
      <c r="AK97" s="1">
        <f t="shared" si="60"/>
        <v>18556.429242577797</v>
      </c>
      <c r="AL97" s="19">
        <f t="shared" si="114"/>
        <v>25.182950295889402</v>
      </c>
      <c r="AM97" s="19">
        <f t="shared" si="114"/>
        <v>6.7228211754574856</v>
      </c>
      <c r="AN97" s="19">
        <f t="shared" si="114"/>
        <v>1.5410398847590736</v>
      </c>
      <c r="AO97" s="7">
        <f t="shared" si="115"/>
        <v>1.2104223629626314E-2</v>
      </c>
      <c r="AP97" s="7">
        <f t="shared" si="115"/>
        <v>1.8639594799241765E-2</v>
      </c>
      <c r="AQ97" s="7">
        <f t="shared" si="115"/>
        <v>1.3492085935400707E-2</v>
      </c>
      <c r="AR97" s="1">
        <f t="shared" si="107"/>
        <v>80801.84763384737</v>
      </c>
      <c r="AS97" s="1">
        <f t="shared" si="102"/>
        <v>41184.247679807966</v>
      </c>
      <c r="AT97" s="1">
        <f t="shared" si="103"/>
        <v>11837.578723237901</v>
      </c>
      <c r="AU97" s="1">
        <f t="shared" si="64"/>
        <v>16160.369526769475</v>
      </c>
      <c r="AV97" s="1">
        <f t="shared" si="65"/>
        <v>8236.8495359615936</v>
      </c>
      <c r="AW97" s="1">
        <f t="shared" si="66"/>
        <v>2367.51574464758</v>
      </c>
      <c r="AX97" s="16">
        <v>0</v>
      </c>
      <c r="AY97" s="16">
        <v>0</v>
      </c>
      <c r="AZ97" s="16">
        <v>0</v>
      </c>
      <c r="BA97">
        <f t="shared" si="108"/>
        <v>0</v>
      </c>
      <c r="BB97">
        <f t="shared" si="109"/>
        <v>0</v>
      </c>
      <c r="BC97">
        <f t="shared" si="109"/>
        <v>0</v>
      </c>
      <c r="BD97">
        <f t="shared" si="109"/>
        <v>0</v>
      </c>
      <c r="BE97">
        <f t="shared" si="110"/>
        <v>0</v>
      </c>
      <c r="BF97">
        <f t="shared" si="110"/>
        <v>0</v>
      </c>
      <c r="BG97">
        <f t="shared" si="110"/>
        <v>0</v>
      </c>
      <c r="BH97">
        <f t="shared" si="104"/>
        <v>0</v>
      </c>
      <c r="BI97">
        <f t="shared" si="113"/>
        <v>0</v>
      </c>
      <c r="BJ97">
        <f t="shared" si="113"/>
        <v>0</v>
      </c>
      <c r="BK97" s="7">
        <f t="shared" si="111"/>
        <v>4.6531641499272441E-2</v>
      </c>
    </row>
    <row r="98" spans="1:63">
      <c r="A98">
        <f t="shared" si="67"/>
        <v>2052</v>
      </c>
      <c r="B98" s="4">
        <f t="shared" si="72"/>
        <v>1259.1846388727608</v>
      </c>
      <c r="C98" s="4">
        <f t="shared" si="73"/>
        <v>3422.0145874893929</v>
      </c>
      <c r="D98" s="4">
        <f t="shared" si="74"/>
        <v>6192.369080150791</v>
      </c>
      <c r="E98" s="11">
        <f t="shared" si="75"/>
        <v>1.1312670572793293E-3</v>
      </c>
      <c r="F98" s="11">
        <f t="shared" si="76"/>
        <v>2.2679410558301399E-3</v>
      </c>
      <c r="G98" s="11">
        <f t="shared" si="77"/>
        <v>5.007226639769477E-3</v>
      </c>
      <c r="H98" s="4">
        <f t="shared" si="78"/>
        <v>82151.559107802183</v>
      </c>
      <c r="I98" s="4">
        <f t="shared" si="79"/>
        <v>42267.283163473949</v>
      </c>
      <c r="J98" s="4">
        <f t="shared" si="80"/>
        <v>12109.446507703191</v>
      </c>
      <c r="K98" s="4">
        <f t="shared" si="51"/>
        <v>65241.868882188217</v>
      </c>
      <c r="L98" s="4">
        <f t="shared" si="52"/>
        <v>12351.578896828698</v>
      </c>
      <c r="M98" s="4">
        <f t="shared" si="53"/>
        <v>1955.5434036577665</v>
      </c>
      <c r="N98" s="11">
        <f t="shared" si="81"/>
        <v>1.5555103925708469E-2</v>
      </c>
      <c r="O98" s="11">
        <f t="shared" si="82"/>
        <v>2.3975008521662788E-2</v>
      </c>
      <c r="P98" s="11">
        <f t="shared" si="83"/>
        <v>1.7869797995573533E-2</v>
      </c>
      <c r="Q98" s="4">
        <f t="shared" si="84"/>
        <v>6412.4248920589935</v>
      </c>
      <c r="R98" s="4">
        <f t="shared" si="85"/>
        <v>13892.294179632319</v>
      </c>
      <c r="S98" s="4">
        <f t="shared" si="86"/>
        <v>4312.1510661578477</v>
      </c>
      <c r="T98" s="4">
        <f t="shared" si="87"/>
        <v>78.056034014453488</v>
      </c>
      <c r="U98" s="4">
        <f t="shared" si="88"/>
        <v>328.67724490126682</v>
      </c>
      <c r="V98" s="4">
        <f t="shared" si="89"/>
        <v>356.09811426267549</v>
      </c>
      <c r="W98" s="11">
        <f t="shared" si="90"/>
        <v>-1.219247815263802E-2</v>
      </c>
      <c r="X98" s="11">
        <f t="shared" si="91"/>
        <v>-1.3228699347321071E-2</v>
      </c>
      <c r="Y98" s="11">
        <f t="shared" si="92"/>
        <v>-1.2203590333800474E-2</v>
      </c>
      <c r="Z98" s="4">
        <f t="shared" si="106"/>
        <v>13855.225309011859</v>
      </c>
      <c r="AA98" s="4">
        <f t="shared" si="93"/>
        <v>46051.213286986196</v>
      </c>
      <c r="AB98" s="4">
        <f t="shared" si="94"/>
        <v>7324.0342898969229</v>
      </c>
      <c r="AC98" s="12">
        <f t="shared" si="95"/>
        <v>2.1699920790512537</v>
      </c>
      <c r="AD98" s="12">
        <f t="shared" si="96"/>
        <v>3.3570422864372618</v>
      </c>
      <c r="AE98" s="12">
        <f t="shared" si="97"/>
        <v>1.7162686049706499</v>
      </c>
      <c r="AF98" s="11">
        <f t="shared" si="98"/>
        <v>-2.9039671966837322E-3</v>
      </c>
      <c r="AG98" s="11">
        <f t="shared" si="99"/>
        <v>2.0567434751257441E-3</v>
      </c>
      <c r="AH98" s="11">
        <f t="shared" si="100"/>
        <v>8.257041531207765E-4</v>
      </c>
      <c r="AI98" s="1">
        <f t="shared" si="58"/>
        <v>138459.21557503939</v>
      </c>
      <c r="AJ98" s="1">
        <f t="shared" si="59"/>
        <v>65377.914220382809</v>
      </c>
      <c r="AK98" s="1">
        <f t="shared" si="60"/>
        <v>19068.302062967596</v>
      </c>
      <c r="AL98" s="19">
        <f t="shared" si="114"/>
        <v>25.484722157304258</v>
      </c>
      <c r="AM98" s="19">
        <f t="shared" si="114"/>
        <v>6.8468787314495918</v>
      </c>
      <c r="AN98" s="19">
        <f t="shared" si="114"/>
        <v>1.5616238088885726</v>
      </c>
      <c r="AO98" s="7">
        <f t="shared" si="115"/>
        <v>1.198318139333005E-2</v>
      </c>
      <c r="AP98" s="7">
        <f t="shared" si="115"/>
        <v>1.8453198851249349E-2</v>
      </c>
      <c r="AQ98" s="7">
        <f t="shared" si="115"/>
        <v>1.3357165076046701E-2</v>
      </c>
      <c r="AR98" s="1">
        <f t="shared" si="107"/>
        <v>82151.559107802183</v>
      </c>
      <c r="AS98" s="1">
        <f t="shared" si="102"/>
        <v>42267.283163473949</v>
      </c>
      <c r="AT98" s="1">
        <f t="shared" si="103"/>
        <v>12109.446507703191</v>
      </c>
      <c r="AU98" s="1">
        <f t="shared" si="64"/>
        <v>16430.311821560437</v>
      </c>
      <c r="AV98" s="1">
        <f t="shared" si="65"/>
        <v>8453.4566326947897</v>
      </c>
      <c r="AW98" s="1">
        <f t="shared" si="66"/>
        <v>2421.8893015406384</v>
      </c>
      <c r="AX98" s="16">
        <v>0</v>
      </c>
      <c r="AY98" s="16">
        <v>0</v>
      </c>
      <c r="AZ98" s="16">
        <v>0</v>
      </c>
      <c r="BA98">
        <f t="shared" si="108"/>
        <v>0</v>
      </c>
      <c r="BB98">
        <f t="shared" si="109"/>
        <v>0</v>
      </c>
      <c r="BC98">
        <f t="shared" si="109"/>
        <v>0</v>
      </c>
      <c r="BD98">
        <f t="shared" si="109"/>
        <v>0</v>
      </c>
      <c r="BE98">
        <f t="shared" si="110"/>
        <v>0</v>
      </c>
      <c r="BF98">
        <f t="shared" si="110"/>
        <v>0</v>
      </c>
      <c r="BG98">
        <f t="shared" si="110"/>
        <v>0</v>
      </c>
      <c r="BH98">
        <f t="shared" si="104"/>
        <v>0</v>
      </c>
      <c r="BI98">
        <f t="shared" si="113"/>
        <v>0</v>
      </c>
      <c r="BJ98">
        <f t="shared" si="113"/>
        <v>0</v>
      </c>
      <c r="BK98" s="7">
        <f t="shared" si="111"/>
        <v>4.6455573478533657E-2</v>
      </c>
    </row>
    <row r="99" spans="1:63">
      <c r="A99">
        <f t="shared" si="67"/>
        <v>2053</v>
      </c>
      <c r="B99" s="4">
        <f t="shared" si="72"/>
        <v>1260.5378892687004</v>
      </c>
      <c r="C99" s="4">
        <f t="shared" si="73"/>
        <v>3429.3874684971788</v>
      </c>
      <c r="D99" s="4">
        <f t="shared" si="74"/>
        <v>6221.8253458011359</v>
      </c>
      <c r="E99" s="11">
        <f t="shared" si="75"/>
        <v>1.0747037044153628E-3</v>
      </c>
      <c r="F99" s="11">
        <f t="shared" si="76"/>
        <v>2.1545440030386327E-3</v>
      </c>
      <c r="G99" s="11">
        <f t="shared" si="77"/>
        <v>4.7568653077810028E-3</v>
      </c>
      <c r="H99" s="4">
        <f t="shared" si="78"/>
        <v>83505.902240544528</v>
      </c>
      <c r="I99" s="4">
        <f t="shared" si="79"/>
        <v>43363.366124254309</v>
      </c>
      <c r="J99" s="4">
        <f t="shared" si="80"/>
        <v>12382.074564889557</v>
      </c>
      <c r="K99" s="4">
        <f t="shared" si="51"/>
        <v>66246.245314363681</v>
      </c>
      <c r="L99" s="4">
        <f t="shared" si="52"/>
        <v>12644.638881606734</v>
      </c>
      <c r="M99" s="4">
        <f t="shared" si="53"/>
        <v>1990.1032055240398</v>
      </c>
      <c r="N99" s="11">
        <f t="shared" si="81"/>
        <v>1.5394660658619941E-2</v>
      </c>
      <c r="O99" s="11">
        <f t="shared" si="82"/>
        <v>2.3726520085078251E-2</v>
      </c>
      <c r="P99" s="11">
        <f t="shared" si="83"/>
        <v>1.7672735773407444E-2</v>
      </c>
      <c r="Q99" s="4">
        <f t="shared" si="84"/>
        <v>6438.6672716888315</v>
      </c>
      <c r="R99" s="4">
        <f t="shared" si="85"/>
        <v>14064.008985895955</v>
      </c>
      <c r="S99" s="4">
        <f t="shared" si="86"/>
        <v>4355.4249250780404</v>
      </c>
      <c r="T99" s="4">
        <f t="shared" si="87"/>
        <v>77.104337525050695</v>
      </c>
      <c r="U99" s="4">
        <f t="shared" si="88"/>
        <v>324.32927244616212</v>
      </c>
      <c r="V99" s="4">
        <f t="shared" si="89"/>
        <v>351.75243875757491</v>
      </c>
      <c r="W99" s="11">
        <f t="shared" si="90"/>
        <v>-1.219247815263802E-2</v>
      </c>
      <c r="X99" s="11">
        <f t="shared" si="91"/>
        <v>-1.3228699347321071E-2</v>
      </c>
      <c r="Y99" s="11">
        <f t="shared" si="92"/>
        <v>-1.2203590333800474E-2</v>
      </c>
      <c r="Z99" s="4">
        <f t="shared" si="106"/>
        <v>13874.502777541937</v>
      </c>
      <c r="AA99" s="4">
        <f t="shared" si="93"/>
        <v>46732.939401213764</v>
      </c>
      <c r="AB99" s="4">
        <f t="shared" si="94"/>
        <v>7406.9203738736906</v>
      </c>
      <c r="AC99" s="12">
        <f t="shared" si="95"/>
        <v>2.1636904932366252</v>
      </c>
      <c r="AD99" s="12">
        <f t="shared" si="96"/>
        <v>3.3639468612556129</v>
      </c>
      <c r="AE99" s="12">
        <f t="shared" si="97"/>
        <v>1.7176857350856449</v>
      </c>
      <c r="AF99" s="11">
        <f t="shared" si="98"/>
        <v>-2.9039671966837322E-3</v>
      </c>
      <c r="AG99" s="11">
        <f t="shared" si="99"/>
        <v>2.0567434751257441E-3</v>
      </c>
      <c r="AH99" s="11">
        <f t="shared" si="100"/>
        <v>8.257041531207765E-4</v>
      </c>
      <c r="AI99" s="1">
        <f t="shared" si="58"/>
        <v>141043.60583909589</v>
      </c>
      <c r="AJ99" s="1">
        <f t="shared" si="59"/>
        <v>67293.57943103931</v>
      </c>
      <c r="AK99" s="1">
        <f t="shared" si="60"/>
        <v>19583.361158211475</v>
      </c>
      <c r="AL99" s="19">
        <f t="shared" ref="AL99:AN114" si="116">AL98*(1+AO99)</f>
        <v>25.787056325190157</v>
      </c>
      <c r="AM99" s="19">
        <f t="shared" si="116"/>
        <v>6.9719620780440019</v>
      </c>
      <c r="AN99" s="19">
        <f t="shared" si="116"/>
        <v>1.5822740872205618</v>
      </c>
      <c r="AO99" s="7">
        <f t="shared" si="115"/>
        <v>1.186334957939675E-2</v>
      </c>
      <c r="AP99" s="7">
        <f t="shared" si="115"/>
        <v>1.8268666862736857E-2</v>
      </c>
      <c r="AQ99" s="7">
        <f t="shared" si="115"/>
        <v>1.3223593425286234E-2</v>
      </c>
      <c r="AR99" s="1">
        <f t="shared" si="107"/>
        <v>83505.902240544528</v>
      </c>
      <c r="AS99" s="1">
        <f t="shared" si="102"/>
        <v>43363.366124254309</v>
      </c>
      <c r="AT99" s="1">
        <f t="shared" si="103"/>
        <v>12382.074564889557</v>
      </c>
      <c r="AU99" s="1">
        <f t="shared" si="64"/>
        <v>16701.180448108906</v>
      </c>
      <c r="AV99" s="1">
        <f t="shared" si="65"/>
        <v>8672.6732248508615</v>
      </c>
      <c r="AW99" s="1">
        <f t="shared" si="66"/>
        <v>2476.4149129779116</v>
      </c>
      <c r="AX99" s="16">
        <v>0</v>
      </c>
      <c r="AY99" s="16">
        <v>0</v>
      </c>
      <c r="AZ99" s="16">
        <v>0</v>
      </c>
      <c r="BA99">
        <f t="shared" si="108"/>
        <v>0</v>
      </c>
      <c r="BB99">
        <f t="shared" si="109"/>
        <v>0</v>
      </c>
      <c r="BC99">
        <f t="shared" si="109"/>
        <v>0</v>
      </c>
      <c r="BD99">
        <f t="shared" si="109"/>
        <v>0</v>
      </c>
      <c r="BE99">
        <f t="shared" si="110"/>
        <v>0</v>
      </c>
      <c r="BF99">
        <f t="shared" si="110"/>
        <v>0</v>
      </c>
      <c r="BG99">
        <f t="shared" si="110"/>
        <v>0</v>
      </c>
      <c r="BH99">
        <f t="shared" si="104"/>
        <v>0</v>
      </c>
      <c r="BI99">
        <f t="shared" si="113"/>
        <v>0</v>
      </c>
      <c r="BJ99">
        <f t="shared" si="113"/>
        <v>0</v>
      </c>
      <c r="BK99" s="7">
        <f t="shared" si="111"/>
        <v>4.6375989799525924E-2</v>
      </c>
    </row>
    <row r="100" spans="1:63">
      <c r="A100">
        <f t="shared" si="67"/>
        <v>2054</v>
      </c>
      <c r="B100" s="4">
        <f t="shared" si="72"/>
        <v>1261.8248587708958</v>
      </c>
      <c r="C100" s="4">
        <f t="shared" si="73"/>
        <v>3436.4067963913076</v>
      </c>
      <c r="D100" s="4">
        <f t="shared" si="74"/>
        <v>6249.9419116827239</v>
      </c>
      <c r="E100" s="11">
        <f t="shared" si="75"/>
        <v>1.0209685191945946E-3</v>
      </c>
      <c r="F100" s="11">
        <f t="shared" si="76"/>
        <v>2.046816802886701E-3</v>
      </c>
      <c r="G100" s="11">
        <f t="shared" si="77"/>
        <v>4.5190220423919521E-3</v>
      </c>
      <c r="H100" s="4">
        <f t="shared" si="78"/>
        <v>84864.745613934734</v>
      </c>
      <c r="I100" s="4">
        <f t="shared" si="79"/>
        <v>44472.407950317298</v>
      </c>
      <c r="J100" s="4">
        <f t="shared" si="80"/>
        <v>12655.419473583241</v>
      </c>
      <c r="K100" s="4">
        <f t="shared" si="51"/>
        <v>67255.566431460873</v>
      </c>
      <c r="L100" s="4">
        <f t="shared" si="52"/>
        <v>12941.543474136808</v>
      </c>
      <c r="M100" s="4">
        <f t="shared" si="53"/>
        <v>2024.8859353279838</v>
      </c>
      <c r="N100" s="11">
        <f t="shared" si="81"/>
        <v>1.5235899216741622E-2</v>
      </c>
      <c r="O100" s="11">
        <f t="shared" si="82"/>
        <v>2.3480669974842883E-2</v>
      </c>
      <c r="P100" s="11">
        <f t="shared" si="83"/>
        <v>1.7477852257810289E-2</v>
      </c>
      <c r="Q100" s="4">
        <f t="shared" si="84"/>
        <v>6463.6592406757236</v>
      </c>
      <c r="R100" s="4">
        <f t="shared" si="85"/>
        <v>14232.896874541957</v>
      </c>
      <c r="S100" s="4">
        <f t="shared" si="86"/>
        <v>4397.2494698013679</v>
      </c>
      <c r="T100" s="4">
        <f t="shared" si="87"/>
        <v>76.164244574302884</v>
      </c>
      <c r="U100" s="4">
        <f t="shared" si="88"/>
        <v>320.03881801143643</v>
      </c>
      <c r="V100" s="4">
        <f t="shared" si="89"/>
        <v>347.45979609606223</v>
      </c>
      <c r="W100" s="11">
        <f t="shared" si="90"/>
        <v>-1.219247815263802E-2</v>
      </c>
      <c r="X100" s="11">
        <f t="shared" si="91"/>
        <v>-1.3228699347321071E-2</v>
      </c>
      <c r="Y100" s="11">
        <f t="shared" si="92"/>
        <v>-1.2203590333800474E-2</v>
      </c>
      <c r="Z100" s="4">
        <f t="shared" si="106"/>
        <v>13890.827175548438</v>
      </c>
      <c r="AA100" s="4">
        <f t="shared" si="93"/>
        <v>47407.884609201115</v>
      </c>
      <c r="AB100" s="4">
        <f t="shared" si="94"/>
        <v>7487.4285642822742</v>
      </c>
      <c r="AC100" s="12">
        <f t="shared" si="95"/>
        <v>2.1574072070204897</v>
      </c>
      <c r="AD100" s="12">
        <f t="shared" si="96"/>
        <v>3.37086563701317</v>
      </c>
      <c r="AE100" s="12">
        <f t="shared" si="97"/>
        <v>1.7191040353308615</v>
      </c>
      <c r="AF100" s="11">
        <f t="shared" si="98"/>
        <v>-2.9039671966837322E-3</v>
      </c>
      <c r="AG100" s="11">
        <f t="shared" si="99"/>
        <v>2.0567434751257441E-3</v>
      </c>
      <c r="AH100" s="11">
        <f t="shared" si="100"/>
        <v>8.257041531207765E-4</v>
      </c>
      <c r="AI100" s="1">
        <f t="shared" si="58"/>
        <v>143640.42570329522</v>
      </c>
      <c r="AJ100" s="1">
        <f t="shared" si="59"/>
        <v>69236.894712786234</v>
      </c>
      <c r="AK100" s="1">
        <f t="shared" si="60"/>
        <v>20101.439955368238</v>
      </c>
      <c r="AL100" s="19">
        <f t="shared" si="116"/>
        <v>26.089917980361392</v>
      </c>
      <c r="AM100" s="19">
        <f t="shared" si="116"/>
        <v>7.0980568461015885</v>
      </c>
      <c r="AN100" s="19">
        <f t="shared" si="116"/>
        <v>1.6029882029451648</v>
      </c>
      <c r="AO100" s="7">
        <f t="shared" si="115"/>
        <v>1.1744716083602781E-2</v>
      </c>
      <c r="AP100" s="7">
        <f t="shared" si="115"/>
        <v>1.8085980194109487E-2</v>
      </c>
      <c r="AQ100" s="7">
        <f t="shared" si="115"/>
        <v>1.3091357491033372E-2</v>
      </c>
      <c r="AR100" s="1">
        <f t="shared" si="107"/>
        <v>84864.745613934734</v>
      </c>
      <c r="AS100" s="1">
        <f t="shared" si="102"/>
        <v>44472.407950317298</v>
      </c>
      <c r="AT100" s="1">
        <f t="shared" si="103"/>
        <v>12655.419473583241</v>
      </c>
      <c r="AU100" s="1">
        <f t="shared" si="64"/>
        <v>16972.949122786948</v>
      </c>
      <c r="AV100" s="1">
        <f t="shared" si="65"/>
        <v>8894.4815900634603</v>
      </c>
      <c r="AW100" s="1">
        <f t="shared" si="66"/>
        <v>2531.0838947166485</v>
      </c>
      <c r="AX100" s="16">
        <v>0</v>
      </c>
      <c r="AY100" s="16">
        <v>0</v>
      </c>
      <c r="AZ100" s="16">
        <v>0</v>
      </c>
      <c r="BA100">
        <f t="shared" si="108"/>
        <v>0</v>
      </c>
      <c r="BB100">
        <f t="shared" si="109"/>
        <v>0</v>
      </c>
      <c r="BC100">
        <f t="shared" si="109"/>
        <v>0</v>
      </c>
      <c r="BD100">
        <f t="shared" si="109"/>
        <v>0</v>
      </c>
      <c r="BE100">
        <f t="shared" si="110"/>
        <v>0</v>
      </c>
      <c r="BF100">
        <f t="shared" si="110"/>
        <v>0</v>
      </c>
      <c r="BG100">
        <f t="shared" si="110"/>
        <v>0</v>
      </c>
      <c r="BH100">
        <f t="shared" si="104"/>
        <v>0</v>
      </c>
      <c r="BI100">
        <f t="shared" si="113"/>
        <v>0</v>
      </c>
      <c r="BJ100">
        <f t="shared" si="113"/>
        <v>0</v>
      </c>
      <c r="BK100" s="7">
        <f t="shared" si="111"/>
        <v>4.6293149854926358E-2</v>
      </c>
    </row>
    <row r="101" spans="1:63">
      <c r="A101">
        <f t="shared" si="67"/>
        <v>2055</v>
      </c>
      <c r="B101" s="4">
        <f t="shared" si="72"/>
        <v>1263.048728055561</v>
      </c>
      <c r="C101" s="4">
        <f t="shared" si="73"/>
        <v>3443.0888068050945</v>
      </c>
      <c r="D101" s="4">
        <f t="shared" si="74"/>
        <v>6276.7733556821595</v>
      </c>
      <c r="E101" s="11">
        <f t="shared" si="75"/>
        <v>9.699200932348648E-4</v>
      </c>
      <c r="F101" s="11">
        <f t="shared" si="76"/>
        <v>1.9444759627423658E-3</v>
      </c>
      <c r="G101" s="11">
        <f t="shared" si="77"/>
        <v>4.2930709402723543E-3</v>
      </c>
      <c r="H101" s="4">
        <f t="shared" si="78"/>
        <v>86227.9585518518</v>
      </c>
      <c r="I101" s="4">
        <f t="shared" si="79"/>
        <v>45594.318363436665</v>
      </c>
      <c r="J101" s="4">
        <f t="shared" si="80"/>
        <v>12929.440351616871</v>
      </c>
      <c r="K101" s="4">
        <f t="shared" si="51"/>
        <v>68269.700635064219</v>
      </c>
      <c r="L101" s="4">
        <f t="shared" si="52"/>
        <v>13242.271960375159</v>
      </c>
      <c r="M101" s="4">
        <f t="shared" si="53"/>
        <v>2059.8864446670309</v>
      </c>
      <c r="N101" s="11">
        <f t="shared" si="81"/>
        <v>1.5078814400244944E-2</v>
      </c>
      <c r="O101" s="11">
        <f t="shared" si="82"/>
        <v>2.3237451300870404E-2</v>
      </c>
      <c r="P101" s="11">
        <f t="shared" si="83"/>
        <v>1.7285175786150075E-2</v>
      </c>
      <c r="Q101" s="4">
        <f t="shared" si="84"/>
        <v>6487.4133785670074</v>
      </c>
      <c r="R101" s="4">
        <f t="shared" si="85"/>
        <v>14398.919214386489</v>
      </c>
      <c r="S101" s="4">
        <f t="shared" si="86"/>
        <v>4437.6365581353193</v>
      </c>
      <c r="T101" s="4">
        <f t="shared" si="87"/>
        <v>75.235613686318516</v>
      </c>
      <c r="U101" s="4">
        <f t="shared" si="88"/>
        <v>315.80512070849113</v>
      </c>
      <c r="V101" s="4">
        <f t="shared" si="89"/>
        <v>343.21953908704006</v>
      </c>
      <c r="W101" s="11">
        <f t="shared" si="90"/>
        <v>-1.219247815263802E-2</v>
      </c>
      <c r="X101" s="11">
        <f t="shared" si="91"/>
        <v>-1.3228699347321071E-2</v>
      </c>
      <c r="Y101" s="11">
        <f t="shared" si="92"/>
        <v>-1.2203590333800474E-2</v>
      </c>
      <c r="Z101" s="4">
        <f t="shared" si="106"/>
        <v>13904.249947426437</v>
      </c>
      <c r="AA101" s="4">
        <f t="shared" si="93"/>
        <v>48075.859747614297</v>
      </c>
      <c r="AB101" s="4">
        <f t="shared" si="94"/>
        <v>7565.5710774963572</v>
      </c>
      <c r="AC101" s="12">
        <f t="shared" si="95"/>
        <v>2.1511421672614133</v>
      </c>
      <c r="AD101" s="12">
        <f t="shared" si="96"/>
        <v>3.3777986429176226</v>
      </c>
      <c r="AE101" s="12">
        <f t="shared" si="97"/>
        <v>1.7205235066724809</v>
      </c>
      <c r="AF101" s="11">
        <f t="shared" si="98"/>
        <v>-2.9039671966837322E-3</v>
      </c>
      <c r="AG101" s="11">
        <f t="shared" si="99"/>
        <v>2.0567434751257441E-3</v>
      </c>
      <c r="AH101" s="11">
        <f t="shared" si="100"/>
        <v>8.257041531207765E-4</v>
      </c>
      <c r="AI101" s="1">
        <f t="shared" si="58"/>
        <v>146249.33225575264</v>
      </c>
      <c r="AJ101" s="1">
        <f t="shared" si="59"/>
        <v>71207.686831571074</v>
      </c>
      <c r="AK101" s="1">
        <f t="shared" si="60"/>
        <v>20622.379854548064</v>
      </c>
      <c r="AL101" s="19">
        <f t="shared" si="116"/>
        <v>26.393272472891983</v>
      </c>
      <c r="AM101" s="19">
        <f t="shared" si="116"/>
        <v>7.2251484084814921</v>
      </c>
      <c r="AN101" s="19">
        <f t="shared" si="116"/>
        <v>1.6237636416476424</v>
      </c>
      <c r="AO101" s="7">
        <f t="shared" si="115"/>
        <v>1.1627268922766753E-2</v>
      </c>
      <c r="AP101" s="7">
        <f t="shared" si="115"/>
        <v>1.7905120392168392E-2</v>
      </c>
      <c r="AQ101" s="7">
        <f t="shared" si="115"/>
        <v>1.2960443916123037E-2</v>
      </c>
      <c r="AR101" s="1">
        <f t="shared" si="107"/>
        <v>86227.9585518518</v>
      </c>
      <c r="AS101" s="1">
        <f t="shared" si="102"/>
        <v>45594.318363436665</v>
      </c>
      <c r="AT101" s="1">
        <f t="shared" si="103"/>
        <v>12929.440351616871</v>
      </c>
      <c r="AU101" s="1">
        <f t="shared" si="64"/>
        <v>17245.591710370361</v>
      </c>
      <c r="AV101" s="1">
        <f t="shared" si="65"/>
        <v>9118.8636726873337</v>
      </c>
      <c r="AW101" s="1">
        <f t="shared" si="66"/>
        <v>2585.8880703233744</v>
      </c>
      <c r="AX101" s="16">
        <v>0</v>
      </c>
      <c r="AY101" s="16">
        <v>0</v>
      </c>
      <c r="AZ101" s="16">
        <v>0</v>
      </c>
      <c r="BA101">
        <f t="shared" si="108"/>
        <v>0</v>
      </c>
      <c r="BB101">
        <f t="shared" si="109"/>
        <v>0</v>
      </c>
      <c r="BC101">
        <f t="shared" si="109"/>
        <v>0</v>
      </c>
      <c r="BD101">
        <f t="shared" si="109"/>
        <v>0</v>
      </c>
      <c r="BE101">
        <f t="shared" si="110"/>
        <v>0</v>
      </c>
      <c r="BF101">
        <f t="shared" si="110"/>
        <v>0</v>
      </c>
      <c r="BG101">
        <f t="shared" si="110"/>
        <v>0</v>
      </c>
      <c r="BH101">
        <f t="shared" si="104"/>
        <v>0</v>
      </c>
      <c r="BI101">
        <f t="shared" si="113"/>
        <v>0</v>
      </c>
      <c r="BJ101">
        <f t="shared" si="113"/>
        <v>0</v>
      </c>
      <c r="BK101" s="7">
        <f t="shared" si="111"/>
        <v>4.6207297992604007E-2</v>
      </c>
    </row>
    <row r="102" spans="1:63">
      <c r="A102">
        <f t="shared" si="67"/>
        <v>2056</v>
      </c>
      <c r="B102" s="4">
        <f t="shared" si="72"/>
        <v>1264.2125315786329</v>
      </c>
      <c r="C102" s="4">
        <f t="shared" si="73"/>
        <v>3449.4490600563936</v>
      </c>
      <c r="D102" s="4">
        <f t="shared" si="74"/>
        <v>6302.3726573095164</v>
      </c>
      <c r="E102" s="11">
        <f t="shared" si="75"/>
        <v>9.214240885731215E-4</v>
      </c>
      <c r="F102" s="11">
        <f t="shared" si="76"/>
        <v>1.8472521646052474E-3</v>
      </c>
      <c r="G102" s="11">
        <f t="shared" si="77"/>
        <v>4.0784173932587363E-3</v>
      </c>
      <c r="H102" s="4">
        <f t="shared" si="78"/>
        <v>87595.411002514607</v>
      </c>
      <c r="I102" s="4">
        <f t="shared" si="79"/>
        <v>46729.005318421441</v>
      </c>
      <c r="J102" s="4">
        <f t="shared" si="80"/>
        <v>13204.09867925947</v>
      </c>
      <c r="K102" s="4">
        <f t="shared" si="51"/>
        <v>69288.51661763982</v>
      </c>
      <c r="L102" s="4">
        <f t="shared" si="52"/>
        <v>13546.80254871121</v>
      </c>
      <c r="M102" s="4">
        <f t="shared" si="53"/>
        <v>2095.0996390137775</v>
      </c>
      <c r="N102" s="11">
        <f t="shared" si="81"/>
        <v>1.492339900568318E-2</v>
      </c>
      <c r="O102" s="11">
        <f t="shared" si="82"/>
        <v>2.2996853504239745E-2</v>
      </c>
      <c r="P102" s="11">
        <f t="shared" si="83"/>
        <v>1.7094725992256699E-2</v>
      </c>
      <c r="Q102" s="4">
        <f t="shared" si="84"/>
        <v>6509.9424811336748</v>
      </c>
      <c r="R102" s="4">
        <f t="shared" si="85"/>
        <v>14562.039820485252</v>
      </c>
      <c r="S102" s="4">
        <f t="shared" si="86"/>
        <v>4476.5991548191241</v>
      </c>
      <c r="T102" s="4">
        <f t="shared" si="87"/>
        <v>74.318305110147762</v>
      </c>
      <c r="U102" s="4">
        <f t="shared" si="88"/>
        <v>311.62742971429407</v>
      </c>
      <c r="V102" s="4">
        <f t="shared" si="89"/>
        <v>339.03102843746598</v>
      </c>
      <c r="W102" s="11">
        <f t="shared" si="90"/>
        <v>-1.219247815263802E-2</v>
      </c>
      <c r="X102" s="11">
        <f t="shared" si="91"/>
        <v>-1.3228699347321071E-2</v>
      </c>
      <c r="Y102" s="11">
        <f t="shared" si="92"/>
        <v>-1.2203590333800474E-2</v>
      </c>
      <c r="Z102" s="4">
        <f t="shared" si="106"/>
        <v>13914.822600901363</v>
      </c>
      <c r="AA102" s="4">
        <f t="shared" si="93"/>
        <v>48736.682893925929</v>
      </c>
      <c r="AB102" s="4">
        <f t="shared" si="94"/>
        <v>7641.3623114510865</v>
      </c>
      <c r="AC102" s="12">
        <f t="shared" si="95"/>
        <v>2.144895320972283</v>
      </c>
      <c r="AD102" s="12">
        <f t="shared" si="96"/>
        <v>3.3847459082367322</v>
      </c>
      <c r="AE102" s="12">
        <f t="shared" si="97"/>
        <v>1.7219441500774824</v>
      </c>
      <c r="AF102" s="11">
        <f t="shared" si="98"/>
        <v>-2.9039671966837322E-3</v>
      </c>
      <c r="AG102" s="11">
        <f t="shared" si="99"/>
        <v>2.0567434751257441E-3</v>
      </c>
      <c r="AH102" s="11">
        <f t="shared" si="100"/>
        <v>8.257041531207765E-4</v>
      </c>
      <c r="AI102" s="1">
        <f t="shared" si="58"/>
        <v>148869.99074054774</v>
      </c>
      <c r="AJ102" s="1">
        <f t="shared" si="59"/>
        <v>73205.781821101307</v>
      </c>
      <c r="AK102" s="1">
        <f t="shared" si="60"/>
        <v>21146.029939416632</v>
      </c>
      <c r="AL102" s="19">
        <f t="shared" si="116"/>
        <v>26.697085332918213</v>
      </c>
      <c r="AM102" s="19">
        <f t="shared" si="116"/>
        <v>7.353221889065586</v>
      </c>
      <c r="AN102" s="19">
        <f t="shared" si="116"/>
        <v>1.6445978922821503</v>
      </c>
      <c r="AO102" s="7">
        <f t="shared" si="115"/>
        <v>1.1510996233539086E-2</v>
      </c>
      <c r="AP102" s="7">
        <f t="shared" si="115"/>
        <v>1.7726069188246707E-2</v>
      </c>
      <c r="AQ102" s="7">
        <f t="shared" si="115"/>
        <v>1.2830839476961807E-2</v>
      </c>
      <c r="AR102" s="1">
        <f t="shared" si="107"/>
        <v>87595.411002514607</v>
      </c>
      <c r="AS102" s="1">
        <f t="shared" si="102"/>
        <v>46729.005318421441</v>
      </c>
      <c r="AT102" s="1">
        <f t="shared" si="103"/>
        <v>13204.09867925947</v>
      </c>
      <c r="AU102" s="1">
        <f t="shared" si="64"/>
        <v>17519.082200502922</v>
      </c>
      <c r="AV102" s="1">
        <f t="shared" si="65"/>
        <v>9345.8010636842882</v>
      </c>
      <c r="AW102" s="1">
        <f t="shared" si="66"/>
        <v>2640.8197358518942</v>
      </c>
      <c r="AX102" s="16">
        <v>0</v>
      </c>
      <c r="AY102" s="16">
        <v>0</v>
      </c>
      <c r="AZ102" s="16">
        <v>0</v>
      </c>
      <c r="BA102">
        <f t="shared" si="108"/>
        <v>0</v>
      </c>
      <c r="BB102">
        <f t="shared" si="109"/>
        <v>0</v>
      </c>
      <c r="BC102">
        <f t="shared" si="109"/>
        <v>0</v>
      </c>
      <c r="BD102">
        <f t="shared" si="109"/>
        <v>0</v>
      </c>
      <c r="BE102">
        <f t="shared" si="110"/>
        <v>0</v>
      </c>
      <c r="BF102">
        <f t="shared" si="110"/>
        <v>0</v>
      </c>
      <c r="BG102">
        <f t="shared" si="110"/>
        <v>0</v>
      </c>
      <c r="BH102">
        <f t="shared" si="104"/>
        <v>0</v>
      </c>
      <c r="BI102">
        <f t="shared" si="113"/>
        <v>0</v>
      </c>
      <c r="BJ102">
        <f t="shared" si="113"/>
        <v>0</v>
      </c>
      <c r="BK102" s="7">
        <f t="shared" si="111"/>
        <v>4.6118664402906323E-2</v>
      </c>
    </row>
    <row r="103" spans="1:63">
      <c r="A103">
        <f t="shared" si="67"/>
        <v>2057</v>
      </c>
      <c r="B103" s="4">
        <f t="shared" si="72"/>
        <v>1265.3191636643219</v>
      </c>
      <c r="C103" s="4">
        <f t="shared" si="73"/>
        <v>3455.5024621871344</v>
      </c>
      <c r="D103" s="4">
        <f t="shared" si="74"/>
        <v>6326.791178260667</v>
      </c>
      <c r="E103" s="11">
        <f t="shared" si="75"/>
        <v>8.7535288414446535E-4</v>
      </c>
      <c r="F103" s="11">
        <f t="shared" si="76"/>
        <v>1.7548895563749849E-3</v>
      </c>
      <c r="G103" s="11">
        <f t="shared" si="77"/>
        <v>3.8744965235957994E-3</v>
      </c>
      <c r="H103" s="4">
        <f t="shared" si="78"/>
        <v>88966.973433741354</v>
      </c>
      <c r="I103" s="4">
        <f t="shared" si="79"/>
        <v>47876.37491011955</v>
      </c>
      <c r="J103" s="4">
        <f t="shared" si="80"/>
        <v>13479.358130237633</v>
      </c>
      <c r="K103" s="4">
        <f t="shared" si="51"/>
        <v>70311.883348147501</v>
      </c>
      <c r="L103" s="4">
        <f t="shared" si="52"/>
        <v>13855.112370493453</v>
      </c>
      <c r="M103" s="4">
        <f t="shared" si="53"/>
        <v>2130.5204724558835</v>
      </c>
      <c r="N103" s="11">
        <f t="shared" si="81"/>
        <v>1.4769644097809342E-2</v>
      </c>
      <c r="O103" s="11">
        <f t="shared" si="82"/>
        <v>2.275886288839235E-2</v>
      </c>
      <c r="P103" s="11">
        <f t="shared" si="83"/>
        <v>1.690651498502449E-2</v>
      </c>
      <c r="Q103" s="4">
        <f t="shared" si="84"/>
        <v>6531.2595388355139</v>
      </c>
      <c r="R103" s="4">
        <f t="shared" si="85"/>
        <v>14722.224864859534</v>
      </c>
      <c r="S103" s="4">
        <f t="shared" si="86"/>
        <v>4514.1512101060389</v>
      </c>
      <c r="T103" s="4">
        <f t="shared" si="87"/>
        <v>73.412180798751194</v>
      </c>
      <c r="U103" s="4">
        <f t="shared" si="88"/>
        <v>307.50500413822522</v>
      </c>
      <c r="V103" s="4">
        <f t="shared" si="89"/>
        <v>334.89363265596808</v>
      </c>
      <c r="W103" s="11">
        <f t="shared" si="90"/>
        <v>-1.219247815263802E-2</v>
      </c>
      <c r="X103" s="11">
        <f t="shared" si="91"/>
        <v>-1.3228699347321071E-2</v>
      </c>
      <c r="Y103" s="11">
        <f t="shared" si="92"/>
        <v>-1.2203590333800474E-2</v>
      </c>
      <c r="Z103" s="4">
        <f t="shared" si="106"/>
        <v>13922.596652053124</v>
      </c>
      <c r="AA103" s="4">
        <f t="shared" si="93"/>
        <v>49390.179125427108</v>
      </c>
      <c r="AB103" s="4">
        <f t="shared" si="94"/>
        <v>7714.8186291390193</v>
      </c>
      <c r="AC103" s="12">
        <f t="shared" si="95"/>
        <v>2.1386666153198592</v>
      </c>
      <c r="AD103" s="12">
        <f t="shared" si="96"/>
        <v>3.3917074622984567</v>
      </c>
      <c r="AE103" s="12">
        <f t="shared" si="97"/>
        <v>1.7233659665136434</v>
      </c>
      <c r="AF103" s="11">
        <f t="shared" si="98"/>
        <v>-2.9039671966837322E-3</v>
      </c>
      <c r="AG103" s="11">
        <f t="shared" si="99"/>
        <v>2.0567434751257441E-3</v>
      </c>
      <c r="AH103" s="11">
        <f t="shared" si="100"/>
        <v>8.257041531207765E-4</v>
      </c>
      <c r="AI103" s="1">
        <f t="shared" si="58"/>
        <v>151502.0738669959</v>
      </c>
      <c r="AJ103" s="1">
        <f t="shared" si="59"/>
        <v>75231.004702675476</v>
      </c>
      <c r="AK103" s="1">
        <f t="shared" si="60"/>
        <v>21672.246681326866</v>
      </c>
      <c r="AL103" s="19">
        <f t="shared" si="116"/>
        <v>27.001322281144773</v>
      </c>
      <c r="AM103" s="19">
        <f t="shared" si="116"/>
        <v>7.4822621718280713</v>
      </c>
      <c r="AN103" s="19">
        <f t="shared" si="116"/>
        <v>1.6654884481265722</v>
      </c>
      <c r="AO103" s="7">
        <f t="shared" si="115"/>
        <v>1.1395886271203696E-2</v>
      </c>
      <c r="AP103" s="7">
        <f t="shared" si="115"/>
        <v>1.754880849636424E-2</v>
      </c>
      <c r="AQ103" s="7">
        <f t="shared" si="115"/>
        <v>1.2702531082192188E-2</v>
      </c>
      <c r="AR103" s="1">
        <f t="shared" si="107"/>
        <v>88966.973433741354</v>
      </c>
      <c r="AS103" s="1">
        <f t="shared" si="102"/>
        <v>47876.37491011955</v>
      </c>
      <c r="AT103" s="1">
        <f t="shared" si="103"/>
        <v>13479.358130237633</v>
      </c>
      <c r="AU103" s="1">
        <f t="shared" si="64"/>
        <v>17793.39468674827</v>
      </c>
      <c r="AV103" s="1">
        <f t="shared" si="65"/>
        <v>9575.2749820239096</v>
      </c>
      <c r="AW103" s="1">
        <f t="shared" si="66"/>
        <v>2695.8716260475267</v>
      </c>
      <c r="AX103" s="16">
        <v>0</v>
      </c>
      <c r="AY103" s="16">
        <v>0</v>
      </c>
      <c r="AZ103" s="16">
        <v>0</v>
      </c>
      <c r="BA103">
        <f t="shared" si="108"/>
        <v>0</v>
      </c>
      <c r="BB103">
        <f t="shared" si="109"/>
        <v>0</v>
      </c>
      <c r="BC103">
        <f t="shared" si="109"/>
        <v>0</v>
      </c>
      <c r="BD103">
        <f t="shared" si="109"/>
        <v>0</v>
      </c>
      <c r="BE103">
        <f t="shared" si="110"/>
        <v>0</v>
      </c>
      <c r="BF103">
        <f t="shared" si="110"/>
        <v>0</v>
      </c>
      <c r="BG103">
        <f t="shared" si="110"/>
        <v>0</v>
      </c>
      <c r="BH103">
        <f t="shared" si="104"/>
        <v>0</v>
      </c>
      <c r="BI103">
        <f t="shared" si="113"/>
        <v>0</v>
      </c>
      <c r="BJ103">
        <f t="shared" si="113"/>
        <v>0</v>
      </c>
      <c r="BK103" s="7">
        <f t="shared" si="111"/>
        <v>4.6027465948598162E-2</v>
      </c>
    </row>
    <row r="104" spans="1:63">
      <c r="A104">
        <f t="shared" si="67"/>
        <v>2058</v>
      </c>
      <c r="B104" s="4">
        <f t="shared" si="72"/>
        <v>1266.3713844046349</v>
      </c>
      <c r="C104" s="4">
        <f t="shared" si="73"/>
        <v>3461.2632861109082</v>
      </c>
      <c r="D104" s="4">
        <f t="shared" si="74"/>
        <v>6350.0786521650707</v>
      </c>
      <c r="E104" s="11">
        <f t="shared" si="75"/>
        <v>8.3158523993724209E-4</v>
      </c>
      <c r="F104" s="11">
        <f t="shared" si="76"/>
        <v>1.6671450785562356E-3</v>
      </c>
      <c r="G104" s="11">
        <f t="shared" si="77"/>
        <v>3.6807716974160093E-3</v>
      </c>
      <c r="H104" s="4">
        <f t="shared" si="78"/>
        <v>90342.516740320527</v>
      </c>
      <c r="I104" s="4">
        <f t="shared" si="79"/>
        <v>49036.331287940891</v>
      </c>
      <c r="J104" s="4">
        <f t="shared" si="80"/>
        <v>13755.184410467409</v>
      </c>
      <c r="K104" s="4">
        <f t="shared" si="51"/>
        <v>71339.670062738893</v>
      </c>
      <c r="L104" s="4">
        <f t="shared" si="52"/>
        <v>14167.177482484536</v>
      </c>
      <c r="M104" s="4">
        <f t="shared" si="53"/>
        <v>2166.1439430797527</v>
      </c>
      <c r="N104" s="11">
        <f t="shared" si="81"/>
        <v>1.4617539250119771E-2</v>
      </c>
      <c r="O104" s="11">
        <f t="shared" si="82"/>
        <v>2.2523463083249595E-2</v>
      </c>
      <c r="P104" s="11">
        <f t="shared" si="83"/>
        <v>1.6720548375114053E-2</v>
      </c>
      <c r="Q104" s="4">
        <f t="shared" si="84"/>
        <v>6551.37771715278</v>
      </c>
      <c r="R104" s="4">
        <f t="shared" si="85"/>
        <v>14879.442792763897</v>
      </c>
      <c r="S104" s="4">
        <f t="shared" si="86"/>
        <v>4550.3075472806131</v>
      </c>
      <c r="T104" s="4">
        <f t="shared" si="87"/>
        <v>72.517104388224908</v>
      </c>
      <c r="U104" s="4">
        <f t="shared" si="88"/>
        <v>303.43711289068392</v>
      </c>
      <c r="V104" s="4">
        <f t="shared" si="89"/>
        <v>330.80672795763638</v>
      </c>
      <c r="W104" s="11">
        <f t="shared" si="90"/>
        <v>-1.219247815263802E-2</v>
      </c>
      <c r="X104" s="11">
        <f t="shared" si="91"/>
        <v>-1.3228699347321071E-2</v>
      </c>
      <c r="Y104" s="11">
        <f t="shared" si="92"/>
        <v>-1.2203590333800474E-2</v>
      </c>
      <c r="Z104" s="4">
        <f t="shared" si="106"/>
        <v>13927.623575630892</v>
      </c>
      <c r="AA104" s="4">
        <f t="shared" si="93"/>
        <v>50036.180294828213</v>
      </c>
      <c r="AB104" s="4">
        <f t="shared" si="94"/>
        <v>7785.9581571913022</v>
      </c>
      <c r="AC104" s="12">
        <f t="shared" si="95"/>
        <v>2.1324559976243278</v>
      </c>
      <c r="AD104" s="12">
        <f t="shared" si="96"/>
        <v>3.3986833344910745</v>
      </c>
      <c r="AE104" s="12">
        <f t="shared" si="97"/>
        <v>1.7247889569495407</v>
      </c>
      <c r="AF104" s="11">
        <f t="shared" si="98"/>
        <v>-2.9039671966837322E-3</v>
      </c>
      <c r="AG104" s="11">
        <f t="shared" si="99"/>
        <v>2.0567434751257441E-3</v>
      </c>
      <c r="AH104" s="11">
        <f t="shared" si="100"/>
        <v>8.257041531207765E-4</v>
      </c>
      <c r="AI104" s="1">
        <f t="shared" si="58"/>
        <v>154145.26116704458</v>
      </c>
      <c r="AJ104" s="1">
        <f t="shared" si="59"/>
        <v>77283.179214431846</v>
      </c>
      <c r="AK104" s="1">
        <f t="shared" si="60"/>
        <v>22200.893639241705</v>
      </c>
      <c r="AL104" s="19">
        <f t="shared" si="116"/>
        <v>27.305949239053938</v>
      </c>
      <c r="AM104" s="19">
        <f t="shared" si="116"/>
        <v>7.6122539099413427</v>
      </c>
      <c r="AN104" s="19">
        <f t="shared" si="116"/>
        <v>1.6864328077181385</v>
      </c>
      <c r="AO104" s="7">
        <f t="shared" si="115"/>
        <v>1.128192740849166E-2</v>
      </c>
      <c r="AP104" s="7">
        <f t="shared" si="115"/>
        <v>1.7373320411400599E-2</v>
      </c>
      <c r="AQ104" s="7">
        <f t="shared" si="115"/>
        <v>1.2575505771370267E-2</v>
      </c>
      <c r="AR104" s="1">
        <f t="shared" si="107"/>
        <v>90342.516740320527</v>
      </c>
      <c r="AS104" s="1">
        <f t="shared" si="102"/>
        <v>49036.331287940891</v>
      </c>
      <c r="AT104" s="1">
        <f t="shared" si="103"/>
        <v>13755.184410467409</v>
      </c>
      <c r="AU104" s="1">
        <f t="shared" si="64"/>
        <v>18068.503348064107</v>
      </c>
      <c r="AV104" s="1">
        <f t="shared" si="65"/>
        <v>9807.2662575881786</v>
      </c>
      <c r="AW104" s="1">
        <f t="shared" si="66"/>
        <v>2751.0368820934818</v>
      </c>
      <c r="AX104" s="16">
        <v>0</v>
      </c>
      <c r="AY104" s="16">
        <v>0</v>
      </c>
      <c r="AZ104" s="16">
        <v>0</v>
      </c>
      <c r="BA104">
        <f t="shared" si="108"/>
        <v>0</v>
      </c>
      <c r="BB104">
        <f t="shared" si="109"/>
        <v>0</v>
      </c>
      <c r="BC104">
        <f t="shared" si="109"/>
        <v>0</v>
      </c>
      <c r="BD104">
        <f t="shared" si="109"/>
        <v>0</v>
      </c>
      <c r="BE104">
        <f t="shared" si="110"/>
        <v>0</v>
      </c>
      <c r="BF104">
        <f t="shared" si="110"/>
        <v>0</v>
      </c>
      <c r="BG104">
        <f t="shared" si="110"/>
        <v>0</v>
      </c>
      <c r="BH104">
        <f t="shared" si="104"/>
        <v>0</v>
      </c>
      <c r="BI104">
        <f t="shared" si="113"/>
        <v>0</v>
      </c>
      <c r="BJ104">
        <f t="shared" si="113"/>
        <v>0</v>
      </c>
      <c r="BK104" s="7">
        <f t="shared" si="111"/>
        <v>4.5933906941800301E-2</v>
      </c>
    </row>
    <row r="105" spans="1:63">
      <c r="A105">
        <f t="shared" si="67"/>
        <v>2059</v>
      </c>
      <c r="B105" s="4">
        <f t="shared" si="72"/>
        <v>1267.3718253686072</v>
      </c>
      <c r="C105" s="4">
        <f t="shared" si="73"/>
        <v>3466.7451927612838</v>
      </c>
      <c r="D105" s="4">
        <f t="shared" si="74"/>
        <v>6372.2831824553632</v>
      </c>
      <c r="E105" s="11">
        <f t="shared" si="75"/>
        <v>7.9000597794037992E-4</v>
      </c>
      <c r="F105" s="11">
        <f t="shared" si="76"/>
        <v>1.5837878246284238E-3</v>
      </c>
      <c r="G105" s="11">
        <f t="shared" si="77"/>
        <v>3.4967331125452085E-3</v>
      </c>
      <c r="H105" s="4">
        <f t="shared" si="78"/>
        <v>91721.912162707769</v>
      </c>
      <c r="I105" s="4">
        <f t="shared" si="79"/>
        <v>50208.776577821991</v>
      </c>
      <c r="J105" s="4">
        <f t="shared" si="80"/>
        <v>14031.545104515762</v>
      </c>
      <c r="K105" s="4">
        <f t="shared" si="51"/>
        <v>72371.746260045678</v>
      </c>
      <c r="L105" s="4">
        <f t="shared" si="52"/>
        <v>14482.972871112686</v>
      </c>
      <c r="M105" s="4">
        <f t="shared" si="53"/>
        <v>2201.9650889258091</v>
      </c>
      <c r="N105" s="11">
        <f t="shared" si="81"/>
        <v>1.4467072757683663E-2</v>
      </c>
      <c r="O105" s="11">
        <f t="shared" si="82"/>
        <v>2.2290635450751051E-2</v>
      </c>
      <c r="P105" s="11">
        <f t="shared" si="83"/>
        <v>1.6536826170068464E-2</v>
      </c>
      <c r="Q105" s="4">
        <f t="shared" si="84"/>
        <v>6570.3103386187886</v>
      </c>
      <c r="R105" s="4">
        <f t="shared" si="85"/>
        <v>15033.664244146838</v>
      </c>
      <c r="S105" s="4">
        <f t="shared" si="86"/>
        <v>4585.083758661026</v>
      </c>
      <c r="T105" s="4">
        <f t="shared" si="87"/>
        <v>71.632941177278909</v>
      </c>
      <c r="U105" s="4">
        <f t="shared" si="88"/>
        <v>299.42303455343392</v>
      </c>
      <c r="V105" s="4">
        <f t="shared" si="89"/>
        <v>326.76969816997644</v>
      </c>
      <c r="W105" s="11">
        <f t="shared" si="90"/>
        <v>-1.219247815263802E-2</v>
      </c>
      <c r="X105" s="11">
        <f t="shared" si="91"/>
        <v>-1.3228699347321071E-2</v>
      </c>
      <c r="Y105" s="11">
        <f t="shared" si="92"/>
        <v>-1.2203590333800474E-2</v>
      </c>
      <c r="Z105" s="4">
        <f t="shared" si="106"/>
        <v>13929.954760179169</v>
      </c>
      <c r="AA105" s="4">
        <f t="shared" si="93"/>
        <v>50674.524821489773</v>
      </c>
      <c r="AB105" s="4">
        <f t="shared" si="94"/>
        <v>7854.8005988647446</v>
      </c>
      <c r="AC105" s="12">
        <f t="shared" si="95"/>
        <v>2.1262634153588551</v>
      </c>
      <c r="AD105" s="12">
        <f t="shared" si="96"/>
        <v>3.4056735542633074</v>
      </c>
      <c r="AE105" s="12">
        <f t="shared" si="97"/>
        <v>1.7262131223545507</v>
      </c>
      <c r="AF105" s="11">
        <f t="shared" si="98"/>
        <v>-2.9039671966837322E-3</v>
      </c>
      <c r="AG105" s="11">
        <f t="shared" si="99"/>
        <v>2.0567434751257441E-3</v>
      </c>
      <c r="AH105" s="11">
        <f t="shared" si="100"/>
        <v>8.257041531207765E-4</v>
      </c>
      <c r="AI105" s="1">
        <f t="shared" si="58"/>
        <v>156799.23839840424</v>
      </c>
      <c r="AJ105" s="1">
        <f t="shared" si="59"/>
        <v>79362.127550576843</v>
      </c>
      <c r="AK105" s="1">
        <f t="shared" si="60"/>
        <v>22731.841157411018</v>
      </c>
      <c r="AL105" s="19">
        <f t="shared" si="116"/>
        <v>27.610932338817552</v>
      </c>
      <c r="AM105" s="19">
        <f t="shared" si="116"/>
        <v>7.7431815349093869</v>
      </c>
      <c r="AN105" s="19">
        <f t="shared" si="116"/>
        <v>1.7074284757695612</v>
      </c>
      <c r="AO105" s="7">
        <f t="shared" si="115"/>
        <v>1.1169108134406743E-2</v>
      </c>
      <c r="AP105" s="7">
        <f t="shared" si="115"/>
        <v>1.7199587207286593E-2</v>
      </c>
      <c r="AQ105" s="7">
        <f t="shared" si="115"/>
        <v>1.2449750713656563E-2</v>
      </c>
      <c r="AR105" s="1">
        <f t="shared" si="107"/>
        <v>91721.912162707769</v>
      </c>
      <c r="AS105" s="1">
        <f t="shared" si="102"/>
        <v>50208.776577821991</v>
      </c>
      <c r="AT105" s="1">
        <f t="shared" si="103"/>
        <v>14031.545104515762</v>
      </c>
      <c r="AU105" s="1">
        <f t="shared" si="64"/>
        <v>18344.382432541555</v>
      </c>
      <c r="AV105" s="1">
        <f t="shared" si="65"/>
        <v>10041.755315564398</v>
      </c>
      <c r="AW105" s="1">
        <f t="shared" si="66"/>
        <v>2806.3090209031525</v>
      </c>
      <c r="AX105" s="16">
        <v>0</v>
      </c>
      <c r="AY105" s="16">
        <v>0</v>
      </c>
      <c r="AZ105" s="16">
        <v>0</v>
      </c>
      <c r="BA105">
        <f t="shared" si="108"/>
        <v>0</v>
      </c>
      <c r="BB105">
        <f t="shared" si="109"/>
        <v>0</v>
      </c>
      <c r="BC105">
        <f t="shared" si="109"/>
        <v>0</v>
      </c>
      <c r="BD105">
        <f t="shared" si="109"/>
        <v>0</v>
      </c>
      <c r="BE105">
        <f t="shared" si="110"/>
        <v>0</v>
      </c>
      <c r="BF105">
        <f t="shared" si="110"/>
        <v>0</v>
      </c>
      <c r="BG105">
        <f t="shared" si="110"/>
        <v>0</v>
      </c>
      <c r="BH105">
        <f t="shared" si="104"/>
        <v>0</v>
      </c>
      <c r="BI105">
        <f t="shared" si="113"/>
        <v>0</v>
      </c>
      <c r="BJ105">
        <f t="shared" si="113"/>
        <v>0</v>
      </c>
      <c r="BK105" s="7">
        <f t="shared" si="111"/>
        <v>4.5838179871893175E-2</v>
      </c>
    </row>
    <row r="106" spans="1:63">
      <c r="A106">
        <f t="shared" si="67"/>
        <v>2060</v>
      </c>
      <c r="B106" s="4">
        <f t="shared" si="72"/>
        <v>1268.322995121006</v>
      </c>
      <c r="C106" s="4">
        <f t="shared" si="73"/>
        <v>3471.9612521472991</v>
      </c>
      <c r="D106" s="4">
        <f t="shared" si="74"/>
        <v>6393.4512473816394</v>
      </c>
      <c r="E106" s="11">
        <f t="shared" si="75"/>
        <v>7.5050567904336087E-4</v>
      </c>
      <c r="F106" s="11">
        <f t="shared" si="76"/>
        <v>1.5045984333970025E-3</v>
      </c>
      <c r="G106" s="11">
        <f t="shared" si="77"/>
        <v>3.3218964569179479E-3</v>
      </c>
      <c r="H106" s="4">
        <f t="shared" si="78"/>
        <v>93105.031216294999</v>
      </c>
      <c r="I106" s="4">
        <f t="shared" si="79"/>
        <v>51393.610811532708</v>
      </c>
      <c r="J106" s="4">
        <f t="shared" si="80"/>
        <v>14308.40952975753</v>
      </c>
      <c r="K106" s="4">
        <f t="shared" si="51"/>
        <v>73407.98170060158</v>
      </c>
      <c r="L106" s="4">
        <f t="shared" si="52"/>
        <v>14802.472458397217</v>
      </c>
      <c r="M106" s="4">
        <f t="shared" si="53"/>
        <v>2237.9789844518427</v>
      </c>
      <c r="N106" s="11">
        <f t="shared" si="81"/>
        <v>1.4318231825338312E-2</v>
      </c>
      <c r="O106" s="11">
        <f t="shared" si="82"/>
        <v>2.2060359439172617E-2</v>
      </c>
      <c r="P106" s="11">
        <f t="shared" si="83"/>
        <v>1.6355343555243262E-2</v>
      </c>
      <c r="Q106" s="4">
        <f t="shared" si="84"/>
        <v>6588.0708664002841</v>
      </c>
      <c r="R106" s="4">
        <f t="shared" si="85"/>
        <v>15184.861979966816</v>
      </c>
      <c r="S106" s="4">
        <f t="shared" si="86"/>
        <v>4618.4961096366969</v>
      </c>
      <c r="T106" s="4">
        <f t="shared" si="87"/>
        <v>70.759558106965727</v>
      </c>
      <c r="U106" s="4">
        <f t="shared" si="88"/>
        <v>295.46205725166402</v>
      </c>
      <c r="V106" s="4">
        <f t="shared" si="89"/>
        <v>322.78193464001043</v>
      </c>
      <c r="W106" s="11">
        <f t="shared" si="90"/>
        <v>-1.219247815263802E-2</v>
      </c>
      <c r="X106" s="11">
        <f t="shared" si="91"/>
        <v>-1.3228699347321071E-2</v>
      </c>
      <c r="Y106" s="11">
        <f t="shared" si="92"/>
        <v>-1.2203590333800474E-2</v>
      </c>
      <c r="Z106" s="4">
        <f t="shared" si="106"/>
        <v>13929.64146753479</v>
      </c>
      <c r="AA106" s="4">
        <f t="shared" si="93"/>
        <v>51305.057497340735</v>
      </c>
      <c r="AB106" s="4">
        <f t="shared" si="94"/>
        <v>7921.3670607436852</v>
      </c>
      <c r="AC106" s="12">
        <f t="shared" si="95"/>
        <v>2.1200888161491442</v>
      </c>
      <c r="AD106" s="12">
        <f t="shared" si="96"/>
        <v>3.4126781511244468</v>
      </c>
      <c r="AE106" s="12">
        <f t="shared" si="97"/>
        <v>1.7276384636988504</v>
      </c>
      <c r="AF106" s="11">
        <f t="shared" si="98"/>
        <v>-2.9039671966837322E-3</v>
      </c>
      <c r="AG106" s="11">
        <f t="shared" si="99"/>
        <v>2.0567434751257441E-3</v>
      </c>
      <c r="AH106" s="11">
        <f t="shared" si="100"/>
        <v>8.257041531207765E-4</v>
      </c>
      <c r="AI106" s="1">
        <f t="shared" si="58"/>
        <v>159463.69699110536</v>
      </c>
      <c r="AJ106" s="1">
        <f t="shared" si="59"/>
        <v>81467.670111083557</v>
      </c>
      <c r="AK106" s="1">
        <f t="shared" si="60"/>
        <v>23264.966062573068</v>
      </c>
      <c r="AL106" s="19">
        <f t="shared" si="116"/>
        <v>27.916237932911752</v>
      </c>
      <c r="AM106" s="19">
        <f t="shared" si="116"/>
        <v>7.8750292657201975</v>
      </c>
      <c r="AN106" s="19">
        <f t="shared" si="116"/>
        <v>1.7284729640654435</v>
      </c>
      <c r="AO106" s="7">
        <f t="shared" ref="AO106:AQ121" si="117">AO$5*AO105</f>
        <v>1.1057417053062676E-2</v>
      </c>
      <c r="AP106" s="7">
        <f t="shared" si="117"/>
        <v>1.7027591335213726E-2</v>
      </c>
      <c r="AQ106" s="7">
        <f t="shared" si="117"/>
        <v>1.2325253206519997E-2</v>
      </c>
      <c r="AR106" s="1">
        <f t="shared" si="107"/>
        <v>93105.031216294999</v>
      </c>
      <c r="AS106" s="1">
        <f t="shared" si="102"/>
        <v>51393.610811532708</v>
      </c>
      <c r="AT106" s="1">
        <f t="shared" si="103"/>
        <v>14308.40952975753</v>
      </c>
      <c r="AU106" s="1">
        <f t="shared" si="64"/>
        <v>18621.006243259002</v>
      </c>
      <c r="AV106" s="1">
        <f t="shared" si="65"/>
        <v>10278.722162306542</v>
      </c>
      <c r="AW106" s="1">
        <f t="shared" si="66"/>
        <v>2861.681905951506</v>
      </c>
      <c r="AX106" s="16">
        <v>0</v>
      </c>
      <c r="AY106" s="16">
        <v>0</v>
      </c>
      <c r="AZ106" s="16">
        <v>0</v>
      </c>
      <c r="BA106">
        <f t="shared" si="108"/>
        <v>0</v>
      </c>
      <c r="BB106">
        <f t="shared" si="109"/>
        <v>0</v>
      </c>
      <c r="BC106">
        <f t="shared" si="109"/>
        <v>0</v>
      </c>
      <c r="BD106">
        <f t="shared" si="109"/>
        <v>0</v>
      </c>
      <c r="BE106">
        <f t="shared" si="110"/>
        <v>0</v>
      </c>
      <c r="BF106">
        <f t="shared" si="110"/>
        <v>0</v>
      </c>
      <c r="BG106">
        <f t="shared" si="110"/>
        <v>0</v>
      </c>
      <c r="BH106">
        <f t="shared" si="104"/>
        <v>0</v>
      </c>
      <c r="BI106">
        <f t="shared" si="113"/>
        <v>0</v>
      </c>
      <c r="BJ106">
        <f t="shared" si="113"/>
        <v>0</v>
      </c>
      <c r="BK106" s="7">
        <f t="shared" si="111"/>
        <v>4.5740466087917458E-2</v>
      </c>
    </row>
    <row r="107" spans="1:63">
      <c r="A107">
        <f t="shared" si="67"/>
        <v>2061</v>
      </c>
      <c r="B107" s="4">
        <f t="shared" si="72"/>
        <v>1269.2272845511707</v>
      </c>
      <c r="C107" s="4">
        <f t="shared" si="73"/>
        <v>3476.9239642350558</v>
      </c>
      <c r="D107" s="4">
        <f t="shared" si="74"/>
        <v>6413.627711275486</v>
      </c>
      <c r="E107" s="11">
        <f t="shared" si="75"/>
        <v>7.1298039509119283E-4</v>
      </c>
      <c r="F107" s="11">
        <f t="shared" si="76"/>
        <v>1.4293685117271523E-3</v>
      </c>
      <c r="G107" s="11">
        <f t="shared" si="77"/>
        <v>3.1558016340720503E-3</v>
      </c>
      <c r="H107" s="4">
        <f t="shared" si="78"/>
        <v>94491.745630540492</v>
      </c>
      <c r="I107" s="4">
        <f t="shared" si="79"/>
        <v>52590.731863210065</v>
      </c>
      <c r="J107" s="4">
        <f t="shared" si="80"/>
        <v>14585.748598150192</v>
      </c>
      <c r="K107" s="4">
        <f t="shared" si="51"/>
        <v>74448.246409984058</v>
      </c>
      <c r="L107" s="4">
        <f t="shared" si="52"/>
        <v>15125.649109436405</v>
      </c>
      <c r="M107" s="4">
        <f t="shared" si="53"/>
        <v>2274.1807374487453</v>
      </c>
      <c r="N107" s="11">
        <f t="shared" si="81"/>
        <v>1.4171002734079341E-2</v>
      </c>
      <c r="O107" s="11">
        <f t="shared" si="82"/>
        <v>2.1832612892709991E-2</v>
      </c>
      <c r="P107" s="11">
        <f t="shared" si="83"/>
        <v>1.6176091575663021E-2</v>
      </c>
      <c r="Q107" s="4">
        <f t="shared" si="84"/>
        <v>6604.6728892848123</v>
      </c>
      <c r="R107" s="4">
        <f t="shared" si="85"/>
        <v>15333.010813038587</v>
      </c>
      <c r="S107" s="4">
        <f t="shared" si="86"/>
        <v>4650.5614502958788</v>
      </c>
      <c r="T107" s="4">
        <f t="shared" si="87"/>
        <v>69.896823740656231</v>
      </c>
      <c r="U107" s="4">
        <f t="shared" si="88"/>
        <v>291.55347852774077</v>
      </c>
      <c r="V107" s="4">
        <f t="shared" si="89"/>
        <v>318.84283614251217</v>
      </c>
      <c r="W107" s="11">
        <f t="shared" si="90"/>
        <v>-1.219247815263802E-2</v>
      </c>
      <c r="X107" s="11">
        <f t="shared" si="91"/>
        <v>-1.3228699347321071E-2</v>
      </c>
      <c r="Y107" s="11">
        <f t="shared" si="92"/>
        <v>-1.2203590333800474E-2</v>
      </c>
      <c r="Z107" s="4">
        <f t="shared" si="106"/>
        <v>13926.734796290222</v>
      </c>
      <c r="AA107" s="4">
        <f t="shared" si="93"/>
        <v>51927.629306561605</v>
      </c>
      <c r="AB107" s="4">
        <f t="shared" si="94"/>
        <v>7985.6798924609056</v>
      </c>
      <c r="AC107" s="12">
        <f t="shared" si="95"/>
        <v>2.1139321477729909</v>
      </c>
      <c r="AD107" s="12">
        <f t="shared" si="96"/>
        <v>3.4196971546444761</v>
      </c>
      <c r="AE107" s="12">
        <f t="shared" si="97"/>
        <v>1.7290649819534178</v>
      </c>
      <c r="AF107" s="11">
        <f t="shared" si="98"/>
        <v>-2.9039671966837322E-3</v>
      </c>
      <c r="AG107" s="11">
        <f t="shared" si="99"/>
        <v>2.0567434751257441E-3</v>
      </c>
      <c r="AH107" s="11">
        <f t="shared" si="100"/>
        <v>8.257041531207765E-4</v>
      </c>
      <c r="AI107" s="1">
        <f t="shared" si="58"/>
        <v>162138.33353525383</v>
      </c>
      <c r="AJ107" s="1">
        <f t="shared" si="59"/>
        <v>83599.625262281741</v>
      </c>
      <c r="AK107" s="1">
        <f t="shared" si="60"/>
        <v>23800.151362267268</v>
      </c>
      <c r="AL107" s="19">
        <f t="shared" si="116"/>
        <v>28.22183260343472</v>
      </c>
      <c r="AM107" s="19">
        <f t="shared" si="116"/>
        <v>8.0077811180088343</v>
      </c>
      <c r="AN107" s="19">
        <f t="shared" si="116"/>
        <v>1.7495637923387468</v>
      </c>
      <c r="AO107" s="7">
        <f t="shared" si="117"/>
        <v>1.0946842882532049E-2</v>
      </c>
      <c r="AP107" s="7">
        <f t="shared" si="117"/>
        <v>1.6857315421861589E-2</v>
      </c>
      <c r="AQ107" s="7">
        <f t="shared" si="117"/>
        <v>1.2202000674454797E-2</v>
      </c>
      <c r="AR107" s="1">
        <f t="shared" si="107"/>
        <v>94491.745630540492</v>
      </c>
      <c r="AS107" s="1">
        <f t="shared" si="102"/>
        <v>52590.731863210065</v>
      </c>
      <c r="AT107" s="1">
        <f t="shared" si="103"/>
        <v>14585.748598150192</v>
      </c>
      <c r="AU107" s="1">
        <f t="shared" si="64"/>
        <v>18898.3491261081</v>
      </c>
      <c r="AV107" s="1">
        <f t="shared" si="65"/>
        <v>10518.146372642013</v>
      </c>
      <c r="AW107" s="1">
        <f t="shared" si="66"/>
        <v>2917.1497196300388</v>
      </c>
      <c r="AX107" s="16">
        <v>0</v>
      </c>
      <c r="AY107" s="16">
        <v>0</v>
      </c>
      <c r="AZ107" s="16">
        <v>0</v>
      </c>
      <c r="BA107">
        <f t="shared" si="108"/>
        <v>0</v>
      </c>
      <c r="BB107">
        <f t="shared" si="109"/>
        <v>0</v>
      </c>
      <c r="BC107">
        <f t="shared" si="109"/>
        <v>0</v>
      </c>
      <c r="BD107">
        <f t="shared" si="109"/>
        <v>0</v>
      </c>
      <c r="BE107">
        <f t="shared" si="110"/>
        <v>0</v>
      </c>
      <c r="BF107">
        <f t="shared" si="110"/>
        <v>0</v>
      </c>
      <c r="BG107">
        <f t="shared" si="110"/>
        <v>0</v>
      </c>
      <c r="BH107">
        <f t="shared" si="104"/>
        <v>0</v>
      </c>
      <c r="BI107">
        <f t="shared" si="113"/>
        <v>0</v>
      </c>
      <c r="BJ107">
        <f t="shared" si="113"/>
        <v>0</v>
      </c>
      <c r="BK107" s="7">
        <f t="shared" si="111"/>
        <v>4.5640936438807927E-2</v>
      </c>
    </row>
    <row r="108" spans="1:63">
      <c r="A108">
        <f t="shared" si="67"/>
        <v>2062</v>
      </c>
      <c r="B108" s="4">
        <f t="shared" si="72"/>
        <v>1270.0869720134303</v>
      </c>
      <c r="C108" s="4">
        <f t="shared" si="73"/>
        <v>3481.6452795855957</v>
      </c>
      <c r="D108" s="4">
        <f t="shared" si="74"/>
        <v>6432.8558412464799</v>
      </c>
      <c r="E108" s="11">
        <f t="shared" si="75"/>
        <v>6.7733137533663318E-4</v>
      </c>
      <c r="F108" s="11">
        <f t="shared" si="76"/>
        <v>1.3579000861407946E-3</v>
      </c>
      <c r="G108" s="11">
        <f t="shared" si="77"/>
        <v>2.9980115523684475E-3</v>
      </c>
      <c r="H108" s="4">
        <f t="shared" si="78"/>
        <v>95881.927297279573</v>
      </c>
      <c r="I108" s="4">
        <f t="shared" si="79"/>
        <v>53800.035392984348</v>
      </c>
      <c r="J108" s="4">
        <f t="shared" si="80"/>
        <v>14863.534685509947</v>
      </c>
      <c r="K108" s="4">
        <f t="shared" si="51"/>
        <v>75492.410685294148</v>
      </c>
      <c r="L108" s="4">
        <f t="shared" si="52"/>
        <v>15452.474641353445</v>
      </c>
      <c r="M108" s="4">
        <f t="shared" si="53"/>
        <v>2310.5654863594573</v>
      </c>
      <c r="N108" s="11">
        <f t="shared" si="81"/>
        <v>1.4025370988054009E-2</v>
      </c>
      <c r="O108" s="11">
        <f t="shared" si="82"/>
        <v>2.160737232183596E-2</v>
      </c>
      <c r="P108" s="11">
        <f t="shared" si="83"/>
        <v>1.5999057731677757E-2</v>
      </c>
      <c r="Q108" s="4">
        <f t="shared" si="84"/>
        <v>6620.1301079452378</v>
      </c>
      <c r="R108" s="4">
        <f t="shared" si="85"/>
        <v>15478.08754309623</v>
      </c>
      <c r="S108" s="4">
        <f t="shared" si="86"/>
        <v>4681.2971342047767</v>
      </c>
      <c r="T108" s="4">
        <f t="shared" si="87"/>
        <v>69.044608244259493</v>
      </c>
      <c r="U108" s="4">
        <f t="shared" si="88"/>
        <v>287.69660521663167</v>
      </c>
      <c r="V108" s="4">
        <f t="shared" si="89"/>
        <v>314.95180878936191</v>
      </c>
      <c r="W108" s="11">
        <f t="shared" si="90"/>
        <v>-1.219247815263802E-2</v>
      </c>
      <c r="X108" s="11">
        <f t="shared" si="91"/>
        <v>-1.3228699347321071E-2</v>
      </c>
      <c r="Y108" s="11">
        <f t="shared" si="92"/>
        <v>-1.2203590333800474E-2</v>
      </c>
      <c r="Z108" s="4">
        <f t="shared" si="106"/>
        <v>13921.285648852909</v>
      </c>
      <c r="AA108" s="4">
        <f t="shared" si="93"/>
        <v>52542.097258136346</v>
      </c>
      <c r="AB108" s="4">
        <f t="shared" si="94"/>
        <v>8047.7625387447806</v>
      </c>
      <c r="AC108" s="12">
        <f t="shared" si="95"/>
        <v>2.1077933581598431</v>
      </c>
      <c r="AD108" s="12">
        <f t="shared" si="96"/>
        <v>3.426730594454197</v>
      </c>
      <c r="AE108" s="12">
        <f t="shared" si="97"/>
        <v>1.7304926780900325</v>
      </c>
      <c r="AF108" s="11">
        <f t="shared" si="98"/>
        <v>-2.9039671966837322E-3</v>
      </c>
      <c r="AG108" s="11">
        <f t="shared" si="99"/>
        <v>2.0567434751257441E-3</v>
      </c>
      <c r="AH108" s="11">
        <f t="shared" si="100"/>
        <v>8.257041531207765E-4</v>
      </c>
      <c r="AI108" s="1">
        <f t="shared" si="58"/>
        <v>164822.84930783656</v>
      </c>
      <c r="AJ108" s="1">
        <f t="shared" si="59"/>
        <v>85757.809108695583</v>
      </c>
      <c r="AK108" s="1">
        <f t="shared" si="60"/>
        <v>24337.285945670577</v>
      </c>
      <c r="AL108" s="19">
        <f t="shared" si="116"/>
        <v>28.527683171127968</v>
      </c>
      <c r="AM108" s="19">
        <f t="shared" si="116"/>
        <v>8.1414209132229818</v>
      </c>
      <c r="AN108" s="19">
        <f t="shared" si="116"/>
        <v>1.7706984891271249</v>
      </c>
      <c r="AO108" s="7">
        <f t="shared" si="117"/>
        <v>1.0837374453706729E-2</v>
      </c>
      <c r="AP108" s="7">
        <f t="shared" si="117"/>
        <v>1.6688742267642973E-2</v>
      </c>
      <c r="AQ108" s="7">
        <f t="shared" si="117"/>
        <v>1.2079980667710249E-2</v>
      </c>
      <c r="AR108" s="1">
        <f t="shared" si="107"/>
        <v>95881.927297279573</v>
      </c>
      <c r="AS108" s="1">
        <f t="shared" si="102"/>
        <v>53800.035392984348</v>
      </c>
      <c r="AT108" s="1">
        <f t="shared" si="103"/>
        <v>14863.534685509947</v>
      </c>
      <c r="AU108" s="1">
        <f t="shared" si="64"/>
        <v>19176.385459455916</v>
      </c>
      <c r="AV108" s="1">
        <f t="shared" si="65"/>
        <v>10760.007078596871</v>
      </c>
      <c r="AW108" s="1">
        <f t="shared" si="66"/>
        <v>2972.7069371019898</v>
      </c>
      <c r="AX108" s="16">
        <v>0</v>
      </c>
      <c r="AY108" s="16">
        <v>0</v>
      </c>
      <c r="AZ108" s="16">
        <v>0</v>
      </c>
      <c r="BA108">
        <f t="shared" si="108"/>
        <v>0</v>
      </c>
      <c r="BB108">
        <f t="shared" si="109"/>
        <v>0</v>
      </c>
      <c r="BC108">
        <f t="shared" si="109"/>
        <v>0</v>
      </c>
      <c r="BD108">
        <f t="shared" si="109"/>
        <v>0</v>
      </c>
      <c r="BE108">
        <f t="shared" si="110"/>
        <v>0</v>
      </c>
      <c r="BF108">
        <f t="shared" si="110"/>
        <v>0</v>
      </c>
      <c r="BG108">
        <f t="shared" si="110"/>
        <v>0</v>
      </c>
      <c r="BH108">
        <f t="shared" si="104"/>
        <v>0</v>
      </c>
      <c r="BI108">
        <f t="shared" si="113"/>
        <v>0</v>
      </c>
      <c r="BJ108">
        <f t="shared" si="113"/>
        <v>0</v>
      </c>
      <c r="BK108" s="7">
        <f t="shared" si="111"/>
        <v>4.5539751874378281E-2</v>
      </c>
    </row>
    <row r="109" spans="1:63">
      <c r="A109">
        <f t="shared" si="67"/>
        <v>2063</v>
      </c>
      <c r="B109" s="4">
        <f t="shared" si="72"/>
        <v>1270.9042282812038</v>
      </c>
      <c r="C109" s="4">
        <f t="shared" si="73"/>
        <v>3486.1366196894041</v>
      </c>
      <c r="D109" s="4">
        <f t="shared" si="74"/>
        <v>6451.1773285669187</v>
      </c>
      <c r="E109" s="11">
        <f t="shared" si="75"/>
        <v>6.4346480656980146E-4</v>
      </c>
      <c r="F109" s="11">
        <f t="shared" si="76"/>
        <v>1.2900050818337547E-3</v>
      </c>
      <c r="G109" s="11">
        <f t="shared" si="77"/>
        <v>2.8481109747500251E-3</v>
      </c>
      <c r="H109" s="4">
        <f t="shared" si="78"/>
        <v>97275.448227573972</v>
      </c>
      <c r="I109" s="4">
        <f t="shared" si="79"/>
        <v>55021.414797552687</v>
      </c>
      <c r="J109" s="4">
        <f t="shared" si="80"/>
        <v>15141.741508141602</v>
      </c>
      <c r="K109" s="4">
        <f t="shared" si="51"/>
        <v>76540.345104627777</v>
      </c>
      <c r="L109" s="4">
        <f t="shared" si="52"/>
        <v>15782.919833605029</v>
      </c>
      <c r="M109" s="4">
        <f t="shared" si="53"/>
        <v>2347.1283979579011</v>
      </c>
      <c r="N109" s="11">
        <f t="shared" si="81"/>
        <v>1.3881321444378925E-2</v>
      </c>
      <c r="O109" s="11">
        <f t="shared" si="82"/>
        <v>2.138461313939044E-2</v>
      </c>
      <c r="P109" s="11">
        <f t="shared" si="83"/>
        <v>1.5824226499657756E-2</v>
      </c>
      <c r="Q109" s="4">
        <f t="shared" si="84"/>
        <v>6634.4563223623027</v>
      </c>
      <c r="R109" s="4">
        <f t="shared" si="85"/>
        <v>15620.070895773168</v>
      </c>
      <c r="S109" s="4">
        <f t="shared" si="86"/>
        <v>4710.7209439097614</v>
      </c>
      <c r="T109" s="4">
        <f t="shared" si="87"/>
        <v>68.202783366683903</v>
      </c>
      <c r="U109" s="4">
        <f t="shared" si="88"/>
        <v>283.89075332297591</v>
      </c>
      <c r="V109" s="4">
        <f t="shared" si="89"/>
        <v>311.10826594000707</v>
      </c>
      <c r="W109" s="11">
        <f t="shared" si="90"/>
        <v>-1.219247815263802E-2</v>
      </c>
      <c r="X109" s="11">
        <f t="shared" si="91"/>
        <v>-1.3228699347321071E-2</v>
      </c>
      <c r="Y109" s="11">
        <f t="shared" si="92"/>
        <v>-1.2203590333800474E-2</v>
      </c>
      <c r="Z109" s="4">
        <f t="shared" si="106"/>
        <v>13913.344701761105</v>
      </c>
      <c r="AA109" s="4">
        <f t="shared" si="93"/>
        <v>53148.324230399274</v>
      </c>
      <c r="AB109" s="4">
        <f t="shared" si="94"/>
        <v>8107.6394031068667</v>
      </c>
      <c r="AC109" s="12">
        <f t="shared" si="95"/>
        <v>2.1016723953903593</v>
      </c>
      <c r="AD109" s="12">
        <f t="shared" si="96"/>
        <v>3.4337785002453542</v>
      </c>
      <c r="AE109" s="12">
        <f t="shared" si="97"/>
        <v>1.7319215530812766</v>
      </c>
      <c r="AF109" s="11">
        <f t="shared" si="98"/>
        <v>-2.9039671966837322E-3</v>
      </c>
      <c r="AG109" s="11">
        <f t="shared" si="99"/>
        <v>2.0567434751257441E-3</v>
      </c>
      <c r="AH109" s="11">
        <f t="shared" si="100"/>
        <v>8.257041531207765E-4</v>
      </c>
      <c r="AI109" s="1">
        <f t="shared" si="58"/>
        <v>167516.94983650884</v>
      </c>
      <c r="AJ109" s="1">
        <f t="shared" si="59"/>
        <v>87942.035276422903</v>
      </c>
      <c r="AK109" s="1">
        <f t="shared" si="60"/>
        <v>24876.264288205512</v>
      </c>
      <c r="AL109" s="19">
        <f t="shared" si="116"/>
        <v>28.833756704101965</v>
      </c>
      <c r="AM109" s="19">
        <f t="shared" si="116"/>
        <v>8.2759322877830268</v>
      </c>
      <c r="AN109" s="19">
        <f t="shared" si="116"/>
        <v>1.7918745926089543</v>
      </c>
      <c r="AO109" s="7">
        <f t="shared" si="117"/>
        <v>1.0729000709169661E-2</v>
      </c>
      <c r="AP109" s="7">
        <f t="shared" si="117"/>
        <v>1.6521854844966544E-2</v>
      </c>
      <c r="AQ109" s="7">
        <f t="shared" si="117"/>
        <v>1.1959180861033146E-2</v>
      </c>
      <c r="AR109" s="1">
        <f t="shared" si="107"/>
        <v>97275.448227573972</v>
      </c>
      <c r="AS109" s="1">
        <f t="shared" si="102"/>
        <v>55021.414797552687</v>
      </c>
      <c r="AT109" s="1">
        <f t="shared" si="103"/>
        <v>15141.741508141602</v>
      </c>
      <c r="AU109" s="1">
        <f t="shared" si="64"/>
        <v>19455.089645514796</v>
      </c>
      <c r="AV109" s="1">
        <f t="shared" si="65"/>
        <v>11004.282959510538</v>
      </c>
      <c r="AW109" s="1">
        <f t="shared" si="66"/>
        <v>3028.3483016283208</v>
      </c>
      <c r="AX109" s="16">
        <v>0</v>
      </c>
      <c r="AY109" s="16">
        <v>0</v>
      </c>
      <c r="AZ109" s="16">
        <v>0</v>
      </c>
      <c r="BA109">
        <f t="shared" si="108"/>
        <v>0</v>
      </c>
      <c r="BB109">
        <f t="shared" si="109"/>
        <v>0</v>
      </c>
      <c r="BC109">
        <f t="shared" si="109"/>
        <v>0</v>
      </c>
      <c r="BD109">
        <f t="shared" si="109"/>
        <v>0</v>
      </c>
      <c r="BE109">
        <f t="shared" si="110"/>
        <v>0</v>
      </c>
      <c r="BF109">
        <f t="shared" si="110"/>
        <v>0</v>
      </c>
      <c r="BG109">
        <f t="shared" si="110"/>
        <v>0</v>
      </c>
      <c r="BH109">
        <f t="shared" si="104"/>
        <v>0</v>
      </c>
      <c r="BI109">
        <f t="shared" si="113"/>
        <v>0</v>
      </c>
      <c r="BJ109">
        <f t="shared" si="113"/>
        <v>0</v>
      </c>
      <c r="BK109" s="7">
        <f t="shared" si="111"/>
        <v>4.5437064009828915E-2</v>
      </c>
    </row>
    <row r="110" spans="1:63">
      <c r="A110">
        <f t="shared" si="67"/>
        <v>2064</v>
      </c>
      <c r="B110" s="4">
        <f t="shared" si="72"/>
        <v>1271.6811213174526</v>
      </c>
      <c r="C110" s="4">
        <f t="shared" si="73"/>
        <v>3490.4088969470022</v>
      </c>
      <c r="D110" s="4">
        <f t="shared" si="74"/>
        <v>6468.632314068991</v>
      </c>
      <c r="E110" s="11">
        <f t="shared" si="75"/>
        <v>6.1129156624131135E-4</v>
      </c>
      <c r="F110" s="11">
        <f t="shared" si="76"/>
        <v>1.2255048277420668E-3</v>
      </c>
      <c r="G110" s="11">
        <f t="shared" si="77"/>
        <v>2.7057054260125235E-3</v>
      </c>
      <c r="H110" s="4">
        <f t="shared" si="78"/>
        <v>98672.180516486871</v>
      </c>
      <c r="I110" s="4">
        <f t="shared" si="79"/>
        <v>56254.761167541998</v>
      </c>
      <c r="J110" s="4">
        <f t="shared" si="80"/>
        <v>15420.34400664896</v>
      </c>
      <c r="K110" s="4">
        <f t="shared" si="51"/>
        <v>77591.920539217565</v>
      </c>
      <c r="L110" s="4">
        <f t="shared" si="52"/>
        <v>16116.954439563522</v>
      </c>
      <c r="M110" s="4">
        <f t="shared" si="53"/>
        <v>2383.8646653497976</v>
      </c>
      <c r="N110" s="11">
        <f t="shared" si="81"/>
        <v>1.373883842765955E-2</v>
      </c>
      <c r="O110" s="11">
        <f t="shared" si="82"/>
        <v>2.1164309866623432E-2</v>
      </c>
      <c r="P110" s="11">
        <f t="shared" si="83"/>
        <v>1.5651579787393954E-2</v>
      </c>
      <c r="Q110" s="4">
        <f t="shared" si="84"/>
        <v>6647.665420295566</v>
      </c>
      <c r="R110" s="4">
        <f t="shared" si="85"/>
        <v>15758.941465212394</v>
      </c>
      <c r="S110" s="4">
        <f t="shared" si="86"/>
        <v>4738.8510227460829</v>
      </c>
      <c r="T110" s="4">
        <f t="shared" si="87"/>
        <v>67.371222420536512</v>
      </c>
      <c r="U110" s="4">
        <f t="shared" si="88"/>
        <v>280.13524789978175</v>
      </c>
      <c r="V110" s="4">
        <f t="shared" si="89"/>
        <v>307.31162811301618</v>
      </c>
      <c r="W110" s="11">
        <f t="shared" si="90"/>
        <v>-1.219247815263802E-2</v>
      </c>
      <c r="X110" s="11">
        <f t="shared" si="91"/>
        <v>-1.3228699347321071E-2</v>
      </c>
      <c r="Y110" s="11">
        <f t="shared" si="92"/>
        <v>-1.2203590333800474E-2</v>
      </c>
      <c r="Z110" s="4">
        <f t="shared" si="106"/>
        <v>13902.962378946289</v>
      </c>
      <c r="AA110" s="4">
        <f t="shared" si="93"/>
        <v>53746.178826735362</v>
      </c>
      <c r="AB110" s="4">
        <f t="shared" si="94"/>
        <v>8165.3357224967112</v>
      </c>
      <c r="AC110" s="12">
        <f t="shared" si="95"/>
        <v>2.09556920769597</v>
      </c>
      <c r="AD110" s="12">
        <f t="shared" si="96"/>
        <v>3.4408409017707609</v>
      </c>
      <c r="AE110" s="12">
        <f t="shared" si="97"/>
        <v>1.7333516079005351</v>
      </c>
      <c r="AF110" s="11">
        <f t="shared" si="98"/>
        <v>-2.9039671966837322E-3</v>
      </c>
      <c r="AG110" s="11">
        <f t="shared" si="99"/>
        <v>2.0567434751257441E-3</v>
      </c>
      <c r="AH110" s="11">
        <f t="shared" si="100"/>
        <v>8.257041531207765E-4</v>
      </c>
      <c r="AI110" s="1">
        <f t="shared" si="58"/>
        <v>170220.34449837275</v>
      </c>
      <c r="AJ110" s="1">
        <f t="shared" si="59"/>
        <v>90152.114708291163</v>
      </c>
      <c r="AK110" s="1">
        <f t="shared" si="60"/>
        <v>25416.986161013283</v>
      </c>
      <c r="AL110" s="19">
        <f t="shared" si="116"/>
        <v>29.14002052626704</v>
      </c>
      <c r="AM110" s="19">
        <f t="shared" si="116"/>
        <v>8.4112987022288941</v>
      </c>
      <c r="AN110" s="19">
        <f t="shared" si="116"/>
        <v>1.8130896514189219</v>
      </c>
      <c r="AO110" s="7">
        <f t="shared" si="117"/>
        <v>1.0621710702077965E-2</v>
      </c>
      <c r="AP110" s="7">
        <f t="shared" si="117"/>
        <v>1.6356636296516878E-2</v>
      </c>
      <c r="AQ110" s="7">
        <f t="shared" si="117"/>
        <v>1.1839589052422814E-2</v>
      </c>
      <c r="AR110" s="1">
        <f t="shared" si="107"/>
        <v>98672.180516486871</v>
      </c>
      <c r="AS110" s="1">
        <f t="shared" si="102"/>
        <v>56254.761167541998</v>
      </c>
      <c r="AT110" s="1">
        <f t="shared" si="103"/>
        <v>15420.34400664896</v>
      </c>
      <c r="AU110" s="1">
        <f t="shared" si="64"/>
        <v>19734.436103297376</v>
      </c>
      <c r="AV110" s="1">
        <f t="shared" si="65"/>
        <v>11250.9522335084</v>
      </c>
      <c r="AW110" s="1">
        <f t="shared" si="66"/>
        <v>3084.0688013297922</v>
      </c>
      <c r="AX110" s="16">
        <v>0</v>
      </c>
      <c r="AY110" s="16">
        <v>0</v>
      </c>
      <c r="AZ110" s="16">
        <v>0</v>
      </c>
      <c r="BA110">
        <f t="shared" si="108"/>
        <v>0</v>
      </c>
      <c r="BB110">
        <f t="shared" si="109"/>
        <v>0</v>
      </c>
      <c r="BC110">
        <f t="shared" si="109"/>
        <v>0</v>
      </c>
      <c r="BD110">
        <f t="shared" si="109"/>
        <v>0</v>
      </c>
      <c r="BE110">
        <f t="shared" si="110"/>
        <v>0</v>
      </c>
      <c r="BF110">
        <f t="shared" si="110"/>
        <v>0</v>
      </c>
      <c r="BG110">
        <f t="shared" si="110"/>
        <v>0</v>
      </c>
      <c r="BH110">
        <f t="shared" si="104"/>
        <v>0</v>
      </c>
      <c r="BI110">
        <f t="shared" si="113"/>
        <v>0</v>
      </c>
      <c r="BJ110">
        <f t="shared" si="113"/>
        <v>0</v>
      </c>
      <c r="BK110" s="7">
        <f t="shared" si="111"/>
        <v>4.5333015656258996E-2</v>
      </c>
    </row>
    <row r="111" spans="1:63">
      <c r="A111">
        <f t="shared" si="67"/>
        <v>2065</v>
      </c>
      <c r="B111" s="4">
        <f t="shared" si="72"/>
        <v>1272.4196208646417</v>
      </c>
      <c r="C111" s="4">
        <f t="shared" si="73"/>
        <v>3494.4725342533047</v>
      </c>
      <c r="D111" s="4">
        <f t="shared" si="74"/>
        <v>6485.2594169424947</v>
      </c>
      <c r="E111" s="11">
        <f t="shared" si="75"/>
        <v>5.8072698792924573E-4</v>
      </c>
      <c r="F111" s="11">
        <f t="shared" si="76"/>
        <v>1.1642295863549634E-3</v>
      </c>
      <c r="G111" s="11">
        <f t="shared" si="77"/>
        <v>2.5704201547118973E-3</v>
      </c>
      <c r="H111" s="4">
        <f t="shared" si="78"/>
        <v>100071.99631520588</v>
      </c>
      <c r="I111" s="4">
        <f t="shared" si="79"/>
        <v>57499.963251492343</v>
      </c>
      <c r="J111" s="4">
        <f t="shared" si="80"/>
        <v>15699.318236730152</v>
      </c>
      <c r="K111" s="4">
        <f t="shared" si="51"/>
        <v>78647.00816795358</v>
      </c>
      <c r="L111" s="4">
        <f t="shared" si="52"/>
        <v>16454.547199289656</v>
      </c>
      <c r="M111" s="4">
        <f t="shared" si="53"/>
        <v>2420.7695062615812</v>
      </c>
      <c r="N111" s="11">
        <f t="shared" si="81"/>
        <v>1.3597905830965207E-2</v>
      </c>
      <c r="O111" s="11">
        <f t="shared" si="82"/>
        <v>2.0946436312894168E-2</v>
      </c>
      <c r="P111" s="11">
        <f t="shared" si="83"/>
        <v>1.5481097332498361E-2</v>
      </c>
      <c r="Q111" s="4">
        <f t="shared" si="84"/>
        <v>6659.7713667023881</v>
      </c>
      <c r="R111" s="4">
        <f t="shared" si="85"/>
        <v>15894.681660033111</v>
      </c>
      <c r="S111" s="4">
        <f t="shared" si="86"/>
        <v>4765.7058125496751</v>
      </c>
      <c r="T111" s="4">
        <f t="shared" si="87"/>
        <v>66.549800263057605</v>
      </c>
      <c r="U111" s="4">
        <f t="shared" si="88"/>
        <v>276.42942292872829</v>
      </c>
      <c r="V111" s="4">
        <f t="shared" si="89"/>
        <v>303.56132289871169</v>
      </c>
      <c r="W111" s="11">
        <f t="shared" si="90"/>
        <v>-1.219247815263802E-2</v>
      </c>
      <c r="X111" s="11">
        <f t="shared" si="91"/>
        <v>-1.3228699347321071E-2</v>
      </c>
      <c r="Y111" s="11">
        <f t="shared" si="92"/>
        <v>-1.2203590333800474E-2</v>
      </c>
      <c r="Z111" s="4">
        <f t="shared" si="106"/>
        <v>13890.188827658407</v>
      </c>
      <c r="AA111" s="4">
        <f t="shared" si="93"/>
        <v>54335.535241621481</v>
      </c>
      <c r="AB111" s="4">
        <f t="shared" si="94"/>
        <v>8220.8774522665735</v>
      </c>
      <c r="AC111" s="12">
        <f t="shared" si="95"/>
        <v>2.0894837434584406</v>
      </c>
      <c r="AD111" s="12">
        <f t="shared" si="96"/>
        <v>3.4479178288444237</v>
      </c>
      <c r="AE111" s="12">
        <f t="shared" si="97"/>
        <v>1.7347828435219972</v>
      </c>
      <c r="AF111" s="11">
        <f t="shared" si="98"/>
        <v>-2.9039671966837322E-3</v>
      </c>
      <c r="AG111" s="11">
        <f t="shared" si="99"/>
        <v>2.0567434751257441E-3</v>
      </c>
      <c r="AH111" s="11">
        <f t="shared" si="100"/>
        <v>8.257041531207765E-4</v>
      </c>
      <c r="AI111" s="1">
        <f t="shared" si="58"/>
        <v>172932.74615183286</v>
      </c>
      <c r="AJ111" s="1">
        <f t="shared" si="59"/>
        <v>92387.855470970448</v>
      </c>
      <c r="AK111" s="1">
        <f t="shared" si="60"/>
        <v>25959.356346241748</v>
      </c>
      <c r="AL111" s="19">
        <f t="shared" si="116"/>
        <v>29.446442225470832</v>
      </c>
      <c r="AM111" s="19">
        <f t="shared" si="116"/>
        <v>8.5475034503460794</v>
      </c>
      <c r="AN111" s="19">
        <f t="shared" si="116"/>
        <v>1.8343412254430425</v>
      </c>
      <c r="AO111" s="7">
        <f t="shared" si="117"/>
        <v>1.0515493595057185E-2</v>
      </c>
      <c r="AP111" s="7">
        <f t="shared" si="117"/>
        <v>1.6193069933551709E-2</v>
      </c>
      <c r="AQ111" s="7">
        <f t="shared" si="117"/>
        <v>1.1721193161898586E-2</v>
      </c>
      <c r="AR111" s="1">
        <f t="shared" si="107"/>
        <v>100071.99631520588</v>
      </c>
      <c r="AS111" s="1">
        <f t="shared" si="102"/>
        <v>57499.963251492343</v>
      </c>
      <c r="AT111" s="1">
        <f t="shared" si="103"/>
        <v>15699.318236730152</v>
      </c>
      <c r="AU111" s="1">
        <f t="shared" si="64"/>
        <v>20014.399263041178</v>
      </c>
      <c r="AV111" s="1">
        <f t="shared" si="65"/>
        <v>11499.992650298469</v>
      </c>
      <c r="AW111" s="1">
        <f t="shared" si="66"/>
        <v>3139.8636473460306</v>
      </c>
      <c r="AX111" s="16">
        <v>0</v>
      </c>
      <c r="AY111" s="16">
        <v>0</v>
      </c>
      <c r="AZ111" s="16">
        <v>0</v>
      </c>
      <c r="BA111">
        <f t="shared" si="108"/>
        <v>0</v>
      </c>
      <c r="BB111">
        <f t="shared" si="109"/>
        <v>0</v>
      </c>
      <c r="BC111">
        <f t="shared" si="109"/>
        <v>0</v>
      </c>
      <c r="BD111">
        <f t="shared" si="109"/>
        <v>0</v>
      </c>
      <c r="BE111">
        <f t="shared" si="110"/>
        <v>0</v>
      </c>
      <c r="BF111">
        <f t="shared" si="110"/>
        <v>0</v>
      </c>
      <c r="BG111">
        <f t="shared" si="110"/>
        <v>0</v>
      </c>
      <c r="BH111">
        <f t="shared" si="104"/>
        <v>0</v>
      </c>
      <c r="BI111">
        <f t="shared" si="113"/>
        <v>0</v>
      </c>
      <c r="BJ111">
        <f t="shared" si="113"/>
        <v>0</v>
      </c>
      <c r="BK111" s="7">
        <f t="shared" si="111"/>
        <v>4.5227741319471687E-2</v>
      </c>
    </row>
    <row r="112" spans="1:63">
      <c r="A112">
        <f t="shared" si="67"/>
        <v>2066</v>
      </c>
      <c r="B112" s="4">
        <f t="shared" si="72"/>
        <v>1273.1216028577583</v>
      </c>
      <c r="C112" s="4">
        <f t="shared" si="73"/>
        <v>3498.3374841507334</v>
      </c>
      <c r="D112" s="4">
        <f t="shared" si="74"/>
        <v>6501.0957663806466</v>
      </c>
      <c r="E112" s="11">
        <f t="shared" si="75"/>
        <v>5.5169063853278337E-4</v>
      </c>
      <c r="F112" s="11">
        <f t="shared" si="76"/>
        <v>1.1060181070372151E-3</v>
      </c>
      <c r="G112" s="11">
        <f t="shared" si="77"/>
        <v>2.4418991469763022E-3</v>
      </c>
      <c r="H112" s="4">
        <f t="shared" si="78"/>
        <v>101474.76780996633</v>
      </c>
      <c r="I112" s="4">
        <f t="shared" si="79"/>
        <v>58756.907426284342</v>
      </c>
      <c r="J112" s="4">
        <f t="shared" si="80"/>
        <v>15978.641266746596</v>
      </c>
      <c r="K112" s="4">
        <f t="shared" si="51"/>
        <v>79705.479494014828</v>
      </c>
      <c r="L112" s="4">
        <f t="shared" si="52"/>
        <v>16795.665853418464</v>
      </c>
      <c r="M112" s="4">
        <f t="shared" si="53"/>
        <v>2457.8381615877011</v>
      </c>
      <c r="N112" s="11">
        <f t="shared" si="81"/>
        <v>1.3458507204760384E-2</v>
      </c>
      <c r="O112" s="11">
        <f t="shared" si="82"/>
        <v>2.0730965732289164E-2</v>
      </c>
      <c r="P112" s="11">
        <f t="shared" si="83"/>
        <v>1.5312757051110237E-2</v>
      </c>
      <c r="Q112" s="4">
        <f t="shared" si="84"/>
        <v>6670.7881940130364</v>
      </c>
      <c r="R112" s="4">
        <f t="shared" si="85"/>
        <v>16027.275652393819</v>
      </c>
      <c r="S112" s="4">
        <f t="shared" si="86"/>
        <v>4791.3039968835865</v>
      </c>
      <c r="T112" s="4">
        <f t="shared" si="87"/>
        <v>65.738393277287855</v>
      </c>
      <c r="U112" s="4">
        <f t="shared" si="88"/>
        <v>272.77262120205069</v>
      </c>
      <c r="V112" s="4">
        <f t="shared" si="89"/>
        <v>299.8567848728693</v>
      </c>
      <c r="W112" s="11">
        <f t="shared" si="90"/>
        <v>-1.219247815263802E-2</v>
      </c>
      <c r="X112" s="11">
        <f t="shared" si="91"/>
        <v>-1.3228699347321071E-2</v>
      </c>
      <c r="Y112" s="11">
        <f t="shared" si="92"/>
        <v>-1.2203590333800474E-2</v>
      </c>
      <c r="Z112" s="4">
        <f t="shared" si="106"/>
        <v>13875.073896795604</v>
      </c>
      <c r="AA112" s="4">
        <f t="shared" si="93"/>
        <v>54916.27313622606</v>
      </c>
      <c r="AB112" s="4">
        <f t="shared" si="94"/>
        <v>8274.2911608070208</v>
      </c>
      <c r="AC112" s="12">
        <f t="shared" si="95"/>
        <v>2.0834159512094335</v>
      </c>
      <c r="AD112" s="12">
        <f t="shared" si="96"/>
        <v>3.4550093113416693</v>
      </c>
      <c r="AE112" s="12">
        <f t="shared" si="97"/>
        <v>1.736215260920656</v>
      </c>
      <c r="AF112" s="11">
        <f t="shared" si="98"/>
        <v>-2.9039671966837322E-3</v>
      </c>
      <c r="AG112" s="11">
        <f t="shared" si="99"/>
        <v>2.0567434751257441E-3</v>
      </c>
      <c r="AH112" s="11">
        <f t="shared" si="100"/>
        <v>8.257041531207765E-4</v>
      </c>
      <c r="AI112" s="1">
        <f t="shared" si="58"/>
        <v>175653.87079969078</v>
      </c>
      <c r="AJ112" s="1">
        <f t="shared" si="59"/>
        <v>94649.062574171883</v>
      </c>
      <c r="AK112" s="1">
        <f t="shared" si="60"/>
        <v>26503.284358963607</v>
      </c>
      <c r="AL112" s="19">
        <f t="shared" si="116"/>
        <v>29.752989661343801</v>
      </c>
      <c r="AM112" s="19">
        <f t="shared" si="116"/>
        <v>8.6845296682635222</v>
      </c>
      <c r="AN112" s="19">
        <f t="shared" si="116"/>
        <v>1.8556268865930114</v>
      </c>
      <c r="AO112" s="7">
        <f t="shared" si="117"/>
        <v>1.0410338659106613E-2</v>
      </c>
      <c r="AP112" s="7">
        <f t="shared" si="117"/>
        <v>1.6031139234216191E-2</v>
      </c>
      <c r="AQ112" s="7">
        <f t="shared" si="117"/>
        <v>1.16039812302796E-2</v>
      </c>
      <c r="AR112" s="1">
        <f t="shared" si="107"/>
        <v>101474.76780996633</v>
      </c>
      <c r="AS112" s="1">
        <f t="shared" si="102"/>
        <v>58756.907426284342</v>
      </c>
      <c r="AT112" s="1">
        <f t="shared" si="103"/>
        <v>15978.641266746596</v>
      </c>
      <c r="AU112" s="1">
        <f t="shared" si="64"/>
        <v>20294.953561993269</v>
      </c>
      <c r="AV112" s="1">
        <f t="shared" si="65"/>
        <v>11751.381485256868</v>
      </c>
      <c r="AW112" s="1">
        <f t="shared" si="66"/>
        <v>3195.7282533493194</v>
      </c>
      <c r="AX112" s="16">
        <v>0</v>
      </c>
      <c r="AY112" s="16">
        <v>0</v>
      </c>
      <c r="AZ112" s="16">
        <v>0</v>
      </c>
      <c r="BA112">
        <f t="shared" si="108"/>
        <v>0</v>
      </c>
      <c r="BB112">
        <f t="shared" si="109"/>
        <v>0</v>
      </c>
      <c r="BC112">
        <f t="shared" si="109"/>
        <v>0</v>
      </c>
      <c r="BD112">
        <f t="shared" si="109"/>
        <v>0</v>
      </c>
      <c r="BE112">
        <f t="shared" si="110"/>
        <v>0</v>
      </c>
      <c r="BF112">
        <f t="shared" si="110"/>
        <v>0</v>
      </c>
      <c r="BG112">
        <f t="shared" si="110"/>
        <v>0</v>
      </c>
      <c r="BH112">
        <f t="shared" si="104"/>
        <v>0</v>
      </c>
      <c r="BI112">
        <f t="shared" si="113"/>
        <v>0</v>
      </c>
      <c r="BJ112">
        <f t="shared" si="113"/>
        <v>0</v>
      </c>
      <c r="BK112" s="7">
        <f t="shared" si="111"/>
        <v>4.5121367669195916E-2</v>
      </c>
    </row>
    <row r="113" spans="1:63">
      <c r="A113">
        <f t="shared" si="67"/>
        <v>2067</v>
      </c>
      <c r="B113" s="4">
        <f t="shared" si="72"/>
        <v>1273.7888536642681</v>
      </c>
      <c r="C113" s="4">
        <f t="shared" si="73"/>
        <v>3502.0132475226314</v>
      </c>
      <c r="D113" s="4">
        <f t="shared" si="74"/>
        <v>6516.1770355766657</v>
      </c>
      <c r="E113" s="11">
        <f t="shared" si="75"/>
        <v>5.2410610660614415E-4</v>
      </c>
      <c r="F113" s="11">
        <f t="shared" si="76"/>
        <v>1.0507172016853542E-3</v>
      </c>
      <c r="G113" s="11">
        <f t="shared" si="77"/>
        <v>2.3198041896274869E-3</v>
      </c>
      <c r="H113" s="4">
        <f t="shared" si="78"/>
        <v>102880.36720725504</v>
      </c>
      <c r="I113" s="4">
        <f t="shared" si="79"/>
        <v>60025.477673826485</v>
      </c>
      <c r="J113" s="4">
        <f t="shared" si="80"/>
        <v>16258.291081839803</v>
      </c>
      <c r="K113" s="4">
        <f t="shared" si="51"/>
        <v>80767.206363364181</v>
      </c>
      <c r="L113" s="4">
        <f t="shared" si="52"/>
        <v>17140.27715808593</v>
      </c>
      <c r="M113" s="4">
        <f t="shared" si="53"/>
        <v>2495.0658941697989</v>
      </c>
      <c r="N113" s="11">
        <f t="shared" si="81"/>
        <v>1.3320625835129496E-2</v>
      </c>
      <c r="O113" s="11">
        <f t="shared" si="82"/>
        <v>2.0517870959984918E-2</v>
      </c>
      <c r="P113" s="11">
        <f t="shared" si="83"/>
        <v>1.5146535343095735E-2</v>
      </c>
      <c r="Q113" s="4">
        <f t="shared" si="84"/>
        <v>6680.7299931776979</v>
      </c>
      <c r="R113" s="4">
        <f t="shared" si="85"/>
        <v>16156.709329905032</v>
      </c>
      <c r="S113" s="4">
        <f t="shared" si="86"/>
        <v>4815.6644494057782</v>
      </c>
      <c r="T113" s="4">
        <f t="shared" si="87"/>
        <v>64.936879353465002</v>
      </c>
      <c r="U113" s="4">
        <f t="shared" si="88"/>
        <v>269.16419420598805</v>
      </c>
      <c r="V113" s="4">
        <f t="shared" si="89"/>
        <v>296.19745551147025</v>
      </c>
      <c r="W113" s="11">
        <f t="shared" si="90"/>
        <v>-1.219247815263802E-2</v>
      </c>
      <c r="X113" s="11">
        <f t="shared" si="91"/>
        <v>-1.3228699347321071E-2</v>
      </c>
      <c r="Y113" s="11">
        <f t="shared" si="92"/>
        <v>-1.2203590333800474E-2</v>
      </c>
      <c r="Z113" s="4">
        <f t="shared" si="106"/>
        <v>13857.667117402983</v>
      </c>
      <c r="AA113" s="4">
        <f t="shared" si="93"/>
        <v>55488.277522818651</v>
      </c>
      <c r="AB113" s="4">
        <f t="shared" si="94"/>
        <v>8325.6039332359705</v>
      </c>
      <c r="AC113" s="12">
        <f t="shared" si="95"/>
        <v>2.0773657796300737</v>
      </c>
      <c r="AD113" s="12">
        <f t="shared" si="96"/>
        <v>3.46211537919927</v>
      </c>
      <c r="AE113" s="12">
        <f t="shared" si="97"/>
        <v>1.73764886107231</v>
      </c>
      <c r="AF113" s="11">
        <f t="shared" si="98"/>
        <v>-2.9039671966837322E-3</v>
      </c>
      <c r="AG113" s="11">
        <f t="shared" si="99"/>
        <v>2.0567434751257441E-3</v>
      </c>
      <c r="AH113" s="11">
        <f t="shared" si="100"/>
        <v>8.257041531207765E-4</v>
      </c>
      <c r="AI113" s="1">
        <f t="shared" si="58"/>
        <v>178383.43728171496</v>
      </c>
      <c r="AJ113" s="1">
        <f t="shared" si="59"/>
        <v>96935.53780201156</v>
      </c>
      <c r="AK113" s="1">
        <f t="shared" si="60"/>
        <v>27048.684176416566</v>
      </c>
      <c r="AL113" s="19">
        <f t="shared" si="116"/>
        <v>30.059630972854336</v>
      </c>
      <c r="AM113" s="19">
        <f t="shared" si="116"/>
        <v>8.8223603435161788</v>
      </c>
      <c r="AN113" s="19">
        <f t="shared" si="116"/>
        <v>1.8769442195598145</v>
      </c>
      <c r="AO113" s="7">
        <f t="shared" si="117"/>
        <v>1.0306235272515547E-2</v>
      </c>
      <c r="AP113" s="7">
        <f t="shared" si="117"/>
        <v>1.5870827841874029E-2</v>
      </c>
      <c r="AQ113" s="7">
        <f t="shared" si="117"/>
        <v>1.1487941417976804E-2</v>
      </c>
      <c r="AR113" s="1">
        <f t="shared" si="107"/>
        <v>102880.36720725504</v>
      </c>
      <c r="AS113" s="1">
        <f t="shared" si="102"/>
        <v>60025.477673826485</v>
      </c>
      <c r="AT113" s="1">
        <f t="shared" si="103"/>
        <v>16258.291081839803</v>
      </c>
      <c r="AU113" s="1">
        <f t="shared" si="64"/>
        <v>20576.073441451008</v>
      </c>
      <c r="AV113" s="1">
        <f t="shared" si="65"/>
        <v>12005.095534765298</v>
      </c>
      <c r="AW113" s="1">
        <f t="shared" si="66"/>
        <v>3251.6582163679609</v>
      </c>
      <c r="AX113" s="16">
        <v>0</v>
      </c>
      <c r="AY113" s="16">
        <v>0</v>
      </c>
      <c r="AZ113" s="16">
        <v>0</v>
      </c>
      <c r="BA113">
        <f t="shared" si="108"/>
        <v>0</v>
      </c>
      <c r="BB113">
        <f t="shared" si="109"/>
        <v>0</v>
      </c>
      <c r="BC113">
        <f t="shared" si="109"/>
        <v>0</v>
      </c>
      <c r="BD113">
        <f t="shared" si="109"/>
        <v>0</v>
      </c>
      <c r="BE113">
        <f t="shared" si="110"/>
        <v>0</v>
      </c>
      <c r="BF113">
        <f t="shared" si="110"/>
        <v>0</v>
      </c>
      <c r="BG113">
        <f t="shared" si="110"/>
        <v>0</v>
      </c>
      <c r="BH113">
        <f t="shared" si="104"/>
        <v>0</v>
      </c>
      <c r="BI113">
        <f t="shared" si="113"/>
        <v>0</v>
      </c>
      <c r="BJ113">
        <f t="shared" si="113"/>
        <v>0</v>
      </c>
      <c r="BK113" s="7">
        <f t="shared" si="111"/>
        <v>4.5014013980652495E-2</v>
      </c>
    </row>
    <row r="114" spans="1:63">
      <c r="A114">
        <f t="shared" si="67"/>
        <v>2068</v>
      </c>
      <c r="B114" s="4">
        <f t="shared" si="72"/>
        <v>1274.4230741551637</v>
      </c>
      <c r="C114" s="4">
        <f t="shared" si="73"/>
        <v>3505.5088918043484</v>
      </c>
      <c r="D114" s="4">
        <f t="shared" si="74"/>
        <v>6530.5374776247763</v>
      </c>
      <c r="E114" s="11">
        <f t="shared" si="75"/>
        <v>4.9790080127583693E-4</v>
      </c>
      <c r="F114" s="11">
        <f t="shared" si="76"/>
        <v>9.981813416010865E-4</v>
      </c>
      <c r="G114" s="11">
        <f t="shared" si="77"/>
        <v>2.2038139801461125E-3</v>
      </c>
      <c r="H114" s="4">
        <f t="shared" si="78"/>
        <v>104288.66672480393</v>
      </c>
      <c r="I114" s="4">
        <f t="shared" si="79"/>
        <v>61305.555563812668</v>
      </c>
      <c r="J114" s="4">
        <f t="shared" si="80"/>
        <v>16538.246494361341</v>
      </c>
      <c r="K114" s="4">
        <f t="shared" si="51"/>
        <v>81832.060984880256</v>
      </c>
      <c r="L114" s="4">
        <f t="shared" si="52"/>
        <v>17488.34690082831</v>
      </c>
      <c r="M114" s="4">
        <f t="shared" si="53"/>
        <v>2532.4479877843796</v>
      </c>
      <c r="N114" s="11">
        <f t="shared" si="81"/>
        <v>1.3184244812497248E-2</v>
      </c>
      <c r="O114" s="11">
        <f t="shared" si="82"/>
        <v>2.0307124530841048E-2</v>
      </c>
      <c r="P114" s="11">
        <f t="shared" si="83"/>
        <v>1.4982407359233063E-2</v>
      </c>
      <c r="Q114" s="4">
        <f t="shared" si="84"/>
        <v>6689.6109054085446</v>
      </c>
      <c r="R114" s="4">
        <f t="shared" si="85"/>
        <v>16282.970250158154</v>
      </c>
      <c r="S114" s="4">
        <f t="shared" si="86"/>
        <v>4838.8061870214615</v>
      </c>
      <c r="T114" s="4">
        <f t="shared" si="87"/>
        <v>64.145137870647389</v>
      </c>
      <c r="U114" s="4">
        <f t="shared" si="88"/>
        <v>265.60350200577312</v>
      </c>
      <c r="V114" s="4">
        <f t="shared" si="89"/>
        <v>292.58278310649416</v>
      </c>
      <c r="W114" s="11">
        <f t="shared" si="90"/>
        <v>-1.219247815263802E-2</v>
      </c>
      <c r="X114" s="11">
        <f t="shared" si="91"/>
        <v>-1.3228699347321071E-2</v>
      </c>
      <c r="Y114" s="11">
        <f t="shared" si="92"/>
        <v>-1.2203590333800474E-2</v>
      </c>
      <c r="Z114" s="4">
        <f t="shared" si="106"/>
        <v>13838.017685125791</v>
      </c>
      <c r="AA114" s="4">
        <f t="shared" si="93"/>
        <v>56051.438657272643</v>
      </c>
      <c r="AB114" s="4">
        <f t="shared" si="94"/>
        <v>8374.8432835458934</v>
      </c>
      <c r="AC114" s="12">
        <f t="shared" si="95"/>
        <v>2.0713331775505148</v>
      </c>
      <c r="AD114" s="12">
        <f t="shared" si="96"/>
        <v>3.4692360624155705</v>
      </c>
      <c r="AE114" s="12">
        <f t="shared" si="97"/>
        <v>1.7390836449535629</v>
      </c>
      <c r="AF114" s="11">
        <f t="shared" si="98"/>
        <v>-2.9039671966837322E-3</v>
      </c>
      <c r="AG114" s="11">
        <f t="shared" si="99"/>
        <v>2.0567434751257441E-3</v>
      </c>
      <c r="AH114" s="11">
        <f t="shared" si="100"/>
        <v>8.257041531207765E-4</v>
      </c>
      <c r="AI114" s="1">
        <f t="shared" si="58"/>
        <v>181121.16699499448</v>
      </c>
      <c r="AJ114" s="1">
        <f t="shared" si="59"/>
        <v>99247.0795565757</v>
      </c>
      <c r="AK114" s="1">
        <f t="shared" si="60"/>
        <v>27595.473975142868</v>
      </c>
      <c r="AL114" s="19">
        <f t="shared" si="116"/>
        <v>30.366334585575459</v>
      </c>
      <c r="AM114" s="19">
        <f t="shared" si="116"/>
        <v>8.9609783240653922</v>
      </c>
      <c r="AN114" s="19">
        <f t="shared" si="116"/>
        <v>1.8982908225465367</v>
      </c>
      <c r="AO114" s="7">
        <f t="shared" si="117"/>
        <v>1.0203172919790391E-2</v>
      </c>
      <c r="AP114" s="7">
        <f t="shared" si="117"/>
        <v>1.5712119563455289E-2</v>
      </c>
      <c r="AQ114" s="7">
        <f t="shared" si="117"/>
        <v>1.1373062003797035E-2</v>
      </c>
      <c r="AR114" s="1">
        <f t="shared" si="107"/>
        <v>104288.66672480393</v>
      </c>
      <c r="AS114" s="1">
        <f t="shared" si="102"/>
        <v>61305.555563812668</v>
      </c>
      <c r="AT114" s="1">
        <f t="shared" si="103"/>
        <v>16538.246494361341</v>
      </c>
      <c r="AU114" s="1">
        <f t="shared" si="64"/>
        <v>20857.733344960787</v>
      </c>
      <c r="AV114" s="1">
        <f t="shared" si="65"/>
        <v>12261.111112762534</v>
      </c>
      <c r="AW114" s="1">
        <f t="shared" si="66"/>
        <v>3307.6492988722684</v>
      </c>
      <c r="AX114" s="16">
        <v>0</v>
      </c>
      <c r="AY114" s="16">
        <v>0</v>
      </c>
      <c r="AZ114" s="16">
        <v>0</v>
      </c>
      <c r="BA114">
        <f t="shared" si="108"/>
        <v>0</v>
      </c>
      <c r="BB114">
        <f t="shared" si="109"/>
        <v>0</v>
      </c>
      <c r="BC114">
        <f t="shared" si="109"/>
        <v>0</v>
      </c>
      <c r="BD114">
        <f t="shared" si="109"/>
        <v>0</v>
      </c>
      <c r="BE114">
        <f t="shared" si="110"/>
        <v>0</v>
      </c>
      <c r="BF114">
        <f t="shared" si="110"/>
        <v>0</v>
      </c>
      <c r="BG114">
        <f t="shared" si="110"/>
        <v>0</v>
      </c>
      <c r="BH114">
        <f t="shared" si="104"/>
        <v>0</v>
      </c>
      <c r="BI114">
        <f t="shared" si="113"/>
        <v>0</v>
      </c>
      <c r="BJ114">
        <f t="shared" si="113"/>
        <v>0</v>
      </c>
      <c r="BK114" s="7">
        <f t="shared" si="111"/>
        <v>4.4905792550254703E-2</v>
      </c>
    </row>
    <row r="115" spans="1:63">
      <c r="A115">
        <f t="shared" si="67"/>
        <v>2069</v>
      </c>
      <c r="B115" s="4">
        <f t="shared" si="72"/>
        <v>1275.0258836114608</v>
      </c>
      <c r="C115" s="4">
        <f t="shared" si="73"/>
        <v>3508.8330686945337</v>
      </c>
      <c r="D115" s="4">
        <f t="shared" si="74"/>
        <v>6544.2099629262812</v>
      </c>
      <c r="E115" s="11">
        <f t="shared" si="75"/>
        <v>4.7300576121204503E-4</v>
      </c>
      <c r="F115" s="11">
        <f t="shared" si="76"/>
        <v>9.482722745210321E-4</v>
      </c>
      <c r="G115" s="11">
        <f t="shared" si="77"/>
        <v>2.0936232811388069E-3</v>
      </c>
      <c r="H115" s="4">
        <f t="shared" si="78"/>
        <v>105699.53858791149</v>
      </c>
      <c r="I115" s="4">
        <f t="shared" si="79"/>
        <v>62597.020242353654</v>
      </c>
      <c r="J115" s="4">
        <f t="shared" si="80"/>
        <v>16818.48706037358</v>
      </c>
      <c r="K115" s="4">
        <f t="shared" si="51"/>
        <v>82899.915951919102</v>
      </c>
      <c r="L115" s="4">
        <f t="shared" si="52"/>
        <v>17839.839917389676</v>
      </c>
      <c r="M115" s="4">
        <f t="shared" si="53"/>
        <v>2569.9797463180871</v>
      </c>
      <c r="N115" s="11">
        <f t="shared" si="81"/>
        <v>1.3049347091919739E-2</v>
      </c>
      <c r="O115" s="11">
        <f t="shared" si="82"/>
        <v>2.0098698782371471E-2</v>
      </c>
      <c r="P115" s="11">
        <f t="shared" si="83"/>
        <v>1.4820347235065423E-2</v>
      </c>
      <c r="Q115" s="4">
        <f t="shared" si="84"/>
        <v>6697.4451145468711</v>
      </c>
      <c r="R115" s="4">
        <f t="shared" si="85"/>
        <v>16406.047597649478</v>
      </c>
      <c r="S115" s="4">
        <f t="shared" si="86"/>
        <v>4860.7483274794595</v>
      </c>
      <c r="T115" s="4">
        <f t="shared" si="87"/>
        <v>63.363049678561566</v>
      </c>
      <c r="U115" s="4">
        <f t="shared" si="88"/>
        <v>262.08991313214318</v>
      </c>
      <c r="V115" s="4">
        <f t="shared" si="89"/>
        <v>289.01222268273932</v>
      </c>
      <c r="W115" s="11">
        <f t="shared" si="90"/>
        <v>-1.219247815263802E-2</v>
      </c>
      <c r="X115" s="11">
        <f t="shared" si="91"/>
        <v>-1.3228699347321071E-2</v>
      </c>
      <c r="Y115" s="11">
        <f t="shared" si="92"/>
        <v>-1.2203590333800474E-2</v>
      </c>
      <c r="Z115" s="4">
        <f t="shared" si="106"/>
        <v>13816.1744444222</v>
      </c>
      <c r="AA115" s="4">
        <f t="shared" si="93"/>
        <v>56605.651938978073</v>
      </c>
      <c r="AB115" s="4">
        <f t="shared" si="94"/>
        <v>8422.0370746383887</v>
      </c>
      <c r="AC115" s="12">
        <f t="shared" si="95"/>
        <v>2.0653180939495055</v>
      </c>
      <c r="AD115" s="12">
        <f t="shared" si="96"/>
        <v>3.4763713910506144</v>
      </c>
      <c r="AE115" s="12">
        <f t="shared" si="97"/>
        <v>1.7405196135418255</v>
      </c>
      <c r="AF115" s="11">
        <f t="shared" si="98"/>
        <v>-2.9039671966837322E-3</v>
      </c>
      <c r="AG115" s="11">
        <f t="shared" si="99"/>
        <v>2.0567434751257441E-3</v>
      </c>
      <c r="AH115" s="11">
        <f t="shared" si="100"/>
        <v>8.257041531207765E-4</v>
      </c>
      <c r="AI115" s="1">
        <f t="shared" si="58"/>
        <v>183866.7836404558</v>
      </c>
      <c r="AJ115" s="1">
        <f t="shared" si="59"/>
        <v>101583.48271368067</v>
      </c>
      <c r="AK115" s="1">
        <f t="shared" si="60"/>
        <v>28143.57587650085</v>
      </c>
      <c r="AL115" s="19">
        <f t="shared" ref="AL115:AN130" si="118">AL114*(1+AO115)</f>
        <v>30.673069218665127</v>
      </c>
      <c r="AM115" s="19">
        <f t="shared" si="118"/>
        <v>9.1003663272703061</v>
      </c>
      <c r="AN115" s="19">
        <f t="shared" si="118"/>
        <v>1.9196643079803366</v>
      </c>
      <c r="AO115" s="7">
        <f t="shared" si="117"/>
        <v>1.0101141190592487E-2</v>
      </c>
      <c r="AP115" s="7">
        <f t="shared" si="117"/>
        <v>1.5554998367820736E-2</v>
      </c>
      <c r="AQ115" s="7">
        <f t="shared" si="117"/>
        <v>1.1259331383759065E-2</v>
      </c>
      <c r="AR115" s="1">
        <f t="shared" si="107"/>
        <v>105699.53858791149</v>
      </c>
      <c r="AS115" s="1">
        <f t="shared" si="102"/>
        <v>62597.020242353654</v>
      </c>
      <c r="AT115" s="1">
        <f t="shared" si="103"/>
        <v>16818.48706037358</v>
      </c>
      <c r="AU115" s="1">
        <f t="shared" si="64"/>
        <v>21139.9077175823</v>
      </c>
      <c r="AV115" s="1">
        <f t="shared" si="65"/>
        <v>12519.404048470731</v>
      </c>
      <c r="AW115" s="1">
        <f t="shared" si="66"/>
        <v>3363.6974120747163</v>
      </c>
      <c r="AX115" s="16">
        <v>0</v>
      </c>
      <c r="AY115" s="16">
        <v>0</v>
      </c>
      <c r="AZ115" s="16">
        <v>0</v>
      </c>
      <c r="BA115">
        <f t="shared" si="108"/>
        <v>0</v>
      </c>
      <c r="BB115">
        <f t="shared" si="109"/>
        <v>0</v>
      </c>
      <c r="BC115">
        <f t="shared" si="109"/>
        <v>0</v>
      </c>
      <c r="BD115">
        <f t="shared" si="109"/>
        <v>0</v>
      </c>
      <c r="BE115">
        <f t="shared" si="110"/>
        <v>0</v>
      </c>
      <c r="BF115">
        <f t="shared" si="110"/>
        <v>0</v>
      </c>
      <c r="BG115">
        <f t="shared" si="110"/>
        <v>0</v>
      </c>
      <c r="BH115">
        <f t="shared" si="104"/>
        <v>0</v>
      </c>
      <c r="BI115">
        <f t="shared" si="113"/>
        <v>0</v>
      </c>
      <c r="BJ115">
        <f t="shared" si="113"/>
        <v>0</v>
      </c>
      <c r="BK115" s="7">
        <f t="shared" si="111"/>
        <v>4.4796809087107786E-2</v>
      </c>
    </row>
    <row r="116" spans="1:63">
      <c r="A116">
        <f t="shared" si="67"/>
        <v>2070</v>
      </c>
      <c r="B116" s="4">
        <f t="shared" si="72"/>
        <v>1275.5988234706715</v>
      </c>
      <c r="C116" s="4">
        <f t="shared" si="73"/>
        <v>3511.9940313537513</v>
      </c>
      <c r="D116" s="4">
        <f t="shared" si="74"/>
        <v>6557.2260177445714</v>
      </c>
      <c r="E116" s="11">
        <f t="shared" si="75"/>
        <v>4.4935547315144275E-4</v>
      </c>
      <c r="F116" s="11">
        <f t="shared" si="76"/>
        <v>9.0085866079498041E-4</v>
      </c>
      <c r="G116" s="11">
        <f t="shared" si="77"/>
        <v>1.9889421170818664E-3</v>
      </c>
      <c r="H116" s="4">
        <f t="shared" si="78"/>
        <v>107112.85503065262</v>
      </c>
      <c r="I116" s="4">
        <f t="shared" si="79"/>
        <v>63899.748426284816</v>
      </c>
      <c r="J116" s="4">
        <f t="shared" si="80"/>
        <v>17098.993001974741</v>
      </c>
      <c r="K116" s="4">
        <f t="shared" si="51"/>
        <v>83970.644265113136</v>
      </c>
      <c r="L116" s="4">
        <f t="shared" si="52"/>
        <v>18194.720109377206</v>
      </c>
      <c r="M116" s="4">
        <f t="shared" si="53"/>
        <v>2607.6564931120256</v>
      </c>
      <c r="N116" s="11">
        <f t="shared" si="81"/>
        <v>1.29159155458618E-2</v>
      </c>
      <c r="O116" s="11">
        <f t="shared" si="82"/>
        <v>1.989256594402522E-2</v>
      </c>
      <c r="P116" s="11">
        <f t="shared" si="83"/>
        <v>1.4660328295550418E-2</v>
      </c>
      <c r="Q116" s="4">
        <f t="shared" si="84"/>
        <v>6704.2468399913059</v>
      </c>
      <c r="R116" s="4">
        <f t="shared" si="85"/>
        <v>16525.932142891877</v>
      </c>
      <c r="S116" s="4">
        <f t="shared" si="86"/>
        <v>4881.5100510889451</v>
      </c>
      <c r="T116" s="4">
        <f t="shared" si="87"/>
        <v>62.590497079671188</v>
      </c>
      <c r="U116" s="4">
        <f t="shared" si="88"/>
        <v>258.62280446935256</v>
      </c>
      <c r="V116" s="4">
        <f t="shared" si="89"/>
        <v>285.48523591565805</v>
      </c>
      <c r="W116" s="11">
        <f t="shared" si="90"/>
        <v>-1.219247815263802E-2</v>
      </c>
      <c r="X116" s="11">
        <f t="shared" si="91"/>
        <v>-1.3228699347321071E-2</v>
      </c>
      <c r="Y116" s="11">
        <f t="shared" si="92"/>
        <v>-1.2203590333800474E-2</v>
      </c>
      <c r="Z116" s="4">
        <f t="shared" si="106"/>
        <v>13792.185874359067</v>
      </c>
      <c r="AA116" s="4">
        <f t="shared" si="93"/>
        <v>57150.817817512536</v>
      </c>
      <c r="AB116" s="4">
        <f t="shared" si="94"/>
        <v>8467.2134456998192</v>
      </c>
      <c r="AC116" s="12">
        <f t="shared" si="95"/>
        <v>2.0593204779539587</v>
      </c>
      <c r="AD116" s="12">
        <f t="shared" si="96"/>
        <v>3.4835213952262718</v>
      </c>
      <c r="AE116" s="12">
        <f t="shared" si="97"/>
        <v>1.7419567678153152</v>
      </c>
      <c r="AF116" s="11">
        <f t="shared" si="98"/>
        <v>-2.9039671966837322E-3</v>
      </c>
      <c r="AG116" s="11">
        <f t="shared" si="99"/>
        <v>2.0567434751257441E-3</v>
      </c>
      <c r="AH116" s="11">
        <f t="shared" si="100"/>
        <v>8.257041531207765E-4</v>
      </c>
      <c r="AI116" s="1">
        <f t="shared" si="58"/>
        <v>186620.01299399254</v>
      </c>
      <c r="AJ116" s="1">
        <f t="shared" si="59"/>
        <v>103944.53849078334</v>
      </c>
      <c r="AK116" s="1">
        <f t="shared" si="60"/>
        <v>28692.915700925485</v>
      </c>
      <c r="AL116" s="19">
        <f t="shared" si="118"/>
        <v>30.979803891562412</v>
      </c>
      <c r="AM116" s="19">
        <f t="shared" si="118"/>
        <v>9.2405069488038922</v>
      </c>
      <c r="AN116" s="19">
        <f t="shared" si="118"/>
        <v>1.9410623032035705</v>
      </c>
      <c r="AO116" s="7">
        <f t="shared" si="117"/>
        <v>1.0000129778686563E-2</v>
      </c>
      <c r="AP116" s="7">
        <f t="shared" si="117"/>
        <v>1.5399448384142528E-2</v>
      </c>
      <c r="AQ116" s="7">
        <f t="shared" si="117"/>
        <v>1.1146738069921475E-2</v>
      </c>
      <c r="AR116" s="1">
        <f t="shared" si="107"/>
        <v>107112.85503065262</v>
      </c>
      <c r="AS116" s="1">
        <f t="shared" si="102"/>
        <v>63899.748426284816</v>
      </c>
      <c r="AT116" s="1">
        <f t="shared" si="103"/>
        <v>17098.993001974741</v>
      </c>
      <c r="AU116" s="1">
        <f t="shared" si="64"/>
        <v>21422.571006130525</v>
      </c>
      <c r="AV116" s="1">
        <f t="shared" si="65"/>
        <v>12779.949685256965</v>
      </c>
      <c r="AW116" s="1">
        <f t="shared" si="66"/>
        <v>3419.7986003949482</v>
      </c>
      <c r="AX116" s="16">
        <v>0</v>
      </c>
      <c r="AY116" s="16">
        <v>0</v>
      </c>
      <c r="AZ116" s="16">
        <v>0</v>
      </c>
      <c r="BA116">
        <f t="shared" si="108"/>
        <v>0</v>
      </c>
      <c r="BB116">
        <f t="shared" si="109"/>
        <v>0</v>
      </c>
      <c r="BC116">
        <f t="shared" si="109"/>
        <v>0</v>
      </c>
      <c r="BD116">
        <f t="shared" si="109"/>
        <v>0</v>
      </c>
      <c r="BE116">
        <f t="shared" si="110"/>
        <v>0</v>
      </c>
      <c r="BF116">
        <f t="shared" si="110"/>
        <v>0</v>
      </c>
      <c r="BG116">
        <f t="shared" si="110"/>
        <v>0</v>
      </c>
      <c r="BH116">
        <f t="shared" si="104"/>
        <v>0</v>
      </c>
      <c r="BI116">
        <f t="shared" si="113"/>
        <v>0</v>
      </c>
      <c r="BJ116">
        <f t="shared" si="113"/>
        <v>0</v>
      </c>
      <c r="BK116" s="7">
        <f t="shared" si="111"/>
        <v>4.4687163081828379E-2</v>
      </c>
    </row>
    <row r="117" spans="1:63">
      <c r="A117">
        <f t="shared" si="67"/>
        <v>2071</v>
      </c>
      <c r="B117" s="4">
        <f t="shared" si="72"/>
        <v>1276.1433609179001</v>
      </c>
      <c r="C117" s="4">
        <f t="shared" si="73"/>
        <v>3514.9996510815663</v>
      </c>
      <c r="D117" s="4">
        <f t="shared" si="74"/>
        <v>6569.6158635925931</v>
      </c>
      <c r="E117" s="11">
        <f t="shared" si="75"/>
        <v>4.2688769949387058E-4</v>
      </c>
      <c r="F117" s="11">
        <f t="shared" si="76"/>
        <v>8.558157277552313E-4</v>
      </c>
      <c r="G117" s="11">
        <f t="shared" si="77"/>
        <v>1.889495011227773E-3</v>
      </c>
      <c r="H117" s="4">
        <f t="shared" si="78"/>
        <v>108528.48830156557</v>
      </c>
      <c r="I117" s="4">
        <f t="shared" si="79"/>
        <v>65213.614402948224</v>
      </c>
      <c r="J117" s="4">
        <f t="shared" si="80"/>
        <v>17379.745135199195</v>
      </c>
      <c r="K117" s="4">
        <f t="shared" si="51"/>
        <v>85044.119356232492</v>
      </c>
      <c r="L117" s="4">
        <f t="shared" si="52"/>
        <v>18552.950462706867</v>
      </c>
      <c r="M117" s="4">
        <f t="shared" si="53"/>
        <v>2645.4735704585146</v>
      </c>
      <c r="N117" s="11">
        <f t="shared" si="81"/>
        <v>1.2783933010328763E-2</v>
      </c>
      <c r="O117" s="11">
        <f t="shared" si="82"/>
        <v>1.9688698214436195E-2</v>
      </c>
      <c r="P117" s="11">
        <f t="shared" si="83"/>
        <v>1.4502323234053538E-2</v>
      </c>
      <c r="Q117" s="4">
        <f t="shared" si="84"/>
        <v>6710.0303301291679</v>
      </c>
      <c r="R117" s="4">
        <f t="shared" si="85"/>
        <v>16642.616203518694</v>
      </c>
      <c r="S117" s="4">
        <f t="shared" si="86"/>
        <v>4901.1105662495183</v>
      </c>
      <c r="T117" s="4">
        <f t="shared" si="87"/>
        <v>61.827363811464544</v>
      </c>
      <c r="U117" s="4">
        <f t="shared" si="88"/>
        <v>255.2015611446665</v>
      </c>
      <c r="V117" s="4">
        <f t="shared" si="89"/>
        <v>282.00129105019499</v>
      </c>
      <c r="W117" s="11">
        <f t="shared" si="90"/>
        <v>-1.219247815263802E-2</v>
      </c>
      <c r="X117" s="11">
        <f t="shared" si="91"/>
        <v>-1.3228699347321071E-2</v>
      </c>
      <c r="Y117" s="11">
        <f t="shared" si="92"/>
        <v>-1.2203590333800474E-2</v>
      </c>
      <c r="Z117" s="4">
        <f t="shared" si="106"/>
        <v>13766.100075830022</v>
      </c>
      <c r="AA117" s="4">
        <f t="shared" si="93"/>
        <v>57686.841705453837</v>
      </c>
      <c r="AB117" s="4">
        <f t="shared" si="94"/>
        <v>8510.4007463973521</v>
      </c>
      <c r="AC117" s="12">
        <f t="shared" si="95"/>
        <v>2.0533402788385211</v>
      </c>
      <c r="AD117" s="12">
        <f t="shared" si="96"/>
        <v>3.4906861051263642</v>
      </c>
      <c r="AE117" s="12">
        <f t="shared" si="97"/>
        <v>1.743395108753057</v>
      </c>
      <c r="AF117" s="11">
        <f t="shared" si="98"/>
        <v>-2.9039671966837322E-3</v>
      </c>
      <c r="AG117" s="11">
        <f t="shared" si="99"/>
        <v>2.0567434751257441E-3</v>
      </c>
      <c r="AH117" s="11">
        <f t="shared" si="100"/>
        <v>8.257041531207765E-4</v>
      </c>
      <c r="AI117" s="1">
        <f t="shared" si="58"/>
        <v>189380.58270072381</v>
      </c>
      <c r="AJ117" s="1">
        <f t="shared" si="59"/>
        <v>106330.03432696196</v>
      </c>
      <c r="AK117" s="1">
        <f t="shared" si="60"/>
        <v>29243.422731227885</v>
      </c>
      <c r="AL117" s="19">
        <f t="shared" si="118"/>
        <v>31.286507930401957</v>
      </c>
      <c r="AM117" s="19">
        <f t="shared" si="118"/>
        <v>9.3813826715072945</v>
      </c>
      <c r="AN117" s="19">
        <f t="shared" si="118"/>
        <v>1.9624824511440673</v>
      </c>
      <c r="AO117" s="7">
        <f t="shared" si="117"/>
        <v>9.9001284808996979E-3</v>
      </c>
      <c r="AP117" s="7">
        <f t="shared" si="117"/>
        <v>1.5245453900301104E-2</v>
      </c>
      <c r="AQ117" s="7">
        <f t="shared" si="117"/>
        <v>1.1035270689222261E-2</v>
      </c>
      <c r="AR117" s="1">
        <f t="shared" si="107"/>
        <v>108528.48830156557</v>
      </c>
      <c r="AS117" s="1">
        <f t="shared" si="102"/>
        <v>65213.614402948224</v>
      </c>
      <c r="AT117" s="1">
        <f t="shared" si="103"/>
        <v>17379.745135199195</v>
      </c>
      <c r="AU117" s="1">
        <f t="shared" si="64"/>
        <v>21705.697660313115</v>
      </c>
      <c r="AV117" s="1">
        <f t="shared" si="65"/>
        <v>13042.722880589645</v>
      </c>
      <c r="AW117" s="1">
        <f t="shared" si="66"/>
        <v>3475.9490270398392</v>
      </c>
      <c r="AX117" s="16">
        <v>0</v>
      </c>
      <c r="AY117" s="16">
        <v>0</v>
      </c>
      <c r="AZ117" s="16">
        <v>0</v>
      </c>
      <c r="BA117">
        <f t="shared" si="108"/>
        <v>0</v>
      </c>
      <c r="BB117">
        <f t="shared" si="109"/>
        <v>0</v>
      </c>
      <c r="BC117">
        <f t="shared" si="109"/>
        <v>0</v>
      </c>
      <c r="BD117">
        <f t="shared" si="109"/>
        <v>0</v>
      </c>
      <c r="BE117">
        <f t="shared" si="110"/>
        <v>0</v>
      </c>
      <c r="BF117">
        <f t="shared" si="110"/>
        <v>0</v>
      </c>
      <c r="BG117">
        <f t="shared" si="110"/>
        <v>0</v>
      </c>
      <c r="BH117">
        <f t="shared" si="104"/>
        <v>0</v>
      </c>
      <c r="BI117">
        <f t="shared" si="113"/>
        <v>0</v>
      </c>
      <c r="BJ117">
        <f t="shared" si="113"/>
        <v>0</v>
      </c>
      <c r="BK117" s="7">
        <f t="shared" si="111"/>
        <v>4.4576948154113588E-2</v>
      </c>
    </row>
    <row r="118" spans="1:63">
      <c r="A118">
        <f t="shared" si="67"/>
        <v>2072</v>
      </c>
      <c r="B118" s="4">
        <f t="shared" si="72"/>
        <v>1276.6608923262884</v>
      </c>
      <c r="C118" s="4">
        <f t="shared" si="73"/>
        <v>3517.8574334667933</v>
      </c>
      <c r="D118" s="4">
        <f t="shared" si="74"/>
        <v>6581.408457172538</v>
      </c>
      <c r="E118" s="11">
        <f t="shared" si="75"/>
        <v>4.0554331451917705E-4</v>
      </c>
      <c r="F118" s="11">
        <f t="shared" si="76"/>
        <v>8.1302494136746973E-4</v>
      </c>
      <c r="G118" s="11">
        <f t="shared" si="77"/>
        <v>1.7950202606663843E-3</v>
      </c>
      <c r="H118" s="4">
        <f t="shared" si="78"/>
        <v>109946.31067342382</v>
      </c>
      <c r="I118" s="4">
        <f t="shared" si="79"/>
        <v>66538.490035243143</v>
      </c>
      <c r="J118" s="4">
        <f t="shared" si="80"/>
        <v>17660.724803243244</v>
      </c>
      <c r="K118" s="4">
        <f t="shared" si="51"/>
        <v>86120.215112944643</v>
      </c>
      <c r="L118" s="4">
        <f t="shared" si="52"/>
        <v>18914.493066784264</v>
      </c>
      <c r="M118" s="4">
        <f t="shared" si="53"/>
        <v>2683.4263392353751</v>
      </c>
      <c r="N118" s="11">
        <f t="shared" si="81"/>
        <v>1.2653382325056528E-2</v>
      </c>
      <c r="O118" s="11">
        <f t="shared" si="82"/>
        <v>1.9487067828059423E-2</v>
      </c>
      <c r="P118" s="11">
        <f t="shared" si="83"/>
        <v>1.4346304268797683E-2</v>
      </c>
      <c r="Q118" s="4">
        <f t="shared" si="84"/>
        <v>6714.8098562180558</v>
      </c>
      <c r="R118" s="4">
        <f t="shared" si="85"/>
        <v>16756.093607196068</v>
      </c>
      <c r="S118" s="4">
        <f t="shared" si="86"/>
        <v>4919.5690785040806</v>
      </c>
      <c r="T118" s="4">
        <f t="shared" si="87"/>
        <v>61.073535028958062</v>
      </c>
      <c r="U118" s="4">
        <f t="shared" si="88"/>
        <v>251.82557641931672</v>
      </c>
      <c r="V118" s="4">
        <f t="shared" si="89"/>
        <v>278.55986282061559</v>
      </c>
      <c r="W118" s="11">
        <f t="shared" si="90"/>
        <v>-1.219247815263802E-2</v>
      </c>
      <c r="X118" s="11">
        <f t="shared" si="91"/>
        <v>-1.3228699347321071E-2</v>
      </c>
      <c r="Y118" s="11">
        <f t="shared" si="92"/>
        <v>-1.2203590333800474E-2</v>
      </c>
      <c r="Z118" s="4">
        <f t="shared" si="106"/>
        <v>13737.964760051114</v>
      </c>
      <c r="AA118" s="4">
        <f t="shared" si="93"/>
        <v>58213.633896749103</v>
      </c>
      <c r="AB118" s="4">
        <f t="shared" si="94"/>
        <v>8551.6274774001504</v>
      </c>
      <c r="AC118" s="12">
        <f t="shared" si="95"/>
        <v>2.0473774460251448</v>
      </c>
      <c r="AD118" s="12">
        <f t="shared" si="96"/>
        <v>3.4978655509967949</v>
      </c>
      <c r="AE118" s="12">
        <f t="shared" si="97"/>
        <v>1.7448346373348849</v>
      </c>
      <c r="AF118" s="11">
        <f t="shared" si="98"/>
        <v>-2.9039671966837322E-3</v>
      </c>
      <c r="AG118" s="11">
        <f t="shared" si="99"/>
        <v>2.0567434751257441E-3</v>
      </c>
      <c r="AH118" s="11">
        <f t="shared" si="100"/>
        <v>8.257041531207765E-4</v>
      </c>
      <c r="AI118" s="1">
        <f t="shared" si="58"/>
        <v>192148.22209096453</v>
      </c>
      <c r="AJ118" s="1">
        <f t="shared" si="59"/>
        <v>108739.75377485542</v>
      </c>
      <c r="AK118" s="1">
        <f t="shared" si="60"/>
        <v>29795.029485144936</v>
      </c>
      <c r="AL118" s="19">
        <f t="shared" si="118"/>
        <v>31.593150974149328</v>
      </c>
      <c r="AM118" s="19">
        <f t="shared" si="118"/>
        <v>9.5229758741764474</v>
      </c>
      <c r="AN118" s="19">
        <f t="shared" si="118"/>
        <v>1.9839224109645783</v>
      </c>
      <c r="AO118" s="7">
        <f t="shared" si="117"/>
        <v>9.8011271960907007E-3</v>
      </c>
      <c r="AP118" s="7">
        <f t="shared" si="117"/>
        <v>1.5092999361298093E-2</v>
      </c>
      <c r="AQ118" s="7">
        <f t="shared" si="117"/>
        <v>1.0924917982330038E-2</v>
      </c>
      <c r="AR118" s="1">
        <f t="shared" si="107"/>
        <v>109946.31067342382</v>
      </c>
      <c r="AS118" s="1">
        <f t="shared" si="102"/>
        <v>66538.490035243143</v>
      </c>
      <c r="AT118" s="1">
        <f t="shared" si="103"/>
        <v>17660.724803243244</v>
      </c>
      <c r="AU118" s="1">
        <f t="shared" si="64"/>
        <v>21989.262134684766</v>
      </c>
      <c r="AV118" s="1">
        <f t="shared" si="65"/>
        <v>13307.69800704863</v>
      </c>
      <c r="AW118" s="1">
        <f t="shared" si="66"/>
        <v>3532.144960648649</v>
      </c>
      <c r="AX118" s="16">
        <v>0</v>
      </c>
      <c r="AY118" s="16">
        <v>0</v>
      </c>
      <c r="AZ118" s="16">
        <v>0</v>
      </c>
      <c r="BA118">
        <f t="shared" si="108"/>
        <v>0</v>
      </c>
      <c r="BB118">
        <f t="shared" si="109"/>
        <v>0</v>
      </c>
      <c r="BC118">
        <f t="shared" si="109"/>
        <v>0</v>
      </c>
      <c r="BD118">
        <f t="shared" si="109"/>
        <v>0</v>
      </c>
      <c r="BE118">
        <f t="shared" si="110"/>
        <v>0</v>
      </c>
      <c r="BF118">
        <f t="shared" si="110"/>
        <v>0</v>
      </c>
      <c r="BG118">
        <f t="shared" si="110"/>
        <v>0</v>
      </c>
      <c r="BH118">
        <f t="shared" si="104"/>
        <v>0</v>
      </c>
      <c r="BI118">
        <f t="shared" si="113"/>
        <v>0</v>
      </c>
      <c r="BJ118">
        <f t="shared" si="113"/>
        <v>0</v>
      </c>
      <c r="BK118" s="7">
        <f t="shared" si="111"/>
        <v>4.4466252380341603E-2</v>
      </c>
    </row>
    <row r="119" spans="1:63">
      <c r="A119">
        <f t="shared" si="67"/>
        <v>2073</v>
      </c>
      <c r="B119" s="4">
        <f t="shared" si="72"/>
        <v>1277.1527465515899</v>
      </c>
      <c r="C119" s="4">
        <f t="shared" si="73"/>
        <v>3520.5745340086974</v>
      </c>
      <c r="D119" s="4">
        <f t="shared" si="74"/>
        <v>6592.631530620667</v>
      </c>
      <c r="E119" s="11">
        <f t="shared" si="75"/>
        <v>3.8526614879321819E-4</v>
      </c>
      <c r="F119" s="11">
        <f t="shared" si="76"/>
        <v>7.7237369429909622E-4</v>
      </c>
      <c r="G119" s="11">
        <f t="shared" si="77"/>
        <v>1.705269247633065E-3</v>
      </c>
      <c r="H119" s="4">
        <f t="shared" si="78"/>
        <v>111366.1944567293</v>
      </c>
      <c r="I119" s="4">
        <f t="shared" si="79"/>
        <v>67874.244771742553</v>
      </c>
      <c r="J119" s="4">
        <f t="shared" si="80"/>
        <v>17941.913814768857</v>
      </c>
      <c r="K119" s="4">
        <f t="shared" si="51"/>
        <v>87198.805904326277</v>
      </c>
      <c r="L119" s="4">
        <f t="shared" si="52"/>
        <v>19279.309134369509</v>
      </c>
      <c r="M119" s="4">
        <f t="shared" si="53"/>
        <v>2721.5101786645287</v>
      </c>
      <c r="N119" s="11">
        <f t="shared" si="81"/>
        <v>1.2524246368487146E-2</v>
      </c>
      <c r="O119" s="11">
        <f t="shared" si="82"/>
        <v>1.9287647112567807E-2</v>
      </c>
      <c r="P119" s="11">
        <f t="shared" si="83"/>
        <v>1.4192243279539829E-2</v>
      </c>
      <c r="Q119" s="4">
        <f t="shared" si="84"/>
        <v>6718.5997066700984</v>
      </c>
      <c r="R119" s="4">
        <f t="shared" si="85"/>
        <v>16866.359656172965</v>
      </c>
      <c r="S119" s="4">
        <f t="shared" si="86"/>
        <v>4936.9047628406352</v>
      </c>
      <c r="T119" s="4">
        <f t="shared" si="87"/>
        <v>60.32889728741312</v>
      </c>
      <c r="U119" s="4">
        <f t="shared" si="88"/>
        <v>248.49425158089974</v>
      </c>
      <c r="V119" s="4">
        <f t="shared" si="89"/>
        <v>275.16043237131316</v>
      </c>
      <c r="W119" s="11">
        <f t="shared" si="90"/>
        <v>-1.219247815263802E-2</v>
      </c>
      <c r="X119" s="11">
        <f t="shared" si="91"/>
        <v>-1.3228699347321071E-2</v>
      </c>
      <c r="Y119" s="11">
        <f t="shared" si="92"/>
        <v>-1.2203590333800474E-2</v>
      </c>
      <c r="Z119" s="4">
        <f t="shared" si="106"/>
        <v>13707.82723820247</v>
      </c>
      <c r="AA119" s="4">
        <f t="shared" si="93"/>
        <v>58731.109490085408</v>
      </c>
      <c r="AB119" s="4">
        <f t="shared" si="94"/>
        <v>8590.922236755825</v>
      </c>
      <c r="AC119" s="12">
        <f t="shared" si="95"/>
        <v>2.0414319290826577</v>
      </c>
      <c r="AD119" s="12">
        <f t="shared" si="96"/>
        <v>3.5050597631456748</v>
      </c>
      <c r="AE119" s="12">
        <f t="shared" si="97"/>
        <v>1.7462753545414413</v>
      </c>
      <c r="AF119" s="11">
        <f t="shared" si="98"/>
        <v>-2.9039671966837322E-3</v>
      </c>
      <c r="AG119" s="11">
        <f t="shared" si="99"/>
        <v>2.0567434751257441E-3</v>
      </c>
      <c r="AH119" s="11">
        <f t="shared" si="100"/>
        <v>8.257041531207765E-4</v>
      </c>
      <c r="AI119" s="1">
        <f t="shared" si="58"/>
        <v>194922.66201655284</v>
      </c>
      <c r="AJ119" s="1">
        <f t="shared" si="59"/>
        <v>111173.47640441851</v>
      </c>
      <c r="AK119" s="1">
        <f t="shared" si="60"/>
        <v>30347.671497279094</v>
      </c>
      <c r="AL119" s="19">
        <f t="shared" si="118"/>
        <v>31.899702980460034</v>
      </c>
      <c r="AM119" s="19">
        <f t="shared" si="118"/>
        <v>9.6652688402751838</v>
      </c>
      <c r="AN119" s="19">
        <f t="shared" si="118"/>
        <v>2.005379858691442</v>
      </c>
      <c r="AO119" s="7">
        <f t="shared" si="117"/>
        <v>9.7031159241297935E-3</v>
      </c>
      <c r="AP119" s="7">
        <f t="shared" si="117"/>
        <v>1.4942069367685112E-2</v>
      </c>
      <c r="AQ119" s="7">
        <f t="shared" si="117"/>
        <v>1.0815668802506737E-2</v>
      </c>
      <c r="AR119" s="1">
        <f t="shared" si="107"/>
        <v>111366.1944567293</v>
      </c>
      <c r="AS119" s="1">
        <f t="shared" si="102"/>
        <v>67874.244771742553</v>
      </c>
      <c r="AT119" s="1">
        <f t="shared" si="103"/>
        <v>17941.913814768857</v>
      </c>
      <c r="AU119" s="1">
        <f t="shared" si="64"/>
        <v>22273.23889134586</v>
      </c>
      <c r="AV119" s="1">
        <f t="shared" si="65"/>
        <v>13574.848954348512</v>
      </c>
      <c r="AW119" s="1">
        <f t="shared" si="66"/>
        <v>3588.3827629537718</v>
      </c>
      <c r="AX119" s="16">
        <v>0</v>
      </c>
      <c r="AY119" s="16">
        <v>0</v>
      </c>
      <c r="AZ119" s="16">
        <v>0</v>
      </c>
      <c r="BA119">
        <f t="shared" si="108"/>
        <v>0</v>
      </c>
      <c r="BB119">
        <f t="shared" si="109"/>
        <v>0</v>
      </c>
      <c r="BC119">
        <f t="shared" si="109"/>
        <v>0</v>
      </c>
      <c r="BD119">
        <f t="shared" si="109"/>
        <v>0</v>
      </c>
      <c r="BE119">
        <f t="shared" si="110"/>
        <v>0</v>
      </c>
      <c r="BF119">
        <f t="shared" si="110"/>
        <v>0</v>
      </c>
      <c r="BG119">
        <f t="shared" si="110"/>
        <v>0</v>
      </c>
      <c r="BH119">
        <f t="shared" si="104"/>
        <v>0</v>
      </c>
      <c r="BI119">
        <f t="shared" si="113"/>
        <v>0</v>
      </c>
      <c r="BJ119">
        <f t="shared" si="113"/>
        <v>0</v>
      </c>
      <c r="BK119" s="7">
        <f t="shared" si="111"/>
        <v>4.4355158602493699E-2</v>
      </c>
    </row>
    <row r="120" spans="1:63">
      <c r="A120">
        <f t="shared" si="67"/>
        <v>2074</v>
      </c>
      <c r="B120" s="4">
        <f t="shared" si="72"/>
        <v>1277.6201880856702</v>
      </c>
      <c r="C120" s="4">
        <f t="shared" si="73"/>
        <v>3523.1577732096403</v>
      </c>
      <c r="D120" s="4">
        <f t="shared" si="74"/>
        <v>6603.3116318403027</v>
      </c>
      <c r="E120" s="11">
        <f t="shared" si="75"/>
        <v>3.6600284135355728E-4</v>
      </c>
      <c r="F120" s="11">
        <f t="shared" si="76"/>
        <v>7.3375500958414142E-4</v>
      </c>
      <c r="G120" s="11">
        <f t="shared" si="77"/>
        <v>1.6200057852514117E-3</v>
      </c>
      <c r="H120" s="4">
        <f t="shared" si="78"/>
        <v>112788.01201657795</v>
      </c>
      <c r="I120" s="4">
        <f t="shared" si="79"/>
        <v>69220.74566166666</v>
      </c>
      <c r="J120" s="4">
        <f t="shared" si="80"/>
        <v>18223.29438703875</v>
      </c>
      <c r="K120" s="4">
        <f t="shared" si="51"/>
        <v>88279.766606987119</v>
      </c>
      <c r="L120" s="4">
        <f t="shared" si="52"/>
        <v>19647.359022075729</v>
      </c>
      <c r="M120" s="4">
        <f t="shared" si="53"/>
        <v>2759.7204861827836</v>
      </c>
      <c r="N120" s="11">
        <f t="shared" si="81"/>
        <v>1.2396508088045044E-2</v>
      </c>
      <c r="O120" s="11">
        <f t="shared" si="82"/>
        <v>1.9090408538036785E-2</v>
      </c>
      <c r="P120" s="11">
        <f t="shared" si="83"/>
        <v>1.4040111926755694E-2</v>
      </c>
      <c r="Q120" s="4">
        <f t="shared" si="84"/>
        <v>6721.4141816954279</v>
      </c>
      <c r="R120" s="4">
        <f t="shared" si="85"/>
        <v>16973.41109330807</v>
      </c>
      <c r="S120" s="4">
        <f t="shared" si="86"/>
        <v>4953.1367389846291</v>
      </c>
      <c r="T120" s="4">
        <f t="shared" si="87"/>
        <v>59.59333852526359</v>
      </c>
      <c r="U120" s="4">
        <f t="shared" si="88"/>
        <v>245.20699583719846</v>
      </c>
      <c r="V120" s="4">
        <f t="shared" si="89"/>
        <v>271.80248717858223</v>
      </c>
      <c r="W120" s="11">
        <f t="shared" si="90"/>
        <v>-1.219247815263802E-2</v>
      </c>
      <c r="X120" s="11">
        <f t="shared" si="91"/>
        <v>-1.3228699347321071E-2</v>
      </c>
      <c r="Y120" s="11">
        <f t="shared" si="92"/>
        <v>-1.2203590333800474E-2</v>
      </c>
      <c r="Z120" s="4">
        <f t="shared" si="106"/>
        <v>13675.734412098087</v>
      </c>
      <c r="AA120" s="4">
        <f t="shared" si="93"/>
        <v>59239.188316743181</v>
      </c>
      <c r="AB120" s="4">
        <f t="shared" si="94"/>
        <v>8628.3136716782356</v>
      </c>
      <c r="AC120" s="12">
        <f t="shared" si="95"/>
        <v>2.0355036777263389</v>
      </c>
      <c r="AD120" s="12">
        <f t="shared" si="96"/>
        <v>3.5122687719434507</v>
      </c>
      <c r="AE120" s="12">
        <f t="shared" si="97"/>
        <v>1.7477172613541787</v>
      </c>
      <c r="AF120" s="11">
        <f t="shared" si="98"/>
        <v>-2.9039671966837322E-3</v>
      </c>
      <c r="AG120" s="11">
        <f t="shared" si="99"/>
        <v>2.0567434751257441E-3</v>
      </c>
      <c r="AH120" s="11">
        <f t="shared" si="100"/>
        <v>8.257041531207765E-4</v>
      </c>
      <c r="AI120" s="1">
        <f t="shared" si="58"/>
        <v>197703.63470624341</v>
      </c>
      <c r="AJ120" s="1">
        <f t="shared" si="59"/>
        <v>113630.97771832519</v>
      </c>
      <c r="AK120" s="1">
        <f t="shared" si="60"/>
        <v>30901.287110504956</v>
      </c>
      <c r="AL120" s="19">
        <f t="shared" si="118"/>
        <v>32.206134231265096</v>
      </c>
      <c r="AM120" s="19">
        <f t="shared" si="118"/>
        <v>9.8082437665692126</v>
      </c>
      <c r="AN120" s="19">
        <f t="shared" si="118"/>
        <v>2.0268524878225183</v>
      </c>
      <c r="AO120" s="7">
        <f t="shared" si="117"/>
        <v>9.6060847648884954E-3</v>
      </c>
      <c r="AP120" s="7">
        <f t="shared" si="117"/>
        <v>1.4792648674008261E-2</v>
      </c>
      <c r="AQ120" s="7">
        <f t="shared" si="117"/>
        <v>1.070751211448167E-2</v>
      </c>
      <c r="AR120" s="1">
        <f t="shared" si="107"/>
        <v>112788.01201657795</v>
      </c>
      <c r="AS120" s="1">
        <f t="shared" si="102"/>
        <v>69220.74566166666</v>
      </c>
      <c r="AT120" s="1">
        <f t="shared" si="103"/>
        <v>18223.29438703875</v>
      </c>
      <c r="AU120" s="1">
        <f t="shared" si="64"/>
        <v>22557.602403315592</v>
      </c>
      <c r="AV120" s="1">
        <f t="shared" si="65"/>
        <v>13844.149132333332</v>
      </c>
      <c r="AW120" s="1">
        <f t="shared" si="66"/>
        <v>3644.65887740775</v>
      </c>
      <c r="AX120" s="16">
        <v>0</v>
      </c>
      <c r="AY120" s="16">
        <v>0</v>
      </c>
      <c r="AZ120" s="16">
        <v>0</v>
      </c>
      <c r="BA120">
        <f t="shared" si="108"/>
        <v>0</v>
      </c>
      <c r="BB120">
        <f t="shared" si="109"/>
        <v>0</v>
      </c>
      <c r="BC120">
        <f t="shared" si="109"/>
        <v>0</v>
      </c>
      <c r="BD120">
        <f t="shared" si="109"/>
        <v>0</v>
      </c>
      <c r="BE120">
        <f t="shared" si="110"/>
        <v>0</v>
      </c>
      <c r="BF120">
        <f t="shared" si="110"/>
        <v>0</v>
      </c>
      <c r="BG120">
        <f t="shared" si="110"/>
        <v>0</v>
      </c>
      <c r="BH120">
        <f t="shared" si="104"/>
        <v>0</v>
      </c>
      <c r="BI120">
        <f t="shared" si="113"/>
        <v>0</v>
      </c>
      <c r="BJ120">
        <f t="shared" si="113"/>
        <v>0</v>
      </c>
      <c r="BK120" s="7">
        <f t="shared" si="111"/>
        <v>4.4243744719456107E-2</v>
      </c>
    </row>
    <row r="121" spans="1:63">
      <c r="A121">
        <f t="shared" si="67"/>
        <v>2075</v>
      </c>
      <c r="B121" s="4">
        <f t="shared" si="72"/>
        <v>1278.0644200737297</v>
      </c>
      <c r="C121" s="4">
        <f t="shared" si="73"/>
        <v>3525.6136511420054</v>
      </c>
      <c r="D121" s="4">
        <f t="shared" si="74"/>
        <v>6613.4741647334313</v>
      </c>
      <c r="E121" s="11">
        <f t="shared" si="75"/>
        <v>3.4770269928587939E-4</v>
      </c>
      <c r="F121" s="11">
        <f t="shared" si="76"/>
        <v>6.9706725910493434E-4</v>
      </c>
      <c r="G121" s="11">
        <f t="shared" si="77"/>
        <v>1.5390054959888411E-3</v>
      </c>
      <c r="H121" s="4">
        <f t="shared" si="78"/>
        <v>114211.63579257438</v>
      </c>
      <c r="I121" s="4">
        <f t="shared" si="79"/>
        <v>70577.857374507992</v>
      </c>
      <c r="J121" s="4">
        <f t="shared" si="80"/>
        <v>18504.849093641111</v>
      </c>
      <c r="K121" s="4">
        <f t="shared" ref="K121:K184" si="119">H121/B121*1000</f>
        <v>89362.972631681332</v>
      </c>
      <c r="L121" s="4">
        <f t="shared" ref="L121:L184" si="120">I121/C121*1000</f>
        <v>20018.602251453911</v>
      </c>
      <c r="M121" s="4">
        <f t="shared" ref="M121:M184" si="121">J121/D121*1000</f>
        <v>2798.0526774140626</v>
      </c>
      <c r="N121" s="11">
        <f t="shared" si="81"/>
        <v>1.2270150526298318E-2</v>
      </c>
      <c r="O121" s="11">
        <f t="shared" si="82"/>
        <v>1.8895324758969156E-2</v>
      </c>
      <c r="P121" s="11">
        <f t="shared" si="83"/>
        <v>1.3889881755488886E-2</v>
      </c>
      <c r="Q121" s="4">
        <f t="shared" si="84"/>
        <v>6723.2675882659341</v>
      </c>
      <c r="R121" s="4">
        <f t="shared" si="85"/>
        <v>17077.246069424593</v>
      </c>
      <c r="S121" s="4">
        <f t="shared" si="86"/>
        <v>4968.2840494393968</v>
      </c>
      <c r="T121" s="4">
        <f t="shared" si="87"/>
        <v>58.866748047251555</v>
      </c>
      <c r="U121" s="4">
        <f t="shared" si="88"/>
        <v>241.96322621140837</v>
      </c>
      <c r="V121" s="4">
        <f t="shared" si="89"/>
        <v>268.48552097334675</v>
      </c>
      <c r="W121" s="11">
        <f t="shared" si="90"/>
        <v>-1.219247815263802E-2</v>
      </c>
      <c r="X121" s="11">
        <f t="shared" si="91"/>
        <v>-1.3228699347321071E-2</v>
      </c>
      <c r="Y121" s="11">
        <f t="shared" si="92"/>
        <v>-1.2203590333800474E-2</v>
      </c>
      <c r="Z121" s="4">
        <f t="shared" si="106"/>
        <v>13641.732765776784</v>
      </c>
      <c r="AA121" s="4">
        <f t="shared" si="93"/>
        <v>59737.794872439219</v>
      </c>
      <c r="AB121" s="4">
        <f t="shared" si="94"/>
        <v>8663.8304353267067</v>
      </c>
      <c r="AC121" s="12">
        <f t="shared" si="95"/>
        <v>2.0295926418174925</v>
      </c>
      <c r="AD121" s="12">
        <f t="shared" si="96"/>
        <v>3.5194926078230333</v>
      </c>
      <c r="AE121" s="12">
        <f t="shared" si="97"/>
        <v>1.7491603587553597</v>
      </c>
      <c r="AF121" s="11">
        <f t="shared" si="98"/>
        <v>-2.9039671966837322E-3</v>
      </c>
      <c r="AG121" s="11">
        <f t="shared" si="99"/>
        <v>2.0567434751257441E-3</v>
      </c>
      <c r="AH121" s="11">
        <f t="shared" si="100"/>
        <v>8.257041531207765E-4</v>
      </c>
      <c r="AI121" s="1">
        <f t="shared" ref="AI121:AI184" si="122">(1-$AI$5)*AI120+AU120</f>
        <v>200490.87363893466</v>
      </c>
      <c r="AJ121" s="1">
        <f t="shared" ref="AJ121:AJ184" si="123">(1-$AI$5)*AJ120+AV120</f>
        <v>116112.029078826</v>
      </c>
      <c r="AK121" s="1">
        <f t="shared" ref="AK121:AK184" si="124">(1-$AI$5)*AK120+AW120</f>
        <v>31455.81727686221</v>
      </c>
      <c r="AL121" s="19">
        <f t="shared" si="118"/>
        <v>32.512415338086257</v>
      </c>
      <c r="AM121" s="19">
        <f t="shared" si="118"/>
        <v>9.9518827716756224</v>
      </c>
      <c r="AN121" s="19">
        <f t="shared" si="118"/>
        <v>2.0483380099144686</v>
      </c>
      <c r="AO121" s="7">
        <f t="shared" si="117"/>
        <v>9.51002391723961E-3</v>
      </c>
      <c r="AP121" s="7">
        <f t="shared" si="117"/>
        <v>1.4644722187268179E-2</v>
      </c>
      <c r="AQ121" s="7">
        <f t="shared" si="117"/>
        <v>1.0600436993336853E-2</v>
      </c>
      <c r="AR121" s="1">
        <f t="shared" si="107"/>
        <v>114211.63579257438</v>
      </c>
      <c r="AS121" s="1">
        <f t="shared" si="102"/>
        <v>70577.857374507992</v>
      </c>
      <c r="AT121" s="1">
        <f t="shared" si="103"/>
        <v>18504.849093641111</v>
      </c>
      <c r="AU121" s="1">
        <f t="shared" ref="AU121:AU184" si="125">$AU$5*AR121</f>
        <v>22842.327158514876</v>
      </c>
      <c r="AV121" s="1">
        <f t="shared" ref="AV121:AV184" si="126">$AU$5*AS121</f>
        <v>14115.571474901599</v>
      </c>
      <c r="AW121" s="1">
        <f t="shared" ref="AW121:AW184" si="127">$AU$5*AT121</f>
        <v>3700.9698187282224</v>
      </c>
      <c r="AX121" s="16">
        <v>0</v>
      </c>
      <c r="AY121" s="16">
        <v>0</v>
      </c>
      <c r="AZ121" s="16">
        <v>0</v>
      </c>
      <c r="BA121">
        <f t="shared" si="108"/>
        <v>0</v>
      </c>
      <c r="BB121">
        <f t="shared" si="109"/>
        <v>0</v>
      </c>
      <c r="BC121">
        <f t="shared" si="109"/>
        <v>0</v>
      </c>
      <c r="BD121">
        <f t="shared" si="109"/>
        <v>0</v>
      </c>
      <c r="BE121">
        <f t="shared" si="110"/>
        <v>0</v>
      </c>
      <c r="BF121">
        <f t="shared" si="110"/>
        <v>0</v>
      </c>
      <c r="BG121">
        <f t="shared" si="110"/>
        <v>0</v>
      </c>
      <c r="BH121">
        <f t="shared" si="104"/>
        <v>0</v>
      </c>
      <c r="BI121">
        <f t="shared" si="113"/>
        <v>0</v>
      </c>
      <c r="BJ121">
        <f t="shared" si="113"/>
        <v>0</v>
      </c>
      <c r="BK121" s="7">
        <f t="shared" si="111"/>
        <v>4.4132083961818863E-2</v>
      </c>
    </row>
    <row r="122" spans="1:63">
      <c r="A122">
        <f t="shared" ref="A122:A185" si="128">1+A121</f>
        <v>2076</v>
      </c>
      <c r="B122" s="4">
        <f t="shared" si="72"/>
        <v>1278.4865872000146</v>
      </c>
      <c r="C122" s="4">
        <f t="shared" si="73"/>
        <v>3527.9483614942465</v>
      </c>
      <c r="D122" s="4">
        <f t="shared" si="74"/>
        <v>6623.1434291661817</v>
      </c>
      <c r="E122" s="11">
        <f t="shared" ref="E122:E185" si="129">E121*$E$5</f>
        <v>3.3031756432158539E-4</v>
      </c>
      <c r="F122" s="11">
        <f t="shared" ref="F122:F185" si="130">F121*$E$5</f>
        <v>6.6221389614968759E-4</v>
      </c>
      <c r="G122" s="11">
        <f t="shared" ref="G122:G185" si="131">G121*$E$5</f>
        <v>1.4620552211893989E-3</v>
      </c>
      <c r="H122" s="4">
        <f t="shared" si="78"/>
        <v>115636.93832148817</v>
      </c>
      <c r="I122" s="4">
        <f t="shared" si="79"/>
        <v>71945.44222410339</v>
      </c>
      <c r="J122" s="4">
        <f t="shared" si="80"/>
        <v>18786.560816566565</v>
      </c>
      <c r="K122" s="4">
        <f t="shared" si="119"/>
        <v>90448.299950288958</v>
      </c>
      <c r="L122" s="4">
        <f t="shared" si="120"/>
        <v>20392.997530618963</v>
      </c>
      <c r="M122" s="4">
        <f t="shared" si="121"/>
        <v>2836.502186233296</v>
      </c>
      <c r="N122" s="11">
        <f t="shared" ref="N122:N185" si="132">K122/K121-1</f>
        <v>1.2145156843438087E-2</v>
      </c>
      <c r="O122" s="11">
        <f t="shared" ref="O122:O185" si="133">L122/L121-1</f>
        <v>1.8702368650032053E-2</v>
      </c>
      <c r="P122" s="11">
        <f t="shared" ref="P122:P185" si="134">M122/M121-1</f>
        <v>1.3741524285657114E-2</v>
      </c>
      <c r="Q122" s="4">
        <f t="shared" ref="Q122:Q185" si="135">T122*H122/1000</f>
        <v>6724.1742353640338</v>
      </c>
      <c r="R122" s="4">
        <f t="shared" ref="R122:R185" si="136">U122*I122/1000</f>
        <v>17177.864111854717</v>
      </c>
      <c r="S122" s="4">
        <f t="shared" ref="S122:S185" si="137">V122*J122/1000</f>
        <v>4982.3656400471982</v>
      </c>
      <c r="T122" s="4">
        <f t="shared" si="87"/>
        <v>58.149016507768593</v>
      </c>
      <c r="U122" s="4">
        <f t="shared" si="88"/>
        <v>238.76236743874981</v>
      </c>
      <c r="V122" s="4">
        <f t="shared" si="89"/>
        <v>265.20903366483105</v>
      </c>
      <c r="W122" s="11">
        <f t="shared" ref="W122:W185" si="138">T$5-1</f>
        <v>-1.219247815263802E-2</v>
      </c>
      <c r="X122" s="11">
        <f t="shared" ref="X122:X185" si="139">U$5-1</f>
        <v>-1.3228699347321071E-2</v>
      </c>
      <c r="Y122" s="11">
        <f t="shared" ref="Y122:Y185" si="140">V$5-1</f>
        <v>-1.2203590333800474E-2</v>
      </c>
      <c r="Z122" s="4">
        <f t="shared" si="106"/>
        <v>13605.868357918611</v>
      </c>
      <c r="AA122" s="4">
        <f t="shared" si="93"/>
        <v>60226.858252699305</v>
      </c>
      <c r="AB122" s="4">
        <f t="shared" si="94"/>
        <v>8697.5011481817855</v>
      </c>
      <c r="AC122" s="12">
        <f t="shared" si="95"/>
        <v>2.0236987713630237</v>
      </c>
      <c r="AD122" s="12">
        <f t="shared" si="96"/>
        <v>3.5267313012799266</v>
      </c>
      <c r="AE122" s="12">
        <f t="shared" si="97"/>
        <v>1.7506046477280581</v>
      </c>
      <c r="AF122" s="11">
        <f t="shared" ref="AF122:AF185" si="141">AC$5-1</f>
        <v>-2.9039671966837322E-3</v>
      </c>
      <c r="AG122" s="11">
        <f t="shared" ref="AG122:AG185" si="142">AD$5-1</f>
        <v>2.0567434751257441E-3</v>
      </c>
      <c r="AH122" s="11">
        <f t="shared" ref="AH122:AH185" si="143">AE$5-1</f>
        <v>8.257041531207765E-4</v>
      </c>
      <c r="AI122" s="1">
        <f t="shared" si="122"/>
        <v>203284.11343355608</v>
      </c>
      <c r="AJ122" s="1">
        <f t="shared" si="123"/>
        <v>118616.39764584501</v>
      </c>
      <c r="AK122" s="1">
        <f t="shared" si="124"/>
        <v>32011.205367904211</v>
      </c>
      <c r="AL122" s="19">
        <f t="shared" si="118"/>
        <v>32.81851724708396</v>
      </c>
      <c r="AM122" s="19">
        <f t="shared" si="118"/>
        <v>10.096167904522758</v>
      </c>
      <c r="AN122" s="19">
        <f t="shared" si="118"/>
        <v>2.0698341551494726</v>
      </c>
      <c r="AO122" s="7">
        <f t="shared" ref="AO122:AQ137" si="144">AO$5*AO121</f>
        <v>9.4149236780672139E-3</v>
      </c>
      <c r="AP122" s="7">
        <f t="shared" si="144"/>
        <v>1.4498274965395496E-2</v>
      </c>
      <c r="AQ122" s="7">
        <f t="shared" si="144"/>
        <v>1.0494432623403485E-2</v>
      </c>
      <c r="AR122" s="1">
        <f t="shared" si="107"/>
        <v>115636.93832148817</v>
      </c>
      <c r="AS122" s="1">
        <f t="shared" si="102"/>
        <v>71945.44222410339</v>
      </c>
      <c r="AT122" s="1">
        <f t="shared" si="103"/>
        <v>18786.560816566565</v>
      </c>
      <c r="AU122" s="1">
        <f t="shared" si="125"/>
        <v>23127.387664297636</v>
      </c>
      <c r="AV122" s="1">
        <f t="shared" si="126"/>
        <v>14389.088444820678</v>
      </c>
      <c r="AW122" s="1">
        <f t="shared" si="127"/>
        <v>3757.3121633133132</v>
      </c>
      <c r="AX122" s="16">
        <v>0</v>
      </c>
      <c r="AY122" s="16">
        <v>0</v>
      </c>
      <c r="AZ122" s="16">
        <v>0</v>
      </c>
      <c r="BA122">
        <f t="shared" si="108"/>
        <v>0</v>
      </c>
      <c r="BB122">
        <f t="shared" si="109"/>
        <v>0</v>
      </c>
      <c r="BC122">
        <f t="shared" si="109"/>
        <v>0</v>
      </c>
      <c r="BD122">
        <f t="shared" si="109"/>
        <v>0</v>
      </c>
      <c r="BE122">
        <f t="shared" si="110"/>
        <v>0</v>
      </c>
      <c r="BF122">
        <f t="shared" si="110"/>
        <v>0</v>
      </c>
      <c r="BG122">
        <f t="shared" si="110"/>
        <v>0</v>
      </c>
      <c r="BH122">
        <f t="shared" si="104"/>
        <v>0</v>
      </c>
      <c r="BI122">
        <f t="shared" si="113"/>
        <v>0</v>
      </c>
      <c r="BJ122">
        <f t="shared" si="113"/>
        <v>0</v>
      </c>
      <c r="BK122" s="7">
        <f t="shared" si="111"/>
        <v>4.4020245151143972E-2</v>
      </c>
    </row>
    <row r="123" spans="1:63">
      <c r="A123">
        <f t="shared" si="128"/>
        <v>2077</v>
      </c>
      <c r="B123" s="4">
        <f t="shared" si="72"/>
        <v>1278.8877784467413</v>
      </c>
      <c r="C123" s="4">
        <f t="shared" si="73"/>
        <v>3530.1678051026324</v>
      </c>
      <c r="D123" s="4">
        <f t="shared" si="74"/>
        <v>6632.3426605259147</v>
      </c>
      <c r="E123" s="11">
        <f t="shared" si="129"/>
        <v>3.1380168610550612E-4</v>
      </c>
      <c r="F123" s="11">
        <f t="shared" si="130"/>
        <v>6.2910320134220322E-4</v>
      </c>
      <c r="G123" s="11">
        <f t="shared" si="131"/>
        <v>1.3889524601299289E-3</v>
      </c>
      <c r="H123" s="4">
        <f t="shared" si="78"/>
        <v>117063.79226236485</v>
      </c>
      <c r="I123" s="4">
        <f t="shared" si="79"/>
        <v>73323.360196945316</v>
      </c>
      <c r="J123" s="4">
        <f t="shared" si="80"/>
        <v>19068.412702405032</v>
      </c>
      <c r="K123" s="4">
        <f t="shared" si="119"/>
        <v>91535.62512306073</v>
      </c>
      <c r="L123" s="4">
        <f t="shared" si="120"/>
        <v>20770.502776372578</v>
      </c>
      <c r="M123" s="4">
        <f t="shared" si="121"/>
        <v>2875.064464913065</v>
      </c>
      <c r="N123" s="11">
        <f t="shared" si="132"/>
        <v>1.2021510336505781E-2</v>
      </c>
      <c r="O123" s="11">
        <f t="shared" si="133"/>
        <v>1.8511513336223029E-2</v>
      </c>
      <c r="P123" s="11">
        <f t="shared" si="134"/>
        <v>1.3595011090394182E-2</v>
      </c>
      <c r="Q123" s="4">
        <f t="shared" si="135"/>
        <v>6724.1484294848497</v>
      </c>
      <c r="R123" s="4">
        <f t="shared" si="136"/>
        <v>17275.266094044666</v>
      </c>
      <c r="S123" s="4">
        <f t="shared" si="137"/>
        <v>4995.4003428578208</v>
      </c>
      <c r="T123" s="4">
        <f t="shared" si="87"/>
        <v>57.440035894400239</v>
      </c>
      <c r="U123" s="4">
        <f t="shared" si="88"/>
        <v>235.60385186444799</v>
      </c>
      <c r="V123" s="4">
        <f t="shared" si="89"/>
        <v>261.97253126516233</v>
      </c>
      <c r="W123" s="11">
        <f t="shared" si="138"/>
        <v>-1.219247815263802E-2</v>
      </c>
      <c r="X123" s="11">
        <f t="shared" si="139"/>
        <v>-1.3228699347321071E-2</v>
      </c>
      <c r="Y123" s="11">
        <f t="shared" si="140"/>
        <v>-1.2203590333800474E-2</v>
      </c>
      <c r="Z123" s="4">
        <f t="shared" si="106"/>
        <v>13568.186815000572</v>
      </c>
      <c r="AA123" s="4">
        <f t="shared" si="93"/>
        <v>60706.312091330139</v>
      </c>
      <c r="AB123" s="4">
        <f t="shared" si="94"/>
        <v>8729.3543636461418</v>
      </c>
      <c r="AC123" s="12">
        <f t="shared" si="95"/>
        <v>2.0178220165150162</v>
      </c>
      <c r="AD123" s="12">
        <f t="shared" si="96"/>
        <v>3.5339848828723559</v>
      </c>
      <c r="AE123" s="12">
        <f t="shared" si="97"/>
        <v>1.7520501292561597</v>
      </c>
      <c r="AF123" s="11">
        <f t="shared" si="141"/>
        <v>-2.9039671966837322E-3</v>
      </c>
      <c r="AG123" s="11">
        <f t="shared" si="142"/>
        <v>2.0567434751257441E-3</v>
      </c>
      <c r="AH123" s="11">
        <f t="shared" si="143"/>
        <v>8.257041531207765E-4</v>
      </c>
      <c r="AI123" s="1">
        <f t="shared" si="122"/>
        <v>206083.0897544981</v>
      </c>
      <c r="AJ123" s="1">
        <f t="shared" si="123"/>
        <v>121143.84632608118</v>
      </c>
      <c r="AK123" s="1">
        <f t="shared" si="124"/>
        <v>32567.396994427101</v>
      </c>
      <c r="AL123" s="19">
        <f t="shared" si="118"/>
        <v>33.124411243841507</v>
      </c>
      <c r="AM123" s="19">
        <f t="shared" si="118"/>
        <v>10.241081152715564</v>
      </c>
      <c r="AN123" s="19">
        <f t="shared" si="118"/>
        <v>2.0913386728814793</v>
      </c>
      <c r="AO123" s="7">
        <f t="shared" si="144"/>
        <v>9.3207744412865424E-3</v>
      </c>
      <c r="AP123" s="7">
        <f t="shared" si="144"/>
        <v>1.4353292215741541E-2</v>
      </c>
      <c r="AQ123" s="7">
        <f t="shared" si="144"/>
        <v>1.0389488297169449E-2</v>
      </c>
      <c r="AR123" s="1">
        <f t="shared" si="107"/>
        <v>117063.79226236485</v>
      </c>
      <c r="AS123" s="1">
        <f t="shared" si="102"/>
        <v>73323.360196945316</v>
      </c>
      <c r="AT123" s="1">
        <f t="shared" si="103"/>
        <v>19068.412702405032</v>
      </c>
      <c r="AU123" s="1">
        <f t="shared" si="125"/>
        <v>23412.758452472972</v>
      </c>
      <c r="AV123" s="1">
        <f t="shared" si="126"/>
        <v>14664.672039389065</v>
      </c>
      <c r="AW123" s="1">
        <f t="shared" si="127"/>
        <v>3813.6825404810065</v>
      </c>
      <c r="AX123" s="16">
        <v>0</v>
      </c>
      <c r="AY123" s="16">
        <v>0</v>
      </c>
      <c r="AZ123" s="16">
        <v>0</v>
      </c>
      <c r="BA123">
        <f t="shared" si="108"/>
        <v>0</v>
      </c>
      <c r="BB123">
        <f t="shared" si="109"/>
        <v>0</v>
      </c>
      <c r="BC123">
        <f t="shared" si="109"/>
        <v>0</v>
      </c>
      <c r="BD123">
        <f t="shared" si="109"/>
        <v>0</v>
      </c>
      <c r="BE123">
        <f t="shared" si="110"/>
        <v>0</v>
      </c>
      <c r="BF123">
        <f t="shared" si="110"/>
        <v>0</v>
      </c>
      <c r="BG123">
        <f t="shared" si="110"/>
        <v>0</v>
      </c>
      <c r="BH123">
        <f t="shared" si="104"/>
        <v>0</v>
      </c>
      <c r="BI123">
        <f t="shared" si="113"/>
        <v>0</v>
      </c>
      <c r="BJ123">
        <f t="shared" si="113"/>
        <v>0</v>
      </c>
      <c r="BK123" s="7">
        <f t="shared" si="111"/>
        <v>4.3908292944606603E-2</v>
      </c>
    </row>
    <row r="124" spans="1:63">
      <c r="A124">
        <f t="shared" si="128"/>
        <v>2078</v>
      </c>
      <c r="B124" s="4">
        <f t="shared" si="72"/>
        <v>1279.2690297308968</v>
      </c>
      <c r="C124" s="4">
        <f t="shared" si="73"/>
        <v>3532.2776029767242</v>
      </c>
      <c r="D124" s="4">
        <f t="shared" si="74"/>
        <v>6641.0940687479388</v>
      </c>
      <c r="E124" s="11">
        <f t="shared" si="129"/>
        <v>2.9811160180023079E-4</v>
      </c>
      <c r="F124" s="11">
        <f t="shared" si="130"/>
        <v>5.9764804127509304E-4</v>
      </c>
      <c r="G124" s="11">
        <f t="shared" si="131"/>
        <v>1.3195048371234324E-3</v>
      </c>
      <c r="H124" s="4">
        <f t="shared" si="78"/>
        <v>118492.07042382174</v>
      </c>
      <c r="I124" s="4">
        <f t="shared" si="79"/>
        <v>74711.468984531064</v>
      </c>
      <c r="J124" s="4">
        <f t="shared" si="80"/>
        <v>19350.388122436503</v>
      </c>
      <c r="K124" s="4">
        <f t="shared" si="119"/>
        <v>92624.825326028091</v>
      </c>
      <c r="L124" s="4">
        <f t="shared" si="120"/>
        <v>21151.075136781477</v>
      </c>
      <c r="M124" s="4">
        <f t="shared" si="121"/>
        <v>2913.7349843449329</v>
      </c>
      <c r="N124" s="11">
        <f t="shared" si="132"/>
        <v>1.1899194455743833E-2</v>
      </c>
      <c r="O124" s="11">
        <f t="shared" si="133"/>
        <v>1.8322732218202242E-2</v>
      </c>
      <c r="P124" s="11">
        <f t="shared" si="134"/>
        <v>1.3450313863844876E-2</v>
      </c>
      <c r="Q124" s="4">
        <f t="shared" si="135"/>
        <v>6723.2044703634065</v>
      </c>
      <c r="R124" s="4">
        <f t="shared" si="136"/>
        <v>17369.454206102182</v>
      </c>
      <c r="S124" s="4">
        <f t="shared" si="137"/>
        <v>5007.4068611057774</v>
      </c>
      <c r="T124" s="4">
        <f t="shared" si="87"/>
        <v>56.73969951167102</v>
      </c>
      <c r="U124" s="4">
        <f t="shared" si="88"/>
        <v>232.48711934306243</v>
      </c>
      <c r="V124" s="4">
        <f t="shared" si="89"/>
        <v>258.77552581489357</v>
      </c>
      <c r="W124" s="11">
        <f t="shared" si="138"/>
        <v>-1.219247815263802E-2</v>
      </c>
      <c r="X124" s="11">
        <f t="shared" si="139"/>
        <v>-1.3228699347321071E-2</v>
      </c>
      <c r="Y124" s="11">
        <f t="shared" si="140"/>
        <v>-1.2203590333800474E-2</v>
      </c>
      <c r="Z124" s="4">
        <f t="shared" si="106"/>
        <v>13528.733325114586</v>
      </c>
      <c r="AA124" s="4">
        <f t="shared" si="93"/>
        <v>61176.094501585554</v>
      </c>
      <c r="AB124" s="4">
        <f t="shared" si="94"/>
        <v>8759.4185375220113</v>
      </c>
      <c r="AC124" s="12">
        <f t="shared" si="95"/>
        <v>2.0119623275703105</v>
      </c>
      <c r="AD124" s="12">
        <f t="shared" si="96"/>
        <v>3.5412533832213966</v>
      </c>
      <c r="AE124" s="12">
        <f t="shared" si="97"/>
        <v>1.7534968043243622</v>
      </c>
      <c r="AF124" s="11">
        <f t="shared" si="141"/>
        <v>-2.9039671966837322E-3</v>
      </c>
      <c r="AG124" s="11">
        <f t="shared" si="142"/>
        <v>2.0567434751257441E-3</v>
      </c>
      <c r="AH124" s="11">
        <f t="shared" si="143"/>
        <v>8.257041531207765E-4</v>
      </c>
      <c r="AI124" s="1">
        <f t="shared" si="122"/>
        <v>208887.53923152128</v>
      </c>
      <c r="AJ124" s="1">
        <f t="shared" si="123"/>
        <v>123694.13373286213</v>
      </c>
      <c r="AK124" s="1">
        <f t="shared" si="124"/>
        <v>33124.339835465398</v>
      </c>
      <c r="AL124" s="19">
        <f t="shared" si="118"/>
        <v>33.430068957888729</v>
      </c>
      <c r="AM124" s="19">
        <f t="shared" si="118"/>
        <v>10.386604450801714</v>
      </c>
      <c r="AN124" s="19">
        <f t="shared" si="118"/>
        <v>2.112849332162126</v>
      </c>
      <c r="AO124" s="7">
        <f t="shared" si="144"/>
        <v>9.2275666968736764E-3</v>
      </c>
      <c r="AP124" s="7">
        <f t="shared" si="144"/>
        <v>1.4209759293584126E-2</v>
      </c>
      <c r="AQ124" s="7">
        <f t="shared" si="144"/>
        <v>1.0285593414197755E-2</v>
      </c>
      <c r="AR124" s="1">
        <f t="shared" si="107"/>
        <v>118492.07042382174</v>
      </c>
      <c r="AS124" s="1">
        <f t="shared" si="102"/>
        <v>74711.468984531064</v>
      </c>
      <c r="AT124" s="1">
        <f t="shared" si="103"/>
        <v>19350.388122436503</v>
      </c>
      <c r="AU124" s="1">
        <f t="shared" si="125"/>
        <v>23698.41408476435</v>
      </c>
      <c r="AV124" s="1">
        <f t="shared" si="126"/>
        <v>14942.293796906213</v>
      </c>
      <c r="AW124" s="1">
        <f t="shared" si="127"/>
        <v>3870.0776244873009</v>
      </c>
      <c r="AX124" s="16">
        <v>0</v>
      </c>
      <c r="AY124" s="16">
        <v>0</v>
      </c>
      <c r="AZ124" s="16">
        <v>0</v>
      </c>
      <c r="BA124">
        <f t="shared" si="108"/>
        <v>0</v>
      </c>
      <c r="BB124">
        <f t="shared" si="109"/>
        <v>0</v>
      </c>
      <c r="BC124">
        <f t="shared" si="109"/>
        <v>0</v>
      </c>
      <c r="BD124">
        <f t="shared" si="109"/>
        <v>0</v>
      </c>
      <c r="BE124">
        <f t="shared" si="110"/>
        <v>0</v>
      </c>
      <c r="BF124">
        <f t="shared" si="110"/>
        <v>0</v>
      </c>
      <c r="BG124">
        <f t="shared" si="110"/>
        <v>0</v>
      </c>
      <c r="BH124">
        <f t="shared" si="104"/>
        <v>0</v>
      </c>
      <c r="BI124">
        <f t="shared" si="113"/>
        <v>0</v>
      </c>
      <c r="BJ124">
        <f t="shared" si="113"/>
        <v>0</v>
      </c>
      <c r="BK124" s="7">
        <f t="shared" si="111"/>
        <v>4.379628806590638E-2</v>
      </c>
    </row>
    <row r="125" spans="1:63">
      <c r="A125">
        <f t="shared" si="128"/>
        <v>2079</v>
      </c>
      <c r="B125" s="4">
        <f t="shared" si="72"/>
        <v>1279.6313264235039</v>
      </c>
      <c r="C125" s="4">
        <f t="shared" si="73"/>
        <v>3534.2831088278504</v>
      </c>
      <c r="D125" s="4">
        <f t="shared" si="74"/>
        <v>6649.4188767080686</v>
      </c>
      <c r="E125" s="11">
        <f t="shared" si="129"/>
        <v>2.8320602171021922E-4</v>
      </c>
      <c r="F125" s="11">
        <f t="shared" si="130"/>
        <v>5.677656392113384E-4</v>
      </c>
      <c r="G125" s="11">
        <f t="shared" si="131"/>
        <v>1.2535295952672608E-3</v>
      </c>
      <c r="H125" s="4">
        <f t="shared" si="78"/>
        <v>119921.64579327333</v>
      </c>
      <c r="I125" s="4">
        <f t="shared" si="79"/>
        <v>76109.624019547176</v>
      </c>
      <c r="J125" s="4">
        <f t="shared" si="80"/>
        <v>19632.470636396378</v>
      </c>
      <c r="K125" s="4">
        <f t="shared" si="119"/>
        <v>93715.778378486139</v>
      </c>
      <c r="L125" s="4">
        <f t="shared" si="120"/>
        <v>21534.671014170406</v>
      </c>
      <c r="M125" s="4">
        <f t="shared" si="121"/>
        <v>2952.5092343281335</v>
      </c>
      <c r="N125" s="11">
        <f t="shared" si="132"/>
        <v>1.1778192818372668E-2</v>
      </c>
      <c r="O125" s="11">
        <f t="shared" si="133"/>
        <v>1.8135998993349611E-2</v>
      </c>
      <c r="P125" s="11">
        <f t="shared" si="134"/>
        <v>1.3307404479655505E-2</v>
      </c>
      <c r="Q125" s="4">
        <f t="shared" si="135"/>
        <v>6721.3566469013667</v>
      </c>
      <c r="R125" s="4">
        <f t="shared" si="136"/>
        <v>17460.431926176883</v>
      </c>
      <c r="S125" s="4">
        <f t="shared" si="137"/>
        <v>5018.4037561104933</v>
      </c>
      <c r="T125" s="4">
        <f t="shared" si="87"/>
        <v>56.047901964987723</v>
      </c>
      <c r="U125" s="4">
        <f t="shared" si="88"/>
        <v>229.41161713914832</v>
      </c>
      <c r="V125" s="4">
        <f t="shared" si="89"/>
        <v>255.6175353094348</v>
      </c>
      <c r="W125" s="11">
        <f t="shared" si="138"/>
        <v>-1.219247815263802E-2</v>
      </c>
      <c r="X125" s="11">
        <f t="shared" si="139"/>
        <v>-1.3228699347321071E-2</v>
      </c>
      <c r="Y125" s="11">
        <f t="shared" si="140"/>
        <v>-1.2203590333800474E-2</v>
      </c>
      <c r="Z125" s="4">
        <f t="shared" si="106"/>
        <v>13487.552632378756</v>
      </c>
      <c r="AA125" s="4">
        <f t="shared" si="93"/>
        <v>61636.148019653236</v>
      </c>
      <c r="AB125" s="4">
        <f t="shared" si="94"/>
        <v>8787.7220010389192</v>
      </c>
      <c r="AC125" s="12">
        <f t="shared" si="95"/>
        <v>2.006119654970083</v>
      </c>
      <c r="AD125" s="12">
        <f t="shared" si="96"/>
        <v>3.548536833011104</v>
      </c>
      <c r="AE125" s="12">
        <f t="shared" si="97"/>
        <v>1.7549446739181769</v>
      </c>
      <c r="AF125" s="11">
        <f t="shared" si="141"/>
        <v>-2.9039671966837322E-3</v>
      </c>
      <c r="AG125" s="11">
        <f t="shared" si="142"/>
        <v>2.0567434751257441E-3</v>
      </c>
      <c r="AH125" s="11">
        <f t="shared" si="143"/>
        <v>8.257041531207765E-4</v>
      </c>
      <c r="AI125" s="1">
        <f t="shared" si="122"/>
        <v>211697.19939313349</v>
      </c>
      <c r="AJ125" s="1">
        <f t="shared" si="123"/>
        <v>126267.01415648214</v>
      </c>
      <c r="AK125" s="1">
        <f t="shared" si="124"/>
        <v>33681.98347640616</v>
      </c>
      <c r="AL125" s="19">
        <f t="shared" si="118"/>
        <v>33.735462366968832</v>
      </c>
      <c r="AM125" s="19">
        <f t="shared" si="118"/>
        <v>10.532719688434041</v>
      </c>
      <c r="AN125" s="19">
        <f t="shared" si="118"/>
        <v>2.1343639222464441</v>
      </c>
      <c r="AO125" s="7">
        <f t="shared" si="144"/>
        <v>9.1352910299049399E-3</v>
      </c>
      <c r="AP125" s="7">
        <f t="shared" si="144"/>
        <v>1.4067661700648285E-2</v>
      </c>
      <c r="AQ125" s="7">
        <f t="shared" si="144"/>
        <v>1.0182737480055777E-2</v>
      </c>
      <c r="AR125" s="1">
        <f t="shared" si="107"/>
        <v>119921.64579327333</v>
      </c>
      <c r="AS125" s="1">
        <f t="shared" si="102"/>
        <v>76109.624019547176</v>
      </c>
      <c r="AT125" s="1">
        <f t="shared" si="103"/>
        <v>19632.470636396378</v>
      </c>
      <c r="AU125" s="1">
        <f t="shared" si="125"/>
        <v>23984.329158654669</v>
      </c>
      <c r="AV125" s="1">
        <f t="shared" si="126"/>
        <v>15221.924803909436</v>
      </c>
      <c r="AW125" s="1">
        <f t="shared" si="127"/>
        <v>3926.4941272792757</v>
      </c>
      <c r="AX125" s="16">
        <v>0</v>
      </c>
      <c r="AY125" s="16">
        <v>0</v>
      </c>
      <c r="AZ125" s="16">
        <v>0</v>
      </c>
      <c r="BA125">
        <f t="shared" si="108"/>
        <v>0</v>
      </c>
      <c r="BB125">
        <f t="shared" si="109"/>
        <v>0</v>
      </c>
      <c r="BC125">
        <f t="shared" si="109"/>
        <v>0</v>
      </c>
      <c r="BD125">
        <f t="shared" si="109"/>
        <v>0</v>
      </c>
      <c r="BE125">
        <f t="shared" si="110"/>
        <v>0</v>
      </c>
      <c r="BF125">
        <f t="shared" si="110"/>
        <v>0</v>
      </c>
      <c r="BG125">
        <f t="shared" si="110"/>
        <v>0</v>
      </c>
      <c r="BH125">
        <f t="shared" si="104"/>
        <v>0</v>
      </c>
      <c r="BI125">
        <f t="shared" si="113"/>
        <v>0</v>
      </c>
      <c r="BJ125">
        <f t="shared" si="113"/>
        <v>0</v>
      </c>
      <c r="BK125" s="7">
        <f t="shared" si="111"/>
        <v>4.3684287523219706E-2</v>
      </c>
    </row>
    <row r="126" spans="1:63">
      <c r="A126">
        <f t="shared" si="128"/>
        <v>2080</v>
      </c>
      <c r="B126" s="4">
        <f t="shared" si="72"/>
        <v>1279.9756057558554</v>
      </c>
      <c r="C126" s="4">
        <f t="shared" si="73"/>
        <v>3536.1894211108661</v>
      </c>
      <c r="D126" s="4">
        <f t="shared" si="74"/>
        <v>6657.3373578936862</v>
      </c>
      <c r="E126" s="11">
        <f t="shared" si="129"/>
        <v>2.6904572062470827E-4</v>
      </c>
      <c r="F126" s="11">
        <f t="shared" si="130"/>
        <v>5.3937735725077146E-4</v>
      </c>
      <c r="G126" s="11">
        <f t="shared" si="131"/>
        <v>1.1908531155038976E-3</v>
      </c>
      <c r="H126" s="4">
        <f t="shared" si="78"/>
        <v>121352.39156785115</v>
      </c>
      <c r="I126" s="4">
        <f t="shared" si="79"/>
        <v>77517.678515688836</v>
      </c>
      <c r="J126" s="4">
        <f t="shared" si="80"/>
        <v>19914.643959703015</v>
      </c>
      <c r="K126" s="4">
        <f t="shared" si="119"/>
        <v>94808.362770468375</v>
      </c>
      <c r="L126" s="4">
        <f t="shared" si="120"/>
        <v>21921.24608849072</v>
      </c>
      <c r="M126" s="4">
        <f t="shared" si="121"/>
        <v>2991.3827239188922</v>
      </c>
      <c r="N126" s="11">
        <f t="shared" si="132"/>
        <v>1.1658489220135904E-2</v>
      </c>
      <c r="O126" s="11">
        <f t="shared" si="133"/>
        <v>1.7951287673070748E-2</v>
      </c>
      <c r="P126" s="11">
        <f t="shared" si="134"/>
        <v>1.3166255041232588E-2</v>
      </c>
      <c r="Q126" s="4">
        <f t="shared" si="135"/>
        <v>6718.6192332707724</v>
      </c>
      <c r="R126" s="4">
        <f t="shared" si="136"/>
        <v>17548.203992572831</v>
      </c>
      <c r="S126" s="4">
        <f t="shared" si="137"/>
        <v>5028.4094359267292</v>
      </c>
      <c r="T126" s="4">
        <f t="shared" si="87"/>
        <v>55.364539144778412</v>
      </c>
      <c r="U126" s="4">
        <f t="shared" si="88"/>
        <v>226.3767998292318</v>
      </c>
      <c r="V126" s="4">
        <f t="shared" si="89"/>
        <v>252.49808362638268</v>
      </c>
      <c r="W126" s="11">
        <f t="shared" si="138"/>
        <v>-1.219247815263802E-2</v>
      </c>
      <c r="X126" s="11">
        <f t="shared" si="139"/>
        <v>-1.3228699347321071E-2</v>
      </c>
      <c r="Y126" s="11">
        <f t="shared" si="140"/>
        <v>-1.2203590333800474E-2</v>
      </c>
      <c r="Z126" s="4">
        <f t="shared" si="106"/>
        <v>13444.689031880293</v>
      </c>
      <c r="AA126" s="4">
        <f t="shared" si="93"/>
        <v>62086.419550112478</v>
      </c>
      <c r="AB126" s="4">
        <f t="shared" si="94"/>
        <v>8814.2929371266364</v>
      </c>
      <c r="AC126" s="12">
        <f t="shared" si="95"/>
        <v>2.0002939492994276</v>
      </c>
      <c r="AD126" s="12">
        <f t="shared" si="96"/>
        <v>3.5558352629886429</v>
      </c>
      <c r="AE126" s="12">
        <f t="shared" si="97"/>
        <v>1.7563937390239284</v>
      </c>
      <c r="AF126" s="11">
        <f t="shared" si="141"/>
        <v>-2.9039671966837322E-3</v>
      </c>
      <c r="AG126" s="11">
        <f t="shared" si="142"/>
        <v>2.0567434751257441E-3</v>
      </c>
      <c r="AH126" s="11">
        <f t="shared" si="143"/>
        <v>8.257041531207765E-4</v>
      </c>
      <c r="AI126" s="1">
        <f t="shared" si="122"/>
        <v>214511.80861247482</v>
      </c>
      <c r="AJ126" s="1">
        <f t="shared" si="123"/>
        <v>128862.23754474336</v>
      </c>
      <c r="AK126" s="1">
        <f t="shared" si="124"/>
        <v>34240.279256044822</v>
      </c>
      <c r="AL126" s="19">
        <f t="shared" si="118"/>
        <v>34.040563801051995</v>
      </c>
      <c r="AM126" s="19">
        <f t="shared" si="118"/>
        <v>10.679408718425043</v>
      </c>
      <c r="AN126" s="19">
        <f t="shared" si="118"/>
        <v>2.1558802530785104</v>
      </c>
      <c r="AO126" s="7">
        <f t="shared" si="144"/>
        <v>9.0439381196058908E-3</v>
      </c>
      <c r="AP126" s="7">
        <f t="shared" si="144"/>
        <v>1.3926985083641801E-2</v>
      </c>
      <c r="AQ126" s="7">
        <f t="shared" si="144"/>
        <v>1.008091010525522E-2</v>
      </c>
      <c r="AR126" s="1">
        <f t="shared" si="107"/>
        <v>121352.39156785115</v>
      </c>
      <c r="AS126" s="1">
        <f t="shared" si="102"/>
        <v>77517.678515688836</v>
      </c>
      <c r="AT126" s="1">
        <f t="shared" si="103"/>
        <v>19914.643959703015</v>
      </c>
      <c r="AU126" s="1">
        <f t="shared" si="125"/>
        <v>24270.478313570231</v>
      </c>
      <c r="AV126" s="1">
        <f t="shared" si="126"/>
        <v>15503.535703137768</v>
      </c>
      <c r="AW126" s="1">
        <f t="shared" si="127"/>
        <v>3982.9287919406033</v>
      </c>
      <c r="AX126" s="16">
        <v>0</v>
      </c>
      <c r="AY126" s="16">
        <v>0</v>
      </c>
      <c r="AZ126" s="16">
        <v>0</v>
      </c>
      <c r="BA126">
        <f t="shared" si="108"/>
        <v>0</v>
      </c>
      <c r="BB126">
        <f t="shared" si="109"/>
        <v>0</v>
      </c>
      <c r="BC126">
        <f t="shared" si="109"/>
        <v>0</v>
      </c>
      <c r="BD126">
        <f t="shared" si="109"/>
        <v>0</v>
      </c>
      <c r="BE126">
        <f t="shared" si="110"/>
        <v>0</v>
      </c>
      <c r="BF126">
        <f t="shared" si="110"/>
        <v>0</v>
      </c>
      <c r="BG126">
        <f t="shared" si="110"/>
        <v>0</v>
      </c>
      <c r="BH126">
        <f t="shared" si="104"/>
        <v>0</v>
      </c>
      <c r="BI126">
        <f t="shared" si="113"/>
        <v>0</v>
      </c>
      <c r="BJ126">
        <f t="shared" si="113"/>
        <v>0</v>
      </c>
      <c r="BK126" s="7">
        <f t="shared" si="111"/>
        <v>4.3572344814981373E-2</v>
      </c>
    </row>
    <row r="127" spans="1:63">
      <c r="A127">
        <f t="shared" si="128"/>
        <v>2081</v>
      </c>
      <c r="B127" s="4">
        <f t="shared" si="72"/>
        <v>1280.3027591171265</v>
      </c>
      <c r="C127" s="4">
        <f t="shared" si="73"/>
        <v>3538.0013945903279</v>
      </c>
      <c r="D127" s="4">
        <f t="shared" si="74"/>
        <v>6664.8688732806149</v>
      </c>
      <c r="E127" s="11">
        <f t="shared" si="129"/>
        <v>2.5559343459347284E-4</v>
      </c>
      <c r="F127" s="11">
        <f t="shared" si="130"/>
        <v>5.1240848938823285E-4</v>
      </c>
      <c r="G127" s="11">
        <f t="shared" si="131"/>
        <v>1.1313104597287028E-3</v>
      </c>
      <c r="H127" s="4">
        <f t="shared" si="78"/>
        <v>122784.18118679264</v>
      </c>
      <c r="I127" s="4">
        <f t="shared" si="79"/>
        <v>78935.483510918115</v>
      </c>
      <c r="J127" s="4">
        <f t="shared" si="80"/>
        <v>20196.891933941737</v>
      </c>
      <c r="K127" s="4">
        <f t="shared" si="119"/>
        <v>95902.45769013447</v>
      </c>
      <c r="L127" s="4">
        <f t="shared" si="120"/>
        <v>22310.755341027278</v>
      </c>
      <c r="M127" s="4">
        <f t="shared" si="121"/>
        <v>3030.350981834144</v>
      </c>
      <c r="N127" s="11">
        <f t="shared" si="132"/>
        <v>1.1540067644822738E-2</v>
      </c>
      <c r="O127" s="11">
        <f t="shared" si="133"/>
        <v>1.7768572596840615E-2</v>
      </c>
      <c r="P127" s="11">
        <f t="shared" si="134"/>
        <v>1.3026837924704271E-2</v>
      </c>
      <c r="Q127" s="4">
        <f t="shared" si="135"/>
        <v>6715.0064851744992</v>
      </c>
      <c r="R127" s="4">
        <f t="shared" si="136"/>
        <v>17632.776376501544</v>
      </c>
      <c r="S127" s="4">
        <f t="shared" si="137"/>
        <v>5037.4421455844349</v>
      </c>
      <c r="T127" s="4">
        <f t="shared" si="87"/>
        <v>54.689508210824826</v>
      </c>
      <c r="U127" s="4">
        <f t="shared" si="88"/>
        <v>223.38212920508221</v>
      </c>
      <c r="V127" s="4">
        <f t="shared" si="89"/>
        <v>249.41670045373661</v>
      </c>
      <c r="W127" s="11">
        <f t="shared" si="138"/>
        <v>-1.219247815263802E-2</v>
      </c>
      <c r="X127" s="11">
        <f t="shared" si="139"/>
        <v>-1.3228699347321071E-2</v>
      </c>
      <c r="Y127" s="11">
        <f t="shared" si="140"/>
        <v>-1.2203590333800474E-2</v>
      </c>
      <c r="Z127" s="4">
        <f t="shared" si="106"/>
        <v>13400.186365095575</v>
      </c>
      <c r="AA127" s="4">
        <f t="shared" si="93"/>
        <v>62526.860313039091</v>
      </c>
      <c r="AB127" s="4">
        <f t="shared" si="94"/>
        <v>8839.1593596488256</v>
      </c>
      <c r="AC127" s="12">
        <f t="shared" si="95"/>
        <v>1.9944851612869372</v>
      </c>
      <c r="AD127" s="12">
        <f t="shared" si="96"/>
        <v>3.563148703964417</v>
      </c>
      <c r="AE127" s="12">
        <f t="shared" si="97"/>
        <v>1.7578440006287557</v>
      </c>
      <c r="AF127" s="11">
        <f t="shared" si="141"/>
        <v>-2.9039671966837322E-3</v>
      </c>
      <c r="AG127" s="11">
        <f t="shared" si="142"/>
        <v>2.0567434751257441E-3</v>
      </c>
      <c r="AH127" s="11">
        <f t="shared" si="143"/>
        <v>8.257041531207765E-4</v>
      </c>
      <c r="AI127" s="1">
        <f t="shared" si="122"/>
        <v>217331.10606479758</v>
      </c>
      <c r="AJ127" s="1">
        <f t="shared" si="123"/>
        <v>131479.54949340678</v>
      </c>
      <c r="AK127" s="1">
        <f t="shared" si="124"/>
        <v>34799.180122380945</v>
      </c>
      <c r="AL127" s="19">
        <f t="shared" si="118"/>
        <v>34.345345946099478</v>
      </c>
      <c r="AM127" s="19">
        <f t="shared" si="118"/>
        <v>10.826653364689427</v>
      </c>
      <c r="AN127" s="19">
        <f t="shared" si="118"/>
        <v>2.1773961557571999</v>
      </c>
      <c r="AO127" s="7">
        <f t="shared" si="144"/>
        <v>8.9534987384098322E-3</v>
      </c>
      <c r="AP127" s="7">
        <f t="shared" si="144"/>
        <v>1.3787715232805383E-2</v>
      </c>
      <c r="AQ127" s="7">
        <f t="shared" si="144"/>
        <v>9.9801010042026676E-3</v>
      </c>
      <c r="AR127" s="1">
        <f t="shared" si="107"/>
        <v>122784.18118679264</v>
      </c>
      <c r="AS127" s="1">
        <f t="shared" si="102"/>
        <v>78935.483510918115</v>
      </c>
      <c r="AT127" s="1">
        <f t="shared" si="103"/>
        <v>20196.891933941737</v>
      </c>
      <c r="AU127" s="1">
        <f t="shared" si="125"/>
        <v>24556.83623735853</v>
      </c>
      <c r="AV127" s="1">
        <f t="shared" si="126"/>
        <v>15787.096702183624</v>
      </c>
      <c r="AW127" s="1">
        <f t="shared" si="127"/>
        <v>4039.3783867883476</v>
      </c>
      <c r="AX127" s="16">
        <v>0</v>
      </c>
      <c r="AY127" s="16">
        <v>0</v>
      </c>
      <c r="AZ127" s="16">
        <v>0</v>
      </c>
      <c r="BA127">
        <f t="shared" si="108"/>
        <v>0</v>
      </c>
      <c r="BB127">
        <f t="shared" si="109"/>
        <v>0</v>
      </c>
      <c r="BC127">
        <f t="shared" si="109"/>
        <v>0</v>
      </c>
      <c r="BD127">
        <f t="shared" si="109"/>
        <v>0</v>
      </c>
      <c r="BE127">
        <f t="shared" si="110"/>
        <v>0</v>
      </c>
      <c r="BF127">
        <f t="shared" si="110"/>
        <v>0</v>
      </c>
      <c r="BG127">
        <f t="shared" si="110"/>
        <v>0</v>
      </c>
      <c r="BH127">
        <f t="shared" si="104"/>
        <v>0</v>
      </c>
      <c r="BI127">
        <f t="shared" si="113"/>
        <v>0</v>
      </c>
      <c r="BJ127">
        <f t="shared" si="113"/>
        <v>0</v>
      </c>
      <c r="BK127" s="7">
        <f t="shared" si="111"/>
        <v>4.3460510124169155E-2</v>
      </c>
    </row>
    <row r="128" spans="1:63">
      <c r="A128">
        <f t="shared" si="128"/>
        <v>2082</v>
      </c>
      <c r="B128" s="4">
        <f t="shared" si="72"/>
        <v>1280.6136342476727</v>
      </c>
      <c r="C128" s="4">
        <f t="shared" si="73"/>
        <v>3539.723651442881</v>
      </c>
      <c r="D128" s="4">
        <f t="shared" si="74"/>
        <v>6672.031907356225</v>
      </c>
      <c r="E128" s="11">
        <f t="shared" si="129"/>
        <v>2.4281376286379918E-4</v>
      </c>
      <c r="F128" s="11">
        <f t="shared" si="130"/>
        <v>4.8678806491882118E-4</v>
      </c>
      <c r="G128" s="11">
        <f t="shared" si="131"/>
        <v>1.0747449367422676E-3</v>
      </c>
      <c r="H128" s="4">
        <f t="shared" si="78"/>
        <v>124216.88836509216</v>
      </c>
      <c r="I128" s="4">
        <f t="shared" si="79"/>
        <v>80362.887913964732</v>
      </c>
      <c r="J128" s="4">
        <f t="shared" si="80"/>
        <v>20479.198500407969</v>
      </c>
      <c r="K128" s="4">
        <f t="shared" si="119"/>
        <v>96997.94305100177</v>
      </c>
      <c r="L128" s="4">
        <f t="shared" si="120"/>
        <v>22703.153078406784</v>
      </c>
      <c r="M128" s="4">
        <f t="shared" si="121"/>
        <v>3069.4095569040519</v>
      </c>
      <c r="N128" s="11">
        <f t="shared" si="132"/>
        <v>1.1422912272038621E-2</v>
      </c>
      <c r="O128" s="11">
        <f t="shared" si="133"/>
        <v>1.7587828443348386E-2</v>
      </c>
      <c r="P128" s="11">
        <f t="shared" si="134"/>
        <v>1.2889125815474856E-2</v>
      </c>
      <c r="Q128" s="4">
        <f t="shared" si="135"/>
        <v>6710.5326362456235</v>
      </c>
      <c r="R128" s="4">
        <f t="shared" si="136"/>
        <v>17714.156255390997</v>
      </c>
      <c r="S128" s="4">
        <f t="shared" si="137"/>
        <v>5045.5199587690904</v>
      </c>
      <c r="T128" s="4">
        <f t="shared" si="87"/>
        <v>54.022707576785827</v>
      </c>
      <c r="U128" s="4">
        <f t="shared" si="88"/>
        <v>220.42707417826375</v>
      </c>
      <c r="V128" s="4">
        <f t="shared" si="89"/>
        <v>246.37292121899097</v>
      </c>
      <c r="W128" s="11">
        <f t="shared" si="138"/>
        <v>-1.219247815263802E-2</v>
      </c>
      <c r="X128" s="11">
        <f t="shared" si="139"/>
        <v>-1.3228699347321071E-2</v>
      </c>
      <c r="Y128" s="11">
        <f t="shared" si="140"/>
        <v>-1.2203590333800474E-2</v>
      </c>
      <c r="Z128" s="4">
        <f t="shared" si="106"/>
        <v>13354.088015738489</v>
      </c>
      <c r="AA128" s="4">
        <f t="shared" si="93"/>
        <v>62957.425792459828</v>
      </c>
      <c r="AB128" s="4">
        <f t="shared" si="94"/>
        <v>8862.3490953319597</v>
      </c>
      <c r="AC128" s="12">
        <f t="shared" si="95"/>
        <v>1.9886932418042875</v>
      </c>
      <c r="AD128" s="12">
        <f t="shared" si="96"/>
        <v>3.5704771868121985</v>
      </c>
      <c r="AE128" s="12">
        <f t="shared" si="97"/>
        <v>1.7592954597206132</v>
      </c>
      <c r="AF128" s="11">
        <f t="shared" si="141"/>
        <v>-2.9039671966837322E-3</v>
      </c>
      <c r="AG128" s="11">
        <f t="shared" si="142"/>
        <v>2.0567434751257441E-3</v>
      </c>
      <c r="AH128" s="11">
        <f t="shared" si="143"/>
        <v>8.257041531207765E-4</v>
      </c>
      <c r="AI128" s="1">
        <f t="shared" si="122"/>
        <v>220154.83169567637</v>
      </c>
      <c r="AJ128" s="1">
        <f t="shared" si="123"/>
        <v>134118.69124624971</v>
      </c>
      <c r="AK128" s="1">
        <f t="shared" si="124"/>
        <v>35358.640496931199</v>
      </c>
      <c r="AL128" s="19">
        <f t="shared" si="118"/>
        <v>34.64978184758214</v>
      </c>
      <c r="AM128" s="19">
        <f t="shared" si="118"/>
        <v>10.974435430070892</v>
      </c>
      <c r="AN128" s="19">
        <f t="shared" si="118"/>
        <v>2.1989094829822133</v>
      </c>
      <c r="AO128" s="7">
        <f t="shared" si="144"/>
        <v>8.8639637510257337E-3</v>
      </c>
      <c r="AP128" s="7">
        <f t="shared" si="144"/>
        <v>1.3649838080477329E-2</v>
      </c>
      <c r="AQ128" s="7">
        <f t="shared" si="144"/>
        <v>9.8802999941606413E-3</v>
      </c>
      <c r="AR128" s="1">
        <f t="shared" si="107"/>
        <v>124216.88836509216</v>
      </c>
      <c r="AS128" s="1">
        <f t="shared" si="102"/>
        <v>80362.887913964732</v>
      </c>
      <c r="AT128" s="1">
        <f t="shared" si="103"/>
        <v>20479.198500407969</v>
      </c>
      <c r="AU128" s="1">
        <f t="shared" si="125"/>
        <v>24843.377673018433</v>
      </c>
      <c r="AV128" s="1">
        <f t="shared" si="126"/>
        <v>16072.577582792946</v>
      </c>
      <c r="AW128" s="1">
        <f t="shared" si="127"/>
        <v>4095.8397000815939</v>
      </c>
      <c r="AX128" s="16">
        <v>0</v>
      </c>
      <c r="AY128" s="16">
        <v>0</v>
      </c>
      <c r="AZ128" s="16">
        <v>0</v>
      </c>
      <c r="BA128">
        <f t="shared" si="108"/>
        <v>0</v>
      </c>
      <c r="BB128">
        <f t="shared" si="109"/>
        <v>0</v>
      </c>
      <c r="BC128">
        <f t="shared" si="109"/>
        <v>0</v>
      </c>
      <c r="BD128">
        <f t="shared" si="109"/>
        <v>0</v>
      </c>
      <c r="BE128">
        <f t="shared" si="110"/>
        <v>0</v>
      </c>
      <c r="BF128">
        <f t="shared" si="110"/>
        <v>0</v>
      </c>
      <c r="BG128">
        <f t="shared" si="110"/>
        <v>0</v>
      </c>
      <c r="BH128">
        <f t="shared" si="104"/>
        <v>0</v>
      </c>
      <c r="BI128">
        <f t="shared" si="113"/>
        <v>0</v>
      </c>
      <c r="BJ128">
        <f t="shared" si="113"/>
        <v>0</v>
      </c>
      <c r="BK128" s="7">
        <f t="shared" si="111"/>
        <v>4.3348830501780372E-2</v>
      </c>
    </row>
    <row r="129" spans="1:63">
      <c r="A129">
        <f t="shared" si="128"/>
        <v>2083</v>
      </c>
      <c r="B129" s="4">
        <f t="shared" si="72"/>
        <v>1280.9090373322138</v>
      </c>
      <c r="C129" s="4">
        <f t="shared" si="73"/>
        <v>3541.3605919081824</v>
      </c>
      <c r="D129" s="4">
        <f t="shared" si="74"/>
        <v>6678.8441032409282</v>
      </c>
      <c r="E129" s="11">
        <f t="shared" si="129"/>
        <v>2.3067307472060921E-4</v>
      </c>
      <c r="F129" s="11">
        <f t="shared" si="130"/>
        <v>4.6244866167288008E-4</v>
      </c>
      <c r="G129" s="11">
        <f t="shared" si="131"/>
        <v>1.0210076899051543E-3</v>
      </c>
      <c r="H129" s="4">
        <f t="shared" si="78"/>
        <v>125650.38712821878</v>
      </c>
      <c r="I129" s="4">
        <f t="shared" si="79"/>
        <v>81799.738553880059</v>
      </c>
      <c r="J129" s="4">
        <f t="shared" si="80"/>
        <v>20761.547676519229</v>
      </c>
      <c r="K129" s="4">
        <f t="shared" si="119"/>
        <v>98094.699518956069</v>
      </c>
      <c r="L129" s="4">
        <f t="shared" si="120"/>
        <v>23098.39295687314</v>
      </c>
      <c r="M129" s="4">
        <f t="shared" si="121"/>
        <v>3108.5540185680675</v>
      </c>
      <c r="N129" s="11">
        <f t="shared" si="132"/>
        <v>1.1307007483422948E-2</v>
      </c>
      <c r="O129" s="11">
        <f t="shared" si="133"/>
        <v>1.7409030239164069E-2</v>
      </c>
      <c r="P129" s="11">
        <f t="shared" si="134"/>
        <v>1.2753091739083011E-2</v>
      </c>
      <c r="Q129" s="4">
        <f t="shared" si="135"/>
        <v>6705.2118945699294</v>
      </c>
      <c r="R129" s="4">
        <f t="shared" si="136"/>
        <v>17792.351986674767</v>
      </c>
      <c r="S129" s="4">
        <f t="shared" si="137"/>
        <v>5052.6607708043557</v>
      </c>
      <c r="T129" s="4">
        <f t="shared" si="87"/>
        <v>53.364036894909511</v>
      </c>
      <c r="U129" s="4">
        <f t="shared" si="88"/>
        <v>217.51111068594986</v>
      </c>
      <c r="V129" s="4">
        <f t="shared" si="89"/>
        <v>243.36628701909271</v>
      </c>
      <c r="W129" s="11">
        <f t="shared" si="138"/>
        <v>-1.219247815263802E-2</v>
      </c>
      <c r="X129" s="11">
        <f t="shared" si="139"/>
        <v>-1.3228699347321071E-2</v>
      </c>
      <c r="Y129" s="11">
        <f t="shared" si="140"/>
        <v>-1.2203590333800474E-2</v>
      </c>
      <c r="Z129" s="4">
        <f t="shared" si="106"/>
        <v>13306.436905994124</v>
      </c>
      <c r="AA129" s="4">
        <f t="shared" si="93"/>
        <v>63378.075685879499</v>
      </c>
      <c r="AB129" s="4">
        <f t="shared" si="94"/>
        <v>8883.8897681430717</v>
      </c>
      <c r="AC129" s="12">
        <f t="shared" si="95"/>
        <v>1.9829181418658213</v>
      </c>
      <c r="AD129" s="12">
        <f t="shared" si="96"/>
        <v>3.5778207424692599</v>
      </c>
      <c r="AE129" s="12">
        <f t="shared" si="97"/>
        <v>1.7607481172882711</v>
      </c>
      <c r="AF129" s="11">
        <f t="shared" si="141"/>
        <v>-2.9039671966837322E-3</v>
      </c>
      <c r="AG129" s="11">
        <f t="shared" si="142"/>
        <v>2.0567434751257441E-3</v>
      </c>
      <c r="AH129" s="11">
        <f t="shared" si="143"/>
        <v>8.257041531207765E-4</v>
      </c>
      <c r="AI129" s="1">
        <f t="shared" si="122"/>
        <v>222982.72619912718</v>
      </c>
      <c r="AJ129" s="1">
        <f t="shared" si="123"/>
        <v>136779.39970441768</v>
      </c>
      <c r="AK129" s="1">
        <f t="shared" si="124"/>
        <v>35918.616147319677</v>
      </c>
      <c r="AL129" s="19">
        <f t="shared" si="118"/>
        <v>34.95384491375728</v>
      </c>
      <c r="AM129" s="19">
        <f t="shared" si="118"/>
        <v>11.122736704049561</v>
      </c>
      <c r="AN129" s="19">
        <f t="shared" si="118"/>
        <v>2.2204181094805633</v>
      </c>
      <c r="AO129" s="7">
        <f t="shared" si="144"/>
        <v>8.7753241135154758E-3</v>
      </c>
      <c r="AP129" s="7">
        <f t="shared" si="144"/>
        <v>1.3513339699672555E-2</v>
      </c>
      <c r="AQ129" s="7">
        <f t="shared" si="144"/>
        <v>9.7814969942190341E-3</v>
      </c>
      <c r="AR129" s="1">
        <f t="shared" si="107"/>
        <v>125650.38712821878</v>
      </c>
      <c r="AS129" s="1">
        <f t="shared" si="102"/>
        <v>81799.738553880059</v>
      </c>
      <c r="AT129" s="1">
        <f t="shared" si="103"/>
        <v>20761.547676519229</v>
      </c>
      <c r="AU129" s="1">
        <f t="shared" si="125"/>
        <v>25130.077425643758</v>
      </c>
      <c r="AV129" s="1">
        <f t="shared" si="126"/>
        <v>16359.947710776012</v>
      </c>
      <c r="AW129" s="1">
        <f t="shared" si="127"/>
        <v>4152.3095353038461</v>
      </c>
      <c r="AX129" s="16">
        <v>0</v>
      </c>
      <c r="AY129" s="16">
        <v>0</v>
      </c>
      <c r="AZ129" s="16">
        <v>0</v>
      </c>
      <c r="BA129">
        <f t="shared" si="108"/>
        <v>0</v>
      </c>
      <c r="BB129">
        <f t="shared" si="109"/>
        <v>0</v>
      </c>
      <c r="BC129">
        <f t="shared" si="109"/>
        <v>0</v>
      </c>
      <c r="BD129">
        <f t="shared" si="109"/>
        <v>0</v>
      </c>
      <c r="BE129">
        <f t="shared" si="110"/>
        <v>0</v>
      </c>
      <c r="BF129">
        <f t="shared" si="110"/>
        <v>0</v>
      </c>
      <c r="BG129">
        <f t="shared" si="110"/>
        <v>0</v>
      </c>
      <c r="BH129">
        <f t="shared" si="104"/>
        <v>0</v>
      </c>
      <c r="BI129">
        <f t="shared" si="113"/>
        <v>0</v>
      </c>
      <c r="BJ129">
        <f t="shared" si="113"/>
        <v>0</v>
      </c>
      <c r="BK129" s="7">
        <f t="shared" si="111"/>
        <v>4.3237350040118611E-2</v>
      </c>
    </row>
    <row r="130" spans="1:63">
      <c r="A130">
        <f t="shared" si="128"/>
        <v>2084</v>
      </c>
      <c r="B130" s="4">
        <f t="shared" si="72"/>
        <v>1281.1897349969886</v>
      </c>
      <c r="C130" s="4">
        <f t="shared" si="73"/>
        <v>3542.9164045011003</v>
      </c>
      <c r="D130" s="4">
        <f t="shared" si="74"/>
        <v>6685.3222968705604</v>
      </c>
      <c r="E130" s="11">
        <f t="shared" si="129"/>
        <v>2.1913942098457874E-4</v>
      </c>
      <c r="F130" s="11">
        <f t="shared" si="130"/>
        <v>4.3932622858923606E-4</v>
      </c>
      <c r="G130" s="11">
        <f t="shared" si="131"/>
        <v>9.6995730540989651E-4</v>
      </c>
      <c r="H130" s="4">
        <f t="shared" si="78"/>
        <v>127084.55184771823</v>
      </c>
      <c r="I130" s="4">
        <f t="shared" si="79"/>
        <v>83245.880232454365</v>
      </c>
      <c r="J130" s="4">
        <f t="shared" si="80"/>
        <v>21043.923534913265</v>
      </c>
      <c r="K130" s="4">
        <f t="shared" si="119"/>
        <v>99192.608538981891</v>
      </c>
      <c r="L130" s="4">
        <f t="shared" si="120"/>
        <v>23496.428006795359</v>
      </c>
      <c r="M130" s="4">
        <f t="shared" si="121"/>
        <v>3147.7799574096903</v>
      </c>
      <c r="N130" s="11">
        <f t="shared" si="132"/>
        <v>1.1192337867487412E-2</v>
      </c>
      <c r="O130" s="11">
        <f t="shared" si="133"/>
        <v>1.7232153365188019E-2</v>
      </c>
      <c r="P130" s="11">
        <f t="shared" si="134"/>
        <v>1.2618709087028224E-2</v>
      </c>
      <c r="Q130" s="4">
        <f t="shared" si="135"/>
        <v>6699.0584393176496</v>
      </c>
      <c r="R130" s="4">
        <f t="shared" si="136"/>
        <v>17867.373081991696</v>
      </c>
      <c r="S130" s="4">
        <f t="shared" si="137"/>
        <v>5058.8822928092441</v>
      </c>
      <c r="T130" s="4">
        <f t="shared" si="87"/>
        <v>52.71339704093176</v>
      </c>
      <c r="U130" s="4">
        <f t="shared" si="88"/>
        <v>214.63372159798357</v>
      </c>
      <c r="V130" s="4">
        <f t="shared" si="89"/>
        <v>240.39634455125361</v>
      </c>
      <c r="W130" s="11">
        <f t="shared" si="138"/>
        <v>-1.219247815263802E-2</v>
      </c>
      <c r="X130" s="11">
        <f t="shared" si="139"/>
        <v>-1.3228699347321071E-2</v>
      </c>
      <c r="Y130" s="11">
        <f t="shared" si="140"/>
        <v>-1.2203590333800474E-2</v>
      </c>
      <c r="Z130" s="4">
        <f t="shared" si="106"/>
        <v>13257.275493099816</v>
      </c>
      <c r="AA130" s="4">
        <f t="shared" si="93"/>
        <v>63788.773854630388</v>
      </c>
      <c r="AB130" s="4">
        <f t="shared" si="94"/>
        <v>8903.808785887295</v>
      </c>
      <c r="AC130" s="12">
        <f t="shared" si="95"/>
        <v>1.9771598126281338</v>
      </c>
      <c r="AD130" s="12">
        <f t="shared" si="96"/>
        <v>3.5851794019365029</v>
      </c>
      <c r="AE130" s="12">
        <f t="shared" si="97"/>
        <v>1.7622019743213155</v>
      </c>
      <c r="AF130" s="11">
        <f t="shared" si="141"/>
        <v>-2.9039671966837322E-3</v>
      </c>
      <c r="AG130" s="11">
        <f t="shared" si="142"/>
        <v>2.0567434751257441E-3</v>
      </c>
      <c r="AH130" s="11">
        <f t="shared" si="143"/>
        <v>8.257041531207765E-4</v>
      </c>
      <c r="AI130" s="1">
        <f t="shared" si="122"/>
        <v>225814.5310048582</v>
      </c>
      <c r="AJ130" s="1">
        <f t="shared" si="123"/>
        <v>139461.40744475194</v>
      </c>
      <c r="AK130" s="1">
        <f t="shared" si="124"/>
        <v>36479.064067891559</v>
      </c>
      <c r="AL130" s="19">
        <f t="shared" si="118"/>
        <v>35.257508918707735</v>
      </c>
      <c r="AM130" s="19">
        <f t="shared" si="118"/>
        <v>11.271538970326679</v>
      </c>
      <c r="AN130" s="19">
        <f t="shared" si="118"/>
        <v>2.2419199324137193</v>
      </c>
      <c r="AO130" s="7">
        <f t="shared" si="144"/>
        <v>8.6875708723803211E-3</v>
      </c>
      <c r="AP130" s="7">
        <f t="shared" si="144"/>
        <v>1.3378206302675829E-2</v>
      </c>
      <c r="AQ130" s="7">
        <f t="shared" si="144"/>
        <v>9.6836820242768434E-3</v>
      </c>
      <c r="AR130" s="1">
        <f t="shared" si="107"/>
        <v>127084.55184771823</v>
      </c>
      <c r="AS130" s="1">
        <f t="shared" si="102"/>
        <v>83245.880232454365</v>
      </c>
      <c r="AT130" s="1">
        <f t="shared" si="103"/>
        <v>21043.923534913265</v>
      </c>
      <c r="AU130" s="1">
        <f t="shared" si="125"/>
        <v>25416.91036954365</v>
      </c>
      <c r="AV130" s="1">
        <f t="shared" si="126"/>
        <v>16649.176046490873</v>
      </c>
      <c r="AW130" s="1">
        <f t="shared" si="127"/>
        <v>4208.784706982653</v>
      </c>
      <c r="AX130" s="16">
        <v>0</v>
      </c>
      <c r="AY130" s="16">
        <v>0</v>
      </c>
      <c r="AZ130" s="16">
        <v>0</v>
      </c>
      <c r="BA130">
        <f t="shared" si="108"/>
        <v>0</v>
      </c>
      <c r="BB130">
        <f t="shared" si="109"/>
        <v>0</v>
      </c>
      <c r="BC130">
        <f t="shared" si="109"/>
        <v>0</v>
      </c>
      <c r="BD130">
        <f t="shared" si="109"/>
        <v>0</v>
      </c>
      <c r="BE130">
        <f t="shared" si="110"/>
        <v>0</v>
      </c>
      <c r="BF130">
        <f t="shared" si="110"/>
        <v>0</v>
      </c>
      <c r="BG130">
        <f t="shared" si="110"/>
        <v>0</v>
      </c>
      <c r="BH130">
        <f t="shared" ref="BH130:BH193" si="145">IF(AX129=0.99,2*BB$5*AX130*AR130/Z130*1000,BH129*(1+BK129))</f>
        <v>0</v>
      </c>
      <c r="BI130">
        <f t="shared" si="113"/>
        <v>0</v>
      </c>
      <c r="BJ130">
        <f t="shared" si="113"/>
        <v>0</v>
      </c>
      <c r="BK130" s="7">
        <f t="shared" si="111"/>
        <v>4.3126110036455029E-2</v>
      </c>
    </row>
    <row r="131" spans="1:63">
      <c r="A131">
        <f t="shared" si="128"/>
        <v>2085</v>
      </c>
      <c r="B131" s="4">
        <f t="shared" ref="B131:B194" si="146">B130*(1+E131)</f>
        <v>1281.4564562148523</v>
      </c>
      <c r="C131" s="4">
        <f t="shared" ref="C131:C194" si="147">C130*(1+F131)</f>
        <v>3544.3950757981866</v>
      </c>
      <c r="D131" s="4">
        <f t="shared" ref="D131:D194" si="148">D130*(1+G131)</f>
        <v>6691.4825502113863</v>
      </c>
      <c r="E131" s="11">
        <f t="shared" si="129"/>
        <v>2.0818244993534981E-4</v>
      </c>
      <c r="F131" s="11">
        <f t="shared" si="130"/>
        <v>4.1735991715977425E-4</v>
      </c>
      <c r="G131" s="11">
        <f t="shared" si="131"/>
        <v>9.2145944013940161E-4</v>
      </c>
      <c r="H131" s="4">
        <f t="shared" ref="H131:H194" si="149">AR131</f>
        <v>128519.257277529</v>
      </c>
      <c r="I131" s="4">
        <f t="shared" ref="I131:I194" si="150">AS131</f>
        <v>84701.155779313005</v>
      </c>
      <c r="J131" s="4">
        <f t="shared" ref="J131:J194" si="151">AT131</f>
        <v>21326.31018505754</v>
      </c>
      <c r="K131" s="4">
        <f t="shared" si="119"/>
        <v>100291.55236155845</v>
      </c>
      <c r="L131" s="4">
        <f t="shared" si="120"/>
        <v>23897.210657375315</v>
      </c>
      <c r="M131" s="4">
        <f t="shared" si="121"/>
        <v>3187.082985725463</v>
      </c>
      <c r="N131" s="11">
        <f t="shared" si="132"/>
        <v>1.1078888223255978E-2</v>
      </c>
      <c r="O131" s="11">
        <f t="shared" si="133"/>
        <v>1.7057173561191741E-2</v>
      </c>
      <c r="P131" s="11">
        <f t="shared" si="134"/>
        <v>1.2485951638155468E-2</v>
      </c>
      <c r="Q131" s="4">
        <f t="shared" si="135"/>
        <v>6692.0864174722801</v>
      </c>
      <c r="R131" s="4">
        <f t="shared" si="136"/>
        <v>17939.230181733896</v>
      </c>
      <c r="S131" s="4">
        <f t="shared" si="137"/>
        <v>5064.2020469118152</v>
      </c>
      <c r="T131" s="4">
        <f t="shared" ref="T131:T194" si="152">T130*(1+W131)</f>
        <v>52.070690099158867</v>
      </c>
      <c r="U131" s="4">
        <f t="shared" ref="U131:U194" si="153">U130*(1+X131)</f>
        <v>211.79439662516722</v>
      </c>
      <c r="V131" s="4">
        <f t="shared" ref="V131:V194" si="154">V130*(1+Y131)</f>
        <v>237.46264604460697</v>
      </c>
      <c r="W131" s="11">
        <f t="shared" si="138"/>
        <v>-1.219247815263802E-2</v>
      </c>
      <c r="X131" s="11">
        <f t="shared" si="139"/>
        <v>-1.3228699347321071E-2</v>
      </c>
      <c r="Y131" s="11">
        <f t="shared" si="140"/>
        <v>-1.2203590333800474E-2</v>
      </c>
      <c r="Z131" s="4">
        <f t="shared" si="106"/>
        <v>13206.645766240059</v>
      </c>
      <c r="AA131" s="4">
        <f t="shared" ref="AA131:AA194" si="155">R130*AD131*(1-AY130)</f>
        <v>64189.488274811323</v>
      </c>
      <c r="AB131" s="4">
        <f t="shared" ref="AB131:AB194" si="156">S130*AE131*(1-AZ130)</f>
        <v>8922.133328812879</v>
      </c>
      <c r="AC131" s="12">
        <f t="shared" ref="AC131:AC194" si="157">AC130*(1+AF131)</f>
        <v>1.9714182053896603</v>
      </c>
      <c r="AD131" s="12">
        <f t="shared" ref="AD131:AD194" si="158">AD130*(1+AG131)</f>
        <v>3.5925531962785908</v>
      </c>
      <c r="AE131" s="12">
        <f t="shared" ref="AE131:AE194" si="159">AE130*(1+AH131)</f>
        <v>1.7636570318101503</v>
      </c>
      <c r="AF131" s="11">
        <f t="shared" si="141"/>
        <v>-2.9039671966837322E-3</v>
      </c>
      <c r="AG131" s="11">
        <f t="shared" si="142"/>
        <v>2.0567434751257441E-3</v>
      </c>
      <c r="AH131" s="11">
        <f t="shared" si="143"/>
        <v>8.257041531207765E-4</v>
      </c>
      <c r="AI131" s="1">
        <f t="shared" si="122"/>
        <v>228649.98827391604</v>
      </c>
      <c r="AJ131" s="1">
        <f t="shared" si="123"/>
        <v>142164.4427467676</v>
      </c>
      <c r="AK131" s="1">
        <f t="shared" si="124"/>
        <v>37039.94236808506</v>
      </c>
      <c r="AL131" s="19">
        <f t="shared" ref="AL131:AN146" si="160">AL130*(1+AO131)</f>
        <v>35.560748005147445</v>
      </c>
      <c r="AM131" s="19">
        <f t="shared" si="160"/>
        <v>11.420824014283422</v>
      </c>
      <c r="AN131" s="19">
        <f t="shared" si="160"/>
        <v>2.2634128717656079</v>
      </c>
      <c r="AO131" s="7">
        <f t="shared" si="144"/>
        <v>8.6006951636565174E-3</v>
      </c>
      <c r="AP131" s="7">
        <f t="shared" si="144"/>
        <v>1.3244424239649071E-2</v>
      </c>
      <c r="AQ131" s="7">
        <f t="shared" si="144"/>
        <v>9.5868452040340744E-3</v>
      </c>
      <c r="AR131" s="1">
        <f t="shared" si="107"/>
        <v>128519.257277529</v>
      </c>
      <c r="AS131" s="1">
        <f t="shared" ref="AS131:AS194" si="161">AM131*AJ131^$AR$5*C131^(1-$AR$5)*(1-BC130)</f>
        <v>84701.155779313005</v>
      </c>
      <c r="AT131" s="1">
        <f t="shared" ref="AT131:AT194" si="162">AN131*AK131^$AR$5*D131^(1-$AR$5)*(1-BD130)</f>
        <v>21326.31018505754</v>
      </c>
      <c r="AU131" s="1">
        <f t="shared" si="125"/>
        <v>25703.851455505803</v>
      </c>
      <c r="AV131" s="1">
        <f t="shared" si="126"/>
        <v>16940.231155862602</v>
      </c>
      <c r="AW131" s="1">
        <f t="shared" si="127"/>
        <v>4265.2620370115083</v>
      </c>
      <c r="AX131" s="16">
        <v>0</v>
      </c>
      <c r="AY131" s="16">
        <v>0</v>
      </c>
      <c r="AZ131" s="16">
        <v>0</v>
      </c>
      <c r="BA131">
        <f t="shared" si="108"/>
        <v>0</v>
      </c>
      <c r="BB131">
        <f t="shared" si="109"/>
        <v>0</v>
      </c>
      <c r="BC131">
        <f t="shared" si="109"/>
        <v>0</v>
      </c>
      <c r="BD131">
        <f t="shared" si="109"/>
        <v>0</v>
      </c>
      <c r="BE131">
        <f t="shared" si="110"/>
        <v>0</v>
      </c>
      <c r="BF131">
        <f t="shared" si="110"/>
        <v>0</v>
      </c>
      <c r="BG131">
        <f t="shared" si="110"/>
        <v>0</v>
      </c>
      <c r="BH131">
        <f t="shared" si="145"/>
        <v>0</v>
      </c>
      <c r="BI131">
        <f t="shared" si="113"/>
        <v>0</v>
      </c>
      <c r="BJ131">
        <f t="shared" si="113"/>
        <v>0</v>
      </c>
      <c r="BK131" s="7">
        <f t="shared" si="111"/>
        <v>4.3015149147636239E-2</v>
      </c>
    </row>
    <row r="132" spans="1:63">
      <c r="A132">
        <f t="shared" si="128"/>
        <v>2086</v>
      </c>
      <c r="B132" s="4">
        <f t="shared" si="146"/>
        <v>1281.7098941221655</v>
      </c>
      <c r="C132" s="4">
        <f t="shared" si="147"/>
        <v>3545.8003998116424</v>
      </c>
      <c r="D132" s="4">
        <f t="shared" si="148"/>
        <v>6697.3401834875849</v>
      </c>
      <c r="E132" s="11">
        <f t="shared" si="129"/>
        <v>1.9777332743858232E-4</v>
      </c>
      <c r="F132" s="11">
        <f t="shared" si="130"/>
        <v>3.9649192130178552E-4</v>
      </c>
      <c r="G132" s="11">
        <f t="shared" si="131"/>
        <v>8.753864681324315E-4</v>
      </c>
      <c r="H132" s="4">
        <f t="shared" si="149"/>
        <v>129954.3785908548</v>
      </c>
      <c r="I132" s="4">
        <f t="shared" si="150"/>
        <v>86165.406109511023</v>
      </c>
      <c r="J132" s="4">
        <f t="shared" si="151"/>
        <v>21608.691757202865</v>
      </c>
      <c r="K132" s="4">
        <f t="shared" si="119"/>
        <v>101391.41406867244</v>
      </c>
      <c r="L132" s="4">
        <f t="shared" si="120"/>
        <v>24300.692761523813</v>
      </c>
      <c r="M132" s="4">
        <f t="shared" si="121"/>
        <v>3226.4587381240526</v>
      </c>
      <c r="N132" s="11">
        <f t="shared" si="132"/>
        <v>1.0966643562848599E-2</v>
      </c>
      <c r="O132" s="11">
        <f t="shared" si="133"/>
        <v>1.6884066928705366E-2</v>
      </c>
      <c r="P132" s="11">
        <f t="shared" si="134"/>
        <v>1.2354793576115908E-2</v>
      </c>
      <c r="Q132" s="4">
        <f t="shared" si="135"/>
        <v>6684.3099406459896</v>
      </c>
      <c r="R132" s="4">
        <f t="shared" si="136"/>
        <v>18007.935029887271</v>
      </c>
      <c r="S132" s="4">
        <f t="shared" si="137"/>
        <v>5068.6373624106172</v>
      </c>
      <c r="T132" s="4">
        <f t="shared" si="152"/>
        <v>51.435819347732085</v>
      </c>
      <c r="U132" s="4">
        <f t="shared" si="153"/>
        <v>208.99263222876561</v>
      </c>
      <c r="V132" s="4">
        <f t="shared" si="154"/>
        <v>234.56474919269832</v>
      </c>
      <c r="W132" s="11">
        <f t="shared" si="138"/>
        <v>-1.219247815263802E-2</v>
      </c>
      <c r="X132" s="11">
        <f t="shared" si="139"/>
        <v>-1.3228699347321071E-2</v>
      </c>
      <c r="Y132" s="11">
        <f t="shared" si="140"/>
        <v>-1.2203590333800474E-2</v>
      </c>
      <c r="Z132" s="4">
        <f t="shared" ref="Z132:Z195" si="163">Q131*AC132*(1-AX131)</f>
        <v>13154.589243725852</v>
      </c>
      <c r="AA132" s="4">
        <f t="shared" si="155"/>
        <v>64580.19098860689</v>
      </c>
      <c r="AB132" s="4">
        <f t="shared" si="156"/>
        <v>8938.8903400271265</v>
      </c>
      <c r="AC132" s="12">
        <f t="shared" si="157"/>
        <v>1.9656932715902635</v>
      </c>
      <c r="AD132" s="12">
        <f t="shared" si="158"/>
        <v>3.599942156624079</v>
      </c>
      <c r="AE132" s="12">
        <f t="shared" si="159"/>
        <v>1.7651132907459965</v>
      </c>
      <c r="AF132" s="11">
        <f t="shared" si="141"/>
        <v>-2.9039671966837322E-3</v>
      </c>
      <c r="AG132" s="11">
        <f t="shared" si="142"/>
        <v>2.0567434751257441E-3</v>
      </c>
      <c r="AH132" s="11">
        <f t="shared" si="143"/>
        <v>8.257041531207765E-4</v>
      </c>
      <c r="AI132" s="1">
        <f t="shared" si="122"/>
        <v>231488.84090203024</v>
      </c>
      <c r="AJ132" s="1">
        <f t="shared" si="123"/>
        <v>144888.22962795343</v>
      </c>
      <c r="AK132" s="1">
        <f t="shared" si="124"/>
        <v>37601.210168288068</v>
      </c>
      <c r="AL132" s="19">
        <f t="shared" si="160"/>
        <v>35.863536686997485</v>
      </c>
      <c r="AM132" s="19">
        <f t="shared" si="160"/>
        <v>11.570573630310848</v>
      </c>
      <c r="AN132" s="19">
        <f t="shared" si="160"/>
        <v>2.2848948707116987</v>
      </c>
      <c r="AO132" s="7">
        <f t="shared" si="144"/>
        <v>8.5146882120199514E-3</v>
      </c>
      <c r="AP132" s="7">
        <f t="shared" si="144"/>
        <v>1.311197999725258E-2</v>
      </c>
      <c r="AQ132" s="7">
        <f t="shared" si="144"/>
        <v>9.4909767519937328E-3</v>
      </c>
      <c r="AR132" s="1">
        <f t="shared" ref="AR132:AR195" si="164">AL132*AI132^$AR$5*B132^(1-$AR$5)*(1-BB131)</f>
        <v>129954.3785908548</v>
      </c>
      <c r="AS132" s="1">
        <f t="shared" si="161"/>
        <v>86165.406109511023</v>
      </c>
      <c r="AT132" s="1">
        <f t="shared" si="162"/>
        <v>21608.691757202865</v>
      </c>
      <c r="AU132" s="1">
        <f t="shared" si="125"/>
        <v>25990.875718170963</v>
      </c>
      <c r="AV132" s="1">
        <f t="shared" si="126"/>
        <v>17233.081221902205</v>
      </c>
      <c r="AW132" s="1">
        <f t="shared" si="127"/>
        <v>4321.7383514405728</v>
      </c>
      <c r="AX132" s="16">
        <v>0</v>
      </c>
      <c r="AY132" s="16">
        <v>0</v>
      </c>
      <c r="AZ132" s="16">
        <v>0</v>
      </c>
      <c r="BA132">
        <f t="shared" si="108"/>
        <v>0</v>
      </c>
      <c r="BB132">
        <f t="shared" si="109"/>
        <v>0</v>
      </c>
      <c r="BC132">
        <f t="shared" si="109"/>
        <v>0</v>
      </c>
      <c r="BD132">
        <f t="shared" si="109"/>
        <v>0</v>
      </c>
      <c r="BE132">
        <f t="shared" si="110"/>
        <v>0</v>
      </c>
      <c r="BF132">
        <f t="shared" si="110"/>
        <v>0</v>
      </c>
      <c r="BG132">
        <f t="shared" si="110"/>
        <v>0</v>
      </c>
      <c r="BH132">
        <f t="shared" si="145"/>
        <v>0</v>
      </c>
      <c r="BI132">
        <f t="shared" si="113"/>
        <v>0</v>
      </c>
      <c r="BJ132">
        <f t="shared" si="113"/>
        <v>0</v>
      </c>
      <c r="BK132" s="7">
        <f t="shared" si="111"/>
        <v>4.2904503536145694E-2</v>
      </c>
    </row>
    <row r="133" spans="1:63">
      <c r="A133">
        <f t="shared" si="128"/>
        <v>2087</v>
      </c>
      <c r="B133" s="4">
        <f t="shared" si="146"/>
        <v>1281.9507077512083</v>
      </c>
      <c r="C133" s="4">
        <f t="shared" si="147"/>
        <v>3547.1359869640628</v>
      </c>
      <c r="D133" s="4">
        <f t="shared" si="148"/>
        <v>6702.9098064082345</v>
      </c>
      <c r="E133" s="11">
        <f t="shared" si="129"/>
        <v>1.8788466106665319E-4</v>
      </c>
      <c r="F133" s="11">
        <f t="shared" si="130"/>
        <v>3.7666732523669621E-4</v>
      </c>
      <c r="G133" s="11">
        <f t="shared" si="131"/>
        <v>8.3161714472580989E-4</v>
      </c>
      <c r="H133" s="4">
        <f t="shared" si="149"/>
        <v>131389.79141744386</v>
      </c>
      <c r="I133" s="4">
        <f t="shared" si="150"/>
        <v>87638.470283447314</v>
      </c>
      <c r="J133" s="4">
        <f t="shared" si="151"/>
        <v>21891.052388521617</v>
      </c>
      <c r="K133" s="4">
        <f t="shared" si="119"/>
        <v>102492.077599401</v>
      </c>
      <c r="L133" s="4">
        <f t="shared" si="120"/>
        <v>24706.825620873835</v>
      </c>
      <c r="M133" s="4">
        <f t="shared" si="121"/>
        <v>3265.902872151576</v>
      </c>
      <c r="N133" s="11">
        <f t="shared" si="132"/>
        <v>1.0855589113128339E-2</v>
      </c>
      <c r="O133" s="11">
        <f t="shared" si="133"/>
        <v>1.6712809932442285E-2</v>
      </c>
      <c r="P133" s="11">
        <f t="shared" si="134"/>
        <v>1.2225209503363255E-2</v>
      </c>
      <c r="Q133" s="4">
        <f t="shared" si="135"/>
        <v>6675.7430819723213</v>
      </c>
      <c r="R133" s="4">
        <f t="shared" si="136"/>
        <v>18073.500449114406</v>
      </c>
      <c r="S133" s="4">
        <f t="shared" si="137"/>
        <v>5072.2053727837465</v>
      </c>
      <c r="T133" s="4">
        <f t="shared" si="152"/>
        <v>50.808689244071829</v>
      </c>
      <c r="U133" s="4">
        <f t="shared" si="153"/>
        <v>206.22793153120602</v>
      </c>
      <c r="V133" s="4">
        <f t="shared" si="154"/>
        <v>231.70221708679998</v>
      </c>
      <c r="W133" s="11">
        <f t="shared" si="138"/>
        <v>-1.219247815263802E-2</v>
      </c>
      <c r="X133" s="11">
        <f t="shared" si="139"/>
        <v>-1.3228699347321071E-2</v>
      </c>
      <c r="Y133" s="11">
        <f t="shared" si="140"/>
        <v>-1.2203590333800474E-2</v>
      </c>
      <c r="Z133" s="4">
        <f t="shared" si="163"/>
        <v>13101.146970433048</v>
      </c>
      <c r="AA133" s="4">
        <f t="shared" si="155"/>
        <v>64960.85805579646</v>
      </c>
      <c r="AB133" s="4">
        <f t="shared" si="156"/>
        <v>8954.1065175417898</v>
      </c>
      <c r="AC133" s="12">
        <f t="shared" si="157"/>
        <v>1.9599849628108235</v>
      </c>
      <c r="AD133" s="12">
        <f t="shared" si="158"/>
        <v>3.6073463141655457</v>
      </c>
      <c r="AE133" s="12">
        <f t="shared" si="159"/>
        <v>1.7665707521208942</v>
      </c>
      <c r="AF133" s="11">
        <f t="shared" si="141"/>
        <v>-2.9039671966837322E-3</v>
      </c>
      <c r="AG133" s="11">
        <f t="shared" si="142"/>
        <v>2.0567434751257441E-3</v>
      </c>
      <c r="AH133" s="11">
        <f t="shared" si="143"/>
        <v>8.257041531207765E-4</v>
      </c>
      <c r="AI133" s="1">
        <f t="shared" si="122"/>
        <v>234330.83252999818</v>
      </c>
      <c r="AJ133" s="1">
        <f t="shared" si="123"/>
        <v>147632.4878870603</v>
      </c>
      <c r="AK133" s="1">
        <f t="shared" si="124"/>
        <v>38162.827502899832</v>
      </c>
      <c r="AL133" s="19">
        <f t="shared" si="160"/>
        <v>36.165849851736908</v>
      </c>
      <c r="AM133" s="19">
        <f t="shared" si="160"/>
        <v>11.720769629008249</v>
      </c>
      <c r="AN133" s="19">
        <f t="shared" si="160"/>
        <v>2.3063638959693864</v>
      </c>
      <c r="AO133" s="7">
        <f t="shared" si="144"/>
        <v>8.4295413298997521E-3</v>
      </c>
      <c r="AP133" s="7">
        <f t="shared" si="144"/>
        <v>1.2980860197280054E-2</v>
      </c>
      <c r="AQ133" s="7">
        <f t="shared" si="144"/>
        <v>9.3960669844737957E-3</v>
      </c>
      <c r="AR133" s="1">
        <f t="shared" si="164"/>
        <v>131389.79141744386</v>
      </c>
      <c r="AS133" s="1">
        <f t="shared" si="161"/>
        <v>87638.470283447314</v>
      </c>
      <c r="AT133" s="1">
        <f t="shared" si="162"/>
        <v>21891.052388521617</v>
      </c>
      <c r="AU133" s="1">
        <f t="shared" si="125"/>
        <v>26277.958283488773</v>
      </c>
      <c r="AV133" s="1">
        <f t="shared" si="126"/>
        <v>17527.694056689463</v>
      </c>
      <c r="AW133" s="1">
        <f t="shared" si="127"/>
        <v>4378.2104777043232</v>
      </c>
      <c r="AX133" s="16">
        <v>0</v>
      </c>
      <c r="AY133" s="16">
        <v>0</v>
      </c>
      <c r="AZ133" s="16">
        <v>0</v>
      </c>
      <c r="BA133">
        <f t="shared" si="108"/>
        <v>0</v>
      </c>
      <c r="BB133">
        <f t="shared" si="109"/>
        <v>0</v>
      </c>
      <c r="BC133">
        <f t="shared" si="109"/>
        <v>0</v>
      </c>
      <c r="BD133">
        <f t="shared" si="109"/>
        <v>0</v>
      </c>
      <c r="BE133">
        <f t="shared" si="110"/>
        <v>0</v>
      </c>
      <c r="BF133">
        <f t="shared" si="110"/>
        <v>0</v>
      </c>
      <c r="BG133">
        <f t="shared" si="110"/>
        <v>0</v>
      </c>
      <c r="BH133">
        <f t="shared" si="145"/>
        <v>0</v>
      </c>
      <c r="BI133">
        <f t="shared" si="113"/>
        <v>0</v>
      </c>
      <c r="BJ133">
        <f t="shared" si="113"/>
        <v>0</v>
      </c>
      <c r="BK133" s="7">
        <f t="shared" si="111"/>
        <v>4.2794207008089974E-2</v>
      </c>
    </row>
    <row r="134" spans="1:63">
      <c r="A134">
        <f t="shared" si="128"/>
        <v>2088</v>
      </c>
      <c r="B134" s="4">
        <f t="shared" si="146"/>
        <v>1282.1795236817268</v>
      </c>
      <c r="C134" s="4">
        <f t="shared" si="147"/>
        <v>3548.4052726773007</v>
      </c>
      <c r="D134" s="4">
        <f t="shared" si="148"/>
        <v>6708.2053483870668</v>
      </c>
      <c r="E134" s="11">
        <f t="shared" si="129"/>
        <v>1.7849042801332051E-4</v>
      </c>
      <c r="F134" s="11">
        <f t="shared" si="130"/>
        <v>3.5783395897486138E-4</v>
      </c>
      <c r="G134" s="11">
        <f t="shared" si="131"/>
        <v>7.9003628748951932E-4</v>
      </c>
      <c r="H134" s="4">
        <f t="shared" si="149"/>
        <v>132825.37188114025</v>
      </c>
      <c r="I134" s="4">
        <f t="shared" si="150"/>
        <v>89120.185568926143</v>
      </c>
      <c r="J134" s="4">
        <f t="shared" si="151"/>
        <v>22173.376211277733</v>
      </c>
      <c r="K134" s="4">
        <f t="shared" si="119"/>
        <v>103593.42777502604</v>
      </c>
      <c r="L134" s="4">
        <f t="shared" si="120"/>
        <v>25115.560010901529</v>
      </c>
      <c r="M134" s="4">
        <f t="shared" si="121"/>
        <v>3305.4110689394952</v>
      </c>
      <c r="N134" s="11">
        <f t="shared" si="132"/>
        <v>1.0745710316554913E-2</v>
      </c>
      <c r="O134" s="11">
        <f t="shared" si="133"/>
        <v>1.6543379400483227E-2</v>
      </c>
      <c r="P134" s="11">
        <f t="shared" si="134"/>
        <v>1.2097174452065484E-2</v>
      </c>
      <c r="Q134" s="4">
        <f t="shared" si="135"/>
        <v>6666.399873068508</v>
      </c>
      <c r="R134" s="4">
        <f t="shared" si="136"/>
        <v>18135.940316035914</v>
      </c>
      <c r="S134" s="4">
        <f t="shared" si="137"/>
        <v>5074.9230134533582</v>
      </c>
      <c r="T134" s="4">
        <f t="shared" si="152"/>
        <v>50.189205410499312</v>
      </c>
      <c r="U134" s="4">
        <f t="shared" si="153"/>
        <v>203.49980422795977</v>
      </c>
      <c r="V134" s="4">
        <f t="shared" si="154"/>
        <v>228.87461815003937</v>
      </c>
      <c r="W134" s="11">
        <f t="shared" si="138"/>
        <v>-1.219247815263802E-2</v>
      </c>
      <c r="X134" s="11">
        <f t="shared" si="139"/>
        <v>-1.3228699347321071E-2</v>
      </c>
      <c r="Y134" s="11">
        <f t="shared" si="140"/>
        <v>-1.2203590333800474E-2</v>
      </c>
      <c r="Z134" s="4">
        <f t="shared" si="163"/>
        <v>13046.359515477039</v>
      </c>
      <c r="AA134" s="4">
        <f t="shared" si="155"/>
        <v>65331.469505280133</v>
      </c>
      <c r="AB134" s="4">
        <f t="shared" si="156"/>
        <v>8967.8083077804058</v>
      </c>
      <c r="AC134" s="12">
        <f t="shared" si="157"/>
        <v>1.9542932307728273</v>
      </c>
      <c r="AD134" s="12">
        <f t="shared" si="158"/>
        <v>3.6147657001597246</v>
      </c>
      <c r="AE134" s="12">
        <f t="shared" si="159"/>
        <v>1.7680294169277022</v>
      </c>
      <c r="AF134" s="11">
        <f t="shared" si="141"/>
        <v>-2.9039671966837322E-3</v>
      </c>
      <c r="AG134" s="11">
        <f t="shared" si="142"/>
        <v>2.0567434751257441E-3</v>
      </c>
      <c r="AH134" s="11">
        <f t="shared" si="143"/>
        <v>8.257041531207765E-4</v>
      </c>
      <c r="AI134" s="1">
        <f t="shared" si="122"/>
        <v>237175.70756048715</v>
      </c>
      <c r="AJ134" s="1">
        <f t="shared" si="123"/>
        <v>150396.93315504375</v>
      </c>
      <c r="AK134" s="1">
        <f t="shared" si="124"/>
        <v>38724.755230314171</v>
      </c>
      <c r="AL134" s="19">
        <f t="shared" si="160"/>
        <v>36.467662762532512</v>
      </c>
      <c r="AM134" s="19">
        <f t="shared" si="160"/>
        <v>11.871393844247345</v>
      </c>
      <c r="AN134" s="19">
        <f t="shared" si="160"/>
        <v>2.3278179381299156</v>
      </c>
      <c r="AO134" s="7">
        <f t="shared" si="144"/>
        <v>8.3452459166007548E-3</v>
      </c>
      <c r="AP134" s="7">
        <f t="shared" si="144"/>
        <v>1.2851051595307254E-2</v>
      </c>
      <c r="AQ134" s="7">
        <f t="shared" si="144"/>
        <v>9.3021063146290581E-3</v>
      </c>
      <c r="AR134" s="1">
        <f t="shared" si="164"/>
        <v>132825.37188114025</v>
      </c>
      <c r="AS134" s="1">
        <f t="shared" si="161"/>
        <v>89120.185568926143</v>
      </c>
      <c r="AT134" s="1">
        <f t="shared" si="162"/>
        <v>22173.376211277733</v>
      </c>
      <c r="AU134" s="1">
        <f t="shared" si="125"/>
        <v>26565.074376228051</v>
      </c>
      <c r="AV134" s="1">
        <f t="shared" si="126"/>
        <v>17824.037113785231</v>
      </c>
      <c r="AW134" s="1">
        <f t="shared" si="127"/>
        <v>4434.6752422555464</v>
      </c>
      <c r="AX134" s="16">
        <v>0</v>
      </c>
      <c r="AY134" s="16">
        <v>0</v>
      </c>
      <c r="AZ134" s="16">
        <v>0</v>
      </c>
      <c r="BA134">
        <f t="shared" si="108"/>
        <v>0</v>
      </c>
      <c r="BB134">
        <f t="shared" si="109"/>
        <v>0</v>
      </c>
      <c r="BC134">
        <f t="shared" si="109"/>
        <v>0</v>
      </c>
      <c r="BD134">
        <f t="shared" si="109"/>
        <v>0</v>
      </c>
      <c r="BE134">
        <f t="shared" si="110"/>
        <v>0</v>
      </c>
      <c r="BF134">
        <f t="shared" si="110"/>
        <v>0</v>
      </c>
      <c r="BG134">
        <f t="shared" si="110"/>
        <v>0</v>
      </c>
      <c r="BH134">
        <f t="shared" si="145"/>
        <v>0</v>
      </c>
      <c r="BI134">
        <f t="shared" si="113"/>
        <v>0</v>
      </c>
      <c r="BJ134">
        <f t="shared" si="113"/>
        <v>0</v>
      </c>
      <c r="BK134" s="7">
        <f t="shared" si="111"/>
        <v>4.2684291143591152E-2</v>
      </c>
    </row>
    <row r="135" spans="1:63">
      <c r="A135">
        <f t="shared" si="128"/>
        <v>2089</v>
      </c>
      <c r="B135" s="4">
        <f t="shared" si="146"/>
        <v>1282.3969376150999</v>
      </c>
      <c r="C135" s="4">
        <f t="shared" si="147"/>
        <v>3549.6115255887316</v>
      </c>
      <c r="D135" s="4">
        <f t="shared" si="148"/>
        <v>6713.2400877537666</v>
      </c>
      <c r="E135" s="11">
        <f t="shared" si="129"/>
        <v>1.6956590661265449E-4</v>
      </c>
      <c r="F135" s="11">
        <f t="shared" si="130"/>
        <v>3.3994226102611829E-4</v>
      </c>
      <c r="G135" s="11">
        <f t="shared" si="131"/>
        <v>7.5053447311504331E-4</v>
      </c>
      <c r="H135" s="4">
        <f t="shared" si="149"/>
        <v>134260.99663757766</v>
      </c>
      <c r="I135" s="4">
        <f t="shared" si="150"/>
        <v>90610.387505196995</v>
      </c>
      <c r="J135" s="4">
        <f t="shared" si="151"/>
        <v>22455.647342884236</v>
      </c>
      <c r="K135" s="4">
        <f t="shared" si="119"/>
        <v>104695.35032364129</v>
      </c>
      <c r="L135" s="4">
        <f t="shared" si="120"/>
        <v>25526.846206126327</v>
      </c>
      <c r="M135" s="4">
        <f t="shared" si="121"/>
        <v>3344.9790338718308</v>
      </c>
      <c r="N135" s="11">
        <f t="shared" si="132"/>
        <v>1.0636992831324132E-2</v>
      </c>
      <c r="O135" s="11">
        <f t="shared" si="133"/>
        <v>1.6375752523386966E-2</v>
      </c>
      <c r="P135" s="11">
        <f t="shared" si="134"/>
        <v>1.197066389235224E-2</v>
      </c>
      <c r="Q135" s="4">
        <f t="shared" si="135"/>
        <v>6656.2943010605859</v>
      </c>
      <c r="R135" s="4">
        <f t="shared" si="136"/>
        <v>18195.26953667152</v>
      </c>
      <c r="S135" s="4">
        <f t="shared" si="137"/>
        <v>5076.8070202213594</v>
      </c>
      <c r="T135" s="4">
        <f t="shared" si="152"/>
        <v>49.577274620033535</v>
      </c>
      <c r="U135" s="4">
        <f t="shared" si="153"/>
        <v>200.80776650058939</v>
      </c>
      <c r="V135" s="4">
        <f t="shared" si="154"/>
        <v>226.08152607233129</v>
      </c>
      <c r="W135" s="11">
        <f t="shared" si="138"/>
        <v>-1.219247815263802E-2</v>
      </c>
      <c r="X135" s="11">
        <f t="shared" si="139"/>
        <v>-1.3228699347321071E-2</v>
      </c>
      <c r="Y135" s="11">
        <f t="shared" si="140"/>
        <v>-1.2203590333800474E-2</v>
      </c>
      <c r="Z135" s="4">
        <f t="shared" si="163"/>
        <v>12990.266970104796</v>
      </c>
      <c r="AA135" s="4">
        <f t="shared" si="155"/>
        <v>65692.009286468267</v>
      </c>
      <c r="AB135" s="4">
        <f t="shared" si="156"/>
        <v>8980.0219003930415</v>
      </c>
      <c r="AC135" s="12">
        <f t="shared" si="157"/>
        <v>1.9486180273379621</v>
      </c>
      <c r="AD135" s="12">
        <f t="shared" si="158"/>
        <v>3.6222003459276366</v>
      </c>
      <c r="AE135" s="12">
        <f t="shared" si="159"/>
        <v>1.769489286160099</v>
      </c>
      <c r="AF135" s="11">
        <f t="shared" si="141"/>
        <v>-2.9039671966837322E-3</v>
      </c>
      <c r="AG135" s="11">
        <f t="shared" si="142"/>
        <v>2.0567434751257441E-3</v>
      </c>
      <c r="AH135" s="11">
        <f t="shared" si="143"/>
        <v>8.257041531207765E-4</v>
      </c>
      <c r="AI135" s="1">
        <f t="shared" si="122"/>
        <v>240023.21118066649</v>
      </c>
      <c r="AJ135" s="1">
        <f t="shared" si="123"/>
        <v>153181.27695332459</v>
      </c>
      <c r="AK135" s="1">
        <f t="shared" si="124"/>
        <v>39286.954949538296</v>
      </c>
      <c r="AL135" s="19">
        <f t="shared" si="160"/>
        <v>36.768951060151942</v>
      </c>
      <c r="AM135" s="19">
        <f t="shared" si="160"/>
        <v>12.022428140099974</v>
      </c>
      <c r="AN135" s="19">
        <f t="shared" si="160"/>
        <v>2.349255011972085</v>
      </c>
      <c r="AO135" s="7">
        <f t="shared" si="144"/>
        <v>8.261793457434748E-3</v>
      </c>
      <c r="AP135" s="7">
        <f t="shared" si="144"/>
        <v>1.2722541079354182E-2</v>
      </c>
      <c r="AQ135" s="7">
        <f t="shared" si="144"/>
        <v>9.2090852514827674E-3</v>
      </c>
      <c r="AR135" s="1">
        <f t="shared" si="164"/>
        <v>134260.99663757766</v>
      </c>
      <c r="AS135" s="1">
        <f t="shared" si="161"/>
        <v>90610.387505196995</v>
      </c>
      <c r="AT135" s="1">
        <f t="shared" si="162"/>
        <v>22455.647342884236</v>
      </c>
      <c r="AU135" s="1">
        <f t="shared" si="125"/>
        <v>26852.199327515533</v>
      </c>
      <c r="AV135" s="1">
        <f t="shared" si="126"/>
        <v>18122.077501039399</v>
      </c>
      <c r="AW135" s="1">
        <f t="shared" si="127"/>
        <v>4491.1294685768471</v>
      </c>
      <c r="AX135" s="16">
        <v>0</v>
      </c>
      <c r="AY135" s="16">
        <v>0</v>
      </c>
      <c r="AZ135" s="16">
        <v>0</v>
      </c>
      <c r="BA135">
        <f t="shared" ref="BA135:BA198" si="165">(AX135*Z135+AY135*AA135+AZ135*AB135)/(Z135+AA135+AB135)</f>
        <v>0</v>
      </c>
      <c r="BB135">
        <f t="shared" ref="BB135:BD198" si="166">BB$5*AX135^2</f>
        <v>0</v>
      </c>
      <c r="BC135">
        <f t="shared" si="166"/>
        <v>0</v>
      </c>
      <c r="BD135">
        <f t="shared" si="166"/>
        <v>0</v>
      </c>
      <c r="BE135">
        <f t="shared" ref="BE135:BG198" si="167">BB135*AR135</f>
        <v>0</v>
      </c>
      <c r="BF135">
        <f t="shared" si="167"/>
        <v>0</v>
      </c>
      <c r="BG135">
        <f t="shared" si="167"/>
        <v>0</v>
      </c>
      <c r="BH135">
        <f t="shared" si="145"/>
        <v>0</v>
      </c>
      <c r="BI135">
        <f t="shared" si="113"/>
        <v>0</v>
      </c>
      <c r="BJ135">
        <f t="shared" si="113"/>
        <v>0</v>
      </c>
      <c r="BK135" s="7">
        <f t="shared" si="111"/>
        <v>4.2574785419994904E-2</v>
      </c>
    </row>
    <row r="136" spans="1:63">
      <c r="A136">
        <f t="shared" si="128"/>
        <v>2090</v>
      </c>
      <c r="B136" s="4">
        <f t="shared" si="146"/>
        <v>1282.6035158744958</v>
      </c>
      <c r="C136" s="4">
        <f t="shared" si="147"/>
        <v>3550.7578554081156</v>
      </c>
      <c r="D136" s="4">
        <f t="shared" si="148"/>
        <v>6718.026679960316</v>
      </c>
      <c r="E136" s="11">
        <f t="shared" si="129"/>
        <v>1.6108761128202177E-4</v>
      </c>
      <c r="F136" s="11">
        <f t="shared" si="130"/>
        <v>3.2294514797481235E-4</v>
      </c>
      <c r="G136" s="11">
        <f t="shared" si="131"/>
        <v>7.1300774945929116E-4</v>
      </c>
      <c r="H136" s="4">
        <f t="shared" si="149"/>
        <v>135696.54291189843</v>
      </c>
      <c r="I136" s="4">
        <f t="shared" si="150"/>
        <v>92108.909968805106</v>
      </c>
      <c r="J136" s="4">
        <f t="shared" si="151"/>
        <v>22737.849877710014</v>
      </c>
      <c r="K136" s="4">
        <f t="shared" si="119"/>
        <v>105797.73190421886</v>
      </c>
      <c r="L136" s="4">
        <f t="shared" si="120"/>
        <v>25940.634005361746</v>
      </c>
      <c r="M136" s="4">
        <f t="shared" si="121"/>
        <v>3384.6024972684877</v>
      </c>
      <c r="N136" s="11">
        <f t="shared" si="132"/>
        <v>1.0529422530893839E-2</v>
      </c>
      <c r="O136" s="11">
        <f t="shared" si="133"/>
        <v>1.6209906852344025E-2</v>
      </c>
      <c r="P136" s="11">
        <f t="shared" si="134"/>
        <v>1.1845653738161932E-2</v>
      </c>
      <c r="Q136" s="4">
        <f t="shared" si="135"/>
        <v>6645.4403056657338</v>
      </c>
      <c r="R136" s="4">
        <f t="shared" si="136"/>
        <v>18251.504022006517</v>
      </c>
      <c r="S136" s="4">
        <f t="shared" si="137"/>
        <v>5077.8739282988463</v>
      </c>
      <c r="T136" s="4">
        <f t="shared" si="152"/>
        <v>48.972804782361443</v>
      </c>
      <c r="U136" s="4">
        <f t="shared" si="153"/>
        <v>198.15134093094605</v>
      </c>
      <c r="V136" s="4">
        <f t="shared" si="154"/>
        <v>223.32251974610412</v>
      </c>
      <c r="W136" s="11">
        <f t="shared" si="138"/>
        <v>-1.219247815263802E-2</v>
      </c>
      <c r="X136" s="11">
        <f t="shared" si="139"/>
        <v>-1.3228699347321071E-2</v>
      </c>
      <c r="Y136" s="11">
        <f t="shared" si="140"/>
        <v>-1.2203590333800474E-2</v>
      </c>
      <c r="Z136" s="4">
        <f t="shared" si="163"/>
        <v>12932.908945787283</v>
      </c>
      <c r="AA136" s="4">
        <f t="shared" si="155"/>
        <v>66042.465220397688</v>
      </c>
      <c r="AB136" s="4">
        <f t="shared" si="156"/>
        <v>8990.7732242368766</v>
      </c>
      <c r="AC136" s="12">
        <f t="shared" si="157"/>
        <v>1.942959304507706</v>
      </c>
      <c r="AD136" s="12">
        <f t="shared" si="158"/>
        <v>3.6296502828547217</v>
      </c>
      <c r="AE136" s="12">
        <f t="shared" si="159"/>
        <v>1.7709503608125841</v>
      </c>
      <c r="AF136" s="11">
        <f t="shared" si="141"/>
        <v>-2.9039671966837322E-3</v>
      </c>
      <c r="AG136" s="11">
        <f t="shared" si="142"/>
        <v>2.0567434751257441E-3</v>
      </c>
      <c r="AH136" s="11">
        <f t="shared" si="143"/>
        <v>8.257041531207765E-4</v>
      </c>
      <c r="AI136" s="1">
        <f t="shared" si="122"/>
        <v>242873.08939011538</v>
      </c>
      <c r="AJ136" s="1">
        <f t="shared" si="123"/>
        <v>155985.22675903153</v>
      </c>
      <c r="AK136" s="1">
        <f t="shared" si="124"/>
        <v>39849.388923161314</v>
      </c>
      <c r="AL136" s="19">
        <f t="shared" si="160"/>
        <v>37.069690764664387</v>
      </c>
      <c r="AM136" s="19">
        <f t="shared" si="160"/>
        <v>12.173854417627119</v>
      </c>
      <c r="AN136" s="19">
        <f t="shared" si="160"/>
        <v>2.3706731567579817</v>
      </c>
      <c r="AO136" s="7">
        <f t="shared" si="144"/>
        <v>8.1791755228604011E-3</v>
      </c>
      <c r="AP136" s="7">
        <f t="shared" si="144"/>
        <v>1.259531566856064E-2</v>
      </c>
      <c r="AQ136" s="7">
        <f t="shared" si="144"/>
        <v>9.1169943989679401E-3</v>
      </c>
      <c r="AR136" s="1">
        <f t="shared" si="164"/>
        <v>135696.54291189843</v>
      </c>
      <c r="AS136" s="1">
        <f t="shared" si="161"/>
        <v>92108.909968805106</v>
      </c>
      <c r="AT136" s="1">
        <f t="shared" si="162"/>
        <v>22737.849877710014</v>
      </c>
      <c r="AU136" s="1">
        <f t="shared" si="125"/>
        <v>27139.308582379686</v>
      </c>
      <c r="AV136" s="1">
        <f t="shared" si="126"/>
        <v>18421.781993761022</v>
      </c>
      <c r="AW136" s="1">
        <f t="shared" si="127"/>
        <v>4547.5699755420028</v>
      </c>
      <c r="AX136" s="16">
        <v>0</v>
      </c>
      <c r="AY136" s="16">
        <v>0</v>
      </c>
      <c r="AZ136" s="16">
        <v>0</v>
      </c>
      <c r="BA136">
        <f t="shared" si="165"/>
        <v>0</v>
      </c>
      <c r="BB136">
        <f t="shared" si="166"/>
        <v>0</v>
      </c>
      <c r="BC136">
        <f t="shared" si="166"/>
        <v>0</v>
      </c>
      <c r="BD136">
        <f t="shared" si="166"/>
        <v>0</v>
      </c>
      <c r="BE136">
        <f t="shared" si="167"/>
        <v>0</v>
      </c>
      <c r="BF136">
        <f t="shared" si="167"/>
        <v>0</v>
      </c>
      <c r="BG136">
        <f t="shared" si="167"/>
        <v>0</v>
      </c>
      <c r="BH136">
        <f t="shared" si="145"/>
        <v>0</v>
      </c>
      <c r="BI136">
        <f t="shared" si="113"/>
        <v>0</v>
      </c>
      <c r="BJ136">
        <f t="shared" si="113"/>
        <v>0</v>
      </c>
      <c r="BK136" s="7">
        <f t="shared" ref="BK136:BK199" si="168">SUM(H136:J136)*SUM(B135:D135)/SUM(H135:J135)/SUM(B136:D136)-1+BK$5</f>
        <v>4.2465717328295155E-2</v>
      </c>
    </row>
    <row r="137" spans="1:63">
      <c r="A137">
        <f t="shared" si="128"/>
        <v>2091</v>
      </c>
      <c r="B137" s="4">
        <f t="shared" si="146"/>
        <v>1282.7997968342604</v>
      </c>
      <c r="C137" s="4">
        <f t="shared" si="147"/>
        <v>3551.8472204281006</v>
      </c>
      <c r="D137" s="4">
        <f t="shared" si="148"/>
        <v>6722.5771847900069</v>
      </c>
      <c r="E137" s="11">
        <f t="shared" si="129"/>
        <v>1.5303323071792066E-4</v>
      </c>
      <c r="F137" s="11">
        <f t="shared" si="130"/>
        <v>3.0679789057607175E-4</v>
      </c>
      <c r="G137" s="11">
        <f t="shared" si="131"/>
        <v>6.7735736198632661E-4</v>
      </c>
      <c r="H137" s="4">
        <f t="shared" si="149"/>
        <v>137131.88853638744</v>
      </c>
      <c r="I137" s="4">
        <f t="shared" si="150"/>
        <v>93615.585241094537</v>
      </c>
      <c r="J137" s="4">
        <f t="shared" si="151"/>
        <v>23019.967880504981</v>
      </c>
      <c r="K137" s="4">
        <f t="shared" si="119"/>
        <v>106900.46013010485</v>
      </c>
      <c r="L137" s="4">
        <f t="shared" si="120"/>
        <v>26356.872756990699</v>
      </c>
      <c r="M137" s="4">
        <f t="shared" si="121"/>
        <v>3424.2772150817714</v>
      </c>
      <c r="N137" s="11">
        <f t="shared" si="132"/>
        <v>1.0422985502981374E-2</v>
      </c>
      <c r="O137" s="11">
        <f t="shared" si="133"/>
        <v>1.6045820296563207E-2</v>
      </c>
      <c r="P137" s="11">
        <f t="shared" si="134"/>
        <v>1.1722120351002063E-2</v>
      </c>
      <c r="Q137" s="4">
        <f t="shared" si="135"/>
        <v>6633.8517763270611</v>
      </c>
      <c r="R137" s="4">
        <f t="shared" si="136"/>
        <v>18304.660663655071</v>
      </c>
      <c r="S137" s="4">
        <f t="shared" si="137"/>
        <v>5078.1400718585728</v>
      </c>
      <c r="T137" s="4">
        <f t="shared" si="152"/>
        <v>48.375704929979094</v>
      </c>
      <c r="U137" s="4">
        <f t="shared" si="153"/>
        <v>195.53005641650205</v>
      </c>
      <c r="V137" s="4">
        <f t="shared" si="154"/>
        <v>220.59718320281061</v>
      </c>
      <c r="W137" s="11">
        <f t="shared" si="138"/>
        <v>-1.219247815263802E-2</v>
      </c>
      <c r="X137" s="11">
        <f t="shared" si="139"/>
        <v>-1.3228699347321071E-2</v>
      </c>
      <c r="Y137" s="11">
        <f t="shared" si="140"/>
        <v>-1.2203590333800474E-2</v>
      </c>
      <c r="Z137" s="4">
        <f t="shared" si="163"/>
        <v>12874.324572498104</v>
      </c>
      <c r="AA137" s="4">
        <f t="shared" si="155"/>
        <v>66382.828950451221</v>
      </c>
      <c r="AB137" s="4">
        <f t="shared" si="156"/>
        <v>9000.0879443921585</v>
      </c>
      <c r="AC137" s="12">
        <f t="shared" si="157"/>
        <v>1.9373170144229241</v>
      </c>
      <c r="AD137" s="12">
        <f t="shared" si="158"/>
        <v>3.6371155423909713</v>
      </c>
      <c r="AE137" s="12">
        <f t="shared" si="159"/>
        <v>1.7724126418804778</v>
      </c>
      <c r="AF137" s="11">
        <f t="shared" si="141"/>
        <v>-2.9039671966837322E-3</v>
      </c>
      <c r="AG137" s="11">
        <f t="shared" si="142"/>
        <v>2.0567434751257441E-3</v>
      </c>
      <c r="AH137" s="11">
        <f t="shared" si="143"/>
        <v>8.257041531207765E-4</v>
      </c>
      <c r="AI137" s="1">
        <f t="shared" si="122"/>
        <v>245725.08903348353</v>
      </c>
      <c r="AJ137" s="1">
        <f t="shared" si="123"/>
        <v>158808.48607688941</v>
      </c>
      <c r="AK137" s="1">
        <f t="shared" si="124"/>
        <v>40412.020006387189</v>
      </c>
      <c r="AL137" s="19">
        <f t="shared" si="160"/>
        <v>37.369858276933307</v>
      </c>
      <c r="AM137" s="19">
        <f t="shared" si="160"/>
        <v>12.325654621527303</v>
      </c>
      <c r="AN137" s="19">
        <f t="shared" si="160"/>
        <v>2.3920704365110086</v>
      </c>
      <c r="AO137" s="7">
        <f t="shared" si="144"/>
        <v>8.0973837676317963E-3</v>
      </c>
      <c r="AP137" s="7">
        <f t="shared" si="144"/>
        <v>1.2469362511875033E-2</v>
      </c>
      <c r="AQ137" s="7">
        <f t="shared" si="144"/>
        <v>9.0258244549782599E-3</v>
      </c>
      <c r="AR137" s="1">
        <f t="shared" si="164"/>
        <v>137131.88853638744</v>
      </c>
      <c r="AS137" s="1">
        <f t="shared" si="161"/>
        <v>93615.585241094537</v>
      </c>
      <c r="AT137" s="1">
        <f t="shared" si="162"/>
        <v>23019.967880504981</v>
      </c>
      <c r="AU137" s="1">
        <f t="shared" si="125"/>
        <v>27426.37770727749</v>
      </c>
      <c r="AV137" s="1">
        <f t="shared" si="126"/>
        <v>18723.117048218908</v>
      </c>
      <c r="AW137" s="1">
        <f t="shared" si="127"/>
        <v>4603.9935761009965</v>
      </c>
      <c r="AX137" s="16">
        <v>0</v>
      </c>
      <c r="AY137" s="16">
        <v>0</v>
      </c>
      <c r="AZ137" s="16">
        <v>0</v>
      </c>
      <c r="BA137">
        <f t="shared" si="165"/>
        <v>0</v>
      </c>
      <c r="BB137">
        <f t="shared" si="166"/>
        <v>0</v>
      </c>
      <c r="BC137">
        <f t="shared" si="166"/>
        <v>0</v>
      </c>
      <c r="BD137">
        <f t="shared" si="166"/>
        <v>0</v>
      </c>
      <c r="BE137">
        <f t="shared" si="167"/>
        <v>0</v>
      </c>
      <c r="BF137">
        <f t="shared" si="167"/>
        <v>0</v>
      </c>
      <c r="BG137">
        <f t="shared" si="167"/>
        <v>0</v>
      </c>
      <c r="BH137">
        <f t="shared" si="145"/>
        <v>0</v>
      </c>
      <c r="BI137">
        <f t="shared" si="113"/>
        <v>0</v>
      </c>
      <c r="BJ137">
        <f t="shared" si="113"/>
        <v>0</v>
      </c>
      <c r="BK137" s="7">
        <f t="shared" si="168"/>
        <v>4.2357112483174059E-2</v>
      </c>
    </row>
    <row r="138" spans="1:63">
      <c r="A138">
        <f t="shared" si="128"/>
        <v>2092</v>
      </c>
      <c r="B138" s="4">
        <f t="shared" si="146"/>
        <v>1282.9862922816706</v>
      </c>
      <c r="C138" s="4">
        <f t="shared" si="147"/>
        <v>3552.8824347012328</v>
      </c>
      <c r="D138" s="4">
        <f t="shared" si="148"/>
        <v>6726.9030925802635</v>
      </c>
      <c r="E138" s="11">
        <f t="shared" si="129"/>
        <v>1.4538156918202463E-4</v>
      </c>
      <c r="F138" s="11">
        <f t="shared" si="130"/>
        <v>2.9145799604726817E-4</v>
      </c>
      <c r="G138" s="11">
        <f t="shared" si="131"/>
        <v>6.434894938870103E-4</v>
      </c>
      <c r="H138" s="4">
        <f t="shared" si="149"/>
        <v>138566.9119879209</v>
      </c>
      <c r="I138" s="4">
        <f t="shared" si="150"/>
        <v>95130.244077205396</v>
      </c>
      <c r="J138" s="4">
        <f t="shared" si="151"/>
        <v>23301.985381319715</v>
      </c>
      <c r="K138" s="4">
        <f t="shared" si="119"/>
        <v>108003.42359191747</v>
      </c>
      <c r="L138" s="4">
        <f t="shared" si="120"/>
        <v>26775.511384238933</v>
      </c>
      <c r="M138" s="4">
        <f t="shared" si="121"/>
        <v>3463.998969603364</v>
      </c>
      <c r="N138" s="11">
        <f t="shared" si="132"/>
        <v>1.0317668048109851E-2</v>
      </c>
      <c r="O138" s="11">
        <f t="shared" si="133"/>
        <v>1.5883471119964243E-2</v>
      </c>
      <c r="P138" s="11">
        <f t="shared" si="134"/>
        <v>1.160004054188235E-2</v>
      </c>
      <c r="Q138" s="4">
        <f t="shared" si="135"/>
        <v>6621.5425493971006</v>
      </c>
      <c r="R138" s="4">
        <f t="shared" si="136"/>
        <v>18354.757309595218</v>
      </c>
      <c r="S138" s="4">
        <f t="shared" si="137"/>
        <v>5077.6215840459972</v>
      </c>
      <c r="T138" s="4">
        <f t="shared" si="152"/>
        <v>47.785885204501859</v>
      </c>
      <c r="U138" s="4">
        <f t="shared" si="153"/>
        <v>192.94344808680341</v>
      </c>
      <c r="V138" s="4">
        <f t="shared" si="154"/>
        <v>217.90510555021319</v>
      </c>
      <c r="W138" s="11">
        <f t="shared" si="138"/>
        <v>-1.219247815263802E-2</v>
      </c>
      <c r="X138" s="11">
        <f t="shared" si="139"/>
        <v>-1.3228699347321071E-2</v>
      </c>
      <c r="Y138" s="11">
        <f t="shared" si="140"/>
        <v>-1.2203590333800474E-2</v>
      </c>
      <c r="Z138" s="4">
        <f t="shared" si="163"/>
        <v>12814.552497165998</v>
      </c>
      <c r="AA138" s="4">
        <f t="shared" si="155"/>
        <v>66713.095892576355</v>
      </c>
      <c r="AB138" s="4">
        <f t="shared" si="156"/>
        <v>9007.9914600941429</v>
      </c>
      <c r="AC138" s="12">
        <f t="shared" si="157"/>
        <v>1.9316911093634628</v>
      </c>
      <c r="AD138" s="12">
        <f t="shared" si="158"/>
        <v>3.6445961560510622</v>
      </c>
      <c r="AE138" s="12">
        <f t="shared" si="159"/>
        <v>1.7738761303599222</v>
      </c>
      <c r="AF138" s="11">
        <f t="shared" si="141"/>
        <v>-2.9039671966837322E-3</v>
      </c>
      <c r="AG138" s="11">
        <f t="shared" si="142"/>
        <v>2.0567434751257441E-3</v>
      </c>
      <c r="AH138" s="11">
        <f t="shared" si="143"/>
        <v>8.257041531207765E-4</v>
      </c>
      <c r="AI138" s="1">
        <f t="shared" si="122"/>
        <v>248578.95783741266</v>
      </c>
      <c r="AJ138" s="1">
        <f t="shared" si="123"/>
        <v>161650.75451741938</v>
      </c>
      <c r="AK138" s="1">
        <f t="shared" si="124"/>
        <v>40974.81158184947</v>
      </c>
      <c r="AL138" s="19">
        <f t="shared" si="160"/>
        <v>37.669430379905549</v>
      </c>
      <c r="AM138" s="19">
        <f t="shared" si="160"/>
        <v>12.477810746642575</v>
      </c>
      <c r="AN138" s="19">
        <f t="shared" si="160"/>
        <v>2.4134449402764613</v>
      </c>
      <c r="AO138" s="7">
        <f t="shared" ref="AO138:AQ153" si="169">AO$5*AO137</f>
        <v>8.0164099299554776E-3</v>
      </c>
      <c r="AP138" s="7">
        <f t="shared" si="169"/>
        <v>1.2344668886756283E-2</v>
      </c>
      <c r="AQ138" s="7">
        <f t="shared" si="169"/>
        <v>8.9355662104284774E-3</v>
      </c>
      <c r="AR138" s="1">
        <f t="shared" si="164"/>
        <v>138566.9119879209</v>
      </c>
      <c r="AS138" s="1">
        <f t="shared" si="161"/>
        <v>95130.244077205396</v>
      </c>
      <c r="AT138" s="1">
        <f t="shared" si="162"/>
        <v>23301.985381319715</v>
      </c>
      <c r="AU138" s="1">
        <f t="shared" si="125"/>
        <v>27713.382397584181</v>
      </c>
      <c r="AV138" s="1">
        <f t="shared" si="126"/>
        <v>19026.048815441081</v>
      </c>
      <c r="AW138" s="1">
        <f t="shared" si="127"/>
        <v>4660.3970762639428</v>
      </c>
      <c r="AX138" s="16">
        <v>0</v>
      </c>
      <c r="AY138" s="16">
        <v>0</v>
      </c>
      <c r="AZ138" s="16">
        <v>0</v>
      </c>
      <c r="BA138">
        <f t="shared" si="165"/>
        <v>0</v>
      </c>
      <c r="BB138">
        <f t="shared" si="166"/>
        <v>0</v>
      </c>
      <c r="BC138">
        <f t="shared" si="166"/>
        <v>0</v>
      </c>
      <c r="BD138">
        <f t="shared" si="166"/>
        <v>0</v>
      </c>
      <c r="BE138">
        <f t="shared" si="167"/>
        <v>0</v>
      </c>
      <c r="BF138">
        <f t="shared" si="167"/>
        <v>0</v>
      </c>
      <c r="BG138">
        <f t="shared" si="167"/>
        <v>0</v>
      </c>
      <c r="BH138">
        <f t="shared" si="145"/>
        <v>0</v>
      </c>
      <c r="BI138">
        <f t="shared" si="113"/>
        <v>0</v>
      </c>
      <c r="BJ138">
        <f t="shared" si="113"/>
        <v>0</v>
      </c>
      <c r="BK138" s="7">
        <f t="shared" si="168"/>
        <v>4.224899472699814E-2</v>
      </c>
    </row>
    <row r="139" spans="1:63">
      <c r="A139">
        <f t="shared" si="128"/>
        <v>2093</v>
      </c>
      <c r="B139" s="4">
        <f t="shared" si="146"/>
        <v>1283.163488714061</v>
      </c>
      <c r="C139" s="4">
        <f t="shared" si="147"/>
        <v>3553.8661748961117</v>
      </c>
      <c r="D139" s="4">
        <f t="shared" si="148"/>
        <v>6731.0153494734113</v>
      </c>
      <c r="E139" s="11">
        <f t="shared" si="129"/>
        <v>1.3811249072292339E-4</v>
      </c>
      <c r="F139" s="11">
        <f t="shared" si="130"/>
        <v>2.7688509624490472E-4</v>
      </c>
      <c r="G139" s="11">
        <f t="shared" si="131"/>
        <v>6.113150191926598E-4</v>
      </c>
      <c r="H139" s="4">
        <f t="shared" si="149"/>
        <v>140001.49242513601</v>
      </c>
      <c r="I139" s="4">
        <f t="shared" si="150"/>
        <v>96652.715776413141</v>
      </c>
      <c r="J139" s="4">
        <f t="shared" si="151"/>
        <v>23583.886371801622</v>
      </c>
      <c r="K139" s="4">
        <f t="shared" si="119"/>
        <v>109106.51187982314</v>
      </c>
      <c r="L139" s="4">
        <f t="shared" si="120"/>
        <v>27196.498410421587</v>
      </c>
      <c r="M139" s="4">
        <f t="shared" si="121"/>
        <v>3503.7635701791505</v>
      </c>
      <c r="N139" s="11">
        <f t="shared" si="132"/>
        <v>1.0213456677758748E-2</v>
      </c>
      <c r="O139" s="11">
        <f t="shared" si="133"/>
        <v>1.5722837937297562E-2</v>
      </c>
      <c r="P139" s="11">
        <f t="shared" si="134"/>
        <v>1.1479391571626252E-2</v>
      </c>
      <c r="Q139" s="4">
        <f t="shared" si="135"/>
        <v>6608.5264053668243</v>
      </c>
      <c r="R139" s="4">
        <f t="shared" si="136"/>
        <v>18401.812739954796</v>
      </c>
      <c r="S139" s="4">
        <f t="shared" si="137"/>
        <v>5076.3343973900392</v>
      </c>
      <c r="T139" s="4">
        <f t="shared" si="152"/>
        <v>47.203256843141503</v>
      </c>
      <c r="U139" s="4">
        <f t="shared" si="153"/>
        <v>190.39105722102764</v>
      </c>
      <c r="V139" s="4">
        <f t="shared" si="154"/>
        <v>215.24588091043483</v>
      </c>
      <c r="W139" s="11">
        <f t="shared" si="138"/>
        <v>-1.219247815263802E-2</v>
      </c>
      <c r="X139" s="11">
        <f t="shared" si="139"/>
        <v>-1.3228699347321071E-2</v>
      </c>
      <c r="Y139" s="11">
        <f t="shared" si="140"/>
        <v>-1.2203590333800474E-2</v>
      </c>
      <c r="Z139" s="4">
        <f t="shared" si="163"/>
        <v>12753.630882291067</v>
      </c>
      <c r="AA139" s="4">
        <f t="shared" si="155"/>
        <v>67033.26518490944</v>
      </c>
      <c r="AB139" s="4">
        <f t="shared" si="156"/>
        <v>9014.5089034719222</v>
      </c>
      <c r="AC139" s="12">
        <f t="shared" si="157"/>
        <v>1.9260815417477457</v>
      </c>
      <c r="AD139" s="12">
        <f t="shared" si="158"/>
        <v>3.6520921554144885</v>
      </c>
      <c r="AE139" s="12">
        <f t="shared" si="159"/>
        <v>1.7753408272478821</v>
      </c>
      <c r="AF139" s="11">
        <f t="shared" si="141"/>
        <v>-2.9039671966837322E-3</v>
      </c>
      <c r="AG139" s="11">
        <f t="shared" si="142"/>
        <v>2.0567434751257441E-3</v>
      </c>
      <c r="AH139" s="11">
        <f t="shared" si="143"/>
        <v>8.257041531207765E-4</v>
      </c>
      <c r="AI139" s="1">
        <f t="shared" si="122"/>
        <v>251434.44445125558</v>
      </c>
      <c r="AJ139" s="1">
        <f t="shared" si="123"/>
        <v>164511.72788111854</v>
      </c>
      <c r="AK139" s="1">
        <f t="shared" si="124"/>
        <v>41537.727499928471</v>
      </c>
      <c r="AL139" s="19">
        <f t="shared" si="160"/>
        <v>37.968384239701258</v>
      </c>
      <c r="AM139" s="19">
        <f t="shared" si="160"/>
        <v>12.630304844320499</v>
      </c>
      <c r="AN139" s="19">
        <f t="shared" si="160"/>
        <v>2.4347947823649347</v>
      </c>
      <c r="AO139" s="7">
        <f t="shared" si="169"/>
        <v>7.9362458306559223E-3</v>
      </c>
      <c r="AP139" s="7">
        <f t="shared" si="169"/>
        <v>1.222122219788872E-2</v>
      </c>
      <c r="AQ139" s="7">
        <f t="shared" si="169"/>
        <v>8.8462105483241918E-3</v>
      </c>
      <c r="AR139" s="1">
        <f t="shared" si="164"/>
        <v>140001.49242513601</v>
      </c>
      <c r="AS139" s="1">
        <f t="shared" si="161"/>
        <v>96652.715776413141</v>
      </c>
      <c r="AT139" s="1">
        <f t="shared" si="162"/>
        <v>23583.886371801622</v>
      </c>
      <c r="AU139" s="1">
        <f t="shared" si="125"/>
        <v>28000.298485027204</v>
      </c>
      <c r="AV139" s="1">
        <f t="shared" si="126"/>
        <v>19330.54315528263</v>
      </c>
      <c r="AW139" s="1">
        <f t="shared" si="127"/>
        <v>4716.7772743603246</v>
      </c>
      <c r="AX139" s="16">
        <v>0</v>
      </c>
      <c r="AY139" s="16">
        <v>0</v>
      </c>
      <c r="AZ139" s="16">
        <v>0</v>
      </c>
      <c r="BA139">
        <f t="shared" si="165"/>
        <v>0</v>
      </c>
      <c r="BB139">
        <f t="shared" si="166"/>
        <v>0</v>
      </c>
      <c r="BC139">
        <f t="shared" si="166"/>
        <v>0</v>
      </c>
      <c r="BD139">
        <f t="shared" si="166"/>
        <v>0</v>
      </c>
      <c r="BE139">
        <f t="shared" si="167"/>
        <v>0</v>
      </c>
      <c r="BF139">
        <f t="shared" si="167"/>
        <v>0</v>
      </c>
      <c r="BG139">
        <f t="shared" si="167"/>
        <v>0</v>
      </c>
      <c r="BH139">
        <f t="shared" si="145"/>
        <v>0</v>
      </c>
      <c r="BI139">
        <f t="shared" si="113"/>
        <v>0</v>
      </c>
      <c r="BJ139">
        <f t="shared" si="113"/>
        <v>0</v>
      </c>
      <c r="BK139" s="7">
        <f t="shared" si="168"/>
        <v>4.2141386228118555E-2</v>
      </c>
    </row>
    <row r="140" spans="1:63">
      <c r="A140">
        <f t="shared" si="128"/>
        <v>2094</v>
      </c>
      <c r="B140" s="4">
        <f t="shared" si="146"/>
        <v>1283.3318485742204</v>
      </c>
      <c r="C140" s="4">
        <f t="shared" si="147"/>
        <v>3554.8009868450954</v>
      </c>
      <c r="D140" s="4">
        <f t="shared" si="148"/>
        <v>6734.9243817120832</v>
      </c>
      <c r="E140" s="11">
        <f t="shared" si="129"/>
        <v>1.3120686618677723E-4</v>
      </c>
      <c r="F140" s="11">
        <f t="shared" si="130"/>
        <v>2.6304084143265947E-4</v>
      </c>
      <c r="G140" s="11">
        <f t="shared" si="131"/>
        <v>5.8074926823302681E-4</v>
      </c>
      <c r="H140" s="4">
        <f t="shared" si="149"/>
        <v>141435.5097252354</v>
      </c>
      <c r="I140" s="4">
        <f t="shared" si="150"/>
        <v>98182.828253662301</v>
      </c>
      <c r="J140" s="4">
        <f t="shared" si="151"/>
        <v>23865.65480275681</v>
      </c>
      <c r="K140" s="4">
        <f t="shared" si="119"/>
        <v>110209.61560516871</v>
      </c>
      <c r="L140" s="4">
        <f t="shared" si="120"/>
        <v>27619.781984138604</v>
      </c>
      <c r="M140" s="4">
        <f t="shared" si="121"/>
        <v>3543.5668539295357</v>
      </c>
      <c r="N140" s="11">
        <f t="shared" si="132"/>
        <v>1.0110338112179873E-2</v>
      </c>
      <c r="O140" s="11">
        <f t="shared" si="133"/>
        <v>1.5563899709780893E-2</v>
      </c>
      <c r="P140" s="11">
        <f t="shared" si="134"/>
        <v>1.1360151149796271E-2</v>
      </c>
      <c r="Q140" s="4">
        <f t="shared" si="135"/>
        <v>6594.8170661377681</v>
      </c>
      <c r="R140" s="4">
        <f t="shared" si="136"/>
        <v>18445.846642831428</v>
      </c>
      <c r="S140" s="4">
        <f t="shared" si="137"/>
        <v>5074.2942445602521</v>
      </c>
      <c r="T140" s="4">
        <f t="shared" si="152"/>
        <v>46.627732165348142</v>
      </c>
      <c r="U140" s="4">
        <f t="shared" si="153"/>
        <v>187.87243116663205</v>
      </c>
      <c r="V140" s="4">
        <f t="shared" si="154"/>
        <v>212.61910835876589</v>
      </c>
      <c r="W140" s="11">
        <f t="shared" si="138"/>
        <v>-1.219247815263802E-2</v>
      </c>
      <c r="X140" s="11">
        <f t="shared" si="139"/>
        <v>-1.3228699347321071E-2</v>
      </c>
      <c r="Y140" s="11">
        <f t="shared" si="140"/>
        <v>-1.2203590333800474E-2</v>
      </c>
      <c r="Z140" s="4">
        <f t="shared" si="163"/>
        <v>12691.597404715878</v>
      </c>
      <c r="AA140" s="4">
        <f t="shared" si="155"/>
        <v>67343.339636726698</v>
      </c>
      <c r="AB140" s="4">
        <f t="shared" si="156"/>
        <v>9019.6651389942308</v>
      </c>
      <c r="AC140" s="12">
        <f t="shared" si="157"/>
        <v>1.9204882641323722</v>
      </c>
      <c r="AD140" s="12">
        <f t="shared" si="158"/>
        <v>3.659603572125695</v>
      </c>
      <c r="AE140" s="12">
        <f t="shared" si="159"/>
        <v>1.7768067335421456</v>
      </c>
      <c r="AF140" s="11">
        <f t="shared" si="141"/>
        <v>-2.9039671966837322E-3</v>
      </c>
      <c r="AG140" s="11">
        <f t="shared" si="142"/>
        <v>2.0567434751257441E-3</v>
      </c>
      <c r="AH140" s="11">
        <f t="shared" si="143"/>
        <v>8.257041531207765E-4</v>
      </c>
      <c r="AI140" s="1">
        <f t="shared" si="122"/>
        <v>254291.29849115724</v>
      </c>
      <c r="AJ140" s="1">
        <f t="shared" si="123"/>
        <v>167391.09824828932</v>
      </c>
      <c r="AK140" s="1">
        <f t="shared" si="124"/>
        <v>42100.732024295954</v>
      </c>
      <c r="AL140" s="19">
        <f t="shared" si="160"/>
        <v>38.266697406509138</v>
      </c>
      <c r="AM140" s="19">
        <f t="shared" si="160"/>
        <v>12.783119028630713</v>
      </c>
      <c r="AN140" s="19">
        <f t="shared" si="160"/>
        <v>2.4561181025788286</v>
      </c>
      <c r="AO140" s="7">
        <f t="shared" si="169"/>
        <v>7.8568833723493634E-3</v>
      </c>
      <c r="AP140" s="7">
        <f t="shared" si="169"/>
        <v>1.2099009975909833E-2</v>
      </c>
      <c r="AQ140" s="7">
        <f t="shared" si="169"/>
        <v>8.7577484428409506E-3</v>
      </c>
      <c r="AR140" s="1">
        <f t="shared" si="164"/>
        <v>141435.5097252354</v>
      </c>
      <c r="AS140" s="1">
        <f t="shared" si="161"/>
        <v>98182.828253662301</v>
      </c>
      <c r="AT140" s="1">
        <f t="shared" si="162"/>
        <v>23865.65480275681</v>
      </c>
      <c r="AU140" s="1">
        <f t="shared" si="125"/>
        <v>28287.101945047081</v>
      </c>
      <c r="AV140" s="1">
        <f t="shared" si="126"/>
        <v>19636.56565073246</v>
      </c>
      <c r="AW140" s="1">
        <f t="shared" si="127"/>
        <v>4773.1309605513625</v>
      </c>
      <c r="AX140" s="16">
        <v>0</v>
      </c>
      <c r="AY140" s="16">
        <v>0</v>
      </c>
      <c r="AZ140" s="16">
        <v>0</v>
      </c>
      <c r="BA140">
        <f t="shared" si="165"/>
        <v>0</v>
      </c>
      <c r="BB140">
        <f t="shared" si="166"/>
        <v>0</v>
      </c>
      <c r="BC140">
        <f t="shared" si="166"/>
        <v>0</v>
      </c>
      <c r="BD140">
        <f t="shared" si="166"/>
        <v>0</v>
      </c>
      <c r="BE140">
        <f t="shared" si="167"/>
        <v>0</v>
      </c>
      <c r="BF140">
        <f t="shared" si="167"/>
        <v>0</v>
      </c>
      <c r="BG140">
        <f t="shared" si="167"/>
        <v>0</v>
      </c>
      <c r="BH140">
        <f t="shared" si="145"/>
        <v>0</v>
      </c>
      <c r="BI140">
        <f t="shared" si="113"/>
        <v>0</v>
      </c>
      <c r="BJ140">
        <f t="shared" si="113"/>
        <v>0</v>
      </c>
      <c r="BK140" s="7">
        <f t="shared" si="168"/>
        <v>4.20343075737801E-2</v>
      </c>
    </row>
    <row r="141" spans="1:63">
      <c r="A141">
        <f t="shared" si="128"/>
        <v>2095</v>
      </c>
      <c r="B141" s="4">
        <f t="shared" si="146"/>
        <v>1283.491811426843</v>
      </c>
      <c r="C141" s="4">
        <f t="shared" si="147"/>
        <v>3555.6892917956652</v>
      </c>
      <c r="D141" s="4">
        <f t="shared" si="148"/>
        <v>6738.6401189980525</v>
      </c>
      <c r="E141" s="11">
        <f t="shared" si="129"/>
        <v>1.2464652287743835E-4</v>
      </c>
      <c r="F141" s="11">
        <f t="shared" si="130"/>
        <v>2.4988879936102651E-4</v>
      </c>
      <c r="G141" s="11">
        <f t="shared" si="131"/>
        <v>5.5171180482137543E-4</v>
      </c>
      <c r="H141" s="4">
        <f t="shared" si="149"/>
        <v>142868.84452034713</v>
      </c>
      <c r="I141" s="4">
        <f t="shared" si="150"/>
        <v>99720.40811215037</v>
      </c>
      <c r="J141" s="4">
        <f t="shared" si="151"/>
        <v>24147.274582872236</v>
      </c>
      <c r="K141" s="4">
        <f t="shared" si="119"/>
        <v>111312.62642145064</v>
      </c>
      <c r="L141" s="4">
        <f t="shared" si="120"/>
        <v>28045.309904395606</v>
      </c>
      <c r="M141" s="4">
        <f t="shared" si="121"/>
        <v>3583.4046864729467</v>
      </c>
      <c r="N141" s="11">
        <f t="shared" si="132"/>
        <v>1.0008299277928012E-2</v>
      </c>
      <c r="O141" s="11">
        <f t="shared" si="133"/>
        <v>1.5406635740331742E-2</v>
      </c>
      <c r="P141" s="11">
        <f t="shared" si="134"/>
        <v>1.1242297432383364E-2</v>
      </c>
      <c r="Q141" s="4">
        <f t="shared" si="135"/>
        <v>6580.428192335401</v>
      </c>
      <c r="R141" s="4">
        <f t="shared" si="136"/>
        <v>18486.879590132823</v>
      </c>
      <c r="S141" s="4">
        <f t="shared" si="137"/>
        <v>5071.5166594218726</v>
      </c>
      <c r="T141" s="4">
        <f t="shared" si="152"/>
        <v>46.059224559615075</v>
      </c>
      <c r="U141" s="4">
        <f t="shared" si="153"/>
        <v>185.38712325907841</v>
      </c>
      <c r="V141" s="4">
        <f t="shared" si="154"/>
        <v>210.02439186321757</v>
      </c>
      <c r="W141" s="11">
        <f t="shared" si="138"/>
        <v>-1.219247815263802E-2</v>
      </c>
      <c r="X141" s="11">
        <f t="shared" si="139"/>
        <v>-1.3228699347321071E-2</v>
      </c>
      <c r="Y141" s="11">
        <f t="shared" si="140"/>
        <v>-1.2203590333800474E-2</v>
      </c>
      <c r="Z141" s="4">
        <f t="shared" si="163"/>
        <v>12628.489254544274</v>
      </c>
      <c r="AA141" s="4">
        <f t="shared" si="155"/>
        <v>67643.325676655877</v>
      </c>
      <c r="AB141" s="4">
        <f t="shared" si="156"/>
        <v>9023.4847635315509</v>
      </c>
      <c r="AC141" s="12">
        <f t="shared" si="157"/>
        <v>1.9149112292117156</v>
      </c>
      <c r="AD141" s="12">
        <f t="shared" si="158"/>
        <v>3.6671304378942113</v>
      </c>
      <c r="AE141" s="12">
        <f t="shared" si="159"/>
        <v>1.7782738502413242</v>
      </c>
      <c r="AF141" s="11">
        <f t="shared" si="141"/>
        <v>-2.9039671966837322E-3</v>
      </c>
      <c r="AG141" s="11">
        <f t="shared" si="142"/>
        <v>2.0567434751257441E-3</v>
      </c>
      <c r="AH141" s="11">
        <f t="shared" si="143"/>
        <v>8.257041531207765E-4</v>
      </c>
      <c r="AI141" s="1">
        <f t="shared" si="122"/>
        <v>257149.27058708863</v>
      </c>
      <c r="AJ141" s="1">
        <f t="shared" si="123"/>
        <v>170288.55407419286</v>
      </c>
      <c r="AK141" s="1">
        <f t="shared" si="124"/>
        <v>42663.78978241772</v>
      </c>
      <c r="AL141" s="19">
        <f t="shared" si="160"/>
        <v>38.564347815291384</v>
      </c>
      <c r="AM141" s="19">
        <f t="shared" si="160"/>
        <v>12.936235482434853</v>
      </c>
      <c r="AN141" s="19">
        <f t="shared" si="160"/>
        <v>2.4774130664222387</v>
      </c>
      <c r="AO141" s="7">
        <f t="shared" si="169"/>
        <v>7.7783145386258693E-3</v>
      </c>
      <c r="AP141" s="7">
        <f t="shared" si="169"/>
        <v>1.1978019876150735E-2</v>
      </c>
      <c r="AQ141" s="7">
        <f t="shared" si="169"/>
        <v>8.6701709584125417E-3</v>
      </c>
      <c r="AR141" s="1">
        <f t="shared" si="164"/>
        <v>142868.84452034713</v>
      </c>
      <c r="AS141" s="1">
        <f t="shared" si="161"/>
        <v>99720.40811215037</v>
      </c>
      <c r="AT141" s="1">
        <f t="shared" si="162"/>
        <v>24147.274582872236</v>
      </c>
      <c r="AU141" s="1">
        <f t="shared" si="125"/>
        <v>28573.768904069428</v>
      </c>
      <c r="AV141" s="1">
        <f t="shared" si="126"/>
        <v>19944.081622430076</v>
      </c>
      <c r="AW141" s="1">
        <f t="shared" si="127"/>
        <v>4829.4549165744475</v>
      </c>
      <c r="AX141" s="16">
        <v>0</v>
      </c>
      <c r="AY141" s="16">
        <v>0</v>
      </c>
      <c r="AZ141" s="16">
        <v>0</v>
      </c>
      <c r="BA141">
        <f t="shared" si="165"/>
        <v>0</v>
      </c>
      <c r="BB141">
        <f t="shared" si="166"/>
        <v>0</v>
      </c>
      <c r="BC141">
        <f t="shared" si="166"/>
        <v>0</v>
      </c>
      <c r="BD141">
        <f t="shared" si="166"/>
        <v>0</v>
      </c>
      <c r="BE141">
        <f t="shared" si="167"/>
        <v>0</v>
      </c>
      <c r="BF141">
        <f t="shared" si="167"/>
        <v>0</v>
      </c>
      <c r="BG141">
        <f t="shared" si="167"/>
        <v>0</v>
      </c>
      <c r="BH141">
        <f t="shared" si="145"/>
        <v>0</v>
      </c>
      <c r="BI141">
        <f t="shared" ref="BI141:BJ204" si="170">2*BC$5*AY141*AS141/AA141*1000</f>
        <v>0</v>
      </c>
      <c r="BJ141">
        <f t="shared" si="170"/>
        <v>0</v>
      </c>
      <c r="BK141" s="7">
        <f t="shared" si="168"/>
        <v>4.1927777857948961E-2</v>
      </c>
    </row>
    <row r="142" spans="1:63">
      <c r="A142">
        <f t="shared" si="128"/>
        <v>2096</v>
      </c>
      <c r="B142" s="4">
        <f t="shared" si="146"/>
        <v>1283.6437950787074</v>
      </c>
      <c r="C142" s="4">
        <f t="shared" si="147"/>
        <v>3556.5333923772914</v>
      </c>
      <c r="D142" s="4">
        <f t="shared" si="148"/>
        <v>6742.1720169350419</v>
      </c>
      <c r="E142" s="11">
        <f t="shared" si="129"/>
        <v>1.1841419673356643E-4</v>
      </c>
      <c r="F142" s="11">
        <f t="shared" si="130"/>
        <v>2.3739435939297516E-4</v>
      </c>
      <c r="G142" s="11">
        <f t="shared" si="131"/>
        <v>5.2412621458030662E-4</v>
      </c>
      <c r="H142" s="4">
        <f t="shared" si="149"/>
        <v>144301.37823336993</v>
      </c>
      <c r="I142" s="4">
        <f t="shared" si="150"/>
        <v>101265.28071682459</v>
      </c>
      <c r="J142" s="4">
        <f t="shared" si="151"/>
        <v>24428.729578498798</v>
      </c>
      <c r="K142" s="4">
        <f t="shared" si="119"/>
        <v>112415.4370446063</v>
      </c>
      <c r="L142" s="4">
        <f t="shared" si="120"/>
        <v>28473.029645628012</v>
      </c>
      <c r="M142" s="4">
        <f t="shared" si="121"/>
        <v>3623.2729626503919</v>
      </c>
      <c r="N142" s="11">
        <f t="shared" si="132"/>
        <v>9.9073273051721866E-3</v>
      </c>
      <c r="O142" s="11">
        <f t="shared" si="133"/>
        <v>1.525102566847969E-2</v>
      </c>
      <c r="P142" s="11">
        <f t="shared" si="134"/>
        <v>1.1125809018430077E-2</v>
      </c>
      <c r="Q142" s="4">
        <f t="shared" si="135"/>
        <v>6565.3733806625196</v>
      </c>
      <c r="R142" s="4">
        <f t="shared" si="136"/>
        <v>18524.933013427399</v>
      </c>
      <c r="S142" s="4">
        <f t="shared" si="137"/>
        <v>5068.0169783448982</v>
      </c>
      <c r="T142" s="4">
        <f t="shared" si="152"/>
        <v>45.497648470444517</v>
      </c>
      <c r="U142" s="4">
        <f t="shared" si="153"/>
        <v>182.93469274261932</v>
      </c>
      <c r="V142" s="4">
        <f t="shared" si="154"/>
        <v>207.46134022481328</v>
      </c>
      <c r="W142" s="11">
        <f t="shared" si="138"/>
        <v>-1.219247815263802E-2</v>
      </c>
      <c r="X142" s="11">
        <f t="shared" si="139"/>
        <v>-1.3228699347321071E-2</v>
      </c>
      <c r="Y142" s="11">
        <f t="shared" si="140"/>
        <v>-1.2203590333800474E-2</v>
      </c>
      <c r="Z142" s="4">
        <f t="shared" si="163"/>
        <v>12564.343134201819</v>
      </c>
      <c r="AA142" s="4">
        <f t="shared" si="155"/>
        <v>67933.233300093198</v>
      </c>
      <c r="AB142" s="4">
        <f t="shared" si="156"/>
        <v>9025.992106951704</v>
      </c>
      <c r="AC142" s="12">
        <f t="shared" si="157"/>
        <v>1.9093503898175235</v>
      </c>
      <c r="AD142" s="12">
        <f t="shared" si="158"/>
        <v>3.6746727844947853</v>
      </c>
      <c r="AE142" s="12">
        <f t="shared" si="159"/>
        <v>1.7797421783448546</v>
      </c>
      <c r="AF142" s="11">
        <f t="shared" si="141"/>
        <v>-2.9039671966837322E-3</v>
      </c>
      <c r="AG142" s="11">
        <f t="shared" si="142"/>
        <v>2.0567434751257441E-3</v>
      </c>
      <c r="AH142" s="11">
        <f t="shared" si="143"/>
        <v>8.257041531207765E-4</v>
      </c>
      <c r="AI142" s="1">
        <f t="shared" si="122"/>
        <v>260008.11243244921</v>
      </c>
      <c r="AJ142" s="1">
        <f t="shared" si="123"/>
        <v>173203.78028920363</v>
      </c>
      <c r="AK142" s="1">
        <f t="shared" si="124"/>
        <v>43226.865720750393</v>
      </c>
      <c r="AL142" s="19">
        <f t="shared" si="160"/>
        <v>38.861313786302851</v>
      </c>
      <c r="AM142" s="19">
        <f t="shared" si="160"/>
        <v>13.089636463308711</v>
      </c>
      <c r="AN142" s="19">
        <f t="shared" si="160"/>
        <v>2.4986778652945199</v>
      </c>
      <c r="AO142" s="7">
        <f t="shared" si="169"/>
        <v>7.7005313932396102E-3</v>
      </c>
      <c r="AP142" s="7">
        <f t="shared" si="169"/>
        <v>1.1858239677389228E-2</v>
      </c>
      <c r="AQ142" s="7">
        <f t="shared" si="169"/>
        <v>8.583469248828416E-3</v>
      </c>
      <c r="AR142" s="1">
        <f t="shared" si="164"/>
        <v>144301.37823336993</v>
      </c>
      <c r="AS142" s="1">
        <f t="shared" si="161"/>
        <v>101265.28071682459</v>
      </c>
      <c r="AT142" s="1">
        <f t="shared" si="162"/>
        <v>24428.729578498798</v>
      </c>
      <c r="AU142" s="1">
        <f t="shared" si="125"/>
        <v>28860.275646673988</v>
      </c>
      <c r="AV142" s="1">
        <f t="shared" si="126"/>
        <v>20253.05614336492</v>
      </c>
      <c r="AW142" s="1">
        <f t="shared" si="127"/>
        <v>4885.7459156997602</v>
      </c>
      <c r="AX142" s="16">
        <v>0</v>
      </c>
      <c r="AY142" s="16">
        <v>0</v>
      </c>
      <c r="AZ142" s="16">
        <v>0</v>
      </c>
      <c r="BA142">
        <f t="shared" si="165"/>
        <v>0</v>
      </c>
      <c r="BB142">
        <f t="shared" si="166"/>
        <v>0</v>
      </c>
      <c r="BC142">
        <f t="shared" si="166"/>
        <v>0</v>
      </c>
      <c r="BD142">
        <f t="shared" si="166"/>
        <v>0</v>
      </c>
      <c r="BE142">
        <f t="shared" si="167"/>
        <v>0</v>
      </c>
      <c r="BF142">
        <f t="shared" si="167"/>
        <v>0</v>
      </c>
      <c r="BG142">
        <f t="shared" si="167"/>
        <v>0</v>
      </c>
      <c r="BH142">
        <f t="shared" si="145"/>
        <v>0</v>
      </c>
      <c r="BI142">
        <f t="shared" si="170"/>
        <v>0</v>
      </c>
      <c r="BJ142">
        <f t="shared" si="170"/>
        <v>0</v>
      </c>
      <c r="BK142" s="7">
        <f t="shared" si="168"/>
        <v>4.1821814764352955E-2</v>
      </c>
    </row>
    <row r="143" spans="1:63">
      <c r="A143">
        <f t="shared" si="128"/>
        <v>2097</v>
      </c>
      <c r="B143" s="4">
        <f t="shared" si="146"/>
        <v>1283.7881966451491</v>
      </c>
      <c r="C143" s="4">
        <f t="shared" si="147"/>
        <v>3557.3354782953174</v>
      </c>
      <c r="D143" s="4">
        <f t="shared" si="148"/>
        <v>6745.5290785774632</v>
      </c>
      <c r="E143" s="11">
        <f t="shared" si="129"/>
        <v>1.1249348689688811E-4</v>
      </c>
      <c r="F143" s="11">
        <f t="shared" si="130"/>
        <v>2.255246414233264E-4</v>
      </c>
      <c r="G143" s="11">
        <f t="shared" si="131"/>
        <v>4.9791990385129122E-4</v>
      </c>
      <c r="H143" s="4">
        <f t="shared" si="149"/>
        <v>145732.99311323499</v>
      </c>
      <c r="I143" s="4">
        <f t="shared" si="150"/>
        <v>102817.27026865444</v>
      </c>
      <c r="J143" s="4">
        <f t="shared" si="151"/>
        <v>24710.00361440202</v>
      </c>
      <c r="K143" s="4">
        <f t="shared" si="119"/>
        <v>113517.94127261081</v>
      </c>
      <c r="L143" s="4">
        <f t="shared" si="120"/>
        <v>28902.888382606154</v>
      </c>
      <c r="M143" s="4">
        <f t="shared" si="121"/>
        <v>3663.1676072491277</v>
      </c>
      <c r="N143" s="11">
        <f t="shared" si="132"/>
        <v>9.8074095247884241E-3</v>
      </c>
      <c r="O143" s="11">
        <f t="shared" si="133"/>
        <v>1.509704946498891E-2</v>
      </c>
      <c r="P143" s="11">
        <f t="shared" si="134"/>
        <v>1.1010664945749316E-2</v>
      </c>
      <c r="Q143" s="4">
        <f t="shared" si="135"/>
        <v>6549.6661612916978</v>
      </c>
      <c r="R143" s="4">
        <f t="shared" si="136"/>
        <v>18560.029179797348</v>
      </c>
      <c r="S143" s="4">
        <f t="shared" si="137"/>
        <v>5063.8103417276552</v>
      </c>
      <c r="T143" s="4">
        <f t="shared" si="152"/>
        <v>44.942919385472216</v>
      </c>
      <c r="U143" s="4">
        <f t="shared" si="153"/>
        <v>180.51470469213265</v>
      </c>
      <c r="V143" s="4">
        <f t="shared" si="154"/>
        <v>204.92956701860845</v>
      </c>
      <c r="W143" s="11">
        <f t="shared" si="138"/>
        <v>-1.219247815263802E-2</v>
      </c>
      <c r="X143" s="11">
        <f t="shared" si="139"/>
        <v>-1.3228699347321071E-2</v>
      </c>
      <c r="Y143" s="11">
        <f t="shared" si="140"/>
        <v>-1.2203590333800474E-2</v>
      </c>
      <c r="Z143" s="4">
        <f t="shared" si="163"/>
        <v>12499.195257633242</v>
      </c>
      <c r="AA143" s="4">
        <f t="shared" si="155"/>
        <v>68213.076015782906</v>
      </c>
      <c r="AB143" s="4">
        <f t="shared" si="156"/>
        <v>9027.2112331738936</v>
      </c>
      <c r="AC143" s="12">
        <f t="shared" si="157"/>
        <v>1.9038056989185181</v>
      </c>
      <c r="AD143" s="12">
        <f t="shared" si="158"/>
        <v>3.6822306437675172</v>
      </c>
      <c r="AE143" s="12">
        <f t="shared" si="159"/>
        <v>1.7812117188529981</v>
      </c>
      <c r="AF143" s="11">
        <f t="shared" si="141"/>
        <v>-2.9039671966837322E-3</v>
      </c>
      <c r="AG143" s="11">
        <f t="shared" si="142"/>
        <v>2.0567434751257441E-3</v>
      </c>
      <c r="AH143" s="11">
        <f t="shared" si="143"/>
        <v>8.257041531207765E-4</v>
      </c>
      <c r="AI143" s="1">
        <f t="shared" si="122"/>
        <v>262867.57683587831</v>
      </c>
      <c r="AJ143" s="1">
        <f t="shared" si="123"/>
        <v>176136.4584036482</v>
      </c>
      <c r="AK143" s="1">
        <f t="shared" si="124"/>
        <v>43789.925064375115</v>
      </c>
      <c r="AL143" s="19">
        <f t="shared" si="160"/>
        <v>39.157574025428872</v>
      </c>
      <c r="AM143" s="19">
        <f t="shared" si="160"/>
        <v>13.243304309315802</v>
      </c>
      <c r="AN143" s="19">
        <f t="shared" si="160"/>
        <v>2.5199107166678085</v>
      </c>
      <c r="AO143" s="7">
        <f t="shared" si="169"/>
        <v>7.6235260793072138E-3</v>
      </c>
      <c r="AP143" s="7">
        <f t="shared" si="169"/>
        <v>1.1739657280615335E-2</v>
      </c>
      <c r="AQ143" s="7">
        <f t="shared" si="169"/>
        <v>8.4976345563401324E-3</v>
      </c>
      <c r="AR143" s="1">
        <f t="shared" si="164"/>
        <v>145732.99311323499</v>
      </c>
      <c r="AS143" s="1">
        <f t="shared" si="161"/>
        <v>102817.27026865444</v>
      </c>
      <c r="AT143" s="1">
        <f t="shared" si="162"/>
        <v>24710.00361440202</v>
      </c>
      <c r="AU143" s="1">
        <f t="shared" si="125"/>
        <v>29146.598622646998</v>
      </c>
      <c r="AV143" s="1">
        <f t="shared" si="126"/>
        <v>20563.454053730889</v>
      </c>
      <c r="AW143" s="1">
        <f t="shared" si="127"/>
        <v>4942.0007228804043</v>
      </c>
      <c r="AX143" s="16">
        <v>0</v>
      </c>
      <c r="AY143" s="16">
        <v>0</v>
      </c>
      <c r="AZ143" s="16">
        <v>0</v>
      </c>
      <c r="BA143">
        <f t="shared" si="165"/>
        <v>0</v>
      </c>
      <c r="BB143">
        <f t="shared" si="166"/>
        <v>0</v>
      </c>
      <c r="BC143">
        <f t="shared" si="166"/>
        <v>0</v>
      </c>
      <c r="BD143">
        <f t="shared" si="166"/>
        <v>0</v>
      </c>
      <c r="BE143">
        <f t="shared" si="167"/>
        <v>0</v>
      </c>
      <c r="BF143">
        <f t="shared" si="167"/>
        <v>0</v>
      </c>
      <c r="BG143">
        <f t="shared" si="167"/>
        <v>0</v>
      </c>
      <c r="BH143">
        <f t="shared" si="145"/>
        <v>0</v>
      </c>
      <c r="BI143">
        <f t="shared" si="170"/>
        <v>0</v>
      </c>
      <c r="BJ143">
        <f t="shared" si="170"/>
        <v>0</v>
      </c>
      <c r="BK143" s="7">
        <f t="shared" si="168"/>
        <v>4.1716434644962302E-2</v>
      </c>
    </row>
    <row r="144" spans="1:63">
      <c r="A144">
        <f t="shared" si="128"/>
        <v>2098</v>
      </c>
      <c r="B144" s="4">
        <f t="shared" si="146"/>
        <v>1283.925393565293</v>
      </c>
      <c r="C144" s="4">
        <f t="shared" si="147"/>
        <v>3558.0976317630743</v>
      </c>
      <c r="D144" s="4">
        <f t="shared" si="148"/>
        <v>6748.7198751081833</v>
      </c>
      <c r="E144" s="11">
        <f t="shared" si="129"/>
        <v>1.068688125520437E-4</v>
      </c>
      <c r="F144" s="11">
        <f t="shared" si="130"/>
        <v>2.1424840935216008E-4</v>
      </c>
      <c r="G144" s="11">
        <f t="shared" si="131"/>
        <v>4.7302390865872665E-4</v>
      </c>
      <c r="H144" s="4">
        <f t="shared" si="149"/>
        <v>147163.57226952666</v>
      </c>
      <c r="I144" s="4">
        <f t="shared" si="150"/>
        <v>104376.19987955218</v>
      </c>
      <c r="J144" s="4">
        <f t="shared" si="151"/>
        <v>24991.080475391944</v>
      </c>
      <c r="K144" s="4">
        <f t="shared" si="119"/>
        <v>114620.03400436895</v>
      </c>
      <c r="L144" s="4">
        <f t="shared" si="120"/>
        <v>29334.833015201071</v>
      </c>
      <c r="M144" s="4">
        <f t="shared" si="121"/>
        <v>3703.0845757235302</v>
      </c>
      <c r="N144" s="11">
        <f t="shared" si="132"/>
        <v>9.7085334653090882E-3</v>
      </c>
      <c r="O144" s="11">
        <f t="shared" si="133"/>
        <v>1.4944687426287295E-2</v>
      </c>
      <c r="P144" s="11">
        <f t="shared" si="134"/>
        <v>1.08968446858424E-2</v>
      </c>
      <c r="Q144" s="4">
        <f t="shared" si="135"/>
        <v>6533.3199952964314</v>
      </c>
      <c r="R144" s="4">
        <f t="shared" si="136"/>
        <v>18592.1911676899</v>
      </c>
      <c r="S144" s="4">
        <f t="shared" si="137"/>
        <v>5058.9116956991484</v>
      </c>
      <c r="T144" s="4">
        <f t="shared" si="152"/>
        <v>44.394953822749073</v>
      </c>
      <c r="U144" s="4">
        <f t="shared" si="153"/>
        <v>178.12672993598997</v>
      </c>
      <c r="V144" s="4">
        <f t="shared" si="154"/>
        <v>202.42869053543023</v>
      </c>
      <c r="W144" s="11">
        <f t="shared" si="138"/>
        <v>-1.219247815263802E-2</v>
      </c>
      <c r="X144" s="11">
        <f t="shared" si="139"/>
        <v>-1.3228699347321071E-2</v>
      </c>
      <c r="Y144" s="11">
        <f t="shared" si="140"/>
        <v>-1.2203590333800474E-2</v>
      </c>
      <c r="Z144" s="4">
        <f t="shared" si="163"/>
        <v>12433.081349632721</v>
      </c>
      <c r="AA144" s="4">
        <f t="shared" si="155"/>
        <v>68482.870791524329</v>
      </c>
      <c r="AB144" s="4">
        <f t="shared" si="156"/>
        <v>9027.1659416133662</v>
      </c>
      <c r="AC144" s="12">
        <f t="shared" si="157"/>
        <v>1.8982771096199993</v>
      </c>
      <c r="AD144" s="12">
        <f t="shared" si="158"/>
        <v>3.6898040476179941</v>
      </c>
      <c r="AE144" s="12">
        <f t="shared" si="159"/>
        <v>1.7826824727668424</v>
      </c>
      <c r="AF144" s="11">
        <f t="shared" si="141"/>
        <v>-2.9039671966837322E-3</v>
      </c>
      <c r="AG144" s="11">
        <f t="shared" si="142"/>
        <v>2.0567434751257441E-3</v>
      </c>
      <c r="AH144" s="11">
        <f t="shared" si="143"/>
        <v>8.257041531207765E-4</v>
      </c>
      <c r="AI144" s="1">
        <f t="shared" si="122"/>
        <v>265727.41777493746</v>
      </c>
      <c r="AJ144" s="1">
        <f t="shared" si="123"/>
        <v>179086.26661701425</v>
      </c>
      <c r="AK144" s="1">
        <f t="shared" si="124"/>
        <v>44352.933280818004</v>
      </c>
      <c r="AL144" s="19">
        <f t="shared" si="160"/>
        <v>39.453107624346281</v>
      </c>
      <c r="AM144" s="19">
        <f t="shared" si="160"/>
        <v>13.397221444631523</v>
      </c>
      <c r="AN144" s="19">
        <f t="shared" si="160"/>
        <v>2.5411098642488081</v>
      </c>
      <c r="AO144" s="7">
        <f t="shared" si="169"/>
        <v>7.5472908185141418E-3</v>
      </c>
      <c r="AP144" s="7">
        <f t="shared" si="169"/>
        <v>1.1622260707809182E-2</v>
      </c>
      <c r="AQ144" s="7">
        <f t="shared" si="169"/>
        <v>8.4126582107767311E-3</v>
      </c>
      <c r="AR144" s="1">
        <f t="shared" si="164"/>
        <v>147163.57226952666</v>
      </c>
      <c r="AS144" s="1">
        <f t="shared" si="161"/>
        <v>104376.19987955218</v>
      </c>
      <c r="AT144" s="1">
        <f t="shared" si="162"/>
        <v>24991.080475391944</v>
      </c>
      <c r="AU144" s="1">
        <f t="shared" si="125"/>
        <v>29432.714453905333</v>
      </c>
      <c r="AV144" s="1">
        <f t="shared" si="126"/>
        <v>20875.239975910437</v>
      </c>
      <c r="AW144" s="1">
        <f t="shared" si="127"/>
        <v>4998.2160950783891</v>
      </c>
      <c r="AX144" s="16">
        <v>0</v>
      </c>
      <c r="AY144" s="16">
        <v>0</v>
      </c>
      <c r="AZ144" s="16">
        <v>0</v>
      </c>
      <c r="BA144">
        <f t="shared" si="165"/>
        <v>0</v>
      </c>
      <c r="BB144">
        <f t="shared" si="166"/>
        <v>0</v>
      </c>
      <c r="BC144">
        <f t="shared" si="166"/>
        <v>0</v>
      </c>
      <c r="BD144">
        <f t="shared" si="166"/>
        <v>0</v>
      </c>
      <c r="BE144">
        <f t="shared" si="167"/>
        <v>0</v>
      </c>
      <c r="BF144">
        <f t="shared" si="167"/>
        <v>0</v>
      </c>
      <c r="BG144">
        <f t="shared" si="167"/>
        <v>0</v>
      </c>
      <c r="BH144">
        <f t="shared" si="145"/>
        <v>0</v>
      </c>
      <c r="BI144">
        <f t="shared" si="170"/>
        <v>0</v>
      </c>
      <c r="BJ144">
        <f t="shared" si="170"/>
        <v>0</v>
      </c>
      <c r="BK144" s="7">
        <f t="shared" si="168"/>
        <v>4.1611652594209375E-2</v>
      </c>
    </row>
    <row r="145" spans="1:63">
      <c r="A145">
        <f t="shared" si="128"/>
        <v>2099</v>
      </c>
      <c r="B145" s="4">
        <f t="shared" si="146"/>
        <v>1284.055744568398</v>
      </c>
      <c r="C145" s="4">
        <f t="shared" si="147"/>
        <v>3558.8218326831029</v>
      </c>
      <c r="D145" s="4">
        <f t="shared" si="148"/>
        <v>6751.7525656692615</v>
      </c>
      <c r="E145" s="11">
        <f t="shared" si="129"/>
        <v>1.0152537192444151E-4</v>
      </c>
      <c r="F145" s="11">
        <f t="shared" si="130"/>
        <v>2.0353598888455207E-4</v>
      </c>
      <c r="G145" s="11">
        <f t="shared" si="131"/>
        <v>4.493727132257903E-4</v>
      </c>
      <c r="H145" s="4">
        <f t="shared" si="149"/>
        <v>148592.99970640478</v>
      </c>
      <c r="I145" s="4">
        <f t="shared" si="150"/>
        <v>105941.89164781396</v>
      </c>
      <c r="J145" s="4">
        <f t="shared" si="151"/>
        <v>25271.943908749196</v>
      </c>
      <c r="K145" s="4">
        <f t="shared" si="119"/>
        <v>115721.61125789009</v>
      </c>
      <c r="L145" s="4">
        <f t="shared" si="120"/>
        <v>29768.810192990521</v>
      </c>
      <c r="M145" s="4">
        <f t="shared" si="121"/>
        <v>3743.0198549114243</v>
      </c>
      <c r="N145" s="11">
        <f t="shared" si="132"/>
        <v>9.6106868497278786E-3</v>
      </c>
      <c r="O145" s="11">
        <f t="shared" si="133"/>
        <v>1.4793920168714392E-2</v>
      </c>
      <c r="P145" s="11">
        <f t="shared" si="134"/>
        <v>1.0784328138141897E-2</v>
      </c>
      <c r="Q145" s="4">
        <f t="shared" si="135"/>
        <v>6516.3482721207702</v>
      </c>
      <c r="R145" s="4">
        <f t="shared" si="136"/>
        <v>18621.442842764245</v>
      </c>
      <c r="S145" s="4">
        <f t="shared" si="137"/>
        <v>5053.3357939681746</v>
      </c>
      <c r="T145" s="4">
        <f t="shared" si="152"/>
        <v>43.853669318177829</v>
      </c>
      <c r="U145" s="4">
        <f t="shared" si="153"/>
        <v>175.77034497994529</v>
      </c>
      <c r="V145" s="4">
        <f t="shared" si="154"/>
        <v>199.95833372432818</v>
      </c>
      <c r="W145" s="11">
        <f t="shared" si="138"/>
        <v>-1.219247815263802E-2</v>
      </c>
      <c r="X145" s="11">
        <f t="shared" si="139"/>
        <v>-1.3228699347321071E-2</v>
      </c>
      <c r="Y145" s="11">
        <f t="shared" si="140"/>
        <v>-1.2203590333800474E-2</v>
      </c>
      <c r="Z145" s="4">
        <f t="shared" si="163"/>
        <v>12366.036645304104</v>
      </c>
      <c r="AA145" s="4">
        <f t="shared" si="155"/>
        <v>68742.637998983773</v>
      </c>
      <c r="AB145" s="4">
        <f t="shared" si="156"/>
        <v>9025.8797689551866</v>
      </c>
      <c r="AC145" s="12">
        <f t="shared" si="157"/>
        <v>1.8927645751634472</v>
      </c>
      <c r="AD145" s="12">
        <f t="shared" si="158"/>
        <v>3.6973930280174248</v>
      </c>
      <c r="AE145" s="12">
        <f t="shared" si="159"/>
        <v>1.7841544410883017</v>
      </c>
      <c r="AF145" s="11">
        <f t="shared" si="141"/>
        <v>-2.9039671966837322E-3</v>
      </c>
      <c r="AG145" s="11">
        <f t="shared" si="142"/>
        <v>2.0567434751257441E-3</v>
      </c>
      <c r="AH145" s="11">
        <f t="shared" si="143"/>
        <v>8.257041531207765E-4</v>
      </c>
      <c r="AI145" s="1">
        <f t="shared" si="122"/>
        <v>268587.39045134909</v>
      </c>
      <c r="AJ145" s="1">
        <f t="shared" si="123"/>
        <v>182052.87993122326</v>
      </c>
      <c r="AK145" s="1">
        <f t="shared" si="124"/>
        <v>44915.856047814596</v>
      </c>
      <c r="AL145" s="19">
        <f t="shared" si="160"/>
        <v>39.74789406051201</v>
      </c>
      <c r="AM145" s="19">
        <f t="shared" si="160"/>
        <v>13.551370385017384</v>
      </c>
      <c r="AN145" s="19">
        <f t="shared" si="160"/>
        <v>2.5622735781251271</v>
      </c>
      <c r="AO145" s="7">
        <f t="shared" si="169"/>
        <v>7.4718179103290001E-3</v>
      </c>
      <c r="AP145" s="7">
        <f t="shared" si="169"/>
        <v>1.150603810073109E-2</v>
      </c>
      <c r="AQ145" s="7">
        <f t="shared" si="169"/>
        <v>8.3285316286689642E-3</v>
      </c>
      <c r="AR145" s="1">
        <f t="shared" si="164"/>
        <v>148592.99970640478</v>
      </c>
      <c r="AS145" s="1">
        <f t="shared" si="161"/>
        <v>105941.89164781396</v>
      </c>
      <c r="AT145" s="1">
        <f t="shared" si="162"/>
        <v>25271.943908749196</v>
      </c>
      <c r="AU145" s="1">
        <f t="shared" si="125"/>
        <v>29718.599941280958</v>
      </c>
      <c r="AV145" s="1">
        <f t="shared" si="126"/>
        <v>21188.378329562795</v>
      </c>
      <c r="AW145" s="1">
        <f t="shared" si="127"/>
        <v>5054.3887817498398</v>
      </c>
      <c r="AX145" s="16">
        <v>0</v>
      </c>
      <c r="AY145" s="16">
        <v>0</v>
      </c>
      <c r="AZ145" s="16">
        <v>0</v>
      </c>
      <c r="BA145">
        <f t="shared" si="165"/>
        <v>0</v>
      </c>
      <c r="BB145">
        <f t="shared" si="166"/>
        <v>0</v>
      </c>
      <c r="BC145">
        <f t="shared" si="166"/>
        <v>0</v>
      </c>
      <c r="BD145">
        <f t="shared" si="166"/>
        <v>0</v>
      </c>
      <c r="BE145">
        <f t="shared" si="167"/>
        <v>0</v>
      </c>
      <c r="BF145">
        <f t="shared" si="167"/>
        <v>0</v>
      </c>
      <c r="BG145">
        <f t="shared" si="167"/>
        <v>0</v>
      </c>
      <c r="BH145">
        <f t="shared" si="145"/>
        <v>0</v>
      </c>
      <c r="BI145">
        <f t="shared" si="170"/>
        <v>0</v>
      </c>
      <c r="BJ145">
        <f t="shared" si="170"/>
        <v>0</v>
      </c>
      <c r="BK145" s="7">
        <f t="shared" si="168"/>
        <v>4.1507482519142352E-2</v>
      </c>
    </row>
    <row r="146" spans="1:63">
      <c r="A146">
        <f t="shared" si="128"/>
        <v>2100</v>
      </c>
      <c r="B146" s="4">
        <f t="shared" si="146"/>
        <v>1284.1795905935851</v>
      </c>
      <c r="C146" s="4">
        <f t="shared" si="147"/>
        <v>3559.5099635880329</v>
      </c>
      <c r="D146" s="4">
        <f t="shared" si="148"/>
        <v>6754.6349163702516</v>
      </c>
      <c r="E146" s="11">
        <f t="shared" si="129"/>
        <v>9.6449103328219432E-5</v>
      </c>
      <c r="F146" s="11">
        <f t="shared" si="130"/>
        <v>1.9335918944032445E-4</v>
      </c>
      <c r="G146" s="11">
        <f t="shared" si="131"/>
        <v>4.2690407756450075E-4</v>
      </c>
      <c r="H146" s="4">
        <f t="shared" si="149"/>
        <v>150021.16035578356</v>
      </c>
      <c r="I146" s="4">
        <f t="shared" si="150"/>
        <v>107514.16673396289</v>
      </c>
      <c r="J146" s="4">
        <f t="shared" si="151"/>
        <v>25552.577627369661</v>
      </c>
      <c r="K146" s="4">
        <f t="shared" si="119"/>
        <v>116822.57018774097</v>
      </c>
      <c r="L146" s="4">
        <f t="shared" si="120"/>
        <v>30204.766339686601</v>
      </c>
      <c r="M146" s="4">
        <f t="shared" si="121"/>
        <v>3782.9694637442949</v>
      </c>
      <c r="N146" s="11">
        <f t="shared" si="132"/>
        <v>9.5138575922293356E-3</v>
      </c>
      <c r="O146" s="11">
        <f t="shared" si="133"/>
        <v>1.4644728622668746E-2</v>
      </c>
      <c r="P146" s="11">
        <f t="shared" si="134"/>
        <v>1.0673095623698226E-2</v>
      </c>
      <c r="Q146" s="4">
        <f t="shared" si="135"/>
        <v>6498.764307087803</v>
      </c>
      <c r="R146" s="4">
        <f t="shared" si="136"/>
        <v>18647.80883373454</v>
      </c>
      <c r="S146" s="4">
        <f t="shared" si="137"/>
        <v>5047.0971997906045</v>
      </c>
      <c r="T146" s="4">
        <f t="shared" si="152"/>
        <v>43.318984413102932</v>
      </c>
      <c r="U146" s="4">
        <f t="shared" si="153"/>
        <v>173.44513193203068</v>
      </c>
      <c r="V146" s="4">
        <f t="shared" si="154"/>
        <v>197.51812413572713</v>
      </c>
      <c r="W146" s="11">
        <f t="shared" si="138"/>
        <v>-1.219247815263802E-2</v>
      </c>
      <c r="X146" s="11">
        <f t="shared" si="139"/>
        <v>-1.3228699347321071E-2</v>
      </c>
      <c r="Y146" s="11">
        <f t="shared" si="140"/>
        <v>-1.2203590333800474E-2</v>
      </c>
      <c r="Z146" s="4">
        <f t="shared" si="163"/>
        <v>12298.095889648508</v>
      </c>
      <c r="AA146" s="4">
        <f t="shared" si="155"/>
        <v>68992.401357594907</v>
      </c>
      <c r="AB146" s="4">
        <f t="shared" si="156"/>
        <v>9023.3759912018722</v>
      </c>
      <c r="AC146" s="12">
        <f t="shared" si="157"/>
        <v>1.8872680489261275</v>
      </c>
      <c r="AD146" s="12">
        <f t="shared" si="158"/>
        <v>3.7049976170027752</v>
      </c>
      <c r="AE146" s="12">
        <f t="shared" si="159"/>
        <v>1.7856276248201173</v>
      </c>
      <c r="AF146" s="11">
        <f t="shared" si="141"/>
        <v>-2.9039671966837322E-3</v>
      </c>
      <c r="AG146" s="11">
        <f t="shared" si="142"/>
        <v>2.0567434751257441E-3</v>
      </c>
      <c r="AH146" s="11">
        <f t="shared" si="143"/>
        <v>8.257041531207765E-4</v>
      </c>
      <c r="AI146" s="1">
        <f t="shared" si="122"/>
        <v>271447.25134749513</v>
      </c>
      <c r="AJ146" s="1">
        <f t="shared" si="123"/>
        <v>185035.97026766371</v>
      </c>
      <c r="AK146" s="1">
        <f t="shared" si="124"/>
        <v>45478.659224782976</v>
      </c>
      <c r="AL146" s="19">
        <f t="shared" si="160"/>
        <v>40.041913196983813</v>
      </c>
      <c r="AM146" s="19">
        <f t="shared" si="160"/>
        <v>13.705733743144842</v>
      </c>
      <c r="AN146" s="19">
        <f t="shared" si="160"/>
        <v>2.583400154896478</v>
      </c>
      <c r="AO146" s="7">
        <f t="shared" si="169"/>
        <v>7.3970997312257101E-3</v>
      </c>
      <c r="AP146" s="7">
        <f t="shared" si="169"/>
        <v>1.1390977719723779E-2</v>
      </c>
      <c r="AQ146" s="7">
        <f t="shared" si="169"/>
        <v>8.245246312382274E-3</v>
      </c>
      <c r="AR146" s="1">
        <f t="shared" si="164"/>
        <v>150021.16035578356</v>
      </c>
      <c r="AS146" s="1">
        <f t="shared" si="161"/>
        <v>107514.16673396289</v>
      </c>
      <c r="AT146" s="1">
        <f t="shared" si="162"/>
        <v>25552.577627369661</v>
      </c>
      <c r="AU146" s="1">
        <f t="shared" si="125"/>
        <v>30004.232071156715</v>
      </c>
      <c r="AV146" s="1">
        <f t="shared" si="126"/>
        <v>21502.83334679258</v>
      </c>
      <c r="AW146" s="1">
        <f t="shared" si="127"/>
        <v>5110.5155254739329</v>
      </c>
      <c r="AX146" s="16">
        <v>0</v>
      </c>
      <c r="AY146" s="16">
        <v>0</v>
      </c>
      <c r="AZ146" s="16">
        <v>0</v>
      </c>
      <c r="BA146">
        <f t="shared" si="165"/>
        <v>0</v>
      </c>
      <c r="BB146">
        <f t="shared" si="166"/>
        <v>0</v>
      </c>
      <c r="BC146">
        <f t="shared" si="166"/>
        <v>0</v>
      </c>
      <c r="BD146">
        <f t="shared" si="166"/>
        <v>0</v>
      </c>
      <c r="BE146">
        <f t="shared" si="167"/>
        <v>0</v>
      </c>
      <c r="BF146">
        <f t="shared" si="167"/>
        <v>0</v>
      </c>
      <c r="BG146">
        <f t="shared" si="167"/>
        <v>0</v>
      </c>
      <c r="BH146">
        <f t="shared" si="145"/>
        <v>0</v>
      </c>
      <c r="BI146">
        <f t="shared" si="170"/>
        <v>0</v>
      </c>
      <c r="BJ146">
        <f t="shared" si="170"/>
        <v>0</v>
      </c>
      <c r="BK146" s="7">
        <f t="shared" si="168"/>
        <v>4.1403937205780145E-2</v>
      </c>
    </row>
    <row r="147" spans="1:63">
      <c r="A147">
        <f t="shared" si="128"/>
        <v>2101</v>
      </c>
      <c r="B147" s="4">
        <f t="shared" si="146"/>
        <v>1284.2972556651091</v>
      </c>
      <c r="C147" s="4">
        <f t="shared" si="147"/>
        <v>3560.1638143513292</v>
      </c>
      <c r="D147" s="4">
        <f t="shared" si="148"/>
        <v>6757.3743184990963</v>
      </c>
      <c r="E147" s="11">
        <f t="shared" si="129"/>
        <v>9.1626648161808452E-5</v>
      </c>
      <c r="F147" s="11">
        <f t="shared" si="130"/>
        <v>1.8369122996830822E-4</v>
      </c>
      <c r="G147" s="11">
        <f t="shared" si="131"/>
        <v>4.0555887368627571E-4</v>
      </c>
      <c r="H147" s="4">
        <f t="shared" si="149"/>
        <v>151447.94010971754</v>
      </c>
      <c r="I147" s="4">
        <f t="shared" si="150"/>
        <v>109092.8454368727</v>
      </c>
      <c r="J147" s="4">
        <f t="shared" si="151"/>
        <v>25832.965313553701</v>
      </c>
      <c r="K147" s="4">
        <f t="shared" si="119"/>
        <v>117922.80910176516</v>
      </c>
      <c r="L147" s="4">
        <f t="shared" si="120"/>
        <v>30642.647677365287</v>
      </c>
      <c r="M147" s="4">
        <f t="shared" si="121"/>
        <v>3822.9294539497332</v>
      </c>
      <c r="N147" s="11">
        <f t="shared" si="132"/>
        <v>9.418033794805547E-3</v>
      </c>
      <c r="O147" s="11">
        <f t="shared" si="133"/>
        <v>1.4497094026625357E-2</v>
      </c>
      <c r="P147" s="11">
        <f t="shared" si="134"/>
        <v>1.0563127878353784E-2</v>
      </c>
      <c r="Q147" s="4">
        <f t="shared" si="135"/>
        <v>6480.5813389472323</v>
      </c>
      <c r="R147" s="4">
        <f t="shared" si="136"/>
        <v>18671.314508210296</v>
      </c>
      <c r="S147" s="4">
        <f t="shared" si="137"/>
        <v>5040.2102880290768</v>
      </c>
      <c r="T147" s="4">
        <f t="shared" si="152"/>
        <v>42.790818642051704</v>
      </c>
      <c r="U147" s="4">
        <f t="shared" si="153"/>
        <v>171.15067842844542</v>
      </c>
      <c r="V147" s="4">
        <f t="shared" si="154"/>
        <v>195.10769386527397</v>
      </c>
      <c r="W147" s="11">
        <f t="shared" si="138"/>
        <v>-1.219247815263802E-2</v>
      </c>
      <c r="X147" s="11">
        <f t="shared" si="139"/>
        <v>-1.3228699347321071E-2</v>
      </c>
      <c r="Y147" s="11">
        <f t="shared" si="140"/>
        <v>-1.2203590333800474E-2</v>
      </c>
      <c r="Z147" s="4">
        <f t="shared" si="163"/>
        <v>12229.29333727777</v>
      </c>
      <c r="AA147" s="4">
        <f t="shared" si="155"/>
        <v>69232.187877542048</v>
      </c>
      <c r="AB147" s="4">
        <f t="shared" si="156"/>
        <v>9019.6776259453036</v>
      </c>
      <c r="AC147" s="12">
        <f t="shared" si="157"/>
        <v>1.8817874844206968</v>
      </c>
      <c r="AD147" s="12">
        <f t="shared" si="158"/>
        <v>3.7126178466769022</v>
      </c>
      <c r="AE147" s="12">
        <f t="shared" si="159"/>
        <v>1.7871020249658585</v>
      </c>
      <c r="AF147" s="11">
        <f t="shared" si="141"/>
        <v>-2.9039671966837322E-3</v>
      </c>
      <c r="AG147" s="11">
        <f t="shared" si="142"/>
        <v>2.0567434751257441E-3</v>
      </c>
      <c r="AH147" s="11">
        <f t="shared" si="143"/>
        <v>8.257041531207765E-4</v>
      </c>
      <c r="AI147" s="1">
        <f t="shared" si="122"/>
        <v>274306.75828390231</v>
      </c>
      <c r="AJ147" s="1">
        <f t="shared" si="123"/>
        <v>188035.20658768993</v>
      </c>
      <c r="AK147" s="1">
        <f t="shared" si="124"/>
        <v>46041.308827778616</v>
      </c>
      <c r="AL147" s="19">
        <f t="shared" ref="AL147:AN162" si="171">AL146*(1+AO147)</f>
        <v>40.335145282077512</v>
      </c>
      <c r="AM147" s="19">
        <f t="shared" si="171"/>
        <v>13.860294233768464</v>
      </c>
      <c r="AN147" s="19">
        <f t="shared" si="171"/>
        <v>2.6044879177910407</v>
      </c>
      <c r="AO147" s="7">
        <f t="shared" si="169"/>
        <v>7.3231287339134525E-3</v>
      </c>
      <c r="AP147" s="7">
        <f t="shared" si="169"/>
        <v>1.1277067942526541E-2</v>
      </c>
      <c r="AQ147" s="7">
        <f t="shared" si="169"/>
        <v>8.1627938492584515E-3</v>
      </c>
      <c r="AR147" s="1">
        <f t="shared" si="164"/>
        <v>151447.94010971754</v>
      </c>
      <c r="AS147" s="1">
        <f t="shared" si="161"/>
        <v>109092.8454368727</v>
      </c>
      <c r="AT147" s="1">
        <f t="shared" si="162"/>
        <v>25832.965313553701</v>
      </c>
      <c r="AU147" s="1">
        <f t="shared" si="125"/>
        <v>30289.588021943509</v>
      </c>
      <c r="AV147" s="1">
        <f t="shared" si="126"/>
        <v>21818.569087374541</v>
      </c>
      <c r="AW147" s="1">
        <f t="shared" si="127"/>
        <v>5166.5930627107409</v>
      </c>
      <c r="AX147" s="16">
        <v>0</v>
      </c>
      <c r="AY147" s="16">
        <v>0</v>
      </c>
      <c r="AZ147" s="16">
        <v>0</v>
      </c>
      <c r="BA147">
        <f t="shared" si="165"/>
        <v>0</v>
      </c>
      <c r="BB147">
        <f t="shared" si="166"/>
        <v>0</v>
      </c>
      <c r="BC147">
        <f t="shared" si="166"/>
        <v>0</v>
      </c>
      <c r="BD147">
        <f t="shared" si="166"/>
        <v>0</v>
      </c>
      <c r="BE147">
        <f t="shared" si="167"/>
        <v>0</v>
      </c>
      <c r="BF147">
        <f t="shared" si="167"/>
        <v>0</v>
      </c>
      <c r="BG147">
        <f t="shared" si="167"/>
        <v>0</v>
      </c>
      <c r="BH147">
        <f t="shared" si="145"/>
        <v>0</v>
      </c>
      <c r="BI147">
        <f t="shared" si="170"/>
        <v>0</v>
      </c>
      <c r="BJ147">
        <f t="shared" si="170"/>
        <v>0</v>
      </c>
      <c r="BK147" s="7">
        <f t="shared" si="168"/>
        <v>4.1301028381818899E-2</v>
      </c>
    </row>
    <row r="148" spans="1:63">
      <c r="A148">
        <f t="shared" si="128"/>
        <v>2102</v>
      </c>
      <c r="B148" s="4">
        <f t="shared" si="146"/>
        <v>1284.4090477252503</v>
      </c>
      <c r="C148" s="4">
        <f t="shared" si="147"/>
        <v>3560.785086677779</v>
      </c>
      <c r="D148" s="4">
        <f t="shared" si="148"/>
        <v>6759.9778059608989</v>
      </c>
      <c r="E148" s="11">
        <f t="shared" si="129"/>
        <v>8.704531575371803E-5</v>
      </c>
      <c r="F148" s="11">
        <f t="shared" si="130"/>
        <v>1.745066684698928E-4</v>
      </c>
      <c r="G148" s="11">
        <f t="shared" si="131"/>
        <v>3.8528093000196189E-4</v>
      </c>
      <c r="H148" s="4">
        <f t="shared" si="149"/>
        <v>152873.22585195929</v>
      </c>
      <c r="I148" s="4">
        <f t="shared" si="150"/>
        <v>110677.74727006593</v>
      </c>
      <c r="J148" s="4">
        <f t="shared" si="151"/>
        <v>26113.090623371951</v>
      </c>
      <c r="K148" s="4">
        <f t="shared" si="119"/>
        <v>119022.2274770682</v>
      </c>
      <c r="L148" s="4">
        <f t="shared" si="120"/>
        <v>31082.400250481987</v>
      </c>
      <c r="M148" s="4">
        <f t="shared" si="121"/>
        <v>3862.8959107447981</v>
      </c>
      <c r="N148" s="11">
        <f t="shared" si="132"/>
        <v>9.323203743851316E-3</v>
      </c>
      <c r="O148" s="11">
        <f t="shared" si="133"/>
        <v>1.4350997921159792E-2</v>
      </c>
      <c r="P148" s="11">
        <f t="shared" si="134"/>
        <v>1.045440604554515E-2</v>
      </c>
      <c r="Q148" s="4">
        <f t="shared" si="135"/>
        <v>6461.8125274628683</v>
      </c>
      <c r="R148" s="4">
        <f t="shared" si="136"/>
        <v>18691.985948539161</v>
      </c>
      <c r="S148" s="4">
        <f t="shared" si="137"/>
        <v>5032.6892472824866</v>
      </c>
      <c r="T148" s="4">
        <f t="shared" si="152"/>
        <v>42.269092520624994</v>
      </c>
      <c r="U148" s="4">
        <f t="shared" si="153"/>
        <v>168.88657756042548</v>
      </c>
      <c r="V148" s="4">
        <f t="shared" si="154"/>
        <v>192.72667949836961</v>
      </c>
      <c r="W148" s="11">
        <f t="shared" si="138"/>
        <v>-1.219247815263802E-2</v>
      </c>
      <c r="X148" s="11">
        <f t="shared" si="139"/>
        <v>-1.3228699347321071E-2</v>
      </c>
      <c r="Y148" s="11">
        <f t="shared" si="140"/>
        <v>-1.2203590333800474E-2</v>
      </c>
      <c r="Z148" s="4">
        <f t="shared" si="163"/>
        <v>12159.662752252101</v>
      </c>
      <c r="AA148" s="4">
        <f t="shared" si="155"/>
        <v>69462.027801823962</v>
      </c>
      <c r="AB148" s="4">
        <f t="shared" si="156"/>
        <v>9014.8074348181126</v>
      </c>
      <c r="AC148" s="12">
        <f t="shared" si="157"/>
        <v>1.8763228352948091</v>
      </c>
      <c r="AD148" s="12">
        <f t="shared" si="158"/>
        <v>3.7202537492086902</v>
      </c>
      <c r="AE148" s="12">
        <f t="shared" si="159"/>
        <v>1.7885776425299234</v>
      </c>
      <c r="AF148" s="11">
        <f t="shared" si="141"/>
        <v>-2.9039671966837322E-3</v>
      </c>
      <c r="AG148" s="11">
        <f t="shared" si="142"/>
        <v>2.0567434751257441E-3</v>
      </c>
      <c r="AH148" s="11">
        <f t="shared" si="143"/>
        <v>8.257041531207765E-4</v>
      </c>
      <c r="AI148" s="1">
        <f t="shared" si="122"/>
        <v>277165.6704774556</v>
      </c>
      <c r="AJ148" s="1">
        <f t="shared" si="123"/>
        <v>191050.2550162955</v>
      </c>
      <c r="AK148" s="1">
        <f t="shared" si="124"/>
        <v>46603.77100771149</v>
      </c>
      <c r="AL148" s="19">
        <f t="shared" si="171"/>
        <v>40.627570948865248</v>
      </c>
      <c r="AM148" s="19">
        <f t="shared" si="171"/>
        <v>14.015034678748302</v>
      </c>
      <c r="AN148" s="19">
        <f t="shared" si="171"/>
        <v>2.625535216767295</v>
      </c>
      <c r="AO148" s="7">
        <f t="shared" si="169"/>
        <v>7.2498974465743183E-3</v>
      </c>
      <c r="AP148" s="7">
        <f t="shared" si="169"/>
        <v>1.1164297263101275E-2</v>
      </c>
      <c r="AQ148" s="7">
        <f t="shared" si="169"/>
        <v>8.0811659107658668E-3</v>
      </c>
      <c r="AR148" s="1">
        <f t="shared" si="164"/>
        <v>152873.22585195929</v>
      </c>
      <c r="AS148" s="1">
        <f t="shared" si="161"/>
        <v>110677.74727006593</v>
      </c>
      <c r="AT148" s="1">
        <f t="shared" si="162"/>
        <v>26113.090623371951</v>
      </c>
      <c r="AU148" s="1">
        <f t="shared" si="125"/>
        <v>30574.645170391857</v>
      </c>
      <c r="AV148" s="1">
        <f t="shared" si="126"/>
        <v>22135.549454013188</v>
      </c>
      <c r="AW148" s="1">
        <f t="shared" si="127"/>
        <v>5222.6181246743909</v>
      </c>
      <c r="AX148" s="16">
        <v>0</v>
      </c>
      <c r="AY148" s="16">
        <v>0</v>
      </c>
      <c r="AZ148" s="16">
        <v>0</v>
      </c>
      <c r="BA148">
        <f t="shared" si="165"/>
        <v>0</v>
      </c>
      <c r="BB148">
        <f t="shared" si="166"/>
        <v>0</v>
      </c>
      <c r="BC148">
        <f t="shared" si="166"/>
        <v>0</v>
      </c>
      <c r="BD148">
        <f t="shared" si="166"/>
        <v>0</v>
      </c>
      <c r="BE148">
        <f t="shared" si="167"/>
        <v>0</v>
      </c>
      <c r="BF148">
        <f t="shared" si="167"/>
        <v>0</v>
      </c>
      <c r="BG148">
        <f t="shared" si="167"/>
        <v>0</v>
      </c>
      <c r="BH148">
        <f t="shared" si="145"/>
        <v>0</v>
      </c>
      <c r="BI148">
        <f t="shared" si="170"/>
        <v>0</v>
      </c>
      <c r="BJ148">
        <f t="shared" si="170"/>
        <v>0</v>
      </c>
      <c r="BK148" s="7">
        <f t="shared" si="168"/>
        <v>4.119876677596232E-2</v>
      </c>
    </row>
    <row r="149" spans="1:63">
      <c r="A149">
        <f t="shared" si="128"/>
        <v>2103</v>
      </c>
      <c r="B149" s="4">
        <f t="shared" si="146"/>
        <v>1284.5152594268106</v>
      </c>
      <c r="C149" s="4">
        <f t="shared" si="147"/>
        <v>3561.3753983832617</v>
      </c>
      <c r="D149" s="4">
        <f t="shared" si="148"/>
        <v>6762.4520719699776</v>
      </c>
      <c r="E149" s="11">
        <f t="shared" si="129"/>
        <v>8.2693049966032128E-5</v>
      </c>
      <c r="F149" s="11">
        <f t="shared" si="130"/>
        <v>1.6578133504639814E-4</v>
      </c>
      <c r="G149" s="11">
        <f t="shared" si="131"/>
        <v>3.6601688350186378E-4</v>
      </c>
      <c r="H149" s="4">
        <f t="shared" si="149"/>
        <v>154296.90548865276</v>
      </c>
      <c r="I149" s="4">
        <f t="shared" si="150"/>
        <v>112268.69103807301</v>
      </c>
      <c r="J149" s="4">
        <f t="shared" si="151"/>
        <v>26392.937191543249</v>
      </c>
      <c r="K149" s="4">
        <f t="shared" si="119"/>
        <v>120120.72597526375</v>
      </c>
      <c r="L149" s="4">
        <f t="shared" si="120"/>
        <v>31523.969949654573</v>
      </c>
      <c r="M149" s="4">
        <f t="shared" si="121"/>
        <v>3902.8649535189525</v>
      </c>
      <c r="N149" s="11">
        <f t="shared" si="132"/>
        <v>9.2293559067124775E-3</v>
      </c>
      <c r="O149" s="11">
        <f t="shared" si="133"/>
        <v>1.420642214288903E-2</v>
      </c>
      <c r="P149" s="11">
        <f t="shared" si="134"/>
        <v>1.0346911668776437E-2</v>
      </c>
      <c r="Q149" s="4">
        <f t="shared" si="135"/>
        <v>6442.4709510408757</v>
      </c>
      <c r="R149" s="4">
        <f t="shared" si="136"/>
        <v>18709.849927656553</v>
      </c>
      <c r="S149" s="4">
        <f t="shared" si="137"/>
        <v>5024.548082065091</v>
      </c>
      <c r="T149" s="4">
        <f t="shared" si="152"/>
        <v>41.753727533535439</v>
      </c>
      <c r="U149" s="4">
        <f t="shared" si="153"/>
        <v>166.65242780208058</v>
      </c>
      <c r="V149" s="4">
        <f t="shared" si="154"/>
        <v>190.37472205537784</v>
      </c>
      <c r="W149" s="11">
        <f t="shared" si="138"/>
        <v>-1.219247815263802E-2</v>
      </c>
      <c r="X149" s="11">
        <f t="shared" si="139"/>
        <v>-1.3228699347321071E-2</v>
      </c>
      <c r="Y149" s="11">
        <f t="shared" si="140"/>
        <v>-1.2203590333800474E-2</v>
      </c>
      <c r="Z149" s="4">
        <f t="shared" si="163"/>
        <v>12089.237408041334</v>
      </c>
      <c r="AA149" s="4">
        <f t="shared" si="155"/>
        <v>69681.954547409798</v>
      </c>
      <c r="AB149" s="4">
        <f t="shared" si="156"/>
        <v>9008.7879260850787</v>
      </c>
      <c r="AC149" s="12">
        <f t="shared" si="157"/>
        <v>1.8708740553307244</v>
      </c>
      <c r="AD149" s="12">
        <f t="shared" si="158"/>
        <v>3.7279053568331872</v>
      </c>
      <c r="AE149" s="12">
        <f t="shared" si="159"/>
        <v>1.7900544785175392</v>
      </c>
      <c r="AF149" s="11">
        <f t="shared" si="141"/>
        <v>-2.9039671966837322E-3</v>
      </c>
      <c r="AG149" s="11">
        <f t="shared" si="142"/>
        <v>2.0567434751257441E-3</v>
      </c>
      <c r="AH149" s="11">
        <f t="shared" si="143"/>
        <v>8.257041531207765E-4</v>
      </c>
      <c r="AI149" s="1">
        <f t="shared" si="122"/>
        <v>280023.74860010191</v>
      </c>
      <c r="AJ149" s="1">
        <f t="shared" si="123"/>
        <v>194080.77896867914</v>
      </c>
      <c r="AK149" s="1">
        <f t="shared" si="124"/>
        <v>47166.012031614737</v>
      </c>
      <c r="AL149" s="19">
        <f t="shared" si="171"/>
        <v>40.919171214519118</v>
      </c>
      <c r="AM149" s="19">
        <f t="shared" si="171"/>
        <v>14.16993801192146</v>
      </c>
      <c r="AN149" s="19">
        <f t="shared" si="171"/>
        <v>2.6465404286016376</v>
      </c>
      <c r="AO149" s="7">
        <f t="shared" si="169"/>
        <v>7.1773984721085751E-3</v>
      </c>
      <c r="AP149" s="7">
        <f t="shared" si="169"/>
        <v>1.1052654290470263E-2</v>
      </c>
      <c r="AQ149" s="7">
        <f t="shared" si="169"/>
        <v>8.0003542516582076E-3</v>
      </c>
      <c r="AR149" s="1">
        <f t="shared" si="164"/>
        <v>154296.90548865276</v>
      </c>
      <c r="AS149" s="1">
        <f t="shared" si="161"/>
        <v>112268.69103807301</v>
      </c>
      <c r="AT149" s="1">
        <f t="shared" si="162"/>
        <v>26392.937191543249</v>
      </c>
      <c r="AU149" s="1">
        <f t="shared" si="125"/>
        <v>30859.381097730555</v>
      </c>
      <c r="AV149" s="1">
        <f t="shared" si="126"/>
        <v>22453.738207614602</v>
      </c>
      <c r="AW149" s="1">
        <f t="shared" si="127"/>
        <v>5278.5874383086502</v>
      </c>
      <c r="AX149" s="16">
        <v>0</v>
      </c>
      <c r="AY149" s="16">
        <v>0</v>
      </c>
      <c r="AZ149" s="16">
        <v>0</v>
      </c>
      <c r="BA149">
        <f t="shared" si="165"/>
        <v>0</v>
      </c>
      <c r="BB149">
        <f t="shared" si="166"/>
        <v>0</v>
      </c>
      <c r="BC149">
        <f t="shared" si="166"/>
        <v>0</v>
      </c>
      <c r="BD149">
        <f t="shared" si="166"/>
        <v>0</v>
      </c>
      <c r="BE149">
        <f t="shared" si="167"/>
        <v>0</v>
      </c>
      <c r="BF149">
        <f t="shared" si="167"/>
        <v>0</v>
      </c>
      <c r="BG149">
        <f t="shared" si="167"/>
        <v>0</v>
      </c>
      <c r="BH149">
        <f t="shared" si="145"/>
        <v>0</v>
      </c>
      <c r="BI149">
        <f t="shared" si="170"/>
        <v>0</v>
      </c>
      <c r="BJ149">
        <f t="shared" si="170"/>
        <v>0</v>
      </c>
      <c r="BK149" s="7">
        <f t="shared" si="168"/>
        <v>4.1097162174006802E-2</v>
      </c>
    </row>
    <row r="150" spans="1:63">
      <c r="A150">
        <f t="shared" si="128"/>
        <v>2104</v>
      </c>
      <c r="B150" s="4">
        <f t="shared" si="146"/>
        <v>1284.6161688871139</v>
      </c>
      <c r="C150" s="4">
        <f t="shared" si="147"/>
        <v>3561.936287473</v>
      </c>
      <c r="D150" s="4">
        <f t="shared" si="148"/>
        <v>6764.8034850205804</v>
      </c>
      <c r="E150" s="11">
        <f t="shared" si="129"/>
        <v>7.8558397467730525E-5</v>
      </c>
      <c r="F150" s="11">
        <f t="shared" si="130"/>
        <v>1.5749226829407821E-4</v>
      </c>
      <c r="G150" s="11">
        <f t="shared" si="131"/>
        <v>3.4771603932677055E-4</v>
      </c>
      <c r="H150" s="4">
        <f t="shared" si="149"/>
        <v>155718.86797812788</v>
      </c>
      <c r="I150" s="4">
        <f t="shared" si="150"/>
        <v>113865.49491275198</v>
      </c>
      <c r="J150" s="4">
        <f t="shared" si="151"/>
        <v>26672.488636763836</v>
      </c>
      <c r="K150" s="4">
        <f t="shared" si="119"/>
        <v>121218.20645697611</v>
      </c>
      <c r="L150" s="4">
        <f t="shared" si="120"/>
        <v>31967.302535198731</v>
      </c>
      <c r="M150" s="4">
        <f t="shared" si="121"/>
        <v>3942.8327365052332</v>
      </c>
      <c r="N150" s="11">
        <f t="shared" si="132"/>
        <v>9.1364789281940251E-3</v>
      </c>
      <c r="O150" s="11">
        <f t="shared" si="133"/>
        <v>1.406334881844451E-2</v>
      </c>
      <c r="P150" s="11">
        <f t="shared" si="134"/>
        <v>1.0240626683801768E-2</v>
      </c>
      <c r="Q150" s="4">
        <f t="shared" si="135"/>
        <v>6422.5696043995895</v>
      </c>
      <c r="R150" s="4">
        <f t="shared" si="136"/>
        <v>18724.93388494994</v>
      </c>
      <c r="S150" s="4">
        <f t="shared" si="137"/>
        <v>5015.8006150173151</v>
      </c>
      <c r="T150" s="4">
        <f t="shared" si="152"/>
        <v>41.244646122791607</v>
      </c>
      <c r="U150" s="4">
        <f t="shared" si="153"/>
        <v>164.44783293918573</v>
      </c>
      <c r="V150" s="4">
        <f t="shared" si="154"/>
        <v>188.05146693750288</v>
      </c>
      <c r="W150" s="11">
        <f t="shared" si="138"/>
        <v>-1.219247815263802E-2</v>
      </c>
      <c r="X150" s="11">
        <f t="shared" si="139"/>
        <v>-1.3228699347321071E-2</v>
      </c>
      <c r="Y150" s="11">
        <f t="shared" si="140"/>
        <v>-1.2203590333800474E-2</v>
      </c>
      <c r="Z150" s="4">
        <f t="shared" si="163"/>
        <v>12018.050087609161</v>
      </c>
      <c r="AA150" s="4">
        <f t="shared" si="155"/>
        <v>69892.004645496578</v>
      </c>
      <c r="AB150" s="4">
        <f t="shared" si="156"/>
        <v>9001.6413573391292</v>
      </c>
      <c r="AC150" s="12">
        <f t="shared" si="157"/>
        <v>1.8654410984449172</v>
      </c>
      <c r="AD150" s="12">
        <f t="shared" si="158"/>
        <v>3.7355727018517402</v>
      </c>
      <c r="AE150" s="12">
        <f t="shared" si="159"/>
        <v>1.7915325339347636</v>
      </c>
      <c r="AF150" s="11">
        <f t="shared" si="141"/>
        <v>-2.9039671966837322E-3</v>
      </c>
      <c r="AG150" s="11">
        <f t="shared" si="142"/>
        <v>2.0567434751257441E-3</v>
      </c>
      <c r="AH150" s="11">
        <f t="shared" si="143"/>
        <v>8.257041531207765E-4</v>
      </c>
      <c r="AI150" s="1">
        <f t="shared" si="122"/>
        <v>282880.75483782229</v>
      </c>
      <c r="AJ150" s="1">
        <f t="shared" si="123"/>
        <v>197126.43927942583</v>
      </c>
      <c r="AK150" s="1">
        <f t="shared" si="124"/>
        <v>47727.998266761912</v>
      </c>
      <c r="AL150" s="19">
        <f t="shared" si="171"/>
        <v>41.209927479504607</v>
      </c>
      <c r="AM150" s="19">
        <f t="shared" si="171"/>
        <v>14.32498728382299</v>
      </c>
      <c r="AN150" s="19">
        <f t="shared" si="171"/>
        <v>2.6675019569620848</v>
      </c>
      <c r="AO150" s="7">
        <f t="shared" si="169"/>
        <v>7.1056244873874894E-3</v>
      </c>
      <c r="AP150" s="7">
        <f t="shared" si="169"/>
        <v>1.0942127747565559E-2</v>
      </c>
      <c r="AQ150" s="7">
        <f t="shared" si="169"/>
        <v>7.9203507091416252E-3</v>
      </c>
      <c r="AR150" s="1">
        <f t="shared" si="164"/>
        <v>155718.86797812788</v>
      </c>
      <c r="AS150" s="1">
        <f t="shared" si="161"/>
        <v>113865.49491275198</v>
      </c>
      <c r="AT150" s="1">
        <f t="shared" si="162"/>
        <v>26672.488636763836</v>
      </c>
      <c r="AU150" s="1">
        <f t="shared" si="125"/>
        <v>31143.773595625578</v>
      </c>
      <c r="AV150" s="1">
        <f t="shared" si="126"/>
        <v>22773.098982550397</v>
      </c>
      <c r="AW150" s="1">
        <f t="shared" si="127"/>
        <v>5334.4977273527675</v>
      </c>
      <c r="AX150" s="16">
        <v>0</v>
      </c>
      <c r="AY150" s="16">
        <v>0</v>
      </c>
      <c r="AZ150" s="16">
        <v>0</v>
      </c>
      <c r="BA150">
        <f t="shared" si="165"/>
        <v>0</v>
      </c>
      <c r="BB150">
        <f t="shared" si="166"/>
        <v>0</v>
      </c>
      <c r="BC150">
        <f t="shared" si="166"/>
        <v>0</v>
      </c>
      <c r="BD150">
        <f t="shared" si="166"/>
        <v>0</v>
      </c>
      <c r="BE150">
        <f t="shared" si="167"/>
        <v>0</v>
      </c>
      <c r="BF150">
        <f t="shared" si="167"/>
        <v>0</v>
      </c>
      <c r="BG150">
        <f t="shared" si="167"/>
        <v>0</v>
      </c>
      <c r="BH150">
        <f t="shared" si="145"/>
        <v>0</v>
      </c>
      <c r="BI150">
        <f t="shared" si="170"/>
        <v>0</v>
      </c>
      <c r="BJ150">
        <f t="shared" si="170"/>
        <v>0</v>
      </c>
      <c r="BK150" s="7">
        <f t="shared" si="168"/>
        <v>4.0996223471869681E-2</v>
      </c>
    </row>
    <row r="151" spans="1:63">
      <c r="A151">
        <f t="shared" si="128"/>
        <v>2105</v>
      </c>
      <c r="B151" s="4">
        <f t="shared" si="146"/>
        <v>1284.7120404053233</v>
      </c>
      <c r="C151" s="4">
        <f t="shared" si="147"/>
        <v>3562.4692160271616</v>
      </c>
      <c r="D151" s="4">
        <f t="shared" si="148"/>
        <v>6767.0381041614846</v>
      </c>
      <c r="E151" s="11">
        <f t="shared" si="129"/>
        <v>7.4630477594343992E-5</v>
      </c>
      <c r="F151" s="11">
        <f t="shared" si="130"/>
        <v>1.4961765487937431E-4</v>
      </c>
      <c r="G151" s="11">
        <f t="shared" si="131"/>
        <v>3.3033023736043203E-4</v>
      </c>
      <c r="H151" s="4">
        <f t="shared" si="149"/>
        <v>157139.00335977451</v>
      </c>
      <c r="I151" s="4">
        <f t="shared" si="150"/>
        <v>115467.97650946894</v>
      </c>
      <c r="J151" s="4">
        <f t="shared" si="151"/>
        <v>26951.728567432267</v>
      </c>
      <c r="K151" s="4">
        <f t="shared" si="119"/>
        <v>122314.57199560266</v>
      </c>
      <c r="L151" s="4">
        <f t="shared" si="120"/>
        <v>32412.343660400224</v>
      </c>
      <c r="M151" s="4">
        <f t="shared" si="121"/>
        <v>3982.7954494386436</v>
      </c>
      <c r="N151" s="11">
        <f t="shared" si="132"/>
        <v>9.0445616270991014E-3</v>
      </c>
      <c r="O151" s="11">
        <f t="shared" si="133"/>
        <v>1.3921760358462043E-2</v>
      </c>
      <c r="P151" s="11">
        <f t="shared" si="134"/>
        <v>1.0135533410638997E-2</v>
      </c>
      <c r="Q151" s="4">
        <f t="shared" si="135"/>
        <v>6402.1213962822449</v>
      </c>
      <c r="R151" s="4">
        <f t="shared" si="136"/>
        <v>18737.265902145791</v>
      </c>
      <c r="S151" s="4">
        <f t="shared" si="137"/>
        <v>5006.4604891328145</v>
      </c>
      <c r="T151" s="4">
        <f t="shared" si="152"/>
        <v>40.741771676026183</v>
      </c>
      <c r="U151" s="4">
        <f t="shared" si="153"/>
        <v>162.27240199891477</v>
      </c>
      <c r="V151" s="4">
        <f t="shared" si="154"/>
        <v>185.75656387332737</v>
      </c>
      <c r="W151" s="11">
        <f t="shared" si="138"/>
        <v>-1.219247815263802E-2</v>
      </c>
      <c r="X151" s="11">
        <f t="shared" si="139"/>
        <v>-1.3228699347321071E-2</v>
      </c>
      <c r="Y151" s="11">
        <f t="shared" si="140"/>
        <v>-1.2203590333800474E-2</v>
      </c>
      <c r="Z151" s="4">
        <f t="shared" si="163"/>
        <v>11946.133083619756</v>
      </c>
      <c r="AA151" s="4">
        <f t="shared" si="155"/>
        <v>70092.217680890957</v>
      </c>
      <c r="AB151" s="4">
        <f t="shared" si="156"/>
        <v>8993.3897382703908</v>
      </c>
      <c r="AC151" s="12">
        <f t="shared" si="157"/>
        <v>1.8600239186876875</v>
      </c>
      <c r="AD151" s="12">
        <f t="shared" si="158"/>
        <v>3.7432558166321317</v>
      </c>
      <c r="AE151" s="12">
        <f t="shared" si="159"/>
        <v>1.7930118097884846</v>
      </c>
      <c r="AF151" s="11">
        <f t="shared" si="141"/>
        <v>-2.9039671966837322E-3</v>
      </c>
      <c r="AG151" s="11">
        <f t="shared" si="142"/>
        <v>2.0567434751257441E-3</v>
      </c>
      <c r="AH151" s="11">
        <f t="shared" si="143"/>
        <v>8.257041531207765E-4</v>
      </c>
      <c r="AI151" s="1">
        <f t="shared" si="122"/>
        <v>285736.45294966566</v>
      </c>
      <c r="AJ151" s="1">
        <f t="shared" si="123"/>
        <v>200186.89433403366</v>
      </c>
      <c r="AK151" s="1">
        <f t="shared" si="124"/>
        <v>48289.696167438487</v>
      </c>
      <c r="AL151" s="19">
        <f t="shared" si="171"/>
        <v>41.499821526628224</v>
      </c>
      <c r="AM151" s="19">
        <f t="shared" si="171"/>
        <v>14.480165666256415</v>
      </c>
      <c r="AN151" s="19">
        <f t="shared" si="171"/>
        <v>2.6884182324683819</v>
      </c>
      <c r="AO151" s="7">
        <f t="shared" si="169"/>
        <v>7.0345682425136148E-3</v>
      </c>
      <c r="AP151" s="7">
        <f t="shared" si="169"/>
        <v>1.0832706470089904E-2</v>
      </c>
      <c r="AQ151" s="7">
        <f t="shared" si="169"/>
        <v>7.8411472020502096E-3</v>
      </c>
      <c r="AR151" s="1">
        <f t="shared" si="164"/>
        <v>157139.00335977451</v>
      </c>
      <c r="AS151" s="1">
        <f t="shared" si="161"/>
        <v>115467.97650946894</v>
      </c>
      <c r="AT151" s="1">
        <f t="shared" si="162"/>
        <v>26951.728567432267</v>
      </c>
      <c r="AU151" s="1">
        <f t="shared" si="125"/>
        <v>31427.800671954901</v>
      </c>
      <c r="AV151" s="1">
        <f t="shared" si="126"/>
        <v>23093.595301893787</v>
      </c>
      <c r="AW151" s="1">
        <f t="shared" si="127"/>
        <v>5390.3457134864539</v>
      </c>
      <c r="AX151" s="16">
        <v>0</v>
      </c>
      <c r="AY151" s="16">
        <v>0</v>
      </c>
      <c r="AZ151" s="16">
        <v>0</v>
      </c>
      <c r="BA151">
        <f t="shared" si="165"/>
        <v>0</v>
      </c>
      <c r="BB151">
        <f t="shared" si="166"/>
        <v>0</v>
      </c>
      <c r="BC151">
        <f t="shared" si="166"/>
        <v>0</v>
      </c>
      <c r="BD151">
        <f t="shared" si="166"/>
        <v>0</v>
      </c>
      <c r="BE151">
        <f t="shared" si="167"/>
        <v>0</v>
      </c>
      <c r="BF151">
        <f t="shared" si="167"/>
        <v>0</v>
      </c>
      <c r="BG151">
        <f t="shared" si="167"/>
        <v>0</v>
      </c>
      <c r="BH151">
        <f t="shared" si="145"/>
        <v>0</v>
      </c>
      <c r="BI151">
        <f t="shared" si="170"/>
        <v>0</v>
      </c>
      <c r="BJ151">
        <f t="shared" si="170"/>
        <v>0</v>
      </c>
      <c r="BK151" s="7">
        <f t="shared" si="168"/>
        <v>4.0895958725763321E-2</v>
      </c>
    </row>
    <row r="152" spans="1:63">
      <c r="A152">
        <f t="shared" si="128"/>
        <v>2106</v>
      </c>
      <c r="B152" s="4">
        <f t="shared" si="146"/>
        <v>1284.8031251448126</v>
      </c>
      <c r="C152" s="4">
        <f t="shared" si="147"/>
        <v>3562.9755739023599</v>
      </c>
      <c r="D152" s="4">
        <f t="shared" si="148"/>
        <v>6769.1616935994998</v>
      </c>
      <c r="E152" s="11">
        <f t="shared" si="129"/>
        <v>7.0898953714626788E-5</v>
      </c>
      <c r="F152" s="11">
        <f t="shared" si="130"/>
        <v>1.4213677213540559E-4</v>
      </c>
      <c r="G152" s="11">
        <f t="shared" si="131"/>
        <v>3.1381372549241042E-4</v>
      </c>
      <c r="H152" s="4">
        <f t="shared" si="149"/>
        <v>158557.20278196887</v>
      </c>
      <c r="I152" s="4">
        <f t="shared" si="150"/>
        <v>117075.95296304312</v>
      </c>
      <c r="J152" s="4">
        <f t="shared" si="151"/>
        <v>27230.640587716898</v>
      </c>
      <c r="K152" s="4">
        <f t="shared" si="119"/>
        <v>123409.72689033394</v>
      </c>
      <c r="L152" s="4">
        <f t="shared" si="120"/>
        <v>32859.038894508987</v>
      </c>
      <c r="M152" s="4">
        <f t="shared" si="121"/>
        <v>4022.7493182005842</v>
      </c>
      <c r="N152" s="11">
        <f t="shared" si="132"/>
        <v>8.9535929927520019E-3</v>
      </c>
      <c r="O152" s="11">
        <f t="shared" si="133"/>
        <v>1.3781639451593053E-2</v>
      </c>
      <c r="P152" s="11">
        <f t="shared" si="134"/>
        <v>1.0031614545399803E-2</v>
      </c>
      <c r="Q152" s="4">
        <f t="shared" si="135"/>
        <v>6381.1391472136575</v>
      </c>
      <c r="R152" s="4">
        <f t="shared" si="136"/>
        <v>18746.874679228666</v>
      </c>
      <c r="S152" s="4">
        <f t="shared" si="137"/>
        <v>4996.5411699880297</v>
      </c>
      <c r="T152" s="4">
        <f t="shared" si="152"/>
        <v>40.245028514966464</v>
      </c>
      <c r="U152" s="4">
        <f t="shared" si="153"/>
        <v>160.1257491805035</v>
      </c>
      <c r="V152" s="4">
        <f t="shared" si="154"/>
        <v>183.48966686600284</v>
      </c>
      <c r="W152" s="11">
        <f t="shared" si="138"/>
        <v>-1.219247815263802E-2</v>
      </c>
      <c r="X152" s="11">
        <f t="shared" si="139"/>
        <v>-1.3228699347321071E-2</v>
      </c>
      <c r="Y152" s="11">
        <f t="shared" si="140"/>
        <v>-1.2203590333800474E-2</v>
      </c>
      <c r="Z152" s="4">
        <f t="shared" si="163"/>
        <v>11873.518198767079</v>
      </c>
      <c r="AA152" s="4">
        <f t="shared" si="155"/>
        <v>70282.636230538948</v>
      </c>
      <c r="AB152" s="4">
        <f t="shared" si="156"/>
        <v>8984.0548334809591</v>
      </c>
      <c r="AC152" s="12">
        <f t="shared" si="157"/>
        <v>1.8546224702427714</v>
      </c>
      <c r="AD152" s="12">
        <f t="shared" si="158"/>
        <v>3.7509547336087161</v>
      </c>
      <c r="AE152" s="12">
        <f t="shared" si="159"/>
        <v>1.7944923070864216</v>
      </c>
      <c r="AF152" s="11">
        <f t="shared" si="141"/>
        <v>-2.9039671966837322E-3</v>
      </c>
      <c r="AG152" s="11">
        <f t="shared" si="142"/>
        <v>2.0567434751257441E-3</v>
      </c>
      <c r="AH152" s="11">
        <f t="shared" si="143"/>
        <v>8.257041531207765E-4</v>
      </c>
      <c r="AI152" s="1">
        <f t="shared" si="122"/>
        <v>288590.60832665401</v>
      </c>
      <c r="AJ152" s="1">
        <f t="shared" si="123"/>
        <v>203261.80020252406</v>
      </c>
      <c r="AK152" s="1">
        <f t="shared" si="124"/>
        <v>48851.072264181093</v>
      </c>
      <c r="AL152" s="19">
        <f t="shared" si="171"/>
        <v>41.788835519943618</v>
      </c>
      <c r="AM152" s="19">
        <f t="shared" si="171"/>
        <v>14.635456456714238</v>
      </c>
      <c r="AN152" s="19">
        <f t="shared" si="171"/>
        <v>2.7092877127388273</v>
      </c>
      <c r="AO152" s="7">
        <f t="shared" si="169"/>
        <v>6.964222560088479E-3</v>
      </c>
      <c r="AP152" s="7">
        <f t="shared" si="169"/>
        <v>1.0724379405389005E-2</v>
      </c>
      <c r="AQ152" s="7">
        <f t="shared" si="169"/>
        <v>7.7627357300297075E-3</v>
      </c>
      <c r="AR152" s="1">
        <f t="shared" si="164"/>
        <v>158557.20278196887</v>
      </c>
      <c r="AS152" s="1">
        <f t="shared" si="161"/>
        <v>117075.95296304312</v>
      </c>
      <c r="AT152" s="1">
        <f t="shared" si="162"/>
        <v>27230.640587716898</v>
      </c>
      <c r="AU152" s="1">
        <f t="shared" si="125"/>
        <v>31711.440556393776</v>
      </c>
      <c r="AV152" s="1">
        <f t="shared" si="126"/>
        <v>23415.190592608626</v>
      </c>
      <c r="AW152" s="1">
        <f t="shared" si="127"/>
        <v>5446.1281175433796</v>
      </c>
      <c r="AX152" s="16">
        <v>0</v>
      </c>
      <c r="AY152" s="16">
        <v>0</v>
      </c>
      <c r="AZ152" s="16">
        <v>0</v>
      </c>
      <c r="BA152">
        <f t="shared" si="165"/>
        <v>0</v>
      </c>
      <c r="BB152">
        <f t="shared" si="166"/>
        <v>0</v>
      </c>
      <c r="BC152">
        <f t="shared" si="166"/>
        <v>0</v>
      </c>
      <c r="BD152">
        <f t="shared" si="166"/>
        <v>0</v>
      </c>
      <c r="BE152">
        <f t="shared" si="167"/>
        <v>0</v>
      </c>
      <c r="BF152">
        <f t="shared" si="167"/>
        <v>0</v>
      </c>
      <c r="BG152">
        <f t="shared" si="167"/>
        <v>0</v>
      </c>
      <c r="BH152">
        <f t="shared" si="145"/>
        <v>0</v>
      </c>
      <c r="BI152">
        <f t="shared" si="170"/>
        <v>0</v>
      </c>
      <c r="BJ152">
        <f t="shared" si="170"/>
        <v>0</v>
      </c>
      <c r="BK152" s="7">
        <f t="shared" si="168"/>
        <v>4.0796375199621399E-2</v>
      </c>
    </row>
    <row r="153" spans="1:63">
      <c r="A153">
        <f t="shared" si="128"/>
        <v>2107</v>
      </c>
      <c r="B153" s="4">
        <f t="shared" si="146"/>
        <v>1284.8896617822497</v>
      </c>
      <c r="C153" s="4">
        <f t="shared" si="147"/>
        <v>3563.4566822572679</v>
      </c>
      <c r="D153" s="4">
        <f t="shared" si="148"/>
        <v>6771.1797366565524</v>
      </c>
      <c r="E153" s="11">
        <f t="shared" si="129"/>
        <v>6.7354006028895447E-5</v>
      </c>
      <c r="F153" s="11">
        <f t="shared" si="130"/>
        <v>1.3502993352863531E-4</v>
      </c>
      <c r="G153" s="11">
        <f t="shared" si="131"/>
        <v>2.981230392177899E-4</v>
      </c>
      <c r="H153" s="4">
        <f t="shared" si="149"/>
        <v>159973.35852903206</v>
      </c>
      <c r="I153" s="4">
        <f t="shared" si="150"/>
        <v>118689.24100336686</v>
      </c>
      <c r="J153" s="4">
        <f t="shared" si="151"/>
        <v>27509.208303917479</v>
      </c>
      <c r="K153" s="4">
        <f t="shared" si="119"/>
        <v>124503.57667843292</v>
      </c>
      <c r="L153" s="4">
        <f t="shared" si="120"/>
        <v>33307.333745441596</v>
      </c>
      <c r="M153" s="4">
        <f t="shared" si="121"/>
        <v>4062.6906054484493</v>
      </c>
      <c r="N153" s="11">
        <f t="shared" si="132"/>
        <v>8.8635621815369436E-3</v>
      </c>
      <c r="O153" s="11">
        <f t="shared" si="133"/>
        <v>1.364296905858442E-2</v>
      </c>
      <c r="P153" s="11">
        <f t="shared" si="134"/>
        <v>9.9288531520356216E-3</v>
      </c>
      <c r="Q153" s="4">
        <f t="shared" si="135"/>
        <v>6359.6355873021166</v>
      </c>
      <c r="R153" s="4">
        <f t="shared" si="136"/>
        <v>18753.789510403069</v>
      </c>
      <c r="S153" s="4">
        <f t="shared" si="137"/>
        <v>4986.0559479625726</v>
      </c>
      <c r="T153" s="4">
        <f t="shared" si="152"/>
        <v>39.754341884045438</v>
      </c>
      <c r="U153" s="4">
        <f t="shared" si="153"/>
        <v>158.00749378683008</v>
      </c>
      <c r="V153" s="4">
        <f t="shared" si="154"/>
        <v>181.25043414108461</v>
      </c>
      <c r="W153" s="11">
        <f t="shared" si="138"/>
        <v>-1.219247815263802E-2</v>
      </c>
      <c r="X153" s="11">
        <f t="shared" si="139"/>
        <v>-1.3228699347321071E-2</v>
      </c>
      <c r="Y153" s="11">
        <f t="shared" si="140"/>
        <v>-1.2203590333800474E-2</v>
      </c>
      <c r="Z153" s="4">
        <f t="shared" si="163"/>
        <v>11800.236746226623</v>
      </c>
      <c r="AA153" s="4">
        <f t="shared" si="155"/>
        <v>70463.305801233029</v>
      </c>
      <c r="AB153" s="4">
        <f t="shared" si="156"/>
        <v>8973.6581653208868</v>
      </c>
      <c r="AC153" s="12">
        <f t="shared" si="157"/>
        <v>1.8492367074269538</v>
      </c>
      <c r="AD153" s="12">
        <f t="shared" si="158"/>
        <v>3.758669485282558</v>
      </c>
      <c r="AE153" s="12">
        <f t="shared" si="159"/>
        <v>1.795974026837126</v>
      </c>
      <c r="AF153" s="11">
        <f t="shared" si="141"/>
        <v>-2.9039671966837322E-3</v>
      </c>
      <c r="AG153" s="11">
        <f t="shared" si="142"/>
        <v>2.0567434751257441E-3</v>
      </c>
      <c r="AH153" s="11">
        <f t="shared" si="143"/>
        <v>8.257041531207765E-4</v>
      </c>
      <c r="AI153" s="1">
        <f t="shared" si="122"/>
        <v>291442.98805038241</v>
      </c>
      <c r="AJ153" s="1">
        <f t="shared" si="123"/>
        <v>206350.81077488029</v>
      </c>
      <c r="AK153" s="1">
        <f t="shared" si="124"/>
        <v>49412.093155306371</v>
      </c>
      <c r="AL153" s="19">
        <f t="shared" si="171"/>
        <v>42.076952003520553</v>
      </c>
      <c r="AM153" s="19">
        <f t="shared" si="171"/>
        <v>14.790843082648964</v>
      </c>
      <c r="AN153" s="19">
        <f t="shared" si="171"/>
        <v>2.7301088824241293</v>
      </c>
      <c r="AO153" s="7">
        <f t="shared" si="169"/>
        <v>6.8945803344875939E-3</v>
      </c>
      <c r="AP153" s="7">
        <f t="shared" si="169"/>
        <v>1.0617135611335114E-2</v>
      </c>
      <c r="AQ153" s="7">
        <f t="shared" si="169"/>
        <v>7.6851083727294102E-3</v>
      </c>
      <c r="AR153" s="1">
        <f t="shared" si="164"/>
        <v>159973.35852903206</v>
      </c>
      <c r="AS153" s="1">
        <f t="shared" si="161"/>
        <v>118689.24100336686</v>
      </c>
      <c r="AT153" s="1">
        <f t="shared" si="162"/>
        <v>27509.208303917479</v>
      </c>
      <c r="AU153" s="1">
        <f t="shared" si="125"/>
        <v>31994.671705806413</v>
      </c>
      <c r="AV153" s="1">
        <f t="shared" si="126"/>
        <v>23737.848200673372</v>
      </c>
      <c r="AW153" s="1">
        <f t="shared" si="127"/>
        <v>5501.8416607834961</v>
      </c>
      <c r="AX153" s="16">
        <v>0</v>
      </c>
      <c r="AY153" s="16">
        <v>0</v>
      </c>
      <c r="AZ153" s="16">
        <v>0</v>
      </c>
      <c r="BA153">
        <f t="shared" si="165"/>
        <v>0</v>
      </c>
      <c r="BB153">
        <f t="shared" si="166"/>
        <v>0</v>
      </c>
      <c r="BC153">
        <f t="shared" si="166"/>
        <v>0</v>
      </c>
      <c r="BD153">
        <f t="shared" si="166"/>
        <v>0</v>
      </c>
      <c r="BE153">
        <f t="shared" si="167"/>
        <v>0</v>
      </c>
      <c r="BF153">
        <f t="shared" si="167"/>
        <v>0</v>
      </c>
      <c r="BG153">
        <f t="shared" si="167"/>
        <v>0</v>
      </c>
      <c r="BH153">
        <f t="shared" si="145"/>
        <v>0</v>
      </c>
      <c r="BI153">
        <f t="shared" si="170"/>
        <v>0</v>
      </c>
      <c r="BJ153">
        <f t="shared" si="170"/>
        <v>0</v>
      </c>
      <c r="BK153" s="7">
        <f t="shared" si="168"/>
        <v>4.0697479409963461E-2</v>
      </c>
    </row>
    <row r="154" spans="1:63">
      <c r="A154">
        <f t="shared" si="128"/>
        <v>2108</v>
      </c>
      <c r="B154" s="4">
        <f t="shared" si="146"/>
        <v>1284.9718771249745</v>
      </c>
      <c r="C154" s="4">
        <f t="shared" si="147"/>
        <v>3563.913796910258</v>
      </c>
      <c r="D154" s="4">
        <f t="shared" si="148"/>
        <v>6773.0974491046254</v>
      </c>
      <c r="E154" s="11">
        <f t="shared" si="129"/>
        <v>6.3986305727450673E-5</v>
      </c>
      <c r="F154" s="11">
        <f t="shared" si="130"/>
        <v>1.2827843685220353E-4</v>
      </c>
      <c r="G154" s="11">
        <f t="shared" si="131"/>
        <v>2.8321688725690036E-4</v>
      </c>
      <c r="H154" s="4">
        <f t="shared" si="149"/>
        <v>161387.36404720633</v>
      </c>
      <c r="I154" s="4">
        <f t="shared" si="150"/>
        <v>120307.65703061305</v>
      </c>
      <c r="J154" s="4">
        <f t="shared" si="151"/>
        <v>27787.415331074317</v>
      </c>
      <c r="K154" s="4">
        <f t="shared" si="119"/>
        <v>125596.0281467779</v>
      </c>
      <c r="L154" s="4">
        <f t="shared" si="120"/>
        <v>33757.173682178844</v>
      </c>
      <c r="M154" s="4">
        <f t="shared" si="121"/>
        <v>4102.6156112293493</v>
      </c>
      <c r="N154" s="11">
        <f t="shared" si="132"/>
        <v>8.7744585134814645E-3</v>
      </c>
      <c r="O154" s="11">
        <f t="shared" si="133"/>
        <v>1.3505732406419613E-2</v>
      </c>
      <c r="P154" s="11">
        <f t="shared" si="134"/>
        <v>9.8272326539847743E-3</v>
      </c>
      <c r="Q154" s="4">
        <f t="shared" si="135"/>
        <v>6337.6233540878629</v>
      </c>
      <c r="R154" s="4">
        <f t="shared" si="136"/>
        <v>18758.040260109243</v>
      </c>
      <c r="S154" s="4">
        <f t="shared" si="137"/>
        <v>4975.0179404400751</v>
      </c>
      <c r="T154" s="4">
        <f t="shared" si="152"/>
        <v>39.269637939151714</v>
      </c>
      <c r="U154" s="4">
        <f t="shared" si="153"/>
        <v>155.9172601569004</v>
      </c>
      <c r="V154" s="4">
        <f t="shared" si="154"/>
        <v>179.03852809500333</v>
      </c>
      <c r="W154" s="11">
        <f t="shared" si="138"/>
        <v>-1.219247815263802E-2</v>
      </c>
      <c r="X154" s="11">
        <f t="shared" si="139"/>
        <v>-1.3228699347321071E-2</v>
      </c>
      <c r="Y154" s="11">
        <f t="shared" si="140"/>
        <v>-1.2203590333800474E-2</v>
      </c>
      <c r="Z154" s="4">
        <f t="shared" si="163"/>
        <v>11726.319550229717</v>
      </c>
      <c r="AA154" s="4">
        <f t="shared" si="155"/>
        <v>70634.274766531453</v>
      </c>
      <c r="AB154" s="4">
        <f t="shared" si="156"/>
        <v>8962.2210167244993</v>
      </c>
      <c r="AC154" s="12">
        <f t="shared" si="157"/>
        <v>1.8438665846896825</v>
      </c>
      <c r="AD154" s="12">
        <f t="shared" si="158"/>
        <v>3.7664001042215669</v>
      </c>
      <c r="AE154" s="12">
        <f t="shared" si="159"/>
        <v>1.7974569700499825</v>
      </c>
      <c r="AF154" s="11">
        <f t="shared" si="141"/>
        <v>-2.9039671966837322E-3</v>
      </c>
      <c r="AG154" s="11">
        <f t="shared" si="142"/>
        <v>2.0567434751257441E-3</v>
      </c>
      <c r="AH154" s="11">
        <f t="shared" si="143"/>
        <v>8.257041531207765E-4</v>
      </c>
      <c r="AI154" s="1">
        <f t="shared" si="122"/>
        <v>294293.36095115059</v>
      </c>
      <c r="AJ154" s="1">
        <f t="shared" si="123"/>
        <v>209453.57789806565</v>
      </c>
      <c r="AK154" s="1">
        <f t="shared" si="124"/>
        <v>49972.725500559231</v>
      </c>
      <c r="AL154" s="19">
        <f t="shared" si="171"/>
        <v>42.364153900081021</v>
      </c>
      <c r="AM154" s="19">
        <f t="shared" si="171"/>
        <v>14.946309105595279</v>
      </c>
      <c r="AN154" s="19">
        <f t="shared" si="171"/>
        <v>2.7508802532286021</v>
      </c>
      <c r="AO154" s="7">
        <f t="shared" ref="AO154:AQ169" si="172">AO$5*AO153</f>
        <v>6.825634531142718E-3</v>
      </c>
      <c r="AP154" s="7">
        <f t="shared" si="172"/>
        <v>1.0510964255221763E-2</v>
      </c>
      <c r="AQ154" s="7">
        <f t="shared" si="172"/>
        <v>7.6082572890021159E-3</v>
      </c>
      <c r="AR154" s="1">
        <f t="shared" si="164"/>
        <v>161387.36404720633</v>
      </c>
      <c r="AS154" s="1">
        <f t="shared" si="161"/>
        <v>120307.65703061305</v>
      </c>
      <c r="AT154" s="1">
        <f t="shared" si="162"/>
        <v>27787.415331074317</v>
      </c>
      <c r="AU154" s="1">
        <f t="shared" si="125"/>
        <v>32277.472809441268</v>
      </c>
      <c r="AV154" s="1">
        <f t="shared" si="126"/>
        <v>24061.531406122609</v>
      </c>
      <c r="AW154" s="1">
        <f t="shared" si="127"/>
        <v>5557.4830662148634</v>
      </c>
      <c r="AX154" s="16">
        <v>0</v>
      </c>
      <c r="AY154" s="16">
        <v>0</v>
      </c>
      <c r="AZ154" s="16">
        <v>0</v>
      </c>
      <c r="BA154">
        <f t="shared" si="165"/>
        <v>0</v>
      </c>
      <c r="BB154">
        <f t="shared" si="166"/>
        <v>0</v>
      </c>
      <c r="BC154">
        <f t="shared" si="166"/>
        <v>0</v>
      </c>
      <c r="BD154">
        <f t="shared" si="166"/>
        <v>0</v>
      </c>
      <c r="BE154">
        <f t="shared" si="167"/>
        <v>0</v>
      </c>
      <c r="BF154">
        <f t="shared" si="167"/>
        <v>0</v>
      </c>
      <c r="BG154">
        <f t="shared" si="167"/>
        <v>0</v>
      </c>
      <c r="BH154">
        <f t="shared" si="145"/>
        <v>0</v>
      </c>
      <c r="BI154">
        <f t="shared" si="170"/>
        <v>0</v>
      </c>
      <c r="BJ154">
        <f t="shared" si="170"/>
        <v>0</v>
      </c>
      <c r="BK154" s="7">
        <f t="shared" si="168"/>
        <v>4.0599277168321873E-2</v>
      </c>
    </row>
    <row r="155" spans="1:63">
      <c r="A155">
        <f t="shared" si="128"/>
        <v>2109</v>
      </c>
      <c r="B155" s="4">
        <f t="shared" si="146"/>
        <v>1285.0499866981863</v>
      </c>
      <c r="C155" s="4">
        <f t="shared" si="147"/>
        <v>3564.3481115366544</v>
      </c>
      <c r="D155" s="4">
        <f t="shared" si="148"/>
        <v>6774.9197919024164</v>
      </c>
      <c r="E155" s="11">
        <f t="shared" si="129"/>
        <v>6.0786990441078135E-5</v>
      </c>
      <c r="F155" s="11">
        <f t="shared" si="130"/>
        <v>1.2186451500959335E-4</v>
      </c>
      <c r="G155" s="11">
        <f t="shared" si="131"/>
        <v>2.6905604289405533E-4</v>
      </c>
      <c r="H155" s="4">
        <f t="shared" si="149"/>
        <v>162799.11396963295</v>
      </c>
      <c r="I155" s="4">
        <f t="shared" si="150"/>
        <v>121931.01718994735</v>
      </c>
      <c r="J155" s="4">
        <f t="shared" si="151"/>
        <v>28065.245299783666</v>
      </c>
      <c r="K155" s="4">
        <f t="shared" si="119"/>
        <v>126686.98934267124</v>
      </c>
      <c r="L155" s="4">
        <f t="shared" si="120"/>
        <v>34208.504156845862</v>
      </c>
      <c r="M155" s="4">
        <f t="shared" si="121"/>
        <v>4142.5206735772827</v>
      </c>
      <c r="N155" s="11">
        <f t="shared" si="132"/>
        <v>8.6862714688586973E-3</v>
      </c>
      <c r="O155" s="11">
        <f t="shared" si="133"/>
        <v>1.3369912982533982E-2</v>
      </c>
      <c r="P155" s="11">
        <f t="shared" si="134"/>
        <v>9.7267368258211473E-3</v>
      </c>
      <c r="Q155" s="4">
        <f t="shared" si="135"/>
        <v>6315.1149904393878</v>
      </c>
      <c r="R155" s="4">
        <f t="shared" si="136"/>
        <v>18759.657339105121</v>
      </c>
      <c r="S155" s="4">
        <f t="shared" si="137"/>
        <v>4963.4400939810585</v>
      </c>
      <c r="T155" s="4">
        <f t="shared" si="152"/>
        <v>38.790843736516599</v>
      </c>
      <c r="U155" s="4">
        <f t="shared" si="153"/>
        <v>153.85467759922673</v>
      </c>
      <c r="V155" s="4">
        <f t="shared" si="154"/>
        <v>176.85361524416527</v>
      </c>
      <c r="W155" s="11">
        <f t="shared" si="138"/>
        <v>-1.219247815263802E-2</v>
      </c>
      <c r="X155" s="11">
        <f t="shared" si="139"/>
        <v>-1.3228699347321071E-2</v>
      </c>
      <c r="Y155" s="11">
        <f t="shared" si="140"/>
        <v>-1.2203590333800474E-2</v>
      </c>
      <c r="Z155" s="4">
        <f t="shared" si="163"/>
        <v>11651.796946760642</v>
      </c>
      <c r="AA155" s="4">
        <f t="shared" si="155"/>
        <v>70795.59430292678</v>
      </c>
      <c r="AB155" s="4">
        <f t="shared" si="156"/>
        <v>8949.7644340283441</v>
      </c>
      <c r="AC155" s="12">
        <f t="shared" si="157"/>
        <v>1.8385120566126822</v>
      </c>
      <c r="AD155" s="12">
        <f t="shared" si="158"/>
        <v>3.7741466230606378</v>
      </c>
      <c r="AE155" s="12">
        <f t="shared" si="159"/>
        <v>1.7989411377352087</v>
      </c>
      <c r="AF155" s="11">
        <f t="shared" si="141"/>
        <v>-2.9039671966837322E-3</v>
      </c>
      <c r="AG155" s="11">
        <f t="shared" si="142"/>
        <v>2.0567434751257441E-3</v>
      </c>
      <c r="AH155" s="11">
        <f t="shared" si="143"/>
        <v>8.257041531207765E-4</v>
      </c>
      <c r="AI155" s="1">
        <f t="shared" si="122"/>
        <v>297141.49766547681</v>
      </c>
      <c r="AJ155" s="1">
        <f t="shared" si="123"/>
        <v>212569.7515143817</v>
      </c>
      <c r="AK155" s="1">
        <f t="shared" si="124"/>
        <v>50532.936016718173</v>
      </c>
      <c r="AL155" s="19">
        <f t="shared" si="171"/>
        <v>42.650424509506628</v>
      </c>
      <c r="AM155" s="19">
        <f t="shared" si="171"/>
        <v>15.101838225144123</v>
      </c>
      <c r="AN155" s="19">
        <f t="shared" si="171"/>
        <v>2.7716003639190228</v>
      </c>
      <c r="AO155" s="7">
        <f t="shared" si="172"/>
        <v>6.757378185831291E-3</v>
      </c>
      <c r="AP155" s="7">
        <f t="shared" si="172"/>
        <v>1.0405854612669546E-2</v>
      </c>
      <c r="AQ155" s="7">
        <f t="shared" si="172"/>
        <v>7.532174716112095E-3</v>
      </c>
      <c r="AR155" s="1">
        <f t="shared" si="164"/>
        <v>162799.11396963295</v>
      </c>
      <c r="AS155" s="1">
        <f t="shared" si="161"/>
        <v>121931.01718994735</v>
      </c>
      <c r="AT155" s="1">
        <f t="shared" si="162"/>
        <v>28065.245299783666</v>
      </c>
      <c r="AU155" s="1">
        <f t="shared" si="125"/>
        <v>32559.822793926593</v>
      </c>
      <c r="AV155" s="1">
        <f t="shared" si="126"/>
        <v>24386.203437989472</v>
      </c>
      <c r="AW155" s="1">
        <f t="shared" si="127"/>
        <v>5613.0490599567338</v>
      </c>
      <c r="AX155" s="16">
        <v>0</v>
      </c>
      <c r="AY155" s="16">
        <v>0</v>
      </c>
      <c r="AZ155" s="16">
        <v>0</v>
      </c>
      <c r="BA155">
        <f t="shared" si="165"/>
        <v>0</v>
      </c>
      <c r="BB155">
        <f t="shared" si="166"/>
        <v>0</v>
      </c>
      <c r="BC155">
        <f t="shared" si="166"/>
        <v>0</v>
      </c>
      <c r="BD155">
        <f t="shared" si="166"/>
        <v>0</v>
      </c>
      <c r="BE155">
        <f t="shared" si="167"/>
        <v>0</v>
      </c>
      <c r="BF155">
        <f t="shared" si="167"/>
        <v>0</v>
      </c>
      <c r="BG155">
        <f t="shared" si="167"/>
        <v>0</v>
      </c>
      <c r="BH155">
        <f t="shared" si="145"/>
        <v>0</v>
      </c>
      <c r="BI155">
        <f t="shared" si="170"/>
        <v>0</v>
      </c>
      <c r="BJ155">
        <f t="shared" si="170"/>
        <v>0</v>
      </c>
      <c r="BK155" s="7">
        <f t="shared" si="168"/>
        <v>4.0501773621375053E-2</v>
      </c>
    </row>
    <row r="156" spans="1:63">
      <c r="A156">
        <f t="shared" si="128"/>
        <v>2110</v>
      </c>
      <c r="B156" s="4">
        <f t="shared" si="146"/>
        <v>1285.1241953033812</v>
      </c>
      <c r="C156" s="4">
        <f t="shared" si="147"/>
        <v>3564.7607607128957</v>
      </c>
      <c r="D156" s="4">
        <f t="shared" si="148"/>
        <v>6776.6514833570427</v>
      </c>
      <c r="E156" s="11">
        <f t="shared" si="129"/>
        <v>5.7747640919024228E-5</v>
      </c>
      <c r="F156" s="11">
        <f t="shared" si="130"/>
        <v>1.1577128925911368E-4</v>
      </c>
      <c r="G156" s="11">
        <f t="shared" si="131"/>
        <v>2.5560324074935255E-4</v>
      </c>
      <c r="H156" s="4">
        <f t="shared" si="149"/>
        <v>164208.50414032277</v>
      </c>
      <c r="I156" s="4">
        <f t="shared" si="150"/>
        <v>123559.13744566815</v>
      </c>
      <c r="J156" s="4">
        <f t="shared" si="151"/>
        <v>28342.681863178688</v>
      </c>
      <c r="K156" s="4">
        <f t="shared" si="119"/>
        <v>127776.36958392011</v>
      </c>
      <c r="L156" s="4">
        <f t="shared" si="120"/>
        <v>34661.270626463658</v>
      </c>
      <c r="M156" s="4">
        <f t="shared" si="121"/>
        <v>4182.4021690928375</v>
      </c>
      <c r="N156" s="11">
        <f t="shared" si="132"/>
        <v>8.5989906848464859E-3</v>
      </c>
      <c r="O156" s="11">
        <f t="shared" si="133"/>
        <v>1.3235494529134195E-2</v>
      </c>
      <c r="P156" s="11">
        <f t="shared" si="134"/>
        <v>9.6273497848631262E-3</v>
      </c>
      <c r="Q156" s="4">
        <f t="shared" si="135"/>
        <v>6292.122942498976</v>
      </c>
      <c r="R156" s="4">
        <f t="shared" si="136"/>
        <v>18758.67168062722</v>
      </c>
      <c r="S156" s="4">
        <f t="shared" si="137"/>
        <v>4951.3351864602892</v>
      </c>
      <c r="T156" s="4">
        <f t="shared" si="152"/>
        <v>38.317887221736726</v>
      </c>
      <c r="U156" s="4">
        <f t="shared" si="153"/>
        <v>151.81938032608755</v>
      </c>
      <c r="V156" s="4">
        <f t="shared" si="154"/>
        <v>174.69536617467389</v>
      </c>
      <c r="W156" s="11">
        <f t="shared" si="138"/>
        <v>-1.219247815263802E-2</v>
      </c>
      <c r="X156" s="11">
        <f t="shared" si="139"/>
        <v>-1.3228699347321071E-2</v>
      </c>
      <c r="Y156" s="11">
        <f t="shared" si="140"/>
        <v>-1.2203590333800474E-2</v>
      </c>
      <c r="Z156" s="4">
        <f t="shared" si="163"/>
        <v>11576.698784376646</v>
      </c>
      <c r="AA156" s="4">
        <f t="shared" si="155"/>
        <v>70947.318325305678</v>
      </c>
      <c r="AB156" s="4">
        <f t="shared" si="156"/>
        <v>8936.3092297554285</v>
      </c>
      <c r="AC156" s="12">
        <f t="shared" si="157"/>
        <v>1.8331730779095714</v>
      </c>
      <c r="AD156" s="12">
        <f t="shared" si="158"/>
        <v>3.7819090745017854</v>
      </c>
      <c r="AE156" s="12">
        <f t="shared" si="159"/>
        <v>1.8004265309038565</v>
      </c>
      <c r="AF156" s="11">
        <f t="shared" si="141"/>
        <v>-2.9039671966837322E-3</v>
      </c>
      <c r="AG156" s="11">
        <f t="shared" si="142"/>
        <v>2.0567434751257441E-3</v>
      </c>
      <c r="AH156" s="11">
        <f t="shared" si="143"/>
        <v>8.257041531207765E-4</v>
      </c>
      <c r="AI156" s="1">
        <f t="shared" si="122"/>
        <v>299987.17069285573</v>
      </c>
      <c r="AJ156" s="1">
        <f t="shared" si="123"/>
        <v>215698.97980093298</v>
      </c>
      <c r="AK156" s="1">
        <f t="shared" si="124"/>
        <v>51092.691475003092</v>
      </c>
      <c r="AL156" s="19">
        <f t="shared" si="171"/>
        <v>42.935747507221642</v>
      </c>
      <c r="AM156" s="19">
        <f t="shared" si="171"/>
        <v>15.257414282769478</v>
      </c>
      <c r="AN156" s="19">
        <f t="shared" si="171"/>
        <v>2.7922677803214579</v>
      </c>
      <c r="AO156" s="7">
        <f t="shared" si="172"/>
        <v>6.689804403972978E-3</v>
      </c>
      <c r="AP156" s="7">
        <f t="shared" si="172"/>
        <v>1.0301796066542851E-2</v>
      </c>
      <c r="AQ156" s="7">
        <f t="shared" si="172"/>
        <v>7.4568529689509741E-3</v>
      </c>
      <c r="AR156" s="1">
        <f t="shared" si="164"/>
        <v>164208.50414032277</v>
      </c>
      <c r="AS156" s="1">
        <f t="shared" si="161"/>
        <v>123559.13744566815</v>
      </c>
      <c r="AT156" s="1">
        <f t="shared" si="162"/>
        <v>28342.681863178688</v>
      </c>
      <c r="AU156" s="1">
        <f t="shared" si="125"/>
        <v>32841.700828064553</v>
      </c>
      <c r="AV156" s="1">
        <f t="shared" si="126"/>
        <v>24711.827489133633</v>
      </c>
      <c r="AW156" s="1">
        <f t="shared" si="127"/>
        <v>5668.5363726357382</v>
      </c>
      <c r="AX156" s="16">
        <v>0</v>
      </c>
      <c r="AY156" s="16">
        <v>0</v>
      </c>
      <c r="AZ156" s="16">
        <v>0</v>
      </c>
      <c r="BA156">
        <f t="shared" si="165"/>
        <v>0</v>
      </c>
      <c r="BB156">
        <f t="shared" si="166"/>
        <v>0</v>
      </c>
      <c r="BC156">
        <f t="shared" si="166"/>
        <v>0</v>
      </c>
      <c r="BD156">
        <f t="shared" si="166"/>
        <v>0</v>
      </c>
      <c r="BE156">
        <f t="shared" si="167"/>
        <v>0</v>
      </c>
      <c r="BF156">
        <f t="shared" si="167"/>
        <v>0</v>
      </c>
      <c r="BG156">
        <f t="shared" si="167"/>
        <v>0</v>
      </c>
      <c r="BH156">
        <f t="shared" si="145"/>
        <v>0</v>
      </c>
      <c r="BI156">
        <f t="shared" si="170"/>
        <v>0</v>
      </c>
      <c r="BJ156">
        <f t="shared" si="170"/>
        <v>0</v>
      </c>
      <c r="BK156" s="7">
        <f t="shared" si="168"/>
        <v>4.0404973288904439E-2</v>
      </c>
    </row>
    <row r="157" spans="1:63">
      <c r="A157">
        <f t="shared" si="128"/>
        <v>2111</v>
      </c>
      <c r="B157" s="4">
        <f t="shared" si="146"/>
        <v>1285.1946975494195</v>
      </c>
      <c r="C157" s="4">
        <f t="shared" si="147"/>
        <v>3565.1528228146053</v>
      </c>
      <c r="D157" s="4">
        <f t="shared" si="148"/>
        <v>6778.2970107335896</v>
      </c>
      <c r="E157" s="11">
        <f t="shared" si="129"/>
        <v>5.4860258873073016E-5</v>
      </c>
      <c r="F157" s="11">
        <f t="shared" si="130"/>
        <v>1.0998272479615799E-4</v>
      </c>
      <c r="G157" s="11">
        <f t="shared" si="131"/>
        <v>2.4282307871188491E-4</v>
      </c>
      <c r="H157" s="4">
        <f t="shared" si="149"/>
        <v>165615.43163710771</v>
      </c>
      <c r="I157" s="4">
        <f t="shared" si="150"/>
        <v>125191.8336546957</v>
      </c>
      <c r="J157" s="4">
        <f t="shared" si="151"/>
        <v>28619.708704040611</v>
      </c>
      <c r="K157" s="4">
        <f t="shared" si="119"/>
        <v>128864.07946819227</v>
      </c>
      <c r="L157" s="4">
        <f t="shared" si="120"/>
        <v>35115.418574359923</v>
      </c>
      <c r="M157" s="4">
        <f t="shared" si="121"/>
        <v>4222.2565135048881</v>
      </c>
      <c r="N157" s="11">
        <f t="shared" si="132"/>
        <v>8.5126059522122599E-3</v>
      </c>
      <c r="O157" s="11">
        <f t="shared" si="133"/>
        <v>1.3102461037580282E-2</v>
      </c>
      <c r="P157" s="11">
        <f t="shared" si="134"/>
        <v>9.5290559828431487E-3</v>
      </c>
      <c r="Q157" s="4">
        <f t="shared" si="135"/>
        <v>6268.6595576786403</v>
      </c>
      <c r="R157" s="4">
        <f t="shared" si="136"/>
        <v>18755.114716643155</v>
      </c>
      <c r="S157" s="4">
        <f t="shared" si="137"/>
        <v>4938.7158291627466</v>
      </c>
      <c r="T157" s="4">
        <f t="shared" si="152"/>
        <v>37.850697218930456</v>
      </c>
      <c r="U157" s="4">
        <f t="shared" si="153"/>
        <v>149.81100738865715</v>
      </c>
      <c r="V157" s="4">
        <f t="shared" si="154"/>
        <v>172.5634554926649</v>
      </c>
      <c r="W157" s="11">
        <f t="shared" si="138"/>
        <v>-1.219247815263802E-2</v>
      </c>
      <c r="X157" s="11">
        <f t="shared" si="139"/>
        <v>-1.3228699347321071E-2</v>
      </c>
      <c r="Y157" s="11">
        <f t="shared" si="140"/>
        <v>-1.2203590333800474E-2</v>
      </c>
      <c r="Z157" s="4">
        <f t="shared" si="163"/>
        <v>11501.054425151107</v>
      </c>
      <c r="AA157" s="4">
        <f t="shared" si="155"/>
        <v>71089.503421744506</v>
      </c>
      <c r="AB157" s="4">
        <f t="shared" si="156"/>
        <v>8921.8759853519277</v>
      </c>
      <c r="AC157" s="12">
        <f t="shared" si="157"/>
        <v>1.8278496034254783</v>
      </c>
      <c r="AD157" s="12">
        <f t="shared" si="158"/>
        <v>3.7896874913142859</v>
      </c>
      <c r="AE157" s="12">
        <f t="shared" si="159"/>
        <v>1.8019131505678128</v>
      </c>
      <c r="AF157" s="11">
        <f t="shared" si="141"/>
        <v>-2.9039671966837322E-3</v>
      </c>
      <c r="AG157" s="11">
        <f t="shared" si="142"/>
        <v>2.0567434751257441E-3</v>
      </c>
      <c r="AH157" s="11">
        <f t="shared" si="143"/>
        <v>8.257041531207765E-4</v>
      </c>
      <c r="AI157" s="1">
        <f t="shared" si="122"/>
        <v>302830.15445163473</v>
      </c>
      <c r="AJ157" s="1">
        <f t="shared" si="123"/>
        <v>218840.90930997333</v>
      </c>
      <c r="AK157" s="1">
        <f t="shared" si="124"/>
        <v>51651.958700138523</v>
      </c>
      <c r="AL157" s="19">
        <f t="shared" si="171"/>
        <v>43.220106942455708</v>
      </c>
      <c r="AM157" s="19">
        <f t="shared" si="171"/>
        <v>15.413021265508888</v>
      </c>
      <c r="AN157" s="19">
        <f t="shared" si="171"/>
        <v>2.8128810953063761</v>
      </c>
      <c r="AO157" s="7">
        <f t="shared" si="172"/>
        <v>6.6229063599332486E-3</v>
      </c>
      <c r="AP157" s="7">
        <f t="shared" si="172"/>
        <v>1.0198778105877424E-2</v>
      </c>
      <c r="AQ157" s="7">
        <f t="shared" si="172"/>
        <v>7.3822844392614642E-3</v>
      </c>
      <c r="AR157" s="1">
        <f t="shared" si="164"/>
        <v>165615.43163710771</v>
      </c>
      <c r="AS157" s="1">
        <f t="shared" si="161"/>
        <v>125191.8336546957</v>
      </c>
      <c r="AT157" s="1">
        <f t="shared" si="162"/>
        <v>28619.708704040611</v>
      </c>
      <c r="AU157" s="1">
        <f t="shared" si="125"/>
        <v>33123.086327421544</v>
      </c>
      <c r="AV157" s="1">
        <f t="shared" si="126"/>
        <v>25038.366730939142</v>
      </c>
      <c r="AW157" s="1">
        <f t="shared" si="127"/>
        <v>5723.9417408081226</v>
      </c>
      <c r="AX157" s="16">
        <v>0</v>
      </c>
      <c r="AY157" s="16">
        <v>0</v>
      </c>
      <c r="AZ157" s="16">
        <v>0</v>
      </c>
      <c r="BA157">
        <f t="shared" si="165"/>
        <v>0</v>
      </c>
      <c r="BB157">
        <f t="shared" si="166"/>
        <v>0</v>
      </c>
      <c r="BC157">
        <f t="shared" si="166"/>
        <v>0</v>
      </c>
      <c r="BD157">
        <f t="shared" si="166"/>
        <v>0</v>
      </c>
      <c r="BE157">
        <f t="shared" si="167"/>
        <v>0</v>
      </c>
      <c r="BF157">
        <f t="shared" si="167"/>
        <v>0</v>
      </c>
      <c r="BG157">
        <f t="shared" si="167"/>
        <v>0</v>
      </c>
      <c r="BH157">
        <f t="shared" si="145"/>
        <v>0</v>
      </c>
      <c r="BI157">
        <f t="shared" si="170"/>
        <v>0</v>
      </c>
      <c r="BJ157">
        <f t="shared" si="170"/>
        <v>0</v>
      </c>
      <c r="BK157" s="7">
        <f t="shared" si="168"/>
        <v>4.0308880099685557E-2</v>
      </c>
    </row>
    <row r="158" spans="1:63">
      <c r="A158">
        <f t="shared" si="128"/>
        <v>2112</v>
      </c>
      <c r="B158" s="4">
        <f t="shared" si="146"/>
        <v>1285.2616783575388</v>
      </c>
      <c r="C158" s="4">
        <f t="shared" si="147"/>
        <v>3565.5253227752851</v>
      </c>
      <c r="D158" s="4">
        <f t="shared" si="148"/>
        <v>6779.8606413347316</v>
      </c>
      <c r="E158" s="11">
        <f t="shared" si="129"/>
        <v>5.2117245929419362E-5</v>
      </c>
      <c r="F158" s="11">
        <f t="shared" si="130"/>
        <v>1.0448358855635008E-4</v>
      </c>
      <c r="G158" s="11">
        <f t="shared" si="131"/>
        <v>2.3068192477629067E-4</v>
      </c>
      <c r="H158" s="4">
        <f t="shared" si="149"/>
        <v>167019.79479357155</v>
      </c>
      <c r="I158" s="4">
        <f t="shared" si="150"/>
        <v>126828.92163934406</v>
      </c>
      <c r="J158" s="4">
        <f t="shared" si="151"/>
        <v>28896.309542004878</v>
      </c>
      <c r="K158" s="4">
        <f t="shared" si="119"/>
        <v>129950.03088165629</v>
      </c>
      <c r="L158" s="4">
        <f t="shared" si="120"/>
        <v>35570.89353122998</v>
      </c>
      <c r="M158" s="4">
        <f t="shared" si="121"/>
        <v>4262.0801622135032</v>
      </c>
      <c r="N158" s="11">
        <f t="shared" si="132"/>
        <v>8.4271072120767343E-3</v>
      </c>
      <c r="O158" s="11">
        <f t="shared" si="133"/>
        <v>1.2970796742905133E-2</v>
      </c>
      <c r="P158" s="11">
        <f t="shared" si="134"/>
        <v>9.4318401975908017E-3</v>
      </c>
      <c r="Q158" s="4">
        <f t="shared" si="135"/>
        <v>6244.7370827079349</v>
      </c>
      <c r="R158" s="4">
        <f t="shared" si="136"/>
        <v>18749.018354210042</v>
      </c>
      <c r="S158" s="4">
        <f t="shared" si="137"/>
        <v>4925.5944688329673</v>
      </c>
      <c r="T158" s="4">
        <f t="shared" si="152"/>
        <v>37.389203420026533</v>
      </c>
      <c r="U158" s="4">
        <f t="shared" si="153"/>
        <v>147.8292026129933</v>
      </c>
      <c r="V158" s="4">
        <f t="shared" si="154"/>
        <v>170.4575617752474</v>
      </c>
      <c r="W158" s="11">
        <f t="shared" si="138"/>
        <v>-1.219247815263802E-2</v>
      </c>
      <c r="X158" s="11">
        <f t="shared" si="139"/>
        <v>-1.3228699347321071E-2</v>
      </c>
      <c r="Y158" s="11">
        <f t="shared" si="140"/>
        <v>-1.2203590333800474E-2</v>
      </c>
      <c r="Z158" s="4">
        <f t="shared" si="163"/>
        <v>11424.892745739679</v>
      </c>
      <c r="AA158" s="4">
        <f t="shared" si="155"/>
        <v>71222.208787686148</v>
      </c>
      <c r="AB158" s="4">
        <f t="shared" si="156"/>
        <v>8906.4850538654391</v>
      </c>
      <c r="AC158" s="12">
        <f t="shared" si="157"/>
        <v>1.8225415881366593</v>
      </c>
      <c r="AD158" s="12">
        <f t="shared" si="158"/>
        <v>3.7974819063348124</v>
      </c>
      <c r="AE158" s="12">
        <f t="shared" si="159"/>
        <v>1.8034009977397996</v>
      </c>
      <c r="AF158" s="11">
        <f t="shared" si="141"/>
        <v>-2.9039671966837322E-3</v>
      </c>
      <c r="AG158" s="11">
        <f t="shared" si="142"/>
        <v>2.0567434751257441E-3</v>
      </c>
      <c r="AH158" s="11">
        <f t="shared" si="143"/>
        <v>8.257041531207765E-4</v>
      </c>
      <c r="AI158" s="1">
        <f t="shared" si="122"/>
        <v>305670.2253338928</v>
      </c>
      <c r="AJ158" s="1">
        <f t="shared" si="123"/>
        <v>221995.18510991512</v>
      </c>
      <c r="AK158" s="1">
        <f t="shared" si="124"/>
        <v>52210.704570932794</v>
      </c>
      <c r="AL158" s="19">
        <f t="shared" si="171"/>
        <v>43.503487236390434</v>
      </c>
      <c r="AM158" s="19">
        <f t="shared" si="171"/>
        <v>15.568643309498702</v>
      </c>
      <c r="AN158" s="19">
        <f t="shared" si="171"/>
        <v>2.8334389287623556</v>
      </c>
      <c r="AO158" s="7">
        <f t="shared" si="172"/>
        <v>6.5566772963339161E-3</v>
      </c>
      <c r="AP158" s="7">
        <f t="shared" si="172"/>
        <v>1.0096790324818649E-2</v>
      </c>
      <c r="AQ158" s="7">
        <f t="shared" si="172"/>
        <v>7.30846159486885E-3</v>
      </c>
      <c r="AR158" s="1">
        <f t="shared" si="164"/>
        <v>167019.79479357155</v>
      </c>
      <c r="AS158" s="1">
        <f t="shared" si="161"/>
        <v>126828.92163934406</v>
      </c>
      <c r="AT158" s="1">
        <f t="shared" si="162"/>
        <v>28896.309542004878</v>
      </c>
      <c r="AU158" s="1">
        <f t="shared" si="125"/>
        <v>33403.958958714313</v>
      </c>
      <c r="AV158" s="1">
        <f t="shared" si="126"/>
        <v>25365.784327868812</v>
      </c>
      <c r="AW158" s="1">
        <f t="shared" si="127"/>
        <v>5779.2619084009757</v>
      </c>
      <c r="AX158" s="16">
        <v>0</v>
      </c>
      <c r="AY158" s="16">
        <v>0</v>
      </c>
      <c r="AZ158" s="16">
        <v>0</v>
      </c>
      <c r="BA158">
        <f t="shared" si="165"/>
        <v>0</v>
      </c>
      <c r="BB158">
        <f t="shared" si="166"/>
        <v>0</v>
      </c>
      <c r="BC158">
        <f t="shared" si="166"/>
        <v>0</v>
      </c>
      <c r="BD158">
        <f t="shared" si="166"/>
        <v>0</v>
      </c>
      <c r="BE158">
        <f t="shared" si="167"/>
        <v>0</v>
      </c>
      <c r="BF158">
        <f t="shared" si="167"/>
        <v>0</v>
      </c>
      <c r="BG158">
        <f t="shared" si="167"/>
        <v>0</v>
      </c>
      <c r="BH158">
        <f t="shared" si="145"/>
        <v>0</v>
      </c>
      <c r="BI158">
        <f t="shared" si="170"/>
        <v>0</v>
      </c>
      <c r="BJ158">
        <f t="shared" si="170"/>
        <v>0</v>
      </c>
      <c r="BK158" s="7">
        <f t="shared" si="168"/>
        <v>4.0213497425452188E-2</v>
      </c>
    </row>
    <row r="159" spans="1:63">
      <c r="A159">
        <f t="shared" si="128"/>
        <v>2113</v>
      </c>
      <c r="B159" s="4">
        <f t="shared" si="146"/>
        <v>1285.3253134415647</v>
      </c>
      <c r="C159" s="4">
        <f t="shared" si="147"/>
        <v>3565.8792347120561</v>
      </c>
      <c r="D159" s="4">
        <f t="shared" si="148"/>
        <v>6781.3464330720662</v>
      </c>
      <c r="E159" s="11">
        <f t="shared" si="129"/>
        <v>4.9511383632948394E-5</v>
      </c>
      <c r="F159" s="11">
        <f t="shared" si="130"/>
        <v>9.9259409128532572E-5</v>
      </c>
      <c r="G159" s="11">
        <f t="shared" si="131"/>
        <v>2.1914782853747612E-4</v>
      </c>
      <c r="H159" s="4">
        <f t="shared" si="149"/>
        <v>168421.49321995507</v>
      </c>
      <c r="I159" s="4">
        <f t="shared" si="150"/>
        <v>128470.21725930639</v>
      </c>
      <c r="J159" s="4">
        <f t="shared" si="151"/>
        <v>29172.468140832421</v>
      </c>
      <c r="K159" s="4">
        <f t="shared" si="119"/>
        <v>131034.13700691274</v>
      </c>
      <c r="L159" s="4">
        <f t="shared" si="120"/>
        <v>36027.641095837709</v>
      </c>
      <c r="M159" s="4">
        <f t="shared" si="121"/>
        <v>4301.8696108136737</v>
      </c>
      <c r="N159" s="11">
        <f t="shared" si="132"/>
        <v>8.3424845527257929E-3</v>
      </c>
      <c r="O159" s="11">
        <f t="shared" si="133"/>
        <v>1.284048611842481E-2</v>
      </c>
      <c r="P159" s="11">
        <f t="shared" si="134"/>
        <v>9.3356875248227222E-3</v>
      </c>
      <c r="Q159" s="4">
        <f t="shared" si="135"/>
        <v>6220.3676617348365</v>
      </c>
      <c r="R159" s="4">
        <f t="shared" si="136"/>
        <v>18740.414951952233</v>
      </c>
      <c r="S159" s="4">
        <f t="shared" si="137"/>
        <v>4911.9833896740538</v>
      </c>
      <c r="T159" s="4">
        <f t="shared" si="152"/>
        <v>36.93333637418332</v>
      </c>
      <c r="U159" s="4">
        <f t="shared" si="153"/>
        <v>145.8736145368718</v>
      </c>
      <c r="V159" s="4">
        <f t="shared" si="154"/>
        <v>168.37736752204378</v>
      </c>
      <c r="W159" s="11">
        <f t="shared" si="138"/>
        <v>-1.219247815263802E-2</v>
      </c>
      <c r="X159" s="11">
        <f t="shared" si="139"/>
        <v>-1.3228699347321071E-2</v>
      </c>
      <c r="Y159" s="11">
        <f t="shared" si="140"/>
        <v>-1.2203590333800474E-2</v>
      </c>
      <c r="Z159" s="4">
        <f t="shared" si="163"/>
        <v>11348.24213856978</v>
      </c>
      <c r="AA159" s="4">
        <f t="shared" si="155"/>
        <v>71345.496159549672</v>
      </c>
      <c r="AB159" s="4">
        <f t="shared" si="156"/>
        <v>8890.1565625549629</v>
      </c>
      <c r="AC159" s="12">
        <f t="shared" si="157"/>
        <v>1.8172489871501185</v>
      </c>
      <c r="AD159" s="12">
        <f t="shared" si="158"/>
        <v>3.8052923524675748</v>
      </c>
      <c r="AE159" s="12">
        <f t="shared" si="159"/>
        <v>1.8048900734333755</v>
      </c>
      <c r="AF159" s="11">
        <f t="shared" si="141"/>
        <v>-2.9039671966837322E-3</v>
      </c>
      <c r="AG159" s="11">
        <f t="shared" si="142"/>
        <v>2.0567434751257441E-3</v>
      </c>
      <c r="AH159" s="11">
        <f t="shared" si="143"/>
        <v>8.257041531207765E-4</v>
      </c>
      <c r="AI159" s="1">
        <f t="shared" si="122"/>
        <v>308507.16175921785</v>
      </c>
      <c r="AJ159" s="1">
        <f t="shared" si="123"/>
        <v>225161.45092679243</v>
      </c>
      <c r="AK159" s="1">
        <f t="shared" si="124"/>
        <v>52768.896022240493</v>
      </c>
      <c r="AL159" s="19">
        <f t="shared" si="171"/>
        <v>43.785873180193882</v>
      </c>
      <c r="AM159" s="19">
        <f t="shared" si="171"/>
        <v>15.72426470336522</v>
      </c>
      <c r="AN159" s="19">
        <f t="shared" si="171"/>
        <v>2.8539399275586992</v>
      </c>
      <c r="AO159" s="7">
        <f t="shared" si="172"/>
        <v>6.4911105233705765E-3</v>
      </c>
      <c r="AP159" s="7">
        <f t="shared" si="172"/>
        <v>9.9958224215704623E-3</v>
      </c>
      <c r="AQ159" s="7">
        <f t="shared" si="172"/>
        <v>7.235376978920161E-3</v>
      </c>
      <c r="AR159" s="1">
        <f t="shared" si="164"/>
        <v>168421.49321995507</v>
      </c>
      <c r="AS159" s="1">
        <f t="shared" si="161"/>
        <v>128470.21725930639</v>
      </c>
      <c r="AT159" s="1">
        <f t="shared" si="162"/>
        <v>29172.468140832421</v>
      </c>
      <c r="AU159" s="1">
        <f t="shared" si="125"/>
        <v>33684.298643991016</v>
      </c>
      <c r="AV159" s="1">
        <f t="shared" si="126"/>
        <v>25694.043451861278</v>
      </c>
      <c r="AW159" s="1">
        <f t="shared" si="127"/>
        <v>5834.493628166485</v>
      </c>
      <c r="AX159" s="16">
        <v>0</v>
      </c>
      <c r="AY159" s="16">
        <v>0</v>
      </c>
      <c r="AZ159" s="16">
        <v>0</v>
      </c>
      <c r="BA159">
        <f t="shared" si="165"/>
        <v>0</v>
      </c>
      <c r="BB159">
        <f t="shared" si="166"/>
        <v>0</v>
      </c>
      <c r="BC159">
        <f t="shared" si="166"/>
        <v>0</v>
      </c>
      <c r="BD159">
        <f t="shared" si="166"/>
        <v>0</v>
      </c>
      <c r="BE159">
        <f t="shared" si="167"/>
        <v>0</v>
      </c>
      <c r="BF159">
        <f t="shared" si="167"/>
        <v>0</v>
      </c>
      <c r="BG159">
        <f t="shared" si="167"/>
        <v>0</v>
      </c>
      <c r="BH159">
        <f t="shared" si="145"/>
        <v>0</v>
      </c>
      <c r="BI159">
        <f t="shared" si="170"/>
        <v>0</v>
      </c>
      <c r="BJ159">
        <f t="shared" si="170"/>
        <v>0</v>
      </c>
      <c r="BK159" s="7">
        <f t="shared" si="168"/>
        <v>4.011882811302378E-2</v>
      </c>
    </row>
    <row r="160" spans="1:63">
      <c r="A160">
        <f t="shared" si="128"/>
        <v>2114</v>
      </c>
      <c r="B160" s="4">
        <f t="shared" si="146"/>
        <v>1285.3857697645174</v>
      </c>
      <c r="C160" s="4">
        <f t="shared" si="147"/>
        <v>3566.2154844246243</v>
      </c>
      <c r="D160" s="4">
        <f t="shared" si="148"/>
        <v>6782.7582445501657</v>
      </c>
      <c r="E160" s="11">
        <f t="shared" si="129"/>
        <v>4.703581445130097E-5</v>
      </c>
      <c r="F160" s="11">
        <f t="shared" si="130"/>
        <v>9.4296438672105944E-5</v>
      </c>
      <c r="G160" s="11">
        <f t="shared" si="131"/>
        <v>2.081904371106023E-4</v>
      </c>
      <c r="H160" s="4">
        <f t="shared" si="149"/>
        <v>169820.4278230308</v>
      </c>
      <c r="I160" s="4">
        <f t="shared" si="150"/>
        <v>130115.53648278823</v>
      </c>
      <c r="J160" s="4">
        <f t="shared" si="151"/>
        <v>29448.168315715884</v>
      </c>
      <c r="K160" s="4">
        <f t="shared" si="119"/>
        <v>132116.3123302212</v>
      </c>
      <c r="L160" s="4">
        <f t="shared" si="120"/>
        <v>36485.606955346717</v>
      </c>
      <c r="M160" s="4">
        <f t="shared" si="121"/>
        <v>4341.6213955992025</v>
      </c>
      <c r="N160" s="11">
        <f t="shared" si="132"/>
        <v>8.2587282064625622E-3</v>
      </c>
      <c r="O160" s="11">
        <f t="shared" si="133"/>
        <v>1.2711513870441005E-2</v>
      </c>
      <c r="P160" s="11">
        <f t="shared" si="134"/>
        <v>9.2405833699851225E-3</v>
      </c>
      <c r="Q160" s="4">
        <f t="shared" si="135"/>
        <v>6195.5633344807684</v>
      </c>
      <c r="R160" s="4">
        <f t="shared" si="136"/>
        <v>18729.337296672169</v>
      </c>
      <c r="S160" s="4">
        <f t="shared" si="137"/>
        <v>4897.8947152929932</v>
      </c>
      <c r="T160" s="4">
        <f t="shared" si="152"/>
        <v>36.48302747733706</v>
      </c>
      <c r="U160" s="4">
        <f t="shared" si="153"/>
        <v>143.94389634745653</v>
      </c>
      <c r="V160" s="4">
        <f t="shared" si="154"/>
        <v>166.32255910732101</v>
      </c>
      <c r="W160" s="11">
        <f t="shared" si="138"/>
        <v>-1.219247815263802E-2</v>
      </c>
      <c r="X160" s="11">
        <f t="shared" si="139"/>
        <v>-1.3228699347321071E-2</v>
      </c>
      <c r="Y160" s="11">
        <f t="shared" si="140"/>
        <v>-1.2203590333800474E-2</v>
      </c>
      <c r="Z160" s="4">
        <f t="shared" si="163"/>
        <v>11271.130513153254</v>
      </c>
      <c r="AA160" s="4">
        <f t="shared" si="155"/>
        <v>71459.429747822913</v>
      </c>
      <c r="AB160" s="4">
        <f t="shared" si="156"/>
        <v>8872.9104154254692</v>
      </c>
      <c r="AC160" s="12">
        <f t="shared" si="157"/>
        <v>1.8119717557032278</v>
      </c>
      <c r="AD160" s="12">
        <f t="shared" si="158"/>
        <v>3.8131188626844583</v>
      </c>
      <c r="AE160" s="12">
        <f t="shared" si="159"/>
        <v>1.806380378662936</v>
      </c>
      <c r="AF160" s="11">
        <f t="shared" si="141"/>
        <v>-2.9039671966837322E-3</v>
      </c>
      <c r="AG160" s="11">
        <f t="shared" si="142"/>
        <v>2.0567434751257441E-3</v>
      </c>
      <c r="AH160" s="11">
        <f t="shared" si="143"/>
        <v>8.257041531207765E-4</v>
      </c>
      <c r="AI160" s="1">
        <f t="shared" si="122"/>
        <v>311340.74422728707</v>
      </c>
      <c r="AJ160" s="1">
        <f t="shared" si="123"/>
        <v>228339.34928597446</v>
      </c>
      <c r="AK160" s="1">
        <f t="shared" si="124"/>
        <v>53326.500048182927</v>
      </c>
      <c r="AL160" s="19">
        <f t="shared" si="171"/>
        <v>44.067249932947064</v>
      </c>
      <c r="AM160" s="19">
        <f t="shared" si="171"/>
        <v>15.879869891472982</v>
      </c>
      <c r="AN160" s="19">
        <f t="shared" si="171"/>
        <v>2.8743827654972676</v>
      </c>
      <c r="AO160" s="7">
        <f t="shared" si="172"/>
        <v>6.4261994181368711E-3</v>
      </c>
      <c r="AP160" s="7">
        <f t="shared" si="172"/>
        <v>9.8958641973547583E-3</v>
      </c>
      <c r="AQ160" s="7">
        <f t="shared" si="172"/>
        <v>7.1630232091309592E-3</v>
      </c>
      <c r="AR160" s="1">
        <f t="shared" si="164"/>
        <v>169820.4278230308</v>
      </c>
      <c r="AS160" s="1">
        <f t="shared" si="161"/>
        <v>130115.53648278823</v>
      </c>
      <c r="AT160" s="1">
        <f t="shared" si="162"/>
        <v>29448.168315715884</v>
      </c>
      <c r="AU160" s="1">
        <f t="shared" si="125"/>
        <v>33964.085564606161</v>
      </c>
      <c r="AV160" s="1">
        <f t="shared" si="126"/>
        <v>26023.107296557646</v>
      </c>
      <c r="AW160" s="1">
        <f t="shared" si="127"/>
        <v>5889.6336631431768</v>
      </c>
      <c r="AX160" s="16">
        <v>0</v>
      </c>
      <c r="AY160" s="16">
        <v>0</v>
      </c>
      <c r="AZ160" s="16">
        <v>0</v>
      </c>
      <c r="BA160">
        <f t="shared" si="165"/>
        <v>0</v>
      </c>
      <c r="BB160">
        <f t="shared" si="166"/>
        <v>0</v>
      </c>
      <c r="BC160">
        <f t="shared" si="166"/>
        <v>0</v>
      </c>
      <c r="BD160">
        <f t="shared" si="166"/>
        <v>0</v>
      </c>
      <c r="BE160">
        <f t="shared" si="167"/>
        <v>0</v>
      </c>
      <c r="BF160">
        <f t="shared" si="167"/>
        <v>0</v>
      </c>
      <c r="BG160">
        <f t="shared" si="167"/>
        <v>0</v>
      </c>
      <c r="BH160">
        <f t="shared" si="145"/>
        <v>0</v>
      </c>
      <c r="BI160">
        <f t="shared" si="170"/>
        <v>0</v>
      </c>
      <c r="BJ160">
        <f t="shared" si="170"/>
        <v>0</v>
      </c>
      <c r="BK160" s="7">
        <f t="shared" si="168"/>
        <v>4.0024874514664049E-2</v>
      </c>
    </row>
    <row r="161" spans="1:63">
      <c r="A161">
        <f t="shared" si="128"/>
        <v>2115</v>
      </c>
      <c r="B161" s="4">
        <f t="shared" si="146"/>
        <v>1285.443205972754</v>
      </c>
      <c r="C161" s="4">
        <f t="shared" si="147"/>
        <v>3566.5349517733571</v>
      </c>
      <c r="D161" s="4">
        <f t="shared" si="148"/>
        <v>6784.0997446837273</v>
      </c>
      <c r="E161" s="11">
        <f t="shared" si="129"/>
        <v>4.4684023728735917E-5</v>
      </c>
      <c r="F161" s="11">
        <f t="shared" si="130"/>
        <v>8.9581616738500637E-5</v>
      </c>
      <c r="G161" s="11">
        <f t="shared" si="131"/>
        <v>1.9778091525507216E-4</v>
      </c>
      <c r="H161" s="4">
        <f t="shared" si="149"/>
        <v>171216.50082495337</v>
      </c>
      <c r="I161" s="4">
        <f t="shared" si="150"/>
        <v>131764.69545673486</v>
      </c>
      <c r="J161" s="4">
        <f t="shared" si="151"/>
        <v>29723.393940594895</v>
      </c>
      <c r="K161" s="4">
        <f t="shared" si="119"/>
        <v>133196.47264803582</v>
      </c>
      <c r="L161" s="4">
        <f t="shared" si="120"/>
        <v>36944.736905275146</v>
      </c>
      <c r="M161" s="4">
        <f t="shared" si="121"/>
        <v>4381.3320940464137</v>
      </c>
      <c r="N161" s="11">
        <f t="shared" si="132"/>
        <v>8.1758285465520775E-3</v>
      </c>
      <c r="O161" s="11">
        <f t="shared" si="133"/>
        <v>1.2583864933104705E-2</v>
      </c>
      <c r="P161" s="11">
        <f t="shared" si="134"/>
        <v>9.1465134402237691E-3</v>
      </c>
      <c r="Q161" s="4">
        <f t="shared" si="135"/>
        <v>6170.3360344511475</v>
      </c>
      <c r="R161" s="4">
        <f t="shared" si="136"/>
        <v>18715.818580109375</v>
      </c>
      <c r="S161" s="4">
        <f t="shared" si="137"/>
        <v>4883.3404105901191</v>
      </c>
      <c r="T161" s="4">
        <f t="shared" si="152"/>
        <v>36.038208961877537</v>
      </c>
      <c r="U161" s="4">
        <f t="shared" si="153"/>
        <v>142.03970581979408</v>
      </c>
      <c r="V161" s="4">
        <f t="shared" si="154"/>
        <v>164.29282673270595</v>
      </c>
      <c r="W161" s="11">
        <f t="shared" si="138"/>
        <v>-1.219247815263802E-2</v>
      </c>
      <c r="X161" s="11">
        <f t="shared" si="139"/>
        <v>-1.3228699347321071E-2</v>
      </c>
      <c r="Y161" s="11">
        <f t="shared" si="140"/>
        <v>-1.2203590333800474E-2</v>
      </c>
      <c r="Z161" s="4">
        <f t="shared" si="163"/>
        <v>11193.58529752172</v>
      </c>
      <c r="AA161" s="4">
        <f t="shared" si="155"/>
        <v>71564.076169689608</v>
      </c>
      <c r="AB161" s="4">
        <f t="shared" si="156"/>
        <v>8854.7662956804925</v>
      </c>
      <c r="AC161" s="12">
        <f t="shared" si="157"/>
        <v>1.8067098491633482</v>
      </c>
      <c r="AD161" s="12">
        <f t="shared" si="158"/>
        <v>3.8209614700251633</v>
      </c>
      <c r="AE161" s="12">
        <f t="shared" si="159"/>
        <v>1.8078719144437139</v>
      </c>
      <c r="AF161" s="11">
        <f t="shared" si="141"/>
        <v>-2.9039671966837322E-3</v>
      </c>
      <c r="AG161" s="11">
        <f t="shared" si="142"/>
        <v>2.0567434751257441E-3</v>
      </c>
      <c r="AH161" s="11">
        <f t="shared" si="143"/>
        <v>8.257041531207765E-4</v>
      </c>
      <c r="AI161" s="1">
        <f t="shared" si="122"/>
        <v>314170.75536916457</v>
      </c>
      <c r="AJ161" s="1">
        <f t="shared" si="123"/>
        <v>231528.52165393467</v>
      </c>
      <c r="AK161" s="1">
        <f t="shared" si="124"/>
        <v>53883.48370650781</v>
      </c>
      <c r="AL161" s="19">
        <f t="shared" si="171"/>
        <v>44.347603019466277</v>
      </c>
      <c r="AM161" s="19">
        <f t="shared" si="171"/>
        <v>16.035443477031485</v>
      </c>
      <c r="AN161" s="19">
        <f t="shared" si="171"/>
        <v>2.8947661432538392</v>
      </c>
      <c r="AO161" s="7">
        <f t="shared" si="172"/>
        <v>6.3619374239555024E-3</v>
      </c>
      <c r="AP161" s="7">
        <f t="shared" si="172"/>
        <v>9.7969055553812114E-3</v>
      </c>
      <c r="AQ161" s="7">
        <f t="shared" si="172"/>
        <v>7.0913929770396499E-3</v>
      </c>
      <c r="AR161" s="1">
        <f t="shared" si="164"/>
        <v>171216.50082495337</v>
      </c>
      <c r="AS161" s="1">
        <f t="shared" si="161"/>
        <v>131764.69545673486</v>
      </c>
      <c r="AT161" s="1">
        <f t="shared" si="162"/>
        <v>29723.393940594895</v>
      </c>
      <c r="AU161" s="1">
        <f t="shared" si="125"/>
        <v>34243.300164990673</v>
      </c>
      <c r="AV161" s="1">
        <f t="shared" si="126"/>
        <v>26352.939091346972</v>
      </c>
      <c r="AW161" s="1">
        <f t="shared" si="127"/>
        <v>5944.6787881189794</v>
      </c>
      <c r="AX161" s="16">
        <v>0</v>
      </c>
      <c r="AY161" s="16">
        <v>0</v>
      </c>
      <c r="AZ161" s="16">
        <v>0</v>
      </c>
      <c r="BA161">
        <f t="shared" si="165"/>
        <v>0</v>
      </c>
      <c r="BB161">
        <f t="shared" si="166"/>
        <v>0</v>
      </c>
      <c r="BC161">
        <f t="shared" si="166"/>
        <v>0</v>
      </c>
      <c r="BD161">
        <f t="shared" si="166"/>
        <v>0</v>
      </c>
      <c r="BE161">
        <f t="shared" si="167"/>
        <v>0</v>
      </c>
      <c r="BF161">
        <f t="shared" si="167"/>
        <v>0</v>
      </c>
      <c r="BG161">
        <f t="shared" si="167"/>
        <v>0</v>
      </c>
      <c r="BH161">
        <f t="shared" si="145"/>
        <v>0</v>
      </c>
      <c r="BI161">
        <f t="shared" si="170"/>
        <v>0</v>
      </c>
      <c r="BJ161">
        <f t="shared" si="170"/>
        <v>0</v>
      </c>
      <c r="BK161" s="7">
        <f t="shared" si="168"/>
        <v>3.9931638516850193E-2</v>
      </c>
    </row>
    <row r="162" spans="1:63">
      <c r="A162">
        <f t="shared" si="128"/>
        <v>2116</v>
      </c>
      <c r="B162" s="4">
        <f t="shared" si="146"/>
        <v>1285.4977728087356</v>
      </c>
      <c r="C162" s="4">
        <f t="shared" si="147"/>
        <v>3566.838472942135</v>
      </c>
      <c r="D162" s="4">
        <f t="shared" si="148"/>
        <v>6785.3744218675793</v>
      </c>
      <c r="E162" s="11">
        <f t="shared" si="129"/>
        <v>4.2449822542299117E-5</v>
      </c>
      <c r="F162" s="11">
        <f t="shared" si="130"/>
        <v>8.5102535901575597E-5</v>
      </c>
      <c r="G162" s="11">
        <f t="shared" si="131"/>
        <v>1.8789186949231854E-4</v>
      </c>
      <c r="H162" s="4">
        <f t="shared" si="149"/>
        <v>172609.61578108443</v>
      </c>
      <c r="I162" s="4">
        <f t="shared" si="150"/>
        <v>133417.51057608984</v>
      </c>
      <c r="J162" s="4">
        <f t="shared" si="151"/>
        <v>29998.128955455802</v>
      </c>
      <c r="K162" s="4">
        <f t="shared" si="119"/>
        <v>134274.53507285568</v>
      </c>
      <c r="L162" s="4">
        <f t="shared" si="120"/>
        <v>37404.976869064485</v>
      </c>
      <c r="M162" s="4">
        <f t="shared" si="121"/>
        <v>4420.9983252772718</v>
      </c>
      <c r="N162" s="11">
        <f t="shared" si="132"/>
        <v>8.0937760842103579E-3</v>
      </c>
      <c r="O162" s="11">
        <f t="shared" si="133"/>
        <v>1.2457524463345804E-2</v>
      </c>
      <c r="P162" s="11">
        <f t="shared" si="134"/>
        <v>9.0534637364647619E-3</v>
      </c>
      <c r="Q162" s="4">
        <f t="shared" si="135"/>
        <v>6144.6975872024059</v>
      </c>
      <c r="R162" s="4">
        <f t="shared" si="136"/>
        <v>18699.89237586088</v>
      </c>
      <c r="S162" s="4">
        <f t="shared" si="137"/>
        <v>4868.3322835911003</v>
      </c>
      <c r="T162" s="4">
        <f t="shared" si="152"/>
        <v>35.598813886449641</v>
      </c>
      <c r="U162" s="4">
        <f t="shared" si="153"/>
        <v>140.1607052561221</v>
      </c>
      <c r="V162" s="4">
        <f t="shared" si="154"/>
        <v>162.28786438047794</v>
      </c>
      <c r="W162" s="11">
        <f t="shared" si="138"/>
        <v>-1.219247815263802E-2</v>
      </c>
      <c r="X162" s="11">
        <f t="shared" si="139"/>
        <v>-1.3228699347321071E-2</v>
      </c>
      <c r="Y162" s="11">
        <f t="shared" si="140"/>
        <v>-1.2203590333800474E-2</v>
      </c>
      <c r="Z162" s="4">
        <f t="shared" si="163"/>
        <v>11115.633439784793</v>
      </c>
      <c r="AA162" s="4">
        <f t="shared" si="155"/>
        <v>71659.504381248611</v>
      </c>
      <c r="AB162" s="4">
        <f t="shared" si="156"/>
        <v>8835.7436680883329</v>
      </c>
      <c r="AC162" s="12">
        <f t="shared" si="157"/>
        <v>1.8014632230274523</v>
      </c>
      <c r="AD162" s="12">
        <f t="shared" si="158"/>
        <v>3.8288202075973445</v>
      </c>
      <c r="AE162" s="12">
        <f t="shared" si="159"/>
        <v>1.8093646817917806</v>
      </c>
      <c r="AF162" s="11">
        <f t="shared" si="141"/>
        <v>-2.9039671966837322E-3</v>
      </c>
      <c r="AG162" s="11">
        <f t="shared" si="142"/>
        <v>2.0567434751257441E-3</v>
      </c>
      <c r="AH162" s="11">
        <f t="shared" si="143"/>
        <v>8.257041531207765E-4</v>
      </c>
      <c r="AI162" s="1">
        <f t="shared" si="122"/>
        <v>316996.97999723878</v>
      </c>
      <c r="AJ162" s="1">
        <f t="shared" si="123"/>
        <v>234728.60857988818</v>
      </c>
      <c r="AK162" s="1">
        <f t="shared" si="124"/>
        <v>54439.814123976008</v>
      </c>
      <c r="AL162" s="19">
        <f t="shared" si="171"/>
        <v>44.626918328025425</v>
      </c>
      <c r="AM162" s="19">
        <f t="shared" si="171"/>
        <v>16.190970225061786</v>
      </c>
      <c r="AN162" s="19">
        <f t="shared" si="171"/>
        <v>2.9150887883092969</v>
      </c>
      <c r="AO162" s="7">
        <f t="shared" si="172"/>
        <v>6.2983180497159473E-3</v>
      </c>
      <c r="AP162" s="7">
        <f t="shared" si="172"/>
        <v>9.6989364998274E-3</v>
      </c>
      <c r="AQ162" s="7">
        <f t="shared" si="172"/>
        <v>7.0204790472692532E-3</v>
      </c>
      <c r="AR162" s="1">
        <f t="shared" si="164"/>
        <v>172609.61578108443</v>
      </c>
      <c r="AS162" s="1">
        <f t="shared" si="161"/>
        <v>133417.51057608984</v>
      </c>
      <c r="AT162" s="1">
        <f t="shared" si="162"/>
        <v>29998.128955455802</v>
      </c>
      <c r="AU162" s="1">
        <f t="shared" si="125"/>
        <v>34521.923156216886</v>
      </c>
      <c r="AV162" s="1">
        <f t="shared" si="126"/>
        <v>26683.502115217969</v>
      </c>
      <c r="AW162" s="1">
        <f t="shared" si="127"/>
        <v>5999.6257910911609</v>
      </c>
      <c r="AX162" s="16">
        <v>0</v>
      </c>
      <c r="AY162" s="16">
        <v>0</v>
      </c>
      <c r="AZ162" s="16">
        <v>0</v>
      </c>
      <c r="BA162">
        <f t="shared" si="165"/>
        <v>0</v>
      </c>
      <c r="BB162">
        <f t="shared" si="166"/>
        <v>0</v>
      </c>
      <c r="BC162">
        <f t="shared" si="166"/>
        <v>0</v>
      </c>
      <c r="BD162">
        <f t="shared" si="166"/>
        <v>0</v>
      </c>
      <c r="BE162">
        <f t="shared" si="167"/>
        <v>0</v>
      </c>
      <c r="BF162">
        <f t="shared" si="167"/>
        <v>0</v>
      </c>
      <c r="BG162">
        <f t="shared" si="167"/>
        <v>0</v>
      </c>
      <c r="BH162">
        <f t="shared" si="145"/>
        <v>0</v>
      </c>
      <c r="BI162">
        <f t="shared" si="170"/>
        <v>0</v>
      </c>
      <c r="BJ162">
        <f t="shared" si="170"/>
        <v>0</v>
      </c>
      <c r="BK162" s="7">
        <f t="shared" si="168"/>
        <v>3.9839121567436936E-2</v>
      </c>
    </row>
    <row r="163" spans="1:63">
      <c r="A163">
        <f t="shared" si="128"/>
        <v>2117</v>
      </c>
      <c r="B163" s="4">
        <f t="shared" si="146"/>
        <v>1285.549613503453</v>
      </c>
      <c r="C163" s="4">
        <f t="shared" si="147"/>
        <v>3567.126842591374</v>
      </c>
      <c r="D163" s="4">
        <f t="shared" si="148"/>
        <v>6786.5855927186431</v>
      </c>
      <c r="E163" s="11">
        <f t="shared" si="129"/>
        <v>4.0327331415184157E-5</v>
      </c>
      <c r="F163" s="11">
        <f t="shared" si="130"/>
        <v>8.0847409106496815E-5</v>
      </c>
      <c r="G163" s="11">
        <f t="shared" si="131"/>
        <v>1.784972760177026E-4</v>
      </c>
      <c r="H163" s="4">
        <f t="shared" si="149"/>
        <v>173999.67759679785</v>
      </c>
      <c r="I163" s="4">
        <f t="shared" si="150"/>
        <v>135073.79855203605</v>
      </c>
      <c r="J163" s="4">
        <f t="shared" si="151"/>
        <v>30272.357373593502</v>
      </c>
      <c r="K163" s="4">
        <f t="shared" si="119"/>
        <v>135350.41803840149</v>
      </c>
      <c r="L163" s="4">
        <f t="shared" si="120"/>
        <v>37866.272917256392</v>
      </c>
      <c r="M163" s="4">
        <f t="shared" si="121"/>
        <v>4460.6167505015846</v>
      </c>
      <c r="N163" s="11">
        <f t="shared" si="132"/>
        <v>8.0125614656720856E-3</v>
      </c>
      <c r="O163" s="11">
        <f t="shared" si="133"/>
        <v>1.2332477835948596E-2</v>
      </c>
      <c r="P163" s="11">
        <f t="shared" si="134"/>
        <v>8.9614205456247653E-3</v>
      </c>
      <c r="Q163" s="4">
        <f t="shared" si="135"/>
        <v>6118.6597086665688</v>
      </c>
      <c r="R163" s="4">
        <f t="shared" si="136"/>
        <v>18681.592616477672</v>
      </c>
      <c r="S163" s="4">
        <f t="shared" si="137"/>
        <v>4852.8819872204767</v>
      </c>
      <c r="T163" s="4">
        <f t="shared" si="152"/>
        <v>35.164776125879278</v>
      </c>
      <c r="U163" s="4">
        <f t="shared" si="153"/>
        <v>138.30656142598036</v>
      </c>
      <c r="V163" s="4">
        <f t="shared" si="154"/>
        <v>160.30736976743123</v>
      </c>
      <c r="W163" s="11">
        <f t="shared" si="138"/>
        <v>-1.219247815263802E-2</v>
      </c>
      <c r="X163" s="11">
        <f t="shared" si="139"/>
        <v>-1.3228699347321071E-2</v>
      </c>
      <c r="Y163" s="11">
        <f t="shared" si="140"/>
        <v>-1.2203590333800474E-2</v>
      </c>
      <c r="Z163" s="4">
        <f t="shared" si="163"/>
        <v>11037.301409810423</v>
      </c>
      <c r="AA163" s="4">
        <f t="shared" si="155"/>
        <v>71745.785609377097</v>
      </c>
      <c r="AB163" s="4">
        <f t="shared" si="156"/>
        <v>8815.8617812583961</v>
      </c>
      <c r="AC163" s="12">
        <f t="shared" si="157"/>
        <v>1.7962318329217484</v>
      </c>
      <c r="AD163" s="12">
        <f t="shared" si="158"/>
        <v>3.83669510857675</v>
      </c>
      <c r="AE163" s="12">
        <f t="shared" si="159"/>
        <v>1.8108586817240462</v>
      </c>
      <c r="AF163" s="11">
        <f t="shared" si="141"/>
        <v>-2.9039671966837322E-3</v>
      </c>
      <c r="AG163" s="11">
        <f t="shared" si="142"/>
        <v>2.0567434751257441E-3</v>
      </c>
      <c r="AH163" s="11">
        <f t="shared" si="143"/>
        <v>8.257041531207765E-4</v>
      </c>
      <c r="AI163" s="1">
        <f t="shared" si="122"/>
        <v>319819.20515373175</v>
      </c>
      <c r="AJ163" s="1">
        <f t="shared" si="123"/>
        <v>237939.24983711733</v>
      </c>
      <c r="AK163" s="1">
        <f t="shared" si="124"/>
        <v>54995.458502669564</v>
      </c>
      <c r="AL163" s="19">
        <f t="shared" ref="AL163:AN178" si="173">AL162*(1+AO163)</f>
        <v>44.905182107981943</v>
      </c>
      <c r="AM163" s="19">
        <f t="shared" si="173"/>
        <v>16.346435065224423</v>
      </c>
      <c r="AN163" s="19">
        <f t="shared" si="173"/>
        <v>2.9353494548709596</v>
      </c>
      <c r="AO163" s="7">
        <f t="shared" si="172"/>
        <v>6.2353348692187876E-3</v>
      </c>
      <c r="AP163" s="7">
        <f t="shared" si="172"/>
        <v>9.6019471348291266E-3</v>
      </c>
      <c r="AQ163" s="7">
        <f t="shared" si="172"/>
        <v>6.9502742567965608E-3</v>
      </c>
      <c r="AR163" s="1">
        <f t="shared" si="164"/>
        <v>173999.67759679785</v>
      </c>
      <c r="AS163" s="1">
        <f t="shared" si="161"/>
        <v>135073.79855203605</v>
      </c>
      <c r="AT163" s="1">
        <f t="shared" si="162"/>
        <v>30272.357373593502</v>
      </c>
      <c r="AU163" s="1">
        <f t="shared" si="125"/>
        <v>34799.935519359569</v>
      </c>
      <c r="AV163" s="1">
        <f t="shared" si="126"/>
        <v>27014.759710407212</v>
      </c>
      <c r="AW163" s="1">
        <f t="shared" si="127"/>
        <v>6054.4714747187008</v>
      </c>
      <c r="AX163" s="16">
        <v>0</v>
      </c>
      <c r="AY163" s="16">
        <v>0</v>
      </c>
      <c r="AZ163" s="16">
        <v>0</v>
      </c>
      <c r="BA163">
        <f t="shared" si="165"/>
        <v>0</v>
      </c>
      <c r="BB163">
        <f t="shared" si="166"/>
        <v>0</v>
      </c>
      <c r="BC163">
        <f t="shared" si="166"/>
        <v>0</v>
      </c>
      <c r="BD163">
        <f t="shared" si="166"/>
        <v>0</v>
      </c>
      <c r="BE163">
        <f t="shared" si="167"/>
        <v>0</v>
      </c>
      <c r="BF163">
        <f t="shared" si="167"/>
        <v>0</v>
      </c>
      <c r="BG163">
        <f t="shared" si="167"/>
        <v>0</v>
      </c>
      <c r="BH163">
        <f t="shared" si="145"/>
        <v>0</v>
      </c>
      <c r="BI163">
        <f t="shared" si="170"/>
        <v>0</v>
      </c>
      <c r="BJ163">
        <f t="shared" si="170"/>
        <v>0</v>
      </c>
      <c r="BK163" s="7">
        <f t="shared" si="168"/>
        <v>3.9747324701386838E-2</v>
      </c>
    </row>
    <row r="164" spans="1:63">
      <c r="A164">
        <f t="shared" si="128"/>
        <v>2118</v>
      </c>
      <c r="B164" s="4">
        <f t="shared" si="146"/>
        <v>1285.5988641495019</v>
      </c>
      <c r="C164" s="4">
        <f t="shared" si="147"/>
        <v>3567.4008159063933</v>
      </c>
      <c r="D164" s="4">
        <f t="shared" si="148"/>
        <v>6787.7364104083163</v>
      </c>
      <c r="E164" s="11">
        <f t="shared" si="129"/>
        <v>3.8310964844424948E-5</v>
      </c>
      <c r="F164" s="11">
        <f t="shared" si="130"/>
        <v>7.6805038651171965E-5</v>
      </c>
      <c r="G164" s="11">
        <f t="shared" si="131"/>
        <v>1.6957241221681745E-4</v>
      </c>
      <c r="H164" s="4">
        <f t="shared" si="149"/>
        <v>175386.59254326968</v>
      </c>
      <c r="I164" s="4">
        <f t="shared" si="150"/>
        <v>136733.37647917002</v>
      </c>
      <c r="J164" s="4">
        <f t="shared" si="151"/>
        <v>30546.063288814348</v>
      </c>
      <c r="K164" s="4">
        <f t="shared" si="119"/>
        <v>136424.04130412644</v>
      </c>
      <c r="L164" s="4">
        <f t="shared" si="120"/>
        <v>38328.571286271144</v>
      </c>
      <c r="M164" s="4">
        <f t="shared" si="121"/>
        <v>4500.1840734379448</v>
      </c>
      <c r="N164" s="11">
        <f t="shared" si="132"/>
        <v>7.9321754693091329E-3</v>
      </c>
      <c r="O164" s="11">
        <f t="shared" si="133"/>
        <v>1.2208710638750953E-2</v>
      </c>
      <c r="P164" s="11">
        <f t="shared" si="134"/>
        <v>8.870370432947583E-3</v>
      </c>
      <c r="Q164" s="4">
        <f t="shared" si="135"/>
        <v>6092.2340035343041</v>
      </c>
      <c r="R164" s="4">
        <f t="shared" si="136"/>
        <v>18660.953570751426</v>
      </c>
      <c r="S164" s="4">
        <f t="shared" si="137"/>
        <v>4837.0010210162745</v>
      </c>
      <c r="T164" s="4">
        <f t="shared" si="152"/>
        <v>34.736030361222092</v>
      </c>
      <c r="U164" s="4">
        <f t="shared" si="153"/>
        <v>136.47694550711427</v>
      </c>
      <c r="V164" s="4">
        <f t="shared" si="154"/>
        <v>158.35104429930041</v>
      </c>
      <c r="W164" s="11">
        <f t="shared" si="138"/>
        <v>-1.219247815263802E-2</v>
      </c>
      <c r="X164" s="11">
        <f t="shared" si="139"/>
        <v>-1.3228699347321071E-2</v>
      </c>
      <c r="Y164" s="11">
        <f t="shared" si="140"/>
        <v>-1.2203590333800474E-2</v>
      </c>
      <c r="Z164" s="4">
        <f t="shared" si="163"/>
        <v>10958.615201026887</v>
      </c>
      <c r="AA164" s="4">
        <f t="shared" si="155"/>
        <v>71822.993283295364</v>
      </c>
      <c r="AB164" s="4">
        <f t="shared" si="156"/>
        <v>8795.1396698253193</v>
      </c>
      <c r="AC164" s="12">
        <f t="shared" si="157"/>
        <v>1.7910156346013044</v>
      </c>
      <c r="AD164" s="12">
        <f t="shared" si="158"/>
        <v>3.8445862062073619</v>
      </c>
      <c r="AE164" s="12">
        <f t="shared" si="159"/>
        <v>1.8123539152582606</v>
      </c>
      <c r="AF164" s="11">
        <f t="shared" si="141"/>
        <v>-2.9039671966837322E-3</v>
      </c>
      <c r="AG164" s="11">
        <f t="shared" si="142"/>
        <v>2.0567434751257441E-3</v>
      </c>
      <c r="AH164" s="11">
        <f t="shared" si="143"/>
        <v>8.257041531207765E-4</v>
      </c>
      <c r="AI164" s="1">
        <f t="shared" si="122"/>
        <v>322637.22015771817</v>
      </c>
      <c r="AJ164" s="1">
        <f t="shared" si="123"/>
        <v>241160.08456381279</v>
      </c>
      <c r="AK164" s="1">
        <f t="shared" si="124"/>
        <v>55550.38412712131</v>
      </c>
      <c r="AL164" s="19">
        <f t="shared" si="173"/>
        <v>45.182380967310401</v>
      </c>
      <c r="AM164" s="19">
        <f t="shared" si="173"/>
        <v>16.501823094510232</v>
      </c>
      <c r="AN164" s="19">
        <f t="shared" si="173"/>
        <v>2.9555469237843419</v>
      </c>
      <c r="AO164" s="7">
        <f t="shared" si="172"/>
        <v>6.1729815205265994E-3</v>
      </c>
      <c r="AP164" s="7">
        <f t="shared" si="172"/>
        <v>9.5059276634808353E-3</v>
      </c>
      <c r="AQ164" s="7">
        <f t="shared" si="172"/>
        <v>6.8807715142285954E-3</v>
      </c>
      <c r="AR164" s="1">
        <f t="shared" si="164"/>
        <v>175386.59254326968</v>
      </c>
      <c r="AS164" s="1">
        <f t="shared" si="161"/>
        <v>136733.37647917002</v>
      </c>
      <c r="AT164" s="1">
        <f t="shared" si="162"/>
        <v>30546.063288814348</v>
      </c>
      <c r="AU164" s="1">
        <f t="shared" si="125"/>
        <v>35077.318508653938</v>
      </c>
      <c r="AV164" s="1">
        <f t="shared" si="126"/>
        <v>27346.675295834008</v>
      </c>
      <c r="AW164" s="1">
        <f t="shared" si="127"/>
        <v>6109.2126577628696</v>
      </c>
      <c r="AX164" s="16">
        <v>0</v>
      </c>
      <c r="AY164" s="16">
        <v>0</v>
      </c>
      <c r="AZ164" s="16">
        <v>0</v>
      </c>
      <c r="BA164">
        <f t="shared" si="165"/>
        <v>0</v>
      </c>
      <c r="BB164">
        <f t="shared" si="166"/>
        <v>0</v>
      </c>
      <c r="BC164">
        <f t="shared" si="166"/>
        <v>0</v>
      </c>
      <c r="BD164">
        <f t="shared" si="166"/>
        <v>0</v>
      </c>
      <c r="BE164">
        <f t="shared" si="167"/>
        <v>0</v>
      </c>
      <c r="BF164">
        <f t="shared" si="167"/>
        <v>0</v>
      </c>
      <c r="BG164">
        <f t="shared" si="167"/>
        <v>0</v>
      </c>
      <c r="BH164">
        <f t="shared" si="145"/>
        <v>0</v>
      </c>
      <c r="BI164">
        <f t="shared" si="170"/>
        <v>0</v>
      </c>
      <c r="BJ164">
        <f t="shared" si="170"/>
        <v>0</v>
      </c>
      <c r="BK164" s="7">
        <f t="shared" si="168"/>
        <v>3.9656248565094837E-2</v>
      </c>
    </row>
    <row r="165" spans="1:63">
      <c r="A165">
        <f t="shared" si="128"/>
        <v>2119</v>
      </c>
      <c r="B165" s="4">
        <f t="shared" si="146"/>
        <v>1285.645654055746</v>
      </c>
      <c r="C165" s="4">
        <f t="shared" si="147"/>
        <v>3567.6611105460656</v>
      </c>
      <c r="D165" s="4">
        <f t="shared" si="148"/>
        <v>6788.8298726030907</v>
      </c>
      <c r="E165" s="11">
        <f t="shared" si="129"/>
        <v>3.6395416602203696E-5</v>
      </c>
      <c r="F165" s="11">
        <f t="shared" si="130"/>
        <v>7.2964786718613365E-5</v>
      </c>
      <c r="G165" s="11">
        <f t="shared" si="131"/>
        <v>1.6109379160597658E-4</v>
      </c>
      <c r="H165" s="4">
        <f t="shared" si="149"/>
        <v>176770.2682722614</v>
      </c>
      <c r="I165" s="4">
        <f t="shared" si="150"/>
        <v>138396.0619015604</v>
      </c>
      <c r="J165" s="4">
        <f t="shared" si="151"/>
        <v>30819.230882562231</v>
      </c>
      <c r="K165" s="4">
        <f t="shared" si="119"/>
        <v>137495.32595907376</v>
      </c>
      <c r="L165" s="4">
        <f t="shared" si="120"/>
        <v>38791.818396780836</v>
      </c>
      <c r="M165" s="4">
        <f t="shared" si="121"/>
        <v>4539.6970407132903</v>
      </c>
      <c r="N165" s="11">
        <f t="shared" si="132"/>
        <v>7.8526090028305795E-3</v>
      </c>
      <c r="O165" s="11">
        <f t="shared" si="133"/>
        <v>1.2086208667934972E-2</v>
      </c>
      <c r="P165" s="11">
        <f t="shared" si="134"/>
        <v>8.7803002345101522E-3</v>
      </c>
      <c r="Q165" s="4">
        <f t="shared" si="135"/>
        <v>6065.4319636973551</v>
      </c>
      <c r="R165" s="4">
        <f t="shared" si="136"/>
        <v>18638.009821204865</v>
      </c>
      <c r="S165" s="4">
        <f t="shared" si="137"/>
        <v>4820.7007327858892</v>
      </c>
      <c r="T165" s="4">
        <f t="shared" si="152"/>
        <v>34.312512069933518</v>
      </c>
      <c r="U165" s="4">
        <f t="shared" si="153"/>
        <v>134.67153302715994</v>
      </c>
      <c r="V165" s="4">
        <f t="shared" si="154"/>
        <v>156.41859302574227</v>
      </c>
      <c r="W165" s="11">
        <f t="shared" si="138"/>
        <v>-1.219247815263802E-2</v>
      </c>
      <c r="X165" s="11">
        <f t="shared" si="139"/>
        <v>-1.3228699347321071E-2</v>
      </c>
      <c r="Y165" s="11">
        <f t="shared" si="140"/>
        <v>-1.2203590333800474E-2</v>
      </c>
      <c r="Z165" s="4">
        <f t="shared" si="163"/>
        <v>10879.600332345673</v>
      </c>
      <c r="AA165" s="4">
        <f t="shared" si="155"/>
        <v>71891.202965890581</v>
      </c>
      <c r="AB165" s="4">
        <f t="shared" si="156"/>
        <v>8773.59615653951</v>
      </c>
      <c r="AC165" s="12">
        <f t="shared" si="157"/>
        <v>1.7858145839496746</v>
      </c>
      <c r="AD165" s="12">
        <f t="shared" si="158"/>
        <v>3.8524935338015371</v>
      </c>
      <c r="AE165" s="12">
        <f t="shared" si="159"/>
        <v>1.813850383413014</v>
      </c>
      <c r="AF165" s="11">
        <f t="shared" si="141"/>
        <v>-2.9039671966837322E-3</v>
      </c>
      <c r="AG165" s="11">
        <f t="shared" si="142"/>
        <v>2.0567434751257441E-3</v>
      </c>
      <c r="AH165" s="11">
        <f t="shared" si="143"/>
        <v>8.257041531207765E-4</v>
      </c>
      <c r="AI165" s="1">
        <f t="shared" si="122"/>
        <v>325450.81665060035</v>
      </c>
      <c r="AJ165" s="1">
        <f t="shared" si="123"/>
        <v>244390.75140326552</v>
      </c>
      <c r="AK165" s="1">
        <f t="shared" si="124"/>
        <v>56104.558372172047</v>
      </c>
      <c r="AL165" s="19">
        <f t="shared" si="173"/>
        <v>45.45850187004735</v>
      </c>
      <c r="AM165" s="19">
        <f t="shared" si="173"/>
        <v>16.657119579795687</v>
      </c>
      <c r="AN165" s="19">
        <f t="shared" si="173"/>
        <v>2.9756800024356616</v>
      </c>
      <c r="AO165" s="7">
        <f t="shared" si="172"/>
        <v>6.1112517053213333E-3</v>
      </c>
      <c r="AP165" s="7">
        <f t="shared" si="172"/>
        <v>9.4108683868460268E-3</v>
      </c>
      <c r="AQ165" s="7">
        <f t="shared" si="172"/>
        <v>6.8119637990863091E-3</v>
      </c>
      <c r="AR165" s="1">
        <f t="shared" si="164"/>
        <v>176770.2682722614</v>
      </c>
      <c r="AS165" s="1">
        <f t="shared" si="161"/>
        <v>138396.0619015604</v>
      </c>
      <c r="AT165" s="1">
        <f t="shared" si="162"/>
        <v>30819.230882562231</v>
      </c>
      <c r="AU165" s="1">
        <f t="shared" si="125"/>
        <v>35354.053654452284</v>
      </c>
      <c r="AV165" s="1">
        <f t="shared" si="126"/>
        <v>27679.212380312081</v>
      </c>
      <c r="AW165" s="1">
        <f t="shared" si="127"/>
        <v>6163.8461765124466</v>
      </c>
      <c r="AX165" s="16">
        <v>0</v>
      </c>
      <c r="AY165" s="16">
        <v>0</v>
      </c>
      <c r="AZ165" s="16">
        <v>0</v>
      </c>
      <c r="BA165">
        <f t="shared" si="165"/>
        <v>0</v>
      </c>
      <c r="BB165">
        <f t="shared" si="166"/>
        <v>0</v>
      </c>
      <c r="BC165">
        <f t="shared" si="166"/>
        <v>0</v>
      </c>
      <c r="BD165">
        <f t="shared" si="166"/>
        <v>0</v>
      </c>
      <c r="BE165">
        <f t="shared" si="167"/>
        <v>0</v>
      </c>
      <c r="BF165">
        <f t="shared" si="167"/>
        <v>0</v>
      </c>
      <c r="BG165">
        <f t="shared" si="167"/>
        <v>0</v>
      </c>
      <c r="BH165">
        <f t="shared" si="145"/>
        <v>0</v>
      </c>
      <c r="BI165">
        <f t="shared" si="170"/>
        <v>0</v>
      </c>
      <c r="BJ165">
        <f t="shared" si="170"/>
        <v>0</v>
      </c>
      <c r="BK165" s="7">
        <f t="shared" si="168"/>
        <v>3.9565893439398953E-2</v>
      </c>
    </row>
    <row r="166" spans="1:63">
      <c r="A166">
        <f t="shared" si="128"/>
        <v>2120</v>
      </c>
      <c r="B166" s="4">
        <f t="shared" si="146"/>
        <v>1285.6901060844691</v>
      </c>
      <c r="C166" s="4">
        <f t="shared" si="147"/>
        <v>3567.9084084964798</v>
      </c>
      <c r="D166" s="4">
        <f t="shared" si="148"/>
        <v>6789.868829030599</v>
      </c>
      <c r="E166" s="11">
        <f t="shared" si="129"/>
        <v>3.4575645772093508E-5</v>
      </c>
      <c r="F166" s="11">
        <f t="shared" si="130"/>
        <v>6.931654738268269E-5</v>
      </c>
      <c r="G166" s="11">
        <f t="shared" si="131"/>
        <v>1.5303910202567775E-4</v>
      </c>
      <c r="H166" s="4">
        <f t="shared" si="149"/>
        <v>178150.61382990642</v>
      </c>
      <c r="I166" s="4">
        <f t="shared" si="150"/>
        <v>140061.67287765184</v>
      </c>
      <c r="J166" s="4">
        <f t="shared" si="151"/>
        <v>31091.844430950179</v>
      </c>
      <c r="K166" s="4">
        <f t="shared" si="119"/>
        <v>138564.19442509269</v>
      </c>
      <c r="L166" s="4">
        <f t="shared" si="120"/>
        <v>39255.960871673269</v>
      </c>
      <c r="M166" s="4">
        <f t="shared" si="121"/>
        <v>4579.1524422408047</v>
      </c>
      <c r="N166" s="11">
        <f t="shared" si="132"/>
        <v>7.7738531005562272E-3</v>
      </c>
      <c r="O166" s="11">
        <f t="shared" si="133"/>
        <v>1.196495792347152E-2</v>
      </c>
      <c r="P166" s="11">
        <f t="shared" si="134"/>
        <v>8.6911970498619873E-3</v>
      </c>
      <c r="Q166" s="4">
        <f t="shared" si="135"/>
        <v>6038.2649667512142</v>
      </c>
      <c r="R166" s="4">
        <f t="shared" si="136"/>
        <v>18612.796241800002</v>
      </c>
      <c r="S166" s="4">
        <f t="shared" si="137"/>
        <v>4803.9923202036425</v>
      </c>
      <c r="T166" s="4">
        <f t="shared" si="152"/>
        <v>33.894157516158728</v>
      </c>
      <c r="U166" s="4">
        <f t="shared" si="153"/>
        <v>132.89000380610082</v>
      </c>
      <c r="V166" s="4">
        <f t="shared" si="154"/>
        <v>154.50972459586666</v>
      </c>
      <c r="W166" s="11">
        <f t="shared" si="138"/>
        <v>-1.219247815263802E-2</v>
      </c>
      <c r="X166" s="11">
        <f t="shared" si="139"/>
        <v>-1.3228699347321071E-2</v>
      </c>
      <c r="Y166" s="11">
        <f t="shared" si="140"/>
        <v>-1.2203590333800474E-2</v>
      </c>
      <c r="Z166" s="4">
        <f t="shared" si="163"/>
        <v>10800.281850204401</v>
      </c>
      <c r="AA166" s="4">
        <f t="shared" si="155"/>
        <v>71950.492284854321</v>
      </c>
      <c r="AB166" s="4">
        <f t="shared" si="156"/>
        <v>8751.2498542638041</v>
      </c>
      <c r="AC166" s="12">
        <f t="shared" si="157"/>
        <v>1.7806286369785254</v>
      </c>
      <c r="AD166" s="12">
        <f t="shared" si="158"/>
        <v>3.8604171247401475</v>
      </c>
      <c r="AE166" s="12">
        <f t="shared" si="159"/>
        <v>1.8153480872077379</v>
      </c>
      <c r="AF166" s="11">
        <f t="shared" si="141"/>
        <v>-2.9039671966837322E-3</v>
      </c>
      <c r="AG166" s="11">
        <f t="shared" si="142"/>
        <v>2.0567434751257441E-3</v>
      </c>
      <c r="AH166" s="11">
        <f t="shared" si="143"/>
        <v>8.257041531207765E-4</v>
      </c>
      <c r="AI166" s="1">
        <f t="shared" si="122"/>
        <v>328259.78863999259</v>
      </c>
      <c r="AJ166" s="1">
        <f t="shared" si="123"/>
        <v>247630.88864325106</v>
      </c>
      <c r="AK166" s="1">
        <f t="shared" si="124"/>
        <v>56657.948711467288</v>
      </c>
      <c r="AL166" s="19">
        <f t="shared" si="173"/>
        <v>45.733532133651281</v>
      </c>
      <c r="AM166" s="19">
        <f t="shared" si="173"/>
        <v>16.812309960264404</v>
      </c>
      <c r="AN166" s="19">
        <f t="shared" si="173"/>
        <v>2.9957475246453757</v>
      </c>
      <c r="AO166" s="7">
        <f t="shared" si="172"/>
        <v>6.0501391882681202E-3</v>
      </c>
      <c r="AP166" s="7">
        <f t="shared" si="172"/>
        <v>9.3167597029775659E-3</v>
      </c>
      <c r="AQ166" s="7">
        <f t="shared" si="172"/>
        <v>6.7438441610954457E-3</v>
      </c>
      <c r="AR166" s="1">
        <f t="shared" si="164"/>
        <v>178150.61382990642</v>
      </c>
      <c r="AS166" s="1">
        <f t="shared" si="161"/>
        <v>140061.67287765184</v>
      </c>
      <c r="AT166" s="1">
        <f t="shared" si="162"/>
        <v>31091.844430950179</v>
      </c>
      <c r="AU166" s="1">
        <f t="shared" si="125"/>
        <v>35630.122765981287</v>
      </c>
      <c r="AV166" s="1">
        <f t="shared" si="126"/>
        <v>28012.334575530371</v>
      </c>
      <c r="AW166" s="1">
        <f t="shared" si="127"/>
        <v>6218.3688861900364</v>
      </c>
      <c r="AX166" s="16">
        <v>0</v>
      </c>
      <c r="AY166" s="16">
        <v>0</v>
      </c>
      <c r="AZ166" s="16">
        <v>0</v>
      </c>
      <c r="BA166">
        <f t="shared" si="165"/>
        <v>0</v>
      </c>
      <c r="BB166">
        <f t="shared" si="166"/>
        <v>0</v>
      </c>
      <c r="BC166">
        <f t="shared" si="166"/>
        <v>0</v>
      </c>
      <c r="BD166">
        <f t="shared" si="166"/>
        <v>0</v>
      </c>
      <c r="BE166">
        <f t="shared" si="167"/>
        <v>0</v>
      </c>
      <c r="BF166">
        <f t="shared" si="167"/>
        <v>0</v>
      </c>
      <c r="BG166">
        <f t="shared" si="167"/>
        <v>0</v>
      </c>
      <c r="BH166">
        <f t="shared" si="145"/>
        <v>0</v>
      </c>
      <c r="BI166">
        <f t="shared" si="170"/>
        <v>0</v>
      </c>
      <c r="BJ166">
        <f t="shared" si="170"/>
        <v>0</v>
      </c>
      <c r="BK166" s="7">
        <f t="shared" si="168"/>
        <v>3.9476259261363084E-2</v>
      </c>
    </row>
    <row r="167" spans="1:63">
      <c r="A167">
        <f t="shared" si="128"/>
        <v>2121</v>
      </c>
      <c r="B167" s="4">
        <f t="shared" si="146"/>
        <v>1285.7323369718658</v>
      </c>
      <c r="C167" s="4">
        <f t="shared" si="147"/>
        <v>3568.1433578341216</v>
      </c>
      <c r="D167" s="4">
        <f t="shared" si="148"/>
        <v>6790.8559886876428</v>
      </c>
      <c r="E167" s="11">
        <f t="shared" si="129"/>
        <v>3.284686348348883E-5</v>
      </c>
      <c r="F167" s="11">
        <f t="shared" si="130"/>
        <v>6.5850720013548554E-5</v>
      </c>
      <c r="G167" s="11">
        <f t="shared" si="131"/>
        <v>1.4538714692439384E-4</v>
      </c>
      <c r="H167" s="4">
        <f t="shared" si="149"/>
        <v>179527.53966950529</v>
      </c>
      <c r="I167" s="4">
        <f t="shared" si="150"/>
        <v>141730.02804396962</v>
      </c>
      <c r="J167" s="4">
        <f t="shared" si="151"/>
        <v>31363.888311682389</v>
      </c>
      <c r="K167" s="4">
        <f t="shared" si="119"/>
        <v>139630.57045942033</v>
      </c>
      <c r="L167" s="4">
        <f t="shared" si="120"/>
        <v>39720.945553600279</v>
      </c>
      <c r="M167" s="4">
        <f t="shared" si="121"/>
        <v>4618.5471115760729</v>
      </c>
      <c r="N167" s="11">
        <f t="shared" si="132"/>
        <v>7.6958989207280837E-3</v>
      </c>
      <c r="O167" s="11">
        <f t="shared" si="133"/>
        <v>1.1844944604643137E-2</v>
      </c>
      <c r="P167" s="11">
        <f t="shared" si="134"/>
        <v>8.6030482348367077E-3</v>
      </c>
      <c r="Q167" s="4">
        <f t="shared" si="135"/>
        <v>6010.7442745585604</v>
      </c>
      <c r="R167" s="4">
        <f t="shared" si="136"/>
        <v>18585.347975877088</v>
      </c>
      <c r="S167" s="4">
        <f t="shared" si="137"/>
        <v>4786.8868323509541</v>
      </c>
      <c r="T167" s="4">
        <f t="shared" si="152"/>
        <v>33.480903741140892</v>
      </c>
      <c r="U167" s="4">
        <f t="shared" si="153"/>
        <v>131.13204189948556</v>
      </c>
      <c r="V167" s="4">
        <f t="shared" si="154"/>
        <v>152.62415121431036</v>
      </c>
      <c r="W167" s="11">
        <f t="shared" si="138"/>
        <v>-1.219247815263802E-2</v>
      </c>
      <c r="X167" s="11">
        <f t="shared" si="139"/>
        <v>-1.3228699347321071E-2</v>
      </c>
      <c r="Y167" s="11">
        <f t="shared" si="140"/>
        <v>-1.2203590333800474E-2</v>
      </c>
      <c r="Z167" s="4">
        <f t="shared" si="163"/>
        <v>10720.684330728911</v>
      </c>
      <c r="AA167" s="4">
        <f t="shared" si="155"/>
        <v>72000.940863692944</v>
      </c>
      <c r="AB167" s="4">
        <f t="shared" si="156"/>
        <v>8728.1191678764499</v>
      </c>
      <c r="AC167" s="12">
        <f t="shared" si="157"/>
        <v>1.7754577498272641</v>
      </c>
      <c r="AD167" s="12">
        <f t="shared" si="158"/>
        <v>3.8683570124727207</v>
      </c>
      <c r="AE167" s="12">
        <f t="shared" si="159"/>
        <v>1.8168470276627051</v>
      </c>
      <c r="AF167" s="11">
        <f t="shared" si="141"/>
        <v>-2.9039671966837322E-3</v>
      </c>
      <c r="AG167" s="11">
        <f t="shared" si="142"/>
        <v>2.0567434751257441E-3</v>
      </c>
      <c r="AH167" s="11">
        <f t="shared" si="143"/>
        <v>8.257041531207765E-4</v>
      </c>
      <c r="AI167" s="1">
        <f t="shared" si="122"/>
        <v>331063.93254197465</v>
      </c>
      <c r="AJ167" s="1">
        <f t="shared" si="123"/>
        <v>250880.13435445633</v>
      </c>
      <c r="AK167" s="1">
        <f t="shared" si="124"/>
        <v>57210.5227265106</v>
      </c>
      <c r="AL167" s="19">
        <f t="shared" si="173"/>
        <v>46.007459426281208</v>
      </c>
      <c r="AM167" s="19">
        <f t="shared" si="173"/>
        <v>16.967379849696645</v>
      </c>
      <c r="AN167" s="19">
        <f t="shared" si="173"/>
        <v>3.01574835055305</v>
      </c>
      <c r="AO167" s="7">
        <f t="shared" si="172"/>
        <v>5.9896377963854393E-3</v>
      </c>
      <c r="AP167" s="7">
        <f t="shared" si="172"/>
        <v>9.2235921059477897E-3</v>
      </c>
      <c r="AQ167" s="7">
        <f t="shared" si="172"/>
        <v>6.6764057194844909E-3</v>
      </c>
      <c r="AR167" s="1">
        <f t="shared" si="164"/>
        <v>179527.53966950529</v>
      </c>
      <c r="AS167" s="1">
        <f t="shared" si="161"/>
        <v>141730.02804396962</v>
      </c>
      <c r="AT167" s="1">
        <f t="shared" si="162"/>
        <v>31363.888311682389</v>
      </c>
      <c r="AU167" s="1">
        <f t="shared" si="125"/>
        <v>35905.507933901063</v>
      </c>
      <c r="AV167" s="1">
        <f t="shared" si="126"/>
        <v>28346.005608793927</v>
      </c>
      <c r="AW167" s="1">
        <f t="shared" si="127"/>
        <v>6272.777662336478</v>
      </c>
      <c r="AX167" s="16">
        <v>0</v>
      </c>
      <c r="AY167" s="16">
        <v>0</v>
      </c>
      <c r="AZ167" s="16">
        <v>0</v>
      </c>
      <c r="BA167">
        <f t="shared" si="165"/>
        <v>0</v>
      </c>
      <c r="BB167">
        <f t="shared" si="166"/>
        <v>0</v>
      </c>
      <c r="BC167">
        <f t="shared" si="166"/>
        <v>0</v>
      </c>
      <c r="BD167">
        <f t="shared" si="166"/>
        <v>0</v>
      </c>
      <c r="BE167">
        <f t="shared" si="167"/>
        <v>0</v>
      </c>
      <c r="BF167">
        <f t="shared" si="167"/>
        <v>0</v>
      </c>
      <c r="BG167">
        <f t="shared" si="167"/>
        <v>0</v>
      </c>
      <c r="BH167">
        <f t="shared" si="145"/>
        <v>0</v>
      </c>
      <c r="BI167">
        <f t="shared" si="170"/>
        <v>0</v>
      </c>
      <c r="BJ167">
        <f t="shared" si="170"/>
        <v>0</v>
      </c>
      <c r="BK167" s="7">
        <f t="shared" si="168"/>
        <v>3.9387345644858102E-2</v>
      </c>
    </row>
    <row r="168" spans="1:63">
      <c r="A168">
        <f t="shared" si="128"/>
        <v>2122</v>
      </c>
      <c r="B168" s="4">
        <f t="shared" si="146"/>
        <v>1285.7724576326871</v>
      </c>
      <c r="C168" s="4">
        <f t="shared" si="147"/>
        <v>3568.3665744028849</v>
      </c>
      <c r="D168" s="4">
        <f t="shared" si="148"/>
        <v>6791.7939267061447</v>
      </c>
      <c r="E168" s="11">
        <f t="shared" si="129"/>
        <v>3.1204520309314386E-5</v>
      </c>
      <c r="F168" s="11">
        <f t="shared" si="130"/>
        <v>6.2558184012871123E-5</v>
      </c>
      <c r="G168" s="11">
        <f t="shared" si="131"/>
        <v>1.3811778957817416E-4</v>
      </c>
      <c r="H168" s="4">
        <f t="shared" si="149"/>
        <v>180900.95766334722</v>
      </c>
      <c r="I168" s="4">
        <f t="shared" si="150"/>
        <v>143400.94667759573</v>
      </c>
      <c r="J168" s="4">
        <f t="shared" si="151"/>
        <v>31635.347010852496</v>
      </c>
      <c r="K168" s="4">
        <f t="shared" si="119"/>
        <v>140694.37915664708</v>
      </c>
      <c r="L168" s="4">
        <f t="shared" si="120"/>
        <v>40186.719522108469</v>
      </c>
      <c r="M168" s="4">
        <f t="shared" si="121"/>
        <v>4657.8779262513453</v>
      </c>
      <c r="N168" s="11">
        <f t="shared" si="132"/>
        <v>7.6187377429350889E-3</v>
      </c>
      <c r="O168" s="11">
        <f t="shared" si="133"/>
        <v>1.1726155105740599E-2</v>
      </c>
      <c r="P168" s="11">
        <f t="shared" si="134"/>
        <v>8.51584139451389E-3</v>
      </c>
      <c r="Q168" s="4">
        <f t="shared" si="135"/>
        <v>5982.8810318743554</v>
      </c>
      <c r="R168" s="4">
        <f t="shared" si="136"/>
        <v>18555.700414338229</v>
      </c>
      <c r="S168" s="4">
        <f t="shared" si="137"/>
        <v>4769.3951712002699</v>
      </c>
      <c r="T168" s="4">
        <f t="shared" si="152"/>
        <v>33.072688553746453</v>
      </c>
      <c r="U168" s="4">
        <f t="shared" si="153"/>
        <v>129.39733554239695</v>
      </c>
      <c r="V168" s="4">
        <f t="shared" si="154"/>
        <v>150.7615885978469</v>
      </c>
      <c r="W168" s="11">
        <f t="shared" si="138"/>
        <v>-1.219247815263802E-2</v>
      </c>
      <c r="X168" s="11">
        <f t="shared" si="139"/>
        <v>-1.3228699347321071E-2</v>
      </c>
      <c r="Y168" s="11">
        <f t="shared" si="140"/>
        <v>-1.2203590333800474E-2</v>
      </c>
      <c r="Z168" s="4">
        <f t="shared" si="163"/>
        <v>10640.831882012968</v>
      </c>
      <c r="AA168" s="4">
        <f t="shared" si="155"/>
        <v>72042.630252665491</v>
      </c>
      <c r="AB168" s="4">
        <f t="shared" si="156"/>
        <v>8704.2222960815343</v>
      </c>
      <c r="AC168" s="12">
        <f t="shared" si="157"/>
        <v>1.7703018787626679</v>
      </c>
      <c r="AD168" s="12">
        <f t="shared" si="158"/>
        <v>3.8763132305175807</v>
      </c>
      <c r="AE168" s="12">
        <f t="shared" si="159"/>
        <v>1.8183472057990313</v>
      </c>
      <c r="AF168" s="11">
        <f t="shared" si="141"/>
        <v>-2.9039671966837322E-3</v>
      </c>
      <c r="AG168" s="11">
        <f t="shared" si="142"/>
        <v>2.0567434751257441E-3</v>
      </c>
      <c r="AH168" s="11">
        <f t="shared" si="143"/>
        <v>8.257041531207765E-4</v>
      </c>
      <c r="AI168" s="1">
        <f t="shared" si="122"/>
        <v>333863.04722167825</v>
      </c>
      <c r="AJ168" s="1">
        <f t="shared" si="123"/>
        <v>254138.12652780462</v>
      </c>
      <c r="AK168" s="1">
        <f t="shared" si="124"/>
        <v>57762.248116196017</v>
      </c>
      <c r="AL168" s="19">
        <f t="shared" si="173"/>
        <v>46.280271763997582</v>
      </c>
      <c r="AM168" s="19">
        <f t="shared" si="173"/>
        <v>17.122315038628521</v>
      </c>
      <c r="AN168" s="19">
        <f t="shared" si="173"/>
        <v>3.0356813664938467</v>
      </c>
      <c r="AO168" s="7">
        <f t="shared" si="172"/>
        <v>5.9297414184215852E-3</v>
      </c>
      <c r="AP168" s="7">
        <f t="shared" si="172"/>
        <v>9.1313561848883115E-3</v>
      </c>
      <c r="AQ168" s="7">
        <f t="shared" si="172"/>
        <v>6.6096416622896462E-3</v>
      </c>
      <c r="AR168" s="1">
        <f t="shared" si="164"/>
        <v>180900.95766334722</v>
      </c>
      <c r="AS168" s="1">
        <f t="shared" si="161"/>
        <v>143400.94667759573</v>
      </c>
      <c r="AT168" s="1">
        <f t="shared" si="162"/>
        <v>31635.347010852496</v>
      </c>
      <c r="AU168" s="1">
        <f t="shared" si="125"/>
        <v>36180.191532669443</v>
      </c>
      <c r="AV168" s="1">
        <f t="shared" si="126"/>
        <v>28680.189335519146</v>
      </c>
      <c r="AW168" s="1">
        <f t="shared" si="127"/>
        <v>6327.0694021704994</v>
      </c>
      <c r="AX168" s="16">
        <v>0</v>
      </c>
      <c r="AY168" s="16">
        <v>0</v>
      </c>
      <c r="AZ168" s="16">
        <v>0</v>
      </c>
      <c r="BA168">
        <f t="shared" si="165"/>
        <v>0</v>
      </c>
      <c r="BB168">
        <f t="shared" si="166"/>
        <v>0</v>
      </c>
      <c r="BC168">
        <f t="shared" si="166"/>
        <v>0</v>
      </c>
      <c r="BD168">
        <f t="shared" si="166"/>
        <v>0</v>
      </c>
      <c r="BE168">
        <f t="shared" si="167"/>
        <v>0</v>
      </c>
      <c r="BF168">
        <f t="shared" si="167"/>
        <v>0</v>
      </c>
      <c r="BG168">
        <f t="shared" si="167"/>
        <v>0</v>
      </c>
      <c r="BH168">
        <f t="shared" si="145"/>
        <v>0</v>
      </c>
      <c r="BI168">
        <f t="shared" si="170"/>
        <v>0</v>
      </c>
      <c r="BJ168">
        <f t="shared" si="170"/>
        <v>0</v>
      </c>
      <c r="BK168" s="7">
        <f t="shared" si="168"/>
        <v>3.9299151900067136E-2</v>
      </c>
    </row>
    <row r="169" spans="1:63">
      <c r="A169">
        <f t="shared" si="128"/>
        <v>2123</v>
      </c>
      <c r="B169" s="4">
        <f t="shared" si="146"/>
        <v>1285.8105734498158</v>
      </c>
      <c r="C169" s="4">
        <f t="shared" si="147"/>
        <v>3568.5786434090323</v>
      </c>
      <c r="D169" s="4">
        <f t="shared" si="148"/>
        <v>6792.6850908923507</v>
      </c>
      <c r="E169" s="11">
        <f t="shared" si="129"/>
        <v>2.9644294293848666E-5</v>
      </c>
      <c r="F169" s="11">
        <f t="shared" si="130"/>
        <v>5.9430274812227565E-5</v>
      </c>
      <c r="G169" s="11">
        <f t="shared" si="131"/>
        <v>1.3121190009926544E-4</v>
      </c>
      <c r="H169" s="4">
        <f t="shared" si="149"/>
        <v>182270.78111356287</v>
      </c>
      <c r="I169" s="4">
        <f t="shared" si="150"/>
        <v>145074.24875737343</v>
      </c>
      <c r="J169" s="4">
        <f t="shared" si="151"/>
        <v>31906.205129605856</v>
      </c>
      <c r="K169" s="4">
        <f t="shared" si="119"/>
        <v>141755.54695007083</v>
      </c>
      <c r="L169" s="4">
        <f t="shared" si="120"/>
        <v>40653.23011034591</v>
      </c>
      <c r="M169" s="4">
        <f t="shared" si="121"/>
        <v>4697.1418080879066</v>
      </c>
      <c r="N169" s="11">
        <f t="shared" si="132"/>
        <v>7.542360965552497E-3</v>
      </c>
      <c r="O169" s="11">
        <f t="shared" si="133"/>
        <v>1.1608576011803873E-2</v>
      </c>
      <c r="P169" s="11">
        <f t="shared" si="134"/>
        <v>8.4295643763598882E-3</v>
      </c>
      <c r="Q169" s="4">
        <f t="shared" si="135"/>
        <v>5954.6862650328649</v>
      </c>
      <c r="R169" s="4">
        <f t="shared" si="136"/>
        <v>18523.889174087264</v>
      </c>
      <c r="S169" s="4">
        <f t="shared" si="137"/>
        <v>4751.5280930442659</v>
      </c>
      <c r="T169" s="4">
        <f t="shared" si="152"/>
        <v>32.669450521105894</v>
      </c>
      <c r="U169" s="4">
        <f t="shared" si="153"/>
        <v>127.68557709416216</v>
      </c>
      <c r="V169" s="4">
        <f t="shared" si="154"/>
        <v>148.9217559325258</v>
      </c>
      <c r="W169" s="11">
        <f t="shared" si="138"/>
        <v>-1.219247815263802E-2</v>
      </c>
      <c r="X169" s="11">
        <f t="shared" si="139"/>
        <v>-1.3228699347321071E-2</v>
      </c>
      <c r="Y169" s="11">
        <f t="shared" si="140"/>
        <v>-1.2203590333800474E-2</v>
      </c>
      <c r="Z169" s="4">
        <f t="shared" si="163"/>
        <v>10560.748146514774</v>
      </c>
      <c r="AA169" s="4">
        <f t="shared" si="155"/>
        <v>72075.643859709075</v>
      </c>
      <c r="AB169" s="4">
        <f t="shared" si="156"/>
        <v>8679.5772331283606</v>
      </c>
      <c r="AC169" s="12">
        <f t="shared" si="157"/>
        <v>1.7651609801785135</v>
      </c>
      <c r="AD169" s="12">
        <f t="shared" si="158"/>
        <v>3.8842858124619912</v>
      </c>
      <c r="AE169" s="12">
        <f t="shared" si="159"/>
        <v>1.8198486226386752</v>
      </c>
      <c r="AF169" s="11">
        <f t="shared" si="141"/>
        <v>-2.9039671966837322E-3</v>
      </c>
      <c r="AG169" s="11">
        <f t="shared" si="142"/>
        <v>2.0567434751257441E-3</v>
      </c>
      <c r="AH169" s="11">
        <f t="shared" si="143"/>
        <v>8.257041531207765E-4</v>
      </c>
      <c r="AI169" s="1">
        <f t="shared" si="122"/>
        <v>336656.93403217988</v>
      </c>
      <c r="AJ169" s="1">
        <f t="shared" si="123"/>
        <v>257404.50321054331</v>
      </c>
      <c r="AK169" s="1">
        <f t="shared" si="124"/>
        <v>58313.092706746917</v>
      </c>
      <c r="AL169" s="19">
        <f t="shared" si="173"/>
        <v>46.551957507889021</v>
      </c>
      <c r="AM169" s="19">
        <f t="shared" si="173"/>
        <v>17.277101496382834</v>
      </c>
      <c r="AN169" s="19">
        <f t="shared" si="173"/>
        <v>3.055545484866927</v>
      </c>
      <c r="AO169" s="7">
        <f t="shared" si="172"/>
        <v>5.870444004237369E-3</v>
      </c>
      <c r="AP169" s="7">
        <f t="shared" si="172"/>
        <v>9.0400426230394289E-3</v>
      </c>
      <c r="AQ169" s="7">
        <f t="shared" si="172"/>
        <v>6.5435452456667495E-3</v>
      </c>
      <c r="AR169" s="1">
        <f t="shared" si="164"/>
        <v>182270.78111356287</v>
      </c>
      <c r="AS169" s="1">
        <f t="shared" si="161"/>
        <v>145074.24875737343</v>
      </c>
      <c r="AT169" s="1">
        <f t="shared" si="162"/>
        <v>31906.205129605856</v>
      </c>
      <c r="AU169" s="1">
        <f t="shared" si="125"/>
        <v>36454.156222712576</v>
      </c>
      <c r="AV169" s="1">
        <f t="shared" si="126"/>
        <v>29014.849751474685</v>
      </c>
      <c r="AW169" s="1">
        <f t="shared" si="127"/>
        <v>6381.241025921172</v>
      </c>
      <c r="AX169" s="16">
        <v>0</v>
      </c>
      <c r="AY169" s="16">
        <v>0</v>
      </c>
      <c r="AZ169" s="16">
        <v>0</v>
      </c>
      <c r="BA169">
        <f t="shared" si="165"/>
        <v>0</v>
      </c>
      <c r="BB169">
        <f t="shared" si="166"/>
        <v>0</v>
      </c>
      <c r="BC169">
        <f t="shared" si="166"/>
        <v>0</v>
      </c>
      <c r="BD169">
        <f t="shared" si="166"/>
        <v>0</v>
      </c>
      <c r="BE169">
        <f t="shared" si="167"/>
        <v>0</v>
      </c>
      <c r="BF169">
        <f t="shared" si="167"/>
        <v>0</v>
      </c>
      <c r="BG169">
        <f t="shared" si="167"/>
        <v>0</v>
      </c>
      <c r="BH169">
        <f t="shared" si="145"/>
        <v>0</v>
      </c>
      <c r="BI169">
        <f t="shared" si="170"/>
        <v>0</v>
      </c>
      <c r="BJ169">
        <f t="shared" si="170"/>
        <v>0</v>
      </c>
      <c r="BK169" s="7">
        <f t="shared" si="168"/>
        <v>3.9211677051895294E-2</v>
      </c>
    </row>
    <row r="170" spans="1:63">
      <c r="A170">
        <f t="shared" si="128"/>
        <v>2124</v>
      </c>
      <c r="B170" s="4">
        <f t="shared" si="146"/>
        <v>1285.846784549509</v>
      </c>
      <c r="C170" s="4">
        <f t="shared" si="147"/>
        <v>3568.7801209380259</v>
      </c>
      <c r="D170" s="4">
        <f t="shared" si="148"/>
        <v>6793.5318079540248</v>
      </c>
      <c r="E170" s="11">
        <f t="shared" si="129"/>
        <v>2.8162079579156232E-5</v>
      </c>
      <c r="F170" s="11">
        <f t="shared" si="130"/>
        <v>5.6458761071616184E-5</v>
      </c>
      <c r="G170" s="11">
        <f t="shared" si="131"/>
        <v>1.2465130509430215E-4</v>
      </c>
      <c r="H170" s="4">
        <f t="shared" si="149"/>
        <v>183636.92476202972</v>
      </c>
      <c r="I170" s="4">
        <f t="shared" si="150"/>
        <v>146749.75502381808</v>
      </c>
      <c r="J170" s="4">
        <f t="shared" si="151"/>
        <v>32176.447390654255</v>
      </c>
      <c r="K170" s="4">
        <f t="shared" si="119"/>
        <v>142814.00161245972</v>
      </c>
      <c r="L170" s="4">
        <f t="shared" si="120"/>
        <v>41120.424921344289</v>
      </c>
      <c r="M170" s="4">
        <f t="shared" si="121"/>
        <v>4736.3357234864679</v>
      </c>
      <c r="N170" s="11">
        <f t="shared" si="132"/>
        <v>7.4667601033044928E-3</v>
      </c>
      <c r="O170" s="11">
        <f t="shared" si="133"/>
        <v>1.1492194094546937E-2</v>
      </c>
      <c r="P170" s="11">
        <f t="shared" si="134"/>
        <v>8.3442052635229746E-3</v>
      </c>
      <c r="Q170" s="4">
        <f t="shared" si="135"/>
        <v>5926.1708806973347</v>
      </c>
      <c r="R170" s="4">
        <f t="shared" si="136"/>
        <v>18489.950076739377</v>
      </c>
      <c r="S170" s="4">
        <f t="shared" si="137"/>
        <v>4733.2962098719836</v>
      </c>
      <c r="T170" s="4">
        <f t="shared" si="152"/>
        <v>32.271128959368625</v>
      </c>
      <c r="U170" s="4">
        <f t="shared" si="153"/>
        <v>125.9964629837943</v>
      </c>
      <c r="V170" s="4">
        <f t="shared" si="154"/>
        <v>147.10437583133503</v>
      </c>
      <c r="W170" s="11">
        <f t="shared" si="138"/>
        <v>-1.219247815263802E-2</v>
      </c>
      <c r="X170" s="11">
        <f t="shared" si="139"/>
        <v>-1.3228699347321071E-2</v>
      </c>
      <c r="Y170" s="11">
        <f t="shared" si="140"/>
        <v>-1.2203590333800474E-2</v>
      </c>
      <c r="Z170" s="4">
        <f t="shared" si="163"/>
        <v>10480.456303568264</v>
      </c>
      <c r="AA170" s="4">
        <f t="shared" si="155"/>
        <v>72100.066881403123</v>
      </c>
      <c r="AB170" s="4">
        <f t="shared" si="156"/>
        <v>8654.2017704420032</v>
      </c>
      <c r="AC170" s="12">
        <f t="shared" si="157"/>
        <v>1.7600350105952089</v>
      </c>
      <c r="AD170" s="12">
        <f t="shared" si="158"/>
        <v>3.8922747919622958</v>
      </c>
      <c r="AE170" s="12">
        <f t="shared" si="159"/>
        <v>1.8213512792044391</v>
      </c>
      <c r="AF170" s="11">
        <f t="shared" si="141"/>
        <v>-2.9039671966837322E-3</v>
      </c>
      <c r="AG170" s="11">
        <f t="shared" si="142"/>
        <v>2.0567434751257441E-3</v>
      </c>
      <c r="AH170" s="11">
        <f t="shared" si="143"/>
        <v>8.257041531207765E-4</v>
      </c>
      <c r="AI170" s="1">
        <f t="shared" si="122"/>
        <v>339445.39685167448</v>
      </c>
      <c r="AJ170" s="1">
        <f t="shared" si="123"/>
        <v>260678.90264096367</v>
      </c>
      <c r="AK170" s="1">
        <f t="shared" si="124"/>
        <v>58863.024461993395</v>
      </c>
      <c r="AL170" s="19">
        <f t="shared" si="173"/>
        <v>46.822505361128343</v>
      </c>
      <c r="AM170" s="19">
        <f t="shared" si="173"/>
        <v>17.431725372973411</v>
      </c>
      <c r="AN170" s="19">
        <f t="shared" si="173"/>
        <v>3.0753396439960423</v>
      </c>
      <c r="AO170" s="7">
        <f t="shared" ref="AO170:AQ185" si="174">AO$5*AO169</f>
        <v>5.8117395641949952E-3</v>
      </c>
      <c r="AP170" s="7">
        <f t="shared" si="174"/>
        <v>8.9496421968090351E-3</v>
      </c>
      <c r="AQ170" s="7">
        <f t="shared" si="174"/>
        <v>6.4781097932100819E-3</v>
      </c>
      <c r="AR170" s="1">
        <f t="shared" si="164"/>
        <v>183636.92476202972</v>
      </c>
      <c r="AS170" s="1">
        <f t="shared" si="161"/>
        <v>146749.75502381808</v>
      </c>
      <c r="AT170" s="1">
        <f t="shared" si="162"/>
        <v>32176.447390654255</v>
      </c>
      <c r="AU170" s="1">
        <f t="shared" si="125"/>
        <v>36727.384952405948</v>
      </c>
      <c r="AV170" s="1">
        <f t="shared" si="126"/>
        <v>29349.951004763618</v>
      </c>
      <c r="AW170" s="1">
        <f t="shared" si="127"/>
        <v>6435.2894781308514</v>
      </c>
      <c r="AX170" s="16">
        <v>0</v>
      </c>
      <c r="AY170" s="16">
        <v>0</v>
      </c>
      <c r="AZ170" s="16">
        <v>0</v>
      </c>
      <c r="BA170">
        <f t="shared" si="165"/>
        <v>0</v>
      </c>
      <c r="BB170">
        <f t="shared" si="166"/>
        <v>0</v>
      </c>
      <c r="BC170">
        <f t="shared" si="166"/>
        <v>0</v>
      </c>
      <c r="BD170">
        <f t="shared" si="166"/>
        <v>0</v>
      </c>
      <c r="BE170">
        <f t="shared" si="167"/>
        <v>0</v>
      </c>
      <c r="BF170">
        <f t="shared" si="167"/>
        <v>0</v>
      </c>
      <c r="BG170">
        <f t="shared" si="167"/>
        <v>0</v>
      </c>
      <c r="BH170">
        <f t="shared" si="145"/>
        <v>0</v>
      </c>
      <c r="BI170">
        <f t="shared" si="170"/>
        <v>0</v>
      </c>
      <c r="BJ170">
        <f t="shared" si="170"/>
        <v>0</v>
      </c>
      <c r="BK170" s="7">
        <f t="shared" si="168"/>
        <v>3.9124919857431467E-2</v>
      </c>
    </row>
    <row r="171" spans="1:63">
      <c r="A171">
        <f t="shared" si="128"/>
        <v>2125</v>
      </c>
      <c r="B171" s="4">
        <f t="shared" si="146"/>
        <v>1285.8811860630085</v>
      </c>
      <c r="C171" s="4">
        <f t="shared" si="147"/>
        <v>3568.9715353969832</v>
      </c>
      <c r="D171" s="4">
        <f t="shared" si="148"/>
        <v>6794.3362894297825</v>
      </c>
      <c r="E171" s="11">
        <f t="shared" si="129"/>
        <v>2.6753975600198419E-5</v>
      </c>
      <c r="F171" s="11">
        <f t="shared" si="130"/>
        <v>5.3635823018035373E-5</v>
      </c>
      <c r="G171" s="11">
        <f t="shared" si="131"/>
        <v>1.1841873983958704E-4</v>
      </c>
      <c r="H171" s="4">
        <f t="shared" si="149"/>
        <v>184999.30479933607</v>
      </c>
      <c r="I171" s="4">
        <f t="shared" si="150"/>
        <v>148427.28703770071</v>
      </c>
      <c r="J171" s="4">
        <f t="shared" si="151"/>
        <v>32446.058644633409</v>
      </c>
      <c r="K171" s="4">
        <f t="shared" si="119"/>
        <v>143869.67225622904</v>
      </c>
      <c r="L171" s="4">
        <f t="shared" si="120"/>
        <v>41588.251843872124</v>
      </c>
      <c r="M171" s="4">
        <f t="shared" si="121"/>
        <v>4775.4566836956574</v>
      </c>
      <c r="N171" s="11">
        <f t="shared" si="132"/>
        <v>7.3919267848399084E-3</v>
      </c>
      <c r="O171" s="11">
        <f t="shared" si="133"/>
        <v>1.1376996308348097E-2</v>
      </c>
      <c r="P171" s="11">
        <f t="shared" si="134"/>
        <v>8.2597523683123342E-3</v>
      </c>
      <c r="Q171" s="4">
        <f t="shared" si="135"/>
        <v>5897.3456646724289</v>
      </c>
      <c r="R171" s="4">
        <f t="shared" si="136"/>
        <v>18453.919127611636</v>
      </c>
      <c r="S171" s="4">
        <f t="shared" si="137"/>
        <v>4714.7099906938183</v>
      </c>
      <c r="T171" s="4">
        <f t="shared" si="152"/>
        <v>31.877663924570559</v>
      </c>
      <c r="U171" s="4">
        <f t="shared" si="153"/>
        <v>124.32969365615583</v>
      </c>
      <c r="V171" s="4">
        <f t="shared" si="154"/>
        <v>145.30917429237999</v>
      </c>
      <c r="W171" s="11">
        <f t="shared" si="138"/>
        <v>-1.219247815263802E-2</v>
      </c>
      <c r="X171" s="11">
        <f t="shared" si="139"/>
        <v>-1.3228699347321071E-2</v>
      </c>
      <c r="Y171" s="11">
        <f t="shared" si="140"/>
        <v>-1.2203590333800474E-2</v>
      </c>
      <c r="Z171" s="4">
        <f t="shared" si="163"/>
        <v>10399.979072008113</v>
      </c>
      <c r="AA171" s="4">
        <f t="shared" si="155"/>
        <v>72115.986234032622</v>
      </c>
      <c r="AB171" s="4">
        <f t="shared" si="156"/>
        <v>8628.1134981675004</v>
      </c>
      <c r="AC171" s="12">
        <f t="shared" si="157"/>
        <v>1.7549239266594256</v>
      </c>
      <c r="AD171" s="12">
        <f t="shared" si="158"/>
        <v>3.9002802027440606</v>
      </c>
      <c r="AE171" s="12">
        <f t="shared" si="159"/>
        <v>1.8228551765199701</v>
      </c>
      <c r="AF171" s="11">
        <f t="shared" si="141"/>
        <v>-2.9039671966837322E-3</v>
      </c>
      <c r="AG171" s="11">
        <f t="shared" si="142"/>
        <v>2.0567434751257441E-3</v>
      </c>
      <c r="AH171" s="11">
        <f t="shared" si="143"/>
        <v>8.257041531207765E-4</v>
      </c>
      <c r="AI171" s="1">
        <f t="shared" si="122"/>
        <v>342228.24211891298</v>
      </c>
      <c r="AJ171" s="1">
        <f t="shared" si="123"/>
        <v>263960.96338163095</v>
      </c>
      <c r="AK171" s="1">
        <f t="shared" si="124"/>
        <v>59412.011493924903</v>
      </c>
      <c r="AL171" s="19">
        <f t="shared" si="173"/>
        <v>47.091904365961327</v>
      </c>
      <c r="AM171" s="19">
        <f t="shared" si="173"/>
        <v>17.586173000884948</v>
      </c>
      <c r="AN171" s="19">
        <f t="shared" si="173"/>
        <v>3.0950628079826079</v>
      </c>
      <c r="AO171" s="7">
        <f t="shared" si="174"/>
        <v>5.7536221685530456E-3</v>
      </c>
      <c r="AP171" s="7">
        <f t="shared" si="174"/>
        <v>8.8601457748409447E-3</v>
      </c>
      <c r="AQ171" s="7">
        <f t="shared" si="174"/>
        <v>6.4133286952779813E-3</v>
      </c>
      <c r="AR171" s="1">
        <f t="shared" si="164"/>
        <v>184999.30479933607</v>
      </c>
      <c r="AS171" s="1">
        <f t="shared" si="161"/>
        <v>148427.28703770071</v>
      </c>
      <c r="AT171" s="1">
        <f t="shared" si="162"/>
        <v>32446.058644633409</v>
      </c>
      <c r="AU171" s="1">
        <f t="shared" si="125"/>
        <v>36999.860959867212</v>
      </c>
      <c r="AV171" s="1">
        <f t="shared" si="126"/>
        <v>29685.457407540143</v>
      </c>
      <c r="AW171" s="1">
        <f t="shared" si="127"/>
        <v>6489.2117289266826</v>
      </c>
      <c r="AX171" s="16">
        <v>0</v>
      </c>
      <c r="AY171" s="16">
        <v>0</v>
      </c>
      <c r="AZ171" s="16">
        <v>0</v>
      </c>
      <c r="BA171">
        <f t="shared" si="165"/>
        <v>0</v>
      </c>
      <c r="BB171">
        <f t="shared" si="166"/>
        <v>0</v>
      </c>
      <c r="BC171">
        <f t="shared" si="166"/>
        <v>0</v>
      </c>
      <c r="BD171">
        <f t="shared" si="166"/>
        <v>0</v>
      </c>
      <c r="BE171">
        <f t="shared" si="167"/>
        <v>0</v>
      </c>
      <c r="BF171">
        <f t="shared" si="167"/>
        <v>0</v>
      </c>
      <c r="BG171">
        <f t="shared" si="167"/>
        <v>0</v>
      </c>
      <c r="BH171">
        <f t="shared" si="145"/>
        <v>0</v>
      </c>
      <c r="BI171">
        <f t="shared" si="170"/>
        <v>0</v>
      </c>
      <c r="BJ171">
        <f t="shared" si="170"/>
        <v>0</v>
      </c>
      <c r="BK171" s="7">
        <f t="shared" si="168"/>
        <v>3.903887882242893E-2</v>
      </c>
    </row>
    <row r="172" spans="1:63">
      <c r="A172">
        <f t="shared" si="128"/>
        <v>2126</v>
      </c>
      <c r="B172" s="4">
        <f t="shared" si="146"/>
        <v>1285.9138683751914</v>
      </c>
      <c r="C172" s="4">
        <f t="shared" si="147"/>
        <v>3569.153388886331</v>
      </c>
      <c r="D172" s="4">
        <f t="shared" si="148"/>
        <v>6795.1006373341506</v>
      </c>
      <c r="E172" s="11">
        <f t="shared" si="129"/>
        <v>2.5416276820188498E-5</v>
      </c>
      <c r="F172" s="11">
        <f t="shared" si="130"/>
        <v>5.09540318671336E-5</v>
      </c>
      <c r="G172" s="11">
        <f t="shared" si="131"/>
        <v>1.1249780284760769E-4</v>
      </c>
      <c r="H172" s="4">
        <f t="shared" si="149"/>
        <v>186357.83887282418</v>
      </c>
      <c r="I172" s="4">
        <f t="shared" si="150"/>
        <v>150106.66723728122</v>
      </c>
      <c r="J172" s="4">
        <f t="shared" si="151"/>
        <v>32715.023876294454</v>
      </c>
      <c r="K172" s="4">
        <f t="shared" si="119"/>
        <v>144922.48933304957</v>
      </c>
      <c r="L172" s="4">
        <f t="shared" si="120"/>
        <v>42056.659067857669</v>
      </c>
      <c r="M172" s="4">
        <f t="shared" si="121"/>
        <v>4814.5017450586556</v>
      </c>
      <c r="N172" s="11">
        <f t="shared" si="132"/>
        <v>7.3178527504078605E-3</v>
      </c>
      <c r="O172" s="11">
        <f t="shared" si="133"/>
        <v>1.1262969786371535E-2</v>
      </c>
      <c r="P172" s="11">
        <f t="shared" si="134"/>
        <v>8.1761942258435916E-3</v>
      </c>
      <c r="Q172" s="4">
        <f t="shared" si="135"/>
        <v>5868.2212807799015</v>
      </c>
      <c r="R172" s="4">
        <f t="shared" si="136"/>
        <v>18415.832495006274</v>
      </c>
      <c r="S172" s="4">
        <f t="shared" si="137"/>
        <v>4695.7797628174521</v>
      </c>
      <c r="T172" s="4">
        <f t="shared" si="152"/>
        <v>31.488996203613095</v>
      </c>
      <c r="U172" s="4">
        <f t="shared" si="153"/>
        <v>122.68497351883401</v>
      </c>
      <c r="V172" s="4">
        <f t="shared" si="154"/>
        <v>143.53588065757299</v>
      </c>
      <c r="W172" s="11">
        <f t="shared" si="138"/>
        <v>-1.219247815263802E-2</v>
      </c>
      <c r="X172" s="11">
        <f t="shared" si="139"/>
        <v>-1.3228699347321071E-2</v>
      </c>
      <c r="Y172" s="11">
        <f t="shared" si="140"/>
        <v>-1.2203590333800474E-2</v>
      </c>
      <c r="Z172" s="4">
        <f t="shared" si="163"/>
        <v>10319.338712906176</v>
      </c>
      <c r="AA172" s="4">
        <f t="shared" si="155"/>
        <v>72123.490484801761</v>
      </c>
      <c r="AB172" s="4">
        <f t="shared" si="156"/>
        <v>8601.3298066306652</v>
      </c>
      <c r="AC172" s="12">
        <f t="shared" si="157"/>
        <v>1.7498276851437313</v>
      </c>
      <c r="AD172" s="12">
        <f t="shared" si="158"/>
        <v>3.9083020786022167</v>
      </c>
      <c r="AE172" s="12">
        <f t="shared" si="159"/>
        <v>1.8243603156097603</v>
      </c>
      <c r="AF172" s="11">
        <f t="shared" si="141"/>
        <v>-2.9039671966837322E-3</v>
      </c>
      <c r="AG172" s="11">
        <f t="shared" si="142"/>
        <v>2.0567434751257441E-3</v>
      </c>
      <c r="AH172" s="11">
        <f t="shared" si="143"/>
        <v>8.257041531207765E-4</v>
      </c>
      <c r="AI172" s="1">
        <f t="shared" si="122"/>
        <v>345005.2788668889</v>
      </c>
      <c r="AJ172" s="1">
        <f t="shared" si="123"/>
        <v>267250.324451008</v>
      </c>
      <c r="AK172" s="1">
        <f t="shared" si="124"/>
        <v>59960.022073459098</v>
      </c>
      <c r="AL172" s="19">
        <f t="shared" si="173"/>
        <v>47.360143900631506</v>
      </c>
      <c r="AM172" s="19">
        <f t="shared" si="173"/>
        <v>17.740430896730267</v>
      </c>
      <c r="AN172" s="19">
        <f t="shared" si="173"/>
        <v>3.1147139665515291</v>
      </c>
      <c r="AO172" s="7">
        <f t="shared" si="174"/>
        <v>5.696085946867515E-3</v>
      </c>
      <c r="AP172" s="7">
        <f t="shared" si="174"/>
        <v>8.7715443170925354E-3</v>
      </c>
      <c r="AQ172" s="7">
        <f t="shared" si="174"/>
        <v>6.3491954083252011E-3</v>
      </c>
      <c r="AR172" s="1">
        <f t="shared" si="164"/>
        <v>186357.83887282418</v>
      </c>
      <c r="AS172" s="1">
        <f t="shared" si="161"/>
        <v>150106.66723728122</v>
      </c>
      <c r="AT172" s="1">
        <f t="shared" si="162"/>
        <v>32715.023876294454</v>
      </c>
      <c r="AU172" s="1">
        <f t="shared" si="125"/>
        <v>37271.567774564835</v>
      </c>
      <c r="AV172" s="1">
        <f t="shared" si="126"/>
        <v>30021.333447456243</v>
      </c>
      <c r="AW172" s="1">
        <f t="shared" si="127"/>
        <v>6543.0047752588907</v>
      </c>
      <c r="AX172" s="16">
        <v>0</v>
      </c>
      <c r="AY172" s="16">
        <v>0</v>
      </c>
      <c r="AZ172" s="16">
        <v>0</v>
      </c>
      <c r="BA172">
        <f t="shared" si="165"/>
        <v>0</v>
      </c>
      <c r="BB172">
        <f t="shared" si="166"/>
        <v>0</v>
      </c>
      <c r="BC172">
        <f t="shared" si="166"/>
        <v>0</v>
      </c>
      <c r="BD172">
        <f t="shared" si="166"/>
        <v>0</v>
      </c>
      <c r="BE172">
        <f t="shared" si="167"/>
        <v>0</v>
      </c>
      <c r="BF172">
        <f t="shared" si="167"/>
        <v>0</v>
      </c>
      <c r="BG172">
        <f t="shared" si="167"/>
        <v>0</v>
      </c>
      <c r="BH172">
        <f t="shared" si="145"/>
        <v>0</v>
      </c>
      <c r="BI172">
        <f t="shared" si="170"/>
        <v>0</v>
      </c>
      <c r="BJ172">
        <f t="shared" si="170"/>
        <v>0</v>
      </c>
      <c r="BK172" s="7">
        <f t="shared" si="168"/>
        <v>3.8953552216919513E-2</v>
      </c>
    </row>
    <row r="173" spans="1:63">
      <c r="A173">
        <f t="shared" si="128"/>
        <v>2127</v>
      </c>
      <c r="B173" s="4">
        <f t="shared" si="146"/>
        <v>1285.9449173608948</v>
      </c>
      <c r="C173" s="4">
        <f t="shared" si="147"/>
        <v>3569.3261585040709</v>
      </c>
      <c r="D173" s="4">
        <f t="shared" si="148"/>
        <v>6795.8268495313869</v>
      </c>
      <c r="E173" s="11">
        <f t="shared" si="129"/>
        <v>2.4145462979179073E-5</v>
      </c>
      <c r="F173" s="11">
        <f t="shared" si="130"/>
        <v>4.8406330273776918E-5</v>
      </c>
      <c r="G173" s="11">
        <f t="shared" si="131"/>
        <v>1.068729127052273E-4</v>
      </c>
      <c r="H173" s="4">
        <f t="shared" si="149"/>
        <v>187712.44609372687</v>
      </c>
      <c r="I173" s="4">
        <f t="shared" si="150"/>
        <v>151787.71899416915</v>
      </c>
      <c r="J173" s="4">
        <f t="shared" si="151"/>
        <v>32983.328210521016</v>
      </c>
      <c r="K173" s="4">
        <f t="shared" si="119"/>
        <v>145972.38463289963</v>
      </c>
      <c r="L173" s="4">
        <f t="shared" si="120"/>
        <v>42525.595099379883</v>
      </c>
      <c r="M173" s="4">
        <f t="shared" si="121"/>
        <v>4853.4680092379658</v>
      </c>
      <c r="N173" s="11">
        <f t="shared" si="132"/>
        <v>7.2445298495893429E-3</v>
      </c>
      <c r="O173" s="11">
        <f t="shared" si="133"/>
        <v>1.1150101836800541E-2</v>
      </c>
      <c r="P173" s="11">
        <f t="shared" si="134"/>
        <v>8.0935195878375499E-3</v>
      </c>
      <c r="Q173" s="4">
        <f t="shared" si="135"/>
        <v>5838.8082697976406</v>
      </c>
      <c r="R173" s="4">
        <f t="shared" si="136"/>
        <v>18375.726489797758</v>
      </c>
      <c r="S173" s="4">
        <f t="shared" si="137"/>
        <v>4676.5157130767639</v>
      </c>
      <c r="T173" s="4">
        <f t="shared" si="152"/>
        <v>31.105067305352041</v>
      </c>
      <c r="U173" s="4">
        <f t="shared" si="153"/>
        <v>121.06201088971932</v>
      </c>
      <c r="V173" s="4">
        <f t="shared" si="154"/>
        <v>141.7842275718267</v>
      </c>
      <c r="W173" s="11">
        <f t="shared" si="138"/>
        <v>-1.219247815263802E-2</v>
      </c>
      <c r="X173" s="11">
        <f t="shared" si="139"/>
        <v>-1.3228699347321071E-2</v>
      </c>
      <c r="Y173" s="11">
        <f t="shared" si="140"/>
        <v>-1.2203590333800474E-2</v>
      </c>
      <c r="Z173" s="4">
        <f t="shared" si="163"/>
        <v>10238.557032417817</v>
      </c>
      <c r="AA173" s="4">
        <f t="shared" si="155"/>
        <v>72122.66978325347</v>
      </c>
      <c r="AB173" s="4">
        <f t="shared" si="156"/>
        <v>8573.867887718834</v>
      </c>
      <c r="AC173" s="12">
        <f t="shared" si="157"/>
        <v>1.7447462429462248</v>
      </c>
      <c r="AD173" s="12">
        <f t="shared" si="158"/>
        <v>3.9163404534012023</v>
      </c>
      <c r="AE173" s="12">
        <f t="shared" si="159"/>
        <v>1.825866697499148</v>
      </c>
      <c r="AF173" s="11">
        <f t="shared" si="141"/>
        <v>-2.9039671966837322E-3</v>
      </c>
      <c r="AG173" s="11">
        <f t="shared" si="142"/>
        <v>2.0567434751257441E-3</v>
      </c>
      <c r="AH173" s="11">
        <f t="shared" si="143"/>
        <v>8.257041531207765E-4</v>
      </c>
      <c r="AI173" s="1">
        <f t="shared" si="122"/>
        <v>347776.31875476486</v>
      </c>
      <c r="AJ173" s="1">
        <f t="shared" si="123"/>
        <v>270546.62545336341</v>
      </c>
      <c r="AK173" s="1">
        <f t="shared" si="124"/>
        <v>60507.024641372074</v>
      </c>
      <c r="AL173" s="19">
        <f t="shared" si="173"/>
        <v>47.627213676244374</v>
      </c>
      <c r="AM173" s="19">
        <f t="shared" si="173"/>
        <v>17.894485762787106</v>
      </c>
      <c r="AN173" s="19">
        <f t="shared" si="173"/>
        <v>3.1342921348900572</v>
      </c>
      <c r="AO173" s="7">
        <f t="shared" si="174"/>
        <v>5.6391250873988399E-3</v>
      </c>
      <c r="AP173" s="7">
        <f t="shared" si="174"/>
        <v>8.6838288739216098E-3</v>
      </c>
      <c r="AQ173" s="7">
        <f t="shared" si="174"/>
        <v>6.2857034542419489E-3</v>
      </c>
      <c r="AR173" s="1">
        <f t="shared" si="164"/>
        <v>187712.44609372687</v>
      </c>
      <c r="AS173" s="1">
        <f t="shared" si="161"/>
        <v>151787.71899416915</v>
      </c>
      <c r="AT173" s="1">
        <f t="shared" si="162"/>
        <v>32983.328210521016</v>
      </c>
      <c r="AU173" s="1">
        <f t="shared" si="125"/>
        <v>37542.489218745373</v>
      </c>
      <c r="AV173" s="1">
        <f t="shared" si="126"/>
        <v>30357.543798833831</v>
      </c>
      <c r="AW173" s="1">
        <f t="shared" si="127"/>
        <v>6596.6656421042035</v>
      </c>
      <c r="AX173" s="16">
        <v>0</v>
      </c>
      <c r="AY173" s="16">
        <v>0</v>
      </c>
      <c r="AZ173" s="16">
        <v>0</v>
      </c>
      <c r="BA173">
        <f t="shared" si="165"/>
        <v>0</v>
      </c>
      <c r="BB173">
        <f t="shared" si="166"/>
        <v>0</v>
      </c>
      <c r="BC173">
        <f t="shared" si="166"/>
        <v>0</v>
      </c>
      <c r="BD173">
        <f t="shared" si="166"/>
        <v>0</v>
      </c>
      <c r="BE173">
        <f t="shared" si="167"/>
        <v>0</v>
      </c>
      <c r="BF173">
        <f t="shared" si="167"/>
        <v>0</v>
      </c>
      <c r="BG173">
        <f t="shared" si="167"/>
        <v>0</v>
      </c>
      <c r="BH173">
        <f t="shared" si="145"/>
        <v>0</v>
      </c>
      <c r="BI173">
        <f t="shared" si="170"/>
        <v>0</v>
      </c>
      <c r="BJ173">
        <f t="shared" si="170"/>
        <v>0</v>
      </c>
      <c r="BK173" s="7">
        <f t="shared" si="168"/>
        <v>3.8868938089980681E-2</v>
      </c>
    </row>
    <row r="174" spans="1:63">
      <c r="A174">
        <f t="shared" si="128"/>
        <v>2128</v>
      </c>
      <c r="B174" s="4">
        <f t="shared" si="146"/>
        <v>1285.9744146095204</v>
      </c>
      <c r="C174" s="4">
        <f t="shared" si="147"/>
        <v>3569.49029758591</v>
      </c>
      <c r="D174" s="4">
        <f t="shared" si="148"/>
        <v>6796.5168248505533</v>
      </c>
      <c r="E174" s="11">
        <f t="shared" si="129"/>
        <v>2.2938189830220119E-5</v>
      </c>
      <c r="F174" s="11">
        <f t="shared" si="130"/>
        <v>4.598601376008807E-5</v>
      </c>
      <c r="G174" s="11">
        <f t="shared" si="131"/>
        <v>1.0152926706996594E-4</v>
      </c>
      <c r="H174" s="4">
        <f t="shared" si="149"/>
        <v>189063.04704341112</v>
      </c>
      <c r="I174" s="4">
        <f t="shared" si="150"/>
        <v>153470.26666778955</v>
      </c>
      <c r="J174" s="4">
        <f t="shared" si="151"/>
        <v>33250.956918166055</v>
      </c>
      <c r="K174" s="4">
        <f t="shared" si="119"/>
        <v>147019.29128257124</v>
      </c>
      <c r="L174" s="4">
        <f t="shared" si="120"/>
        <v>42995.008775225797</v>
      </c>
      <c r="M174" s="4">
        <f t="shared" si="121"/>
        <v>4892.3526234185701</v>
      </c>
      <c r="N174" s="11">
        <f t="shared" si="132"/>
        <v>7.1719500390736712E-3</v>
      </c>
      <c r="O174" s="11">
        <f t="shared" si="133"/>
        <v>1.1038379939161791E-2</v>
      </c>
      <c r="P174" s="11">
        <f t="shared" si="134"/>
        <v>8.0117174166167704E-3</v>
      </c>
      <c r="Q174" s="4">
        <f t="shared" si="135"/>
        <v>5809.1170484621125</v>
      </c>
      <c r="R174" s="4">
        <f t="shared" si="136"/>
        <v>18333.637545333935</v>
      </c>
      <c r="S174" s="4">
        <f t="shared" si="137"/>
        <v>4656.9278890161822</v>
      </c>
      <c r="T174" s="4">
        <f t="shared" si="152"/>
        <v>30.7258194517952</v>
      </c>
      <c r="U174" s="4">
        <f t="shared" si="153"/>
        <v>119.46051794527712</v>
      </c>
      <c r="V174" s="4">
        <f t="shared" si="154"/>
        <v>140.05395094274579</v>
      </c>
      <c r="W174" s="11">
        <f t="shared" si="138"/>
        <v>-1.219247815263802E-2</v>
      </c>
      <c r="X174" s="11">
        <f t="shared" si="139"/>
        <v>-1.3228699347321071E-2</v>
      </c>
      <c r="Y174" s="11">
        <f t="shared" si="140"/>
        <v>-1.2203590333800474E-2</v>
      </c>
      <c r="Z174" s="4">
        <f t="shared" si="163"/>
        <v>10157.655384735992</v>
      </c>
      <c r="AA174" s="4">
        <f t="shared" si="155"/>
        <v>72113.615792947268</v>
      </c>
      <c r="AB174" s="4">
        <f t="shared" si="156"/>
        <v>8545.7447361847753</v>
      </c>
      <c r="AC174" s="12">
        <f t="shared" si="157"/>
        <v>1.7396795570901717</v>
      </c>
      <c r="AD174" s="12">
        <f t="shared" si="158"/>
        <v>3.9243953610751063</v>
      </c>
      <c r="AE174" s="12">
        <f t="shared" si="159"/>
        <v>1.827374323214318</v>
      </c>
      <c r="AF174" s="11">
        <f t="shared" si="141"/>
        <v>-2.9039671966837322E-3</v>
      </c>
      <c r="AG174" s="11">
        <f t="shared" si="142"/>
        <v>2.0567434751257441E-3</v>
      </c>
      <c r="AH174" s="11">
        <f t="shared" si="143"/>
        <v>8.257041531207765E-4</v>
      </c>
      <c r="AI174" s="1">
        <f t="shared" si="122"/>
        <v>350541.17609803379</v>
      </c>
      <c r="AJ174" s="1">
        <f t="shared" si="123"/>
        <v>273849.50670686091</v>
      </c>
      <c r="AK174" s="1">
        <f t="shared" si="124"/>
        <v>61052.987819339076</v>
      </c>
      <c r="AL174" s="19">
        <f t="shared" si="173"/>
        <v>47.893103733574144</v>
      </c>
      <c r="AM174" s="19">
        <f t="shared" si="173"/>
        <v>18.048324488416466</v>
      </c>
      <c r="AN174" s="19">
        <f t="shared" si="173"/>
        <v>3.1537963534799505</v>
      </c>
      <c r="AO174" s="7">
        <f t="shared" si="174"/>
        <v>5.5827338365248514E-3</v>
      </c>
      <c r="AP174" s="7">
        <f t="shared" si="174"/>
        <v>8.5969905851823944E-3</v>
      </c>
      <c r="AQ174" s="7">
        <f t="shared" si="174"/>
        <v>6.2228464196995292E-3</v>
      </c>
      <c r="AR174" s="1">
        <f t="shared" si="164"/>
        <v>189063.04704341112</v>
      </c>
      <c r="AS174" s="1">
        <f t="shared" si="161"/>
        <v>153470.26666778955</v>
      </c>
      <c r="AT174" s="1">
        <f t="shared" si="162"/>
        <v>33250.956918166055</v>
      </c>
      <c r="AU174" s="1">
        <f t="shared" si="125"/>
        <v>37812.609408682227</v>
      </c>
      <c r="AV174" s="1">
        <f t="shared" si="126"/>
        <v>30694.053333557909</v>
      </c>
      <c r="AW174" s="1">
        <f t="shared" si="127"/>
        <v>6650.1913836332114</v>
      </c>
      <c r="AX174" s="16">
        <v>0</v>
      </c>
      <c r="AY174" s="16">
        <v>0</v>
      </c>
      <c r="AZ174" s="16">
        <v>0</v>
      </c>
      <c r="BA174">
        <f t="shared" si="165"/>
        <v>0</v>
      </c>
      <c r="BB174">
        <f t="shared" si="166"/>
        <v>0</v>
      </c>
      <c r="BC174">
        <f t="shared" si="166"/>
        <v>0</v>
      </c>
      <c r="BD174">
        <f t="shared" si="166"/>
        <v>0</v>
      </c>
      <c r="BE174">
        <f t="shared" si="167"/>
        <v>0</v>
      </c>
      <c r="BF174">
        <f t="shared" si="167"/>
        <v>0</v>
      </c>
      <c r="BG174">
        <f t="shared" si="167"/>
        <v>0</v>
      </c>
      <c r="BH174">
        <f t="shared" si="145"/>
        <v>0</v>
      </c>
      <c r="BI174">
        <f t="shared" si="170"/>
        <v>0</v>
      </c>
      <c r="BJ174">
        <f t="shared" si="170"/>
        <v>0</v>
      </c>
      <c r="BK174" s="7">
        <f t="shared" si="168"/>
        <v>3.8785034283696146E-2</v>
      </c>
    </row>
    <row r="175" spans="1:63">
      <c r="A175">
        <f t="shared" si="128"/>
        <v>2129</v>
      </c>
      <c r="B175" s="4">
        <f t="shared" si="146"/>
        <v>1286.0024376384974</v>
      </c>
      <c r="C175" s="4">
        <f t="shared" si="147"/>
        <v>3569.6462368843536</v>
      </c>
      <c r="D175" s="4">
        <f t="shared" si="148"/>
        <v>6797.1723679538154</v>
      </c>
      <c r="E175" s="11">
        <f t="shared" si="129"/>
        <v>2.1791280338709114E-5</v>
      </c>
      <c r="F175" s="11">
        <f t="shared" si="130"/>
        <v>4.3686713072083661E-5</v>
      </c>
      <c r="G175" s="11">
        <f t="shared" si="131"/>
        <v>9.6452803716467637E-5</v>
      </c>
      <c r="H175" s="4">
        <f t="shared" si="149"/>
        <v>190409.56377875074</v>
      </c>
      <c r="I175" s="4">
        <f t="shared" si="150"/>
        <v>155154.13565843931</v>
      </c>
      <c r="J175" s="4">
        <f t="shared" si="151"/>
        <v>33517.895421702204</v>
      </c>
      <c r="K175" s="4">
        <f t="shared" si="119"/>
        <v>148063.14374364814</v>
      </c>
      <c r="L175" s="4">
        <f t="shared" si="120"/>
        <v>43464.849277014189</v>
      </c>
      <c r="M175" s="4">
        <f t="shared" si="121"/>
        <v>4931.1527804895513</v>
      </c>
      <c r="N175" s="11">
        <f t="shared" si="132"/>
        <v>7.1001053805286318E-3</v>
      </c>
      <c r="O175" s="11">
        <f t="shared" si="133"/>
        <v>1.0927791740773296E-2</v>
      </c>
      <c r="P175" s="11">
        <f t="shared" si="134"/>
        <v>7.9307768792571398E-3</v>
      </c>
      <c r="Q175" s="4">
        <f t="shared" si="135"/>
        <v>5779.1579085343938</v>
      </c>
      <c r="R175" s="4">
        <f t="shared" si="136"/>
        <v>18289.602197661596</v>
      </c>
      <c r="S175" s="4">
        <f t="shared" si="137"/>
        <v>4637.0262000327239</v>
      </c>
      <c r="T175" s="4">
        <f t="shared" si="152"/>
        <v>30.351195569407288</v>
      </c>
      <c r="U175" s="4">
        <f t="shared" si="153"/>
        <v>117.8802106695038</v>
      </c>
      <c r="V175" s="4">
        <f t="shared" si="154"/>
        <v>138.34478990081033</v>
      </c>
      <c r="W175" s="11">
        <f t="shared" si="138"/>
        <v>-1.219247815263802E-2</v>
      </c>
      <c r="X175" s="11">
        <f t="shared" si="139"/>
        <v>-1.3228699347321071E-2</v>
      </c>
      <c r="Y175" s="11">
        <f t="shared" si="140"/>
        <v>-1.2203590333800474E-2</v>
      </c>
      <c r="Z175" s="4">
        <f t="shared" si="163"/>
        <v>10076.654675150758</v>
      </c>
      <c r="AA175" s="4">
        <f t="shared" si="155"/>
        <v>72096.421623446571</v>
      </c>
      <c r="AB175" s="4">
        <f t="shared" si="156"/>
        <v>8516.9771508777903</v>
      </c>
      <c r="AC175" s="12">
        <f t="shared" si="157"/>
        <v>1.7346275847236405</v>
      </c>
      <c r="AD175" s="12">
        <f t="shared" si="158"/>
        <v>3.9324668356278112</v>
      </c>
      <c r="AE175" s="12">
        <f t="shared" si="159"/>
        <v>1.8288831937823025</v>
      </c>
      <c r="AF175" s="11">
        <f t="shared" si="141"/>
        <v>-2.9039671966837322E-3</v>
      </c>
      <c r="AG175" s="11">
        <f t="shared" si="142"/>
        <v>2.0567434751257441E-3</v>
      </c>
      <c r="AH175" s="11">
        <f t="shared" si="143"/>
        <v>8.257041531207765E-4</v>
      </c>
      <c r="AI175" s="1">
        <f t="shared" si="122"/>
        <v>353299.66789691261</v>
      </c>
      <c r="AJ175" s="1">
        <f t="shared" si="123"/>
        <v>277158.60936973273</v>
      </c>
      <c r="AK175" s="1">
        <f t="shared" si="124"/>
        <v>61597.880421038382</v>
      </c>
      <c r="AL175" s="19">
        <f t="shared" si="173"/>
        <v>48.157804439816267</v>
      </c>
      <c r="AM175" s="19">
        <f t="shared" si="173"/>
        <v>18.201934151364647</v>
      </c>
      <c r="AN175" s="19">
        <f t="shared" si="173"/>
        <v>3.1732256879231975</v>
      </c>
      <c r="AO175" s="7">
        <f t="shared" si="174"/>
        <v>5.5269064981596028E-3</v>
      </c>
      <c r="AP175" s="7">
        <f t="shared" si="174"/>
        <v>8.5110206793305703E-3</v>
      </c>
      <c r="AQ175" s="7">
        <f t="shared" si="174"/>
        <v>6.160617955502534E-3</v>
      </c>
      <c r="AR175" s="1">
        <f t="shared" si="164"/>
        <v>190409.56377875074</v>
      </c>
      <c r="AS175" s="1">
        <f t="shared" si="161"/>
        <v>155154.13565843931</v>
      </c>
      <c r="AT175" s="1">
        <f t="shared" si="162"/>
        <v>33517.895421702204</v>
      </c>
      <c r="AU175" s="1">
        <f t="shared" si="125"/>
        <v>38081.912755750149</v>
      </c>
      <c r="AV175" s="1">
        <f t="shared" si="126"/>
        <v>31030.827131687864</v>
      </c>
      <c r="AW175" s="1">
        <f t="shared" si="127"/>
        <v>6703.5790843404411</v>
      </c>
      <c r="AX175" s="16">
        <v>0</v>
      </c>
      <c r="AY175" s="16">
        <v>0</v>
      </c>
      <c r="AZ175" s="16">
        <v>0</v>
      </c>
      <c r="BA175">
        <f t="shared" si="165"/>
        <v>0</v>
      </c>
      <c r="BB175">
        <f t="shared" si="166"/>
        <v>0</v>
      </c>
      <c r="BC175">
        <f t="shared" si="166"/>
        <v>0</v>
      </c>
      <c r="BD175">
        <f t="shared" si="166"/>
        <v>0</v>
      </c>
      <c r="BE175">
        <f t="shared" si="167"/>
        <v>0</v>
      </c>
      <c r="BF175">
        <f t="shared" si="167"/>
        <v>0</v>
      </c>
      <c r="BG175">
        <f t="shared" si="167"/>
        <v>0</v>
      </c>
      <c r="BH175">
        <f t="shared" si="145"/>
        <v>0</v>
      </c>
      <c r="BI175">
        <f t="shared" si="170"/>
        <v>0</v>
      </c>
      <c r="BJ175">
        <f t="shared" si="170"/>
        <v>0</v>
      </c>
      <c r="BK175" s="7">
        <f t="shared" si="168"/>
        <v>3.8701838446380837E-2</v>
      </c>
    </row>
    <row r="176" spans="1:63">
      <c r="A176">
        <f t="shared" si="128"/>
        <v>2130</v>
      </c>
      <c r="B176" s="4">
        <f t="shared" si="146"/>
        <v>1286.0290600961507</v>
      </c>
      <c r="C176" s="4">
        <f t="shared" si="147"/>
        <v>3569.7943856897273</v>
      </c>
      <c r="D176" s="4">
        <f t="shared" si="148"/>
        <v>6797.7951939694376</v>
      </c>
      <c r="E176" s="11">
        <f t="shared" si="129"/>
        <v>2.0701716321773657E-5</v>
      </c>
      <c r="F176" s="11">
        <f t="shared" si="130"/>
        <v>4.1502377418479475E-5</v>
      </c>
      <c r="G176" s="11">
        <f t="shared" si="131"/>
        <v>9.1630163530644255E-5</v>
      </c>
      <c r="H176" s="4">
        <f t="shared" si="149"/>
        <v>191751.91983663992</v>
      </c>
      <c r="I176" s="4">
        <f t="shared" si="150"/>
        <v>156839.15245891552</v>
      </c>
      <c r="J176" s="4">
        <f t="shared" si="151"/>
        <v>33784.129300680375</v>
      </c>
      <c r="K176" s="4">
        <f t="shared" si="119"/>
        <v>149103.87780996447</v>
      </c>
      <c r="L176" s="4">
        <f t="shared" si="120"/>
        <v>43935.066144884498</v>
      </c>
      <c r="M176" s="4">
        <f t="shared" si="121"/>
        <v>4969.8657192042883</v>
      </c>
      <c r="N176" s="11">
        <f t="shared" si="132"/>
        <v>7.0289880384968306E-3</v>
      </c>
      <c r="O176" s="11">
        <f t="shared" si="133"/>
        <v>1.0818325053274291E-2</v>
      </c>
      <c r="P176" s="11">
        <f t="shared" si="134"/>
        <v>7.8506873418944245E-3</v>
      </c>
      <c r="Q176" s="4">
        <f t="shared" si="135"/>
        <v>5748.9410159295694</v>
      </c>
      <c r="R176" s="4">
        <f t="shared" si="136"/>
        <v>18243.657066085605</v>
      </c>
      <c r="S176" s="4">
        <f t="shared" si="137"/>
        <v>4616.8204184780807</v>
      </c>
      <c r="T176" s="4">
        <f t="shared" si="152"/>
        <v>29.981139280520846</v>
      </c>
      <c r="U176" s="4">
        <f t="shared" si="153"/>
        <v>116.32080880355807</v>
      </c>
      <c r="V176" s="4">
        <f t="shared" si="154"/>
        <v>136.65648676004514</v>
      </c>
      <c r="W176" s="11">
        <f t="shared" si="138"/>
        <v>-1.219247815263802E-2</v>
      </c>
      <c r="X176" s="11">
        <f t="shared" si="139"/>
        <v>-1.3228699347321071E-2</v>
      </c>
      <c r="Y176" s="11">
        <f t="shared" si="140"/>
        <v>-1.2203590333800474E-2</v>
      </c>
      <c r="Z176" s="4">
        <f t="shared" si="163"/>
        <v>9995.5753632122214</v>
      </c>
      <c r="AA176" s="4">
        <f t="shared" si="155"/>
        <v>72071.18176266682</v>
      </c>
      <c r="AB176" s="4">
        <f t="shared" si="156"/>
        <v>8487.5817359056855</v>
      </c>
      <c r="AC176" s="12">
        <f t="shared" si="157"/>
        <v>1.7295902831191403</v>
      </c>
      <c r="AD176" s="12">
        <f t="shared" si="158"/>
        <v>3.9405549111331371</v>
      </c>
      <c r="AE176" s="12">
        <f t="shared" si="159"/>
        <v>1.8303933102309813</v>
      </c>
      <c r="AF176" s="11">
        <f t="shared" si="141"/>
        <v>-2.9039671966837322E-3</v>
      </c>
      <c r="AG176" s="11">
        <f t="shared" si="142"/>
        <v>2.0567434751257441E-3</v>
      </c>
      <c r="AH176" s="11">
        <f t="shared" si="143"/>
        <v>8.257041531207765E-4</v>
      </c>
      <c r="AI176" s="1">
        <f t="shared" si="122"/>
        <v>356051.61386297154</v>
      </c>
      <c r="AJ176" s="1">
        <f t="shared" si="123"/>
        <v>280473.57556444732</v>
      </c>
      <c r="AK176" s="1">
        <f t="shared" si="124"/>
        <v>62141.671463274986</v>
      </c>
      <c r="AL176" s="19">
        <f t="shared" si="173"/>
        <v>48.421306485288831</v>
      </c>
      <c r="AM176" s="19">
        <f t="shared" si="173"/>
        <v>18.355302018951065</v>
      </c>
      <c r="AN176" s="19">
        <f t="shared" si="173"/>
        <v>3.1925792287615797</v>
      </c>
      <c r="AO176" s="7">
        <f t="shared" si="174"/>
        <v>5.471637433178007E-3</v>
      </c>
      <c r="AP176" s="7">
        <f t="shared" si="174"/>
        <v>8.4259104725372645E-3</v>
      </c>
      <c r="AQ176" s="7">
        <f t="shared" si="174"/>
        <v>6.099011775947509E-3</v>
      </c>
      <c r="AR176" s="1">
        <f t="shared" si="164"/>
        <v>191751.91983663992</v>
      </c>
      <c r="AS176" s="1">
        <f t="shared" si="161"/>
        <v>156839.15245891552</v>
      </c>
      <c r="AT176" s="1">
        <f t="shared" si="162"/>
        <v>33784.129300680375</v>
      </c>
      <c r="AU176" s="1">
        <f t="shared" si="125"/>
        <v>38350.383967327987</v>
      </c>
      <c r="AV176" s="1">
        <f t="shared" si="126"/>
        <v>31367.830491783105</v>
      </c>
      <c r="AW176" s="1">
        <f t="shared" si="127"/>
        <v>6756.8258601360758</v>
      </c>
      <c r="AX176" s="16">
        <v>0</v>
      </c>
      <c r="AY176" s="16">
        <v>0</v>
      </c>
      <c r="AZ176" s="16">
        <v>0</v>
      </c>
      <c r="BA176">
        <f t="shared" si="165"/>
        <v>0</v>
      </c>
      <c r="BB176">
        <f t="shared" si="166"/>
        <v>0</v>
      </c>
      <c r="BC176">
        <f t="shared" si="166"/>
        <v>0</v>
      </c>
      <c r="BD176">
        <f t="shared" si="166"/>
        <v>0</v>
      </c>
      <c r="BE176">
        <f t="shared" si="167"/>
        <v>0</v>
      </c>
      <c r="BF176">
        <f t="shared" si="167"/>
        <v>0</v>
      </c>
      <c r="BG176">
        <f t="shared" si="167"/>
        <v>0</v>
      </c>
      <c r="BH176">
        <f t="shared" si="145"/>
        <v>0</v>
      </c>
      <c r="BI176">
        <f t="shared" si="170"/>
        <v>0</v>
      </c>
      <c r="BJ176">
        <f t="shared" si="170"/>
        <v>0</v>
      </c>
      <c r="BK176" s="7">
        <f t="shared" si="168"/>
        <v>3.861934804506803E-2</v>
      </c>
    </row>
    <row r="177" spans="1:63">
      <c r="A177">
        <f t="shared" si="128"/>
        <v>2131</v>
      </c>
      <c r="B177" s="4">
        <f t="shared" si="146"/>
        <v>1286.0543519544951</v>
      </c>
      <c r="C177" s="4">
        <f t="shared" si="147"/>
        <v>3569.9351328959333</v>
      </c>
      <c r="D177" s="4">
        <f t="shared" si="148"/>
        <v>6798.3869329004456</v>
      </c>
      <c r="E177" s="11">
        <f t="shared" si="129"/>
        <v>1.9666630505684973E-5</v>
      </c>
      <c r="F177" s="11">
        <f t="shared" si="130"/>
        <v>3.9427258547555497E-5</v>
      </c>
      <c r="G177" s="11">
        <f t="shared" si="131"/>
        <v>8.704865535411204E-5</v>
      </c>
      <c r="H177" s="4">
        <f t="shared" si="149"/>
        <v>193090.0402376705</v>
      </c>
      <c r="I177" s="4">
        <f t="shared" si="150"/>
        <v>158525.1447047058</v>
      </c>
      <c r="J177" s="4">
        <f t="shared" si="151"/>
        <v>34049.644296993451</v>
      </c>
      <c r="K177" s="4">
        <f t="shared" si="119"/>
        <v>150141.43060456179</v>
      </c>
      <c r="L177" s="4">
        <f t="shared" si="120"/>
        <v>44405.609290752043</v>
      </c>
      <c r="M177" s="4">
        <f t="shared" si="121"/>
        <v>5008.488724319579</v>
      </c>
      <c r="N177" s="11">
        <f t="shared" si="132"/>
        <v>6.9585902783808606E-3</v>
      </c>
      <c r="O177" s="11">
        <f t="shared" si="133"/>
        <v>1.0709967849276358E-2</v>
      </c>
      <c r="P177" s="11">
        <f t="shared" si="134"/>
        <v>7.7714383642288887E-3</v>
      </c>
      <c r="Q177" s="4">
        <f t="shared" si="135"/>
        <v>5718.4764099095028</v>
      </c>
      <c r="R177" s="4">
        <f t="shared" si="136"/>
        <v>18195.838834070906</v>
      </c>
      <c r="S177" s="4">
        <f t="shared" si="137"/>
        <v>4596.3201807233299</v>
      </c>
      <c r="T177" s="4">
        <f t="shared" si="152"/>
        <v>29.615594894851899</v>
      </c>
      <c r="U177" s="4">
        <f t="shared" si="153"/>
        <v>114.78203579605858</v>
      </c>
      <c r="V177" s="4">
        <f t="shared" si="154"/>
        <v>134.98878697916913</v>
      </c>
      <c r="W177" s="11">
        <f t="shared" si="138"/>
        <v>-1.219247815263802E-2</v>
      </c>
      <c r="X177" s="11">
        <f t="shared" si="139"/>
        <v>-1.3228699347321071E-2</v>
      </c>
      <c r="Y177" s="11">
        <f t="shared" si="140"/>
        <v>-1.2203590333800474E-2</v>
      </c>
      <c r="Z177" s="4">
        <f t="shared" si="163"/>
        <v>9914.4374659942168</v>
      </c>
      <c r="AA177" s="4">
        <f t="shared" si="155"/>
        <v>72037.992009632377</v>
      </c>
      <c r="AB177" s="4">
        <f t="shared" si="156"/>
        <v>8457.5749017315047</v>
      </c>
      <c r="AC177" s="12">
        <f t="shared" si="157"/>
        <v>1.7245676096732594</v>
      </c>
      <c r="AD177" s="12">
        <f t="shared" si="158"/>
        <v>3.948659621734985</v>
      </c>
      <c r="AE177" s="12">
        <f t="shared" si="159"/>
        <v>1.8319046735890836</v>
      </c>
      <c r="AF177" s="11">
        <f t="shared" si="141"/>
        <v>-2.9039671966837322E-3</v>
      </c>
      <c r="AG177" s="11">
        <f t="shared" si="142"/>
        <v>2.0567434751257441E-3</v>
      </c>
      <c r="AH177" s="11">
        <f t="shared" si="143"/>
        <v>8.257041531207765E-4</v>
      </c>
      <c r="AI177" s="1">
        <f t="shared" si="122"/>
        <v>358796.8364440024</v>
      </c>
      <c r="AJ177" s="1">
        <f t="shared" si="123"/>
        <v>283794.04849978571</v>
      </c>
      <c r="AK177" s="1">
        <f t="shared" si="124"/>
        <v>62684.330177083568</v>
      </c>
      <c r="AL177" s="19">
        <f t="shared" si="173"/>
        <v>48.683600880085834</v>
      </c>
      <c r="AM177" s="19">
        <f t="shared" si="173"/>
        <v>18.508415549144047</v>
      </c>
      <c r="AN177" s="19">
        <f t="shared" si="173"/>
        <v>3.2118560912903238</v>
      </c>
      <c r="AO177" s="7">
        <f t="shared" si="174"/>
        <v>5.4169210588462273E-3</v>
      </c>
      <c r="AP177" s="7">
        <f t="shared" si="174"/>
        <v>8.3416513678118923E-3</v>
      </c>
      <c r="AQ177" s="7">
        <f t="shared" si="174"/>
        <v>6.0380216581880338E-3</v>
      </c>
      <c r="AR177" s="1">
        <f t="shared" si="164"/>
        <v>193090.0402376705</v>
      </c>
      <c r="AS177" s="1">
        <f t="shared" si="161"/>
        <v>158525.1447047058</v>
      </c>
      <c r="AT177" s="1">
        <f t="shared" si="162"/>
        <v>34049.644296993451</v>
      </c>
      <c r="AU177" s="1">
        <f t="shared" si="125"/>
        <v>38618.008047534102</v>
      </c>
      <c r="AV177" s="1">
        <f t="shared" si="126"/>
        <v>31705.028940941163</v>
      </c>
      <c r="AW177" s="1">
        <f t="shared" si="127"/>
        <v>6809.9288593986903</v>
      </c>
      <c r="AX177" s="16">
        <v>0</v>
      </c>
      <c r="AY177" s="16">
        <v>0</v>
      </c>
      <c r="AZ177" s="16">
        <v>0</v>
      </c>
      <c r="BA177">
        <f t="shared" si="165"/>
        <v>0</v>
      </c>
      <c r="BB177">
        <f t="shared" si="166"/>
        <v>0</v>
      </c>
      <c r="BC177">
        <f t="shared" si="166"/>
        <v>0</v>
      </c>
      <c r="BD177">
        <f t="shared" si="166"/>
        <v>0</v>
      </c>
      <c r="BE177">
        <f t="shared" si="167"/>
        <v>0</v>
      </c>
      <c r="BF177">
        <f t="shared" si="167"/>
        <v>0</v>
      </c>
      <c r="BG177">
        <f t="shared" si="167"/>
        <v>0</v>
      </c>
      <c r="BH177">
        <f t="shared" si="145"/>
        <v>0</v>
      </c>
      <c r="BI177">
        <f t="shared" si="170"/>
        <v>0</v>
      </c>
      <c r="BJ177">
        <f t="shared" si="170"/>
        <v>0</v>
      </c>
      <c r="BK177" s="7">
        <f t="shared" si="168"/>
        <v>3.8537560377349206E-2</v>
      </c>
    </row>
    <row r="178" spans="1:63">
      <c r="A178">
        <f t="shared" si="128"/>
        <v>2132</v>
      </c>
      <c r="B178" s="4">
        <f t="shared" si="146"/>
        <v>1286.0783796924577</v>
      </c>
      <c r="C178" s="4">
        <f t="shared" si="147"/>
        <v>3570.0688480136419</v>
      </c>
      <c r="D178" s="4">
        <f t="shared" si="148"/>
        <v>6798.9491338194775</v>
      </c>
      <c r="E178" s="11">
        <f t="shared" si="129"/>
        <v>1.8683298980400723E-5</v>
      </c>
      <c r="F178" s="11">
        <f t="shared" si="130"/>
        <v>3.7455895620177718E-5</v>
      </c>
      <c r="G178" s="11">
        <f t="shared" si="131"/>
        <v>8.2696222586406428E-5</v>
      </c>
      <c r="H178" s="4">
        <f t="shared" si="149"/>
        <v>194423.85148898634</v>
      </c>
      <c r="I178" s="4">
        <f t="shared" si="150"/>
        <v>160211.94122272712</v>
      </c>
      <c r="J178" s="4">
        <f t="shared" si="151"/>
        <v>34314.426319940452</v>
      </c>
      <c r="K178" s="4">
        <f t="shared" si="119"/>
        <v>151175.74057615313</v>
      </c>
      <c r="L178" s="4">
        <f t="shared" si="120"/>
        <v>44876.429011128952</v>
      </c>
      <c r="M178" s="4">
        <f t="shared" si="121"/>
        <v>5047.0191267137006</v>
      </c>
      <c r="N178" s="11">
        <f t="shared" si="132"/>
        <v>6.8889044644544484E-3</v>
      </c>
      <c r="O178" s="11">
        <f t="shared" si="133"/>
        <v>1.0602708259088489E-2</v>
      </c>
      <c r="P178" s="11">
        <f t="shared" si="134"/>
        <v>7.6930196941504825E-3</v>
      </c>
      <c r="Q178" s="4">
        <f t="shared" si="135"/>
        <v>5687.7740023386195</v>
      </c>
      <c r="R178" s="4">
        <f t="shared" si="136"/>
        <v>18146.184230495484</v>
      </c>
      <c r="S178" s="4">
        <f t="shared" si="137"/>
        <v>4575.5349881885122</v>
      </c>
      <c r="T178" s="4">
        <f t="shared" si="152"/>
        <v>29.254507401119039</v>
      </c>
      <c r="U178" s="4">
        <f t="shared" si="153"/>
        <v>113.26361875403907</v>
      </c>
      <c r="V178" s="4">
        <f t="shared" si="154"/>
        <v>133.34143912321869</v>
      </c>
      <c r="W178" s="11">
        <f t="shared" si="138"/>
        <v>-1.219247815263802E-2</v>
      </c>
      <c r="X178" s="11">
        <f t="shared" si="139"/>
        <v>-1.3228699347321071E-2</v>
      </c>
      <c r="Y178" s="11">
        <f t="shared" si="140"/>
        <v>-1.2203590333800474E-2</v>
      </c>
      <c r="Z178" s="4">
        <f t="shared" si="163"/>
        <v>9833.2605614564673</v>
      </c>
      <c r="AA178" s="4">
        <f t="shared" si="155"/>
        <v>71996.949407691209</v>
      </c>
      <c r="AB178" s="4">
        <f t="shared" si="156"/>
        <v>8426.9728662093585</v>
      </c>
      <c r="AC178" s="12">
        <f t="shared" si="157"/>
        <v>1.7195595219063049</v>
      </c>
      <c r="AD178" s="12">
        <f t="shared" si="158"/>
        <v>3.9567810016474807</v>
      </c>
      <c r="AE178" s="12">
        <f t="shared" si="159"/>
        <v>1.8334172848861874</v>
      </c>
      <c r="AF178" s="11">
        <f t="shared" si="141"/>
        <v>-2.9039671966837322E-3</v>
      </c>
      <c r="AG178" s="11">
        <f t="shared" si="142"/>
        <v>2.0567434751257441E-3</v>
      </c>
      <c r="AH178" s="11">
        <f t="shared" si="143"/>
        <v>8.257041531207765E-4</v>
      </c>
      <c r="AI178" s="1">
        <f t="shared" si="122"/>
        <v>361535.16084713629</v>
      </c>
      <c r="AJ178" s="1">
        <f t="shared" si="123"/>
        <v>287119.67259074829</v>
      </c>
      <c r="AK178" s="1">
        <f t="shared" si="124"/>
        <v>63225.826018773907</v>
      </c>
      <c r="AL178" s="19">
        <f t="shared" si="173"/>
        <v>48.944678950685358</v>
      </c>
      <c r="AM178" s="19">
        <f t="shared" si="173"/>
        <v>18.66126239152678</v>
      </c>
      <c r="AN178" s="19">
        <f t="shared" si="173"/>
        <v>3.2310554153660962</v>
      </c>
      <c r="AO178" s="7">
        <f t="shared" si="174"/>
        <v>5.362751848257765E-3</v>
      </c>
      <c r="AP178" s="7">
        <f t="shared" si="174"/>
        <v>8.2582348541337738E-3</v>
      </c>
      <c r="AQ178" s="7">
        <f t="shared" si="174"/>
        <v>5.9776414416061532E-3</v>
      </c>
      <c r="AR178" s="1">
        <f t="shared" si="164"/>
        <v>194423.85148898634</v>
      </c>
      <c r="AS178" s="1">
        <f t="shared" si="161"/>
        <v>160211.94122272712</v>
      </c>
      <c r="AT178" s="1">
        <f t="shared" si="162"/>
        <v>34314.426319940452</v>
      </c>
      <c r="AU178" s="1">
        <f t="shared" si="125"/>
        <v>38884.770297797273</v>
      </c>
      <c r="AV178" s="1">
        <f t="shared" si="126"/>
        <v>32042.388244545426</v>
      </c>
      <c r="AW178" s="1">
        <f t="shared" si="127"/>
        <v>6862.8852639880906</v>
      </c>
      <c r="AX178" s="16">
        <v>0</v>
      </c>
      <c r="AY178" s="16">
        <v>0</v>
      </c>
      <c r="AZ178" s="16">
        <v>0</v>
      </c>
      <c r="BA178">
        <f t="shared" si="165"/>
        <v>0</v>
      </c>
      <c r="BB178">
        <f t="shared" si="166"/>
        <v>0</v>
      </c>
      <c r="BC178">
        <f t="shared" si="166"/>
        <v>0</v>
      </c>
      <c r="BD178">
        <f t="shared" si="166"/>
        <v>0</v>
      </c>
      <c r="BE178">
        <f t="shared" si="167"/>
        <v>0</v>
      </c>
      <c r="BF178">
        <f t="shared" si="167"/>
        <v>0</v>
      </c>
      <c r="BG178">
        <f t="shared" si="167"/>
        <v>0</v>
      </c>
      <c r="BH178">
        <f t="shared" si="145"/>
        <v>0</v>
      </c>
      <c r="BI178">
        <f t="shared" si="170"/>
        <v>0</v>
      </c>
      <c r="BJ178">
        <f t="shared" si="170"/>
        <v>0</v>
      </c>
      <c r="BK178" s="7">
        <f t="shared" si="168"/>
        <v>3.8456472582544893E-2</v>
      </c>
    </row>
    <row r="179" spans="1:63">
      <c r="A179">
        <f t="shared" si="128"/>
        <v>2133</v>
      </c>
      <c r="B179" s="4">
        <f t="shared" si="146"/>
        <v>1286.1012064699937</v>
      </c>
      <c r="C179" s="4">
        <f t="shared" si="147"/>
        <v>3570.1958821334633</v>
      </c>
      <c r="D179" s="4">
        <f t="shared" si="148"/>
        <v>6799.4832688598553</v>
      </c>
      <c r="E179" s="11">
        <f t="shared" si="129"/>
        <v>1.7749134031380686E-5</v>
      </c>
      <c r="F179" s="11">
        <f t="shared" si="130"/>
        <v>3.5583100839168831E-5</v>
      </c>
      <c r="G179" s="11">
        <f t="shared" si="131"/>
        <v>7.8561411457086103E-5</v>
      </c>
      <c r="H179" s="4">
        <f t="shared" si="149"/>
        <v>195753.28158633926</v>
      </c>
      <c r="I179" s="4">
        <f t="shared" si="150"/>
        <v>161899.37207860744</v>
      </c>
      <c r="J179" s="4">
        <f t="shared" si="151"/>
        <v>34578.461451090006</v>
      </c>
      <c r="K179" s="4">
        <f t="shared" si="119"/>
        <v>152206.74749511358</v>
      </c>
      <c r="L179" s="4">
        <f t="shared" si="120"/>
        <v>45347.475999513023</v>
      </c>
      <c r="M179" s="4">
        <f t="shared" si="121"/>
        <v>5085.4543034838816</v>
      </c>
      <c r="N179" s="11">
        <f t="shared" si="132"/>
        <v>6.819923057966415E-3</v>
      </c>
      <c r="O179" s="11">
        <f t="shared" si="133"/>
        <v>1.0496534567562277E-2</v>
      </c>
      <c r="P179" s="11">
        <f t="shared" si="134"/>
        <v>7.6154212625716422E-3</v>
      </c>
      <c r="Q179" s="4">
        <f t="shared" si="135"/>
        <v>5656.8435770026063</v>
      </c>
      <c r="R179" s="4">
        <f t="shared" si="136"/>
        <v>18094.730011262487</v>
      </c>
      <c r="S179" s="4">
        <f t="shared" si="137"/>
        <v>4554.4742083397359</v>
      </c>
      <c r="T179" s="4">
        <f t="shared" si="152"/>
        <v>28.897822458764708</v>
      </c>
      <c r="U179" s="4">
        <f t="shared" si="153"/>
        <v>111.76528839455229</v>
      </c>
      <c r="V179" s="4">
        <f t="shared" si="154"/>
        <v>131.71419482563954</v>
      </c>
      <c r="W179" s="11">
        <f t="shared" si="138"/>
        <v>-1.219247815263802E-2</v>
      </c>
      <c r="X179" s="11">
        <f t="shared" si="139"/>
        <v>-1.3228699347321071E-2</v>
      </c>
      <c r="Y179" s="11">
        <f t="shared" si="140"/>
        <v>-1.2203590333800474E-2</v>
      </c>
      <c r="Z179" s="4">
        <f t="shared" si="163"/>
        <v>9752.0637919023466</v>
      </c>
      <c r="AA179" s="4">
        <f t="shared" si="155"/>
        <v>71948.152178232442</v>
      </c>
      <c r="AB179" s="4">
        <f t="shared" si="156"/>
        <v>8395.7916555630891</v>
      </c>
      <c r="AC179" s="12">
        <f t="shared" si="157"/>
        <v>1.7145659774619437</v>
      </c>
      <c r="AD179" s="12">
        <f t="shared" si="158"/>
        <v>3.9649190851551208</v>
      </c>
      <c r="AE179" s="12">
        <f t="shared" si="159"/>
        <v>1.8349311451527213</v>
      </c>
      <c r="AF179" s="11">
        <f t="shared" si="141"/>
        <v>-2.9039671966837322E-3</v>
      </c>
      <c r="AG179" s="11">
        <f t="shared" si="142"/>
        <v>2.0567434751257441E-3</v>
      </c>
      <c r="AH179" s="11">
        <f t="shared" si="143"/>
        <v>8.257041531207765E-4</v>
      </c>
      <c r="AI179" s="1">
        <f t="shared" si="122"/>
        <v>364266.41506021994</v>
      </c>
      <c r="AJ179" s="1">
        <f t="shared" si="123"/>
        <v>290450.09357621887</v>
      </c>
      <c r="AK179" s="1">
        <f t="shared" si="124"/>
        <v>63766.128680884613</v>
      </c>
      <c r="AL179" s="19">
        <f t="shared" ref="AL179:AN194" si="175">AL178*(1+AO179)</f>
        <v>49.204532336515477</v>
      </c>
      <c r="AM179" s="19">
        <f t="shared" si="175"/>
        <v>18.813830388155584</v>
      </c>
      <c r="AN179" s="19">
        <f t="shared" si="175"/>
        <v>3.2501763652096041</v>
      </c>
      <c r="AO179" s="7">
        <f t="shared" si="174"/>
        <v>5.3091243297751873E-3</v>
      </c>
      <c r="AP179" s="7">
        <f t="shared" si="174"/>
        <v>8.1756525055924362E-3</v>
      </c>
      <c r="AQ179" s="7">
        <f t="shared" si="174"/>
        <v>5.9178650271900918E-3</v>
      </c>
      <c r="AR179" s="1">
        <f t="shared" si="164"/>
        <v>195753.28158633926</v>
      </c>
      <c r="AS179" s="1">
        <f t="shared" si="161"/>
        <v>161899.37207860744</v>
      </c>
      <c r="AT179" s="1">
        <f t="shared" si="162"/>
        <v>34578.461451090006</v>
      </c>
      <c r="AU179" s="1">
        <f t="shared" si="125"/>
        <v>39150.656317267851</v>
      </c>
      <c r="AV179" s="1">
        <f t="shared" si="126"/>
        <v>32379.87441572149</v>
      </c>
      <c r="AW179" s="1">
        <f t="shared" si="127"/>
        <v>6915.6922902180013</v>
      </c>
      <c r="AX179" s="16">
        <v>0</v>
      </c>
      <c r="AY179" s="16">
        <v>0</v>
      </c>
      <c r="AZ179" s="16">
        <v>0</v>
      </c>
      <c r="BA179">
        <f t="shared" si="165"/>
        <v>0</v>
      </c>
      <c r="BB179">
        <f t="shared" si="166"/>
        <v>0</v>
      </c>
      <c r="BC179">
        <f t="shared" si="166"/>
        <v>0</v>
      </c>
      <c r="BD179">
        <f t="shared" si="166"/>
        <v>0</v>
      </c>
      <c r="BE179">
        <f t="shared" si="167"/>
        <v>0</v>
      </c>
      <c r="BF179">
        <f t="shared" si="167"/>
        <v>0</v>
      </c>
      <c r="BG179">
        <f t="shared" si="167"/>
        <v>0</v>
      </c>
      <c r="BH179">
        <f t="shared" si="145"/>
        <v>0</v>
      </c>
      <c r="BI179">
        <f t="shared" si="170"/>
        <v>0</v>
      </c>
      <c r="BJ179">
        <f t="shared" si="170"/>
        <v>0</v>
      </c>
      <c r="BK179" s="7">
        <f t="shared" si="168"/>
        <v>3.8376081652303967E-2</v>
      </c>
    </row>
    <row r="180" spans="1:63">
      <c r="A180">
        <f t="shared" si="128"/>
        <v>2134</v>
      </c>
      <c r="B180" s="4">
        <f t="shared" si="146"/>
        <v>1286.1228922935506</v>
      </c>
      <c r="C180" s="4">
        <f t="shared" si="147"/>
        <v>3570.3165688415484</v>
      </c>
      <c r="D180" s="4">
        <f t="shared" si="148"/>
        <v>6799.9907370124974</v>
      </c>
      <c r="E180" s="11">
        <f t="shared" si="129"/>
        <v>1.686167732981165E-5</v>
      </c>
      <c r="F180" s="11">
        <f t="shared" si="130"/>
        <v>3.3803945797210388E-5</v>
      </c>
      <c r="G180" s="11">
        <f t="shared" si="131"/>
        <v>7.46333408842318E-5</v>
      </c>
      <c r="H180" s="4">
        <f t="shared" si="149"/>
        <v>197078.26001535868</v>
      </c>
      <c r="I180" s="4">
        <f t="shared" si="150"/>
        <v>163587.26862249881</v>
      </c>
      <c r="J180" s="4">
        <f t="shared" si="151"/>
        <v>34841.735948939546</v>
      </c>
      <c r="K180" s="4">
        <f t="shared" si="119"/>
        <v>153234.39244900449</v>
      </c>
      <c r="L180" s="4">
        <f t="shared" si="120"/>
        <v>45818.701358344137</v>
      </c>
      <c r="M180" s="4">
        <f t="shared" si="121"/>
        <v>5123.7916780232099</v>
      </c>
      <c r="N180" s="11">
        <f t="shared" si="132"/>
        <v>6.751638615258404E-3</v>
      </c>
      <c r="O180" s="11">
        <f t="shared" si="133"/>
        <v>1.0391435210995503E-2</v>
      </c>
      <c r="P180" s="11">
        <f t="shared" si="134"/>
        <v>7.5386331783700022E-3</v>
      </c>
      <c r="Q180" s="4">
        <f t="shared" si="135"/>
        <v>5625.6947889894336</v>
      </c>
      <c r="R180" s="4">
        <f t="shared" si="136"/>
        <v>18041.51294127835</v>
      </c>
      <c r="S180" s="4">
        <f t="shared" si="137"/>
        <v>4533.1470756559811</v>
      </c>
      <c r="T180" s="4">
        <f t="shared" si="152"/>
        <v>28.545486389777405</v>
      </c>
      <c r="U180" s="4">
        <f t="shared" si="153"/>
        <v>110.28677899691412</v>
      </c>
      <c r="V180" s="4">
        <f t="shared" si="154"/>
        <v>130.10680875084105</v>
      </c>
      <c r="W180" s="11">
        <f t="shared" si="138"/>
        <v>-1.219247815263802E-2</v>
      </c>
      <c r="X180" s="11">
        <f t="shared" si="139"/>
        <v>-1.3228699347321071E-2</v>
      </c>
      <c r="Y180" s="11">
        <f t="shared" si="140"/>
        <v>-1.2203590333800474E-2</v>
      </c>
      <c r="Z180" s="4">
        <f t="shared" si="163"/>
        <v>9670.8658675298811</v>
      </c>
      <c r="AA180" s="4">
        <f t="shared" si="155"/>
        <v>71891.699654952608</v>
      </c>
      <c r="AB180" s="4">
        <f t="shared" si="156"/>
        <v>8364.0471053123147</v>
      </c>
      <c r="AC180" s="12">
        <f t="shared" si="157"/>
        <v>1.7095869341068444</v>
      </c>
      <c r="AD180" s="12">
        <f t="shared" si="158"/>
        <v>3.9730739066129153</v>
      </c>
      <c r="AE180" s="12">
        <f t="shared" si="159"/>
        <v>1.8364462554199645</v>
      </c>
      <c r="AF180" s="11">
        <f t="shared" si="141"/>
        <v>-2.9039671966837322E-3</v>
      </c>
      <c r="AG180" s="11">
        <f t="shared" si="142"/>
        <v>2.0567434751257441E-3</v>
      </c>
      <c r="AH180" s="11">
        <f t="shared" si="143"/>
        <v>8.257041531207765E-4</v>
      </c>
      <c r="AI180" s="1">
        <f t="shared" si="122"/>
        <v>366990.42987146584</v>
      </c>
      <c r="AJ180" s="1">
        <f t="shared" si="123"/>
        <v>293784.95863431849</v>
      </c>
      <c r="AK180" s="1">
        <f t="shared" si="124"/>
        <v>64305.208103014156</v>
      </c>
      <c r="AL180" s="19">
        <f t="shared" si="175"/>
        <v>49.463152986480857</v>
      </c>
      <c r="AM180" s="19">
        <f t="shared" si="175"/>
        <v>18.966107574312772</v>
      </c>
      <c r="AN180" s="19">
        <f t="shared" si="175"/>
        <v>3.2692181292030389</v>
      </c>
      <c r="AO180" s="7">
        <f t="shared" si="174"/>
        <v>5.2560330864774357E-3</v>
      </c>
      <c r="AP180" s="7">
        <f t="shared" si="174"/>
        <v>8.0938959805365116E-3</v>
      </c>
      <c r="AQ180" s="7">
        <f t="shared" si="174"/>
        <v>5.8586863769181912E-3</v>
      </c>
      <c r="AR180" s="1">
        <f t="shared" si="164"/>
        <v>197078.26001535868</v>
      </c>
      <c r="AS180" s="1">
        <f t="shared" si="161"/>
        <v>163587.26862249881</v>
      </c>
      <c r="AT180" s="1">
        <f t="shared" si="162"/>
        <v>34841.735948939546</v>
      </c>
      <c r="AU180" s="1">
        <f t="shared" si="125"/>
        <v>39415.652003071737</v>
      </c>
      <c r="AV180" s="1">
        <f t="shared" si="126"/>
        <v>32717.453724499763</v>
      </c>
      <c r="AW180" s="1">
        <f t="shared" si="127"/>
        <v>6968.3471897879099</v>
      </c>
      <c r="AX180" s="16">
        <v>0</v>
      </c>
      <c r="AY180" s="16">
        <v>0</v>
      </c>
      <c r="AZ180" s="16">
        <v>0</v>
      </c>
      <c r="BA180">
        <f t="shared" si="165"/>
        <v>0</v>
      </c>
      <c r="BB180">
        <f t="shared" si="166"/>
        <v>0</v>
      </c>
      <c r="BC180">
        <f t="shared" si="166"/>
        <v>0</v>
      </c>
      <c r="BD180">
        <f t="shared" si="166"/>
        <v>0</v>
      </c>
      <c r="BE180">
        <f t="shared" si="167"/>
        <v>0</v>
      </c>
      <c r="BF180">
        <f t="shared" si="167"/>
        <v>0</v>
      </c>
      <c r="BG180">
        <f t="shared" si="167"/>
        <v>0</v>
      </c>
      <c r="BH180">
        <f t="shared" si="145"/>
        <v>0</v>
      </c>
      <c r="BI180">
        <f t="shared" si="170"/>
        <v>0</v>
      </c>
      <c r="BJ180">
        <f t="shared" si="170"/>
        <v>0</v>
      </c>
      <c r="BK180" s="7">
        <f t="shared" si="168"/>
        <v>3.8296384440594772E-2</v>
      </c>
    </row>
    <row r="181" spans="1:63">
      <c r="A181">
        <f t="shared" si="128"/>
        <v>2135</v>
      </c>
      <c r="B181" s="4">
        <f t="shared" si="146"/>
        <v>1286.143494173306</v>
      </c>
      <c r="C181" s="4">
        <f t="shared" si="147"/>
        <v>3570.4312250899316</v>
      </c>
      <c r="D181" s="4">
        <f t="shared" si="148"/>
        <v>6800.4728677378489</v>
      </c>
      <c r="E181" s="11">
        <f t="shared" si="129"/>
        <v>1.6018593463321066E-5</v>
      </c>
      <c r="F181" s="11">
        <f t="shared" si="130"/>
        <v>3.2113748507349867E-5</v>
      </c>
      <c r="G181" s="11">
        <f t="shared" si="131"/>
        <v>7.0901673840020204E-5</v>
      </c>
      <c r="H181" s="4">
        <f t="shared" si="149"/>
        <v>198398.71775206132</v>
      </c>
      <c r="I181" s="4">
        <f t="shared" si="150"/>
        <v>165275.46353342375</v>
      </c>
      <c r="J181" s="4">
        <f t="shared" si="151"/>
        <v>35104.236253370662</v>
      </c>
      <c r="K181" s="4">
        <f t="shared" si="119"/>
        <v>154258.61783765114</v>
      </c>
      <c r="L181" s="4">
        <f t="shared" si="120"/>
        <v>46290.056610531916</v>
      </c>
      <c r="M181" s="4">
        <f t="shared" si="121"/>
        <v>5162.0287200775128</v>
      </c>
      <c r="N181" s="11">
        <f t="shared" si="132"/>
        <v>6.6840437859765345E-3</v>
      </c>
      <c r="O181" s="11">
        <f t="shared" si="133"/>
        <v>1.0287398774167622E-2</v>
      </c>
      <c r="P181" s="11">
        <f t="shared" si="134"/>
        <v>7.4626457235387189E-3</v>
      </c>
      <c r="Q181" s="4">
        <f t="shared" si="135"/>
        <v>5594.337164132513</v>
      </c>
      <c r="R181" s="4">
        <f t="shared" si="136"/>
        <v>17986.569776804281</v>
      </c>
      <c r="S181" s="4">
        <f t="shared" si="137"/>
        <v>4511.5626925682718</v>
      </c>
      <c r="T181" s="4">
        <f t="shared" si="152"/>
        <v>28.197446170613617</v>
      </c>
      <c r="U181" s="4">
        <f t="shared" si="153"/>
        <v>108.8278283555795</v>
      </c>
      <c r="V181" s="4">
        <f t="shared" si="154"/>
        <v>128.51903855720767</v>
      </c>
      <c r="W181" s="11">
        <f t="shared" si="138"/>
        <v>-1.219247815263802E-2</v>
      </c>
      <c r="X181" s="11">
        <f t="shared" si="139"/>
        <v>-1.3228699347321071E-2</v>
      </c>
      <c r="Y181" s="11">
        <f t="shared" si="140"/>
        <v>-1.2203590333800474E-2</v>
      </c>
      <c r="Z181" s="4">
        <f t="shared" si="163"/>
        <v>9589.6850700727791</v>
      </c>
      <c r="AA181" s="4">
        <f t="shared" si="155"/>
        <v>71827.692218712342</v>
      </c>
      <c r="AB181" s="4">
        <f t="shared" si="156"/>
        <v>8331.7548611495004</v>
      </c>
      <c r="AC181" s="12">
        <f t="shared" si="157"/>
        <v>1.704622349730319</v>
      </c>
      <c r="AD181" s="12">
        <f t="shared" si="158"/>
        <v>3.9812455004465339</v>
      </c>
      <c r="AE181" s="12">
        <f t="shared" si="159"/>
        <v>1.8379626167200478</v>
      </c>
      <c r="AF181" s="11">
        <f t="shared" si="141"/>
        <v>-2.9039671966837322E-3</v>
      </c>
      <c r="AG181" s="11">
        <f t="shared" si="142"/>
        <v>2.0567434751257441E-3</v>
      </c>
      <c r="AH181" s="11">
        <f t="shared" si="143"/>
        <v>8.257041531207765E-4</v>
      </c>
      <c r="AI181" s="1">
        <f t="shared" si="122"/>
        <v>369707.03888739098</v>
      </c>
      <c r="AJ181" s="1">
        <f t="shared" si="123"/>
        <v>297123.91649538639</v>
      </c>
      <c r="AK181" s="1">
        <f t="shared" si="124"/>
        <v>64843.034482500647</v>
      </c>
      <c r="AL181" s="19">
        <f t="shared" si="175"/>
        <v>49.720533155452713</v>
      </c>
      <c r="AM181" s="19">
        <f t="shared" si="175"/>
        <v>19.118082179156307</v>
      </c>
      <c r="AN181" s="19">
        <f t="shared" si="175"/>
        <v>3.2881799196826078</v>
      </c>
      <c r="AO181" s="7">
        <f t="shared" si="174"/>
        <v>5.2034727556126616E-3</v>
      </c>
      <c r="AP181" s="7">
        <f t="shared" si="174"/>
        <v>8.0129570207311471E-3</v>
      </c>
      <c r="AQ181" s="7">
        <f t="shared" si="174"/>
        <v>5.8000995131490089E-3</v>
      </c>
      <c r="AR181" s="1">
        <f t="shared" si="164"/>
        <v>198398.71775206132</v>
      </c>
      <c r="AS181" s="1">
        <f t="shared" si="161"/>
        <v>165275.46353342375</v>
      </c>
      <c r="AT181" s="1">
        <f t="shared" si="162"/>
        <v>35104.236253370662</v>
      </c>
      <c r="AU181" s="1">
        <f t="shared" si="125"/>
        <v>39679.74355041227</v>
      </c>
      <c r="AV181" s="1">
        <f t="shared" si="126"/>
        <v>33055.092706684751</v>
      </c>
      <c r="AW181" s="1">
        <f t="shared" si="127"/>
        <v>7020.8472506741327</v>
      </c>
      <c r="AX181" s="16">
        <v>0</v>
      </c>
      <c r="AY181" s="16">
        <v>0</v>
      </c>
      <c r="AZ181" s="16">
        <v>0</v>
      </c>
      <c r="BA181">
        <f t="shared" si="165"/>
        <v>0</v>
      </c>
      <c r="BB181">
        <f t="shared" si="166"/>
        <v>0</v>
      </c>
      <c r="BC181">
        <f t="shared" si="166"/>
        <v>0</v>
      </c>
      <c r="BD181">
        <f t="shared" si="166"/>
        <v>0</v>
      </c>
      <c r="BE181">
        <f t="shared" si="167"/>
        <v>0</v>
      </c>
      <c r="BF181">
        <f t="shared" si="167"/>
        <v>0</v>
      </c>
      <c r="BG181">
        <f t="shared" si="167"/>
        <v>0</v>
      </c>
      <c r="BH181">
        <f t="shared" si="145"/>
        <v>0</v>
      </c>
      <c r="BI181">
        <f t="shared" si="170"/>
        <v>0</v>
      </c>
      <c r="BJ181">
        <f t="shared" si="170"/>
        <v>0</v>
      </c>
      <c r="BK181" s="7">
        <f t="shared" si="168"/>
        <v>3.8217377673190861E-2</v>
      </c>
    </row>
    <row r="182" spans="1:63">
      <c r="A182">
        <f t="shared" si="128"/>
        <v>2136</v>
      </c>
      <c r="B182" s="4">
        <f t="shared" si="146"/>
        <v>1286.1630662725863</v>
      </c>
      <c r="C182" s="4">
        <f t="shared" si="147"/>
        <v>3570.5401520238361</v>
      </c>
      <c r="D182" s="4">
        <f t="shared" si="148"/>
        <v>6800.9309244016149</v>
      </c>
      <c r="E182" s="11">
        <f t="shared" si="129"/>
        <v>1.5217663790155012E-5</v>
      </c>
      <c r="F182" s="11">
        <f t="shared" si="130"/>
        <v>3.0508061081982371E-5</v>
      </c>
      <c r="G182" s="11">
        <f t="shared" si="131"/>
        <v>6.7356590148019195E-5</v>
      </c>
      <c r="H182" s="4">
        <f t="shared" si="149"/>
        <v>199714.58726261288</v>
      </c>
      <c r="I182" s="4">
        <f t="shared" si="150"/>
        <v>166963.79086214566</v>
      </c>
      <c r="J182" s="4">
        <f t="shared" si="151"/>
        <v>35365.948989897806</v>
      </c>
      <c r="K182" s="4">
        <f t="shared" si="119"/>
        <v>155279.36736778123</v>
      </c>
      <c r="L182" s="4">
        <f t="shared" si="120"/>
        <v>46761.493710554707</v>
      </c>
      <c r="M182" s="4">
        <f t="shared" si="121"/>
        <v>5200.1629457822364</v>
      </c>
      <c r="N182" s="11">
        <f t="shared" si="132"/>
        <v>6.6171313112917129E-3</v>
      </c>
      <c r="O182" s="11">
        <f t="shared" si="133"/>
        <v>1.0184413987420537E-2</v>
      </c>
      <c r="P182" s="11">
        <f t="shared" si="134"/>
        <v>7.3874493484318293E-3</v>
      </c>
      <c r="Q182" s="4">
        <f t="shared" si="135"/>
        <v>5562.7800985152571</v>
      </c>
      <c r="R182" s="4">
        <f t="shared" si="136"/>
        <v>17929.937248186674</v>
      </c>
      <c r="S182" s="4">
        <f t="shared" si="137"/>
        <v>4489.7300303732536</v>
      </c>
      <c r="T182" s="4">
        <f t="shared" si="152"/>
        <v>27.853649424218222</v>
      </c>
      <c r="U182" s="4">
        <f t="shared" si="153"/>
        <v>107.38817773364167</v>
      </c>
      <c r="V182" s="4">
        <f t="shared" si="154"/>
        <v>126.9506448605616</v>
      </c>
      <c r="W182" s="11">
        <f t="shared" si="138"/>
        <v>-1.219247815263802E-2</v>
      </c>
      <c r="X182" s="11">
        <f t="shared" si="139"/>
        <v>-1.3228699347321071E-2</v>
      </c>
      <c r="Y182" s="11">
        <f t="shared" si="140"/>
        <v>-1.2203590333800474E-2</v>
      </c>
      <c r="Z182" s="4">
        <f t="shared" si="163"/>
        <v>9508.5392565290749</v>
      </c>
      <c r="AA182" s="4">
        <f t="shared" si="155"/>
        <v>71756.231233027065</v>
      </c>
      <c r="AB182" s="4">
        <f t="shared" si="156"/>
        <v>8298.9303797726916</v>
      </c>
      <c r="AC182" s="12">
        <f t="shared" si="157"/>
        <v>1.6996721823439682</v>
      </c>
      <c r="AD182" s="12">
        <f t="shared" si="158"/>
        <v>3.9894339011524509</v>
      </c>
      <c r="AE182" s="12">
        <f t="shared" si="159"/>
        <v>1.8394802300859543</v>
      </c>
      <c r="AF182" s="11">
        <f t="shared" si="141"/>
        <v>-2.9039671966837322E-3</v>
      </c>
      <c r="AG182" s="11">
        <f t="shared" si="142"/>
        <v>2.0567434751257441E-3</v>
      </c>
      <c r="AH182" s="11">
        <f t="shared" si="143"/>
        <v>8.257041531207765E-4</v>
      </c>
      <c r="AI182" s="1">
        <f t="shared" si="122"/>
        <v>372416.07854906411</v>
      </c>
      <c r="AJ182" s="1">
        <f t="shared" si="123"/>
        <v>300466.61755253247</v>
      </c>
      <c r="AK182" s="1">
        <f t="shared" si="124"/>
        <v>65379.578284924712</v>
      </c>
      <c r="AL182" s="19">
        <f t="shared" si="175"/>
        <v>49.976665400724961</v>
      </c>
      <c r="AM182" s="19">
        <f t="shared" si="175"/>
        <v>19.269742626268492</v>
      </c>
      <c r="AN182" s="19">
        <f t="shared" si="175"/>
        <v>3.3070609727263922</v>
      </c>
      <c r="AO182" s="7">
        <f t="shared" si="174"/>
        <v>5.1514380280565349E-3</v>
      </c>
      <c r="AP182" s="7">
        <f t="shared" si="174"/>
        <v>7.9328274505238352E-3</v>
      </c>
      <c r="AQ182" s="7">
        <f t="shared" si="174"/>
        <v>5.7420985180175188E-3</v>
      </c>
      <c r="AR182" s="1">
        <f t="shared" si="164"/>
        <v>199714.58726261288</v>
      </c>
      <c r="AS182" s="1">
        <f t="shared" si="161"/>
        <v>166963.79086214566</v>
      </c>
      <c r="AT182" s="1">
        <f t="shared" si="162"/>
        <v>35365.948989897806</v>
      </c>
      <c r="AU182" s="1">
        <f t="shared" si="125"/>
        <v>39942.917452522583</v>
      </c>
      <c r="AV182" s="1">
        <f t="shared" si="126"/>
        <v>33392.75817242913</v>
      </c>
      <c r="AW182" s="1">
        <f t="shared" si="127"/>
        <v>7073.1897979795613</v>
      </c>
      <c r="AX182" s="16">
        <v>0</v>
      </c>
      <c r="AY182" s="16">
        <v>0</v>
      </c>
      <c r="AZ182" s="16">
        <v>0</v>
      </c>
      <c r="BA182">
        <f t="shared" si="165"/>
        <v>0</v>
      </c>
      <c r="BB182">
        <f t="shared" si="166"/>
        <v>0</v>
      </c>
      <c r="BC182">
        <f t="shared" si="166"/>
        <v>0</v>
      </c>
      <c r="BD182">
        <f t="shared" si="166"/>
        <v>0</v>
      </c>
      <c r="BE182">
        <f t="shared" si="167"/>
        <v>0</v>
      </c>
      <c r="BF182">
        <f t="shared" si="167"/>
        <v>0</v>
      </c>
      <c r="BG182">
        <f t="shared" si="167"/>
        <v>0</v>
      </c>
      <c r="BH182">
        <f t="shared" si="145"/>
        <v>0</v>
      </c>
      <c r="BI182">
        <f t="shared" si="170"/>
        <v>0</v>
      </c>
      <c r="BJ182">
        <f t="shared" si="170"/>
        <v>0</v>
      </c>
      <c r="BK182" s="7">
        <f t="shared" si="168"/>
        <v>3.8139057956612293E-2</v>
      </c>
    </row>
    <row r="183" spans="1:63">
      <c r="A183">
        <f t="shared" si="128"/>
        <v>2137</v>
      </c>
      <c r="B183" s="4">
        <f t="shared" si="146"/>
        <v>1286.1816600498521</v>
      </c>
      <c r="C183" s="4">
        <f t="shared" si="147"/>
        <v>3570.6436357680373</v>
      </c>
      <c r="D183" s="4">
        <f t="shared" si="148"/>
        <v>6801.3661075426699</v>
      </c>
      <c r="E183" s="11">
        <f t="shared" si="129"/>
        <v>1.445678060064726E-5</v>
      </c>
      <c r="F183" s="11">
        <f t="shared" si="130"/>
        <v>2.8982658027883252E-5</v>
      </c>
      <c r="G183" s="11">
        <f t="shared" si="131"/>
        <v>6.3988760640618238E-5</v>
      </c>
      <c r="H183" s="4">
        <f t="shared" si="149"/>
        <v>201025.80250236919</v>
      </c>
      <c r="I183" s="4">
        <f t="shared" si="150"/>
        <v>168652.0860725657</v>
      </c>
      <c r="J183" s="4">
        <f t="shared" si="151"/>
        <v>35626.860973712122</v>
      </c>
      <c r="K183" s="4">
        <f t="shared" si="119"/>
        <v>156296.58604724426</v>
      </c>
      <c r="L183" s="4">
        <f t="shared" si="120"/>
        <v>47232.96505513326</v>
      </c>
      <c r="M183" s="4">
        <f t="shared" si="121"/>
        <v>5238.1919176799156</v>
      </c>
      <c r="N183" s="11">
        <f t="shared" si="132"/>
        <v>6.5508940222156475E-3</v>
      </c>
      <c r="O183" s="11">
        <f t="shared" si="133"/>
        <v>1.008246972384752E-2</v>
      </c>
      <c r="P183" s="11">
        <f t="shared" si="134"/>
        <v>7.3130346672163338E-3</v>
      </c>
      <c r="Q183" s="4">
        <f t="shared" si="135"/>
        <v>5531.0328580367132</v>
      </c>
      <c r="R183" s="4">
        <f t="shared" si="136"/>
        <v>17871.652042972473</v>
      </c>
      <c r="S183" s="4">
        <f t="shared" si="137"/>
        <v>4467.6579301237807</v>
      </c>
      <c r="T183" s="4">
        <f t="shared" si="152"/>
        <v>27.514044412142201</v>
      </c>
      <c r="U183" s="4">
        <f t="shared" si="153"/>
        <v>105.96757181694664</v>
      </c>
      <c r="V183" s="4">
        <f t="shared" si="154"/>
        <v>125.40139119807151</v>
      </c>
      <c r="W183" s="11">
        <f t="shared" si="138"/>
        <v>-1.219247815263802E-2</v>
      </c>
      <c r="X183" s="11">
        <f t="shared" si="139"/>
        <v>-1.3228699347321071E-2</v>
      </c>
      <c r="Y183" s="11">
        <f t="shared" si="140"/>
        <v>-1.2203590333800474E-2</v>
      </c>
      <c r="Z183" s="4">
        <f t="shared" si="163"/>
        <v>9427.4458629739875</v>
      </c>
      <c r="AA183" s="4">
        <f t="shared" si="155"/>
        <v>71677.418980229515</v>
      </c>
      <c r="AB183" s="4">
        <f t="shared" si="156"/>
        <v>8265.5889296773876</v>
      </c>
      <c r="AC183" s="12">
        <f t="shared" si="157"/>
        <v>1.6947363900813255</v>
      </c>
      <c r="AD183" s="12">
        <f t="shared" si="158"/>
        <v>3.9976391432980916</v>
      </c>
      <c r="AE183" s="12">
        <f t="shared" si="159"/>
        <v>1.8409990965515197</v>
      </c>
      <c r="AF183" s="11">
        <f t="shared" si="141"/>
        <v>-2.9039671966837322E-3</v>
      </c>
      <c r="AG183" s="11">
        <f t="shared" si="142"/>
        <v>2.0567434751257441E-3</v>
      </c>
      <c r="AH183" s="11">
        <f t="shared" si="143"/>
        <v>8.257041531207765E-4</v>
      </c>
      <c r="AI183" s="1">
        <f t="shared" si="122"/>
        <v>375117.38814668031</v>
      </c>
      <c r="AJ183" s="1">
        <f t="shared" si="123"/>
        <v>303812.71396970836</v>
      </c>
      <c r="AK183" s="1">
        <f t="shared" si="124"/>
        <v>65914.810254411801</v>
      </c>
      <c r="AL183" s="19">
        <f t="shared" si="175"/>
        <v>50.231542578439111</v>
      </c>
      <c r="AM183" s="19">
        <f t="shared" si="175"/>
        <v>19.421077534105983</v>
      </c>
      <c r="AN183" s="19">
        <f t="shared" si="175"/>
        <v>3.3258605479377734</v>
      </c>
      <c r="AO183" s="7">
        <f t="shared" si="174"/>
        <v>5.0999236477759693E-3</v>
      </c>
      <c r="AP183" s="7">
        <f t="shared" si="174"/>
        <v>7.8534991760185972E-3</v>
      </c>
      <c r="AQ183" s="7">
        <f t="shared" si="174"/>
        <v>5.6846775328373437E-3</v>
      </c>
      <c r="AR183" s="1">
        <f t="shared" si="164"/>
        <v>201025.80250236919</v>
      </c>
      <c r="AS183" s="1">
        <f t="shared" si="161"/>
        <v>168652.0860725657</v>
      </c>
      <c r="AT183" s="1">
        <f t="shared" si="162"/>
        <v>35626.860973712122</v>
      </c>
      <c r="AU183" s="1">
        <f t="shared" si="125"/>
        <v>40205.160500473838</v>
      </c>
      <c r="AV183" s="1">
        <f t="shared" si="126"/>
        <v>33730.417214513138</v>
      </c>
      <c r="AW183" s="1">
        <f t="shared" si="127"/>
        <v>7125.3721947424247</v>
      </c>
      <c r="AX183" s="16">
        <v>0</v>
      </c>
      <c r="AY183" s="16">
        <v>0</v>
      </c>
      <c r="AZ183" s="16">
        <v>0</v>
      </c>
      <c r="BA183">
        <f t="shared" si="165"/>
        <v>0</v>
      </c>
      <c r="BB183">
        <f t="shared" si="166"/>
        <v>0</v>
      </c>
      <c r="BC183">
        <f t="shared" si="166"/>
        <v>0</v>
      </c>
      <c r="BD183">
        <f t="shared" si="166"/>
        <v>0</v>
      </c>
      <c r="BE183">
        <f t="shared" si="167"/>
        <v>0</v>
      </c>
      <c r="BF183">
        <f t="shared" si="167"/>
        <v>0</v>
      </c>
      <c r="BG183">
        <f t="shared" si="167"/>
        <v>0</v>
      </c>
      <c r="BH183">
        <f t="shared" si="145"/>
        <v>0</v>
      </c>
      <c r="BI183">
        <f t="shared" si="170"/>
        <v>0</v>
      </c>
      <c r="BJ183">
        <f t="shared" si="170"/>
        <v>0</v>
      </c>
      <c r="BK183" s="7">
        <f t="shared" si="168"/>
        <v>3.8061421786607513E-2</v>
      </c>
    </row>
    <row r="184" spans="1:63">
      <c r="A184">
        <f t="shared" si="128"/>
        <v>2138</v>
      </c>
      <c r="B184" s="4">
        <f t="shared" si="146"/>
        <v>1286.1993243936206</v>
      </c>
      <c r="C184" s="4">
        <f t="shared" si="147"/>
        <v>3570.7419481743004</v>
      </c>
      <c r="D184" s="4">
        <f t="shared" si="148"/>
        <v>6801.77955798116</v>
      </c>
      <c r="E184" s="11">
        <f t="shared" si="129"/>
        <v>1.3733941570614897E-5</v>
      </c>
      <c r="F184" s="11">
        <f t="shared" si="130"/>
        <v>2.7533525126489088E-5</v>
      </c>
      <c r="G184" s="11">
        <f t="shared" si="131"/>
        <v>6.0789322608587322E-5</v>
      </c>
      <c r="H184" s="4">
        <f t="shared" si="149"/>
        <v>202332.29891420811</v>
      </c>
      <c r="I184" s="4">
        <f t="shared" si="150"/>
        <v>170340.18608164732</v>
      </c>
      <c r="J184" s="4">
        <f t="shared" si="151"/>
        <v>35886.959213518698</v>
      </c>
      <c r="K184" s="4">
        <f t="shared" si="119"/>
        <v>157310.22017881853</v>
      </c>
      <c r="L184" s="4">
        <f t="shared" si="120"/>
        <v>47704.423493481867</v>
      </c>
      <c r="M184" s="4">
        <f t="shared" si="121"/>
        <v>5276.1132447183172</v>
      </c>
      <c r="N184" s="11">
        <f t="shared" si="132"/>
        <v>6.4853248379199702E-3</v>
      </c>
      <c r="O184" s="11">
        <f t="shared" si="133"/>
        <v>9.9815549965642791E-3</v>
      </c>
      <c r="P184" s="11">
        <f t="shared" si="134"/>
        <v>7.2393924534168708E-3</v>
      </c>
      <c r="Q184" s="4">
        <f t="shared" si="135"/>
        <v>5499.1045780374106</v>
      </c>
      <c r="R184" s="4">
        <f t="shared" si="136"/>
        <v>17811.750789414506</v>
      </c>
      <c r="S184" s="4">
        <f t="shared" si="137"/>
        <v>4445.3551034984739</v>
      </c>
      <c r="T184" s="4">
        <f t="shared" si="152"/>
        <v>27.178580026756446</v>
      </c>
      <c r="U184" s="4">
        <f t="shared" si="153"/>
        <v>104.56575866881461</v>
      </c>
      <c r="V184" s="4">
        <f t="shared" si="154"/>
        <v>123.87104399260159</v>
      </c>
      <c r="W184" s="11">
        <f t="shared" si="138"/>
        <v>-1.219247815263802E-2</v>
      </c>
      <c r="X184" s="11">
        <f t="shared" si="139"/>
        <v>-1.3228699347321071E-2</v>
      </c>
      <c r="Y184" s="11">
        <f t="shared" si="140"/>
        <v>-1.2203590333800474E-2</v>
      </c>
      <c r="Z184" s="4">
        <f t="shared" si="163"/>
        <v>9346.4219084544366</v>
      </c>
      <c r="AA184" s="4">
        <f t="shared" si="155"/>
        <v>71591.358598343533</v>
      </c>
      <c r="AB184" s="4">
        <f t="shared" si="156"/>
        <v>8231.7455919120639</v>
      </c>
      <c r="AC184" s="12">
        <f t="shared" si="157"/>
        <v>1.689814931197503</v>
      </c>
      <c r="AD184" s="12">
        <f t="shared" si="158"/>
        <v>4.0058612615219769</v>
      </c>
      <c r="AE184" s="12">
        <f t="shared" si="159"/>
        <v>1.842519217151434</v>
      </c>
      <c r="AF184" s="11">
        <f t="shared" si="141"/>
        <v>-2.9039671966837322E-3</v>
      </c>
      <c r="AG184" s="11">
        <f t="shared" si="142"/>
        <v>2.0567434751257441E-3</v>
      </c>
      <c r="AH184" s="11">
        <f t="shared" si="143"/>
        <v>8.257041531207765E-4</v>
      </c>
      <c r="AI184" s="1">
        <f t="shared" si="122"/>
        <v>377810.80983248609</v>
      </c>
      <c r="AJ184" s="1">
        <f t="shared" si="123"/>
        <v>307161.85978725064</v>
      </c>
      <c r="AK184" s="1">
        <f t="shared" si="124"/>
        <v>66448.70142371305</v>
      </c>
      <c r="AL184" s="19">
        <f t="shared" si="175"/>
        <v>50.485157839980552</v>
      </c>
      <c r="AM184" s="19">
        <f t="shared" si="175"/>
        <v>19.572075716353361</v>
      </c>
      <c r="AN184" s="19">
        <f t="shared" si="175"/>
        <v>3.3445779282246435</v>
      </c>
      <c r="AO184" s="7">
        <f t="shared" si="174"/>
        <v>5.0489244112982097E-3</v>
      </c>
      <c r="AP184" s="7">
        <f t="shared" si="174"/>
        <v>7.7749641842584111E-3</v>
      </c>
      <c r="AQ184" s="7">
        <f t="shared" si="174"/>
        <v>5.6278307575089699E-3</v>
      </c>
      <c r="AR184" s="1">
        <f t="shared" si="164"/>
        <v>202332.29891420811</v>
      </c>
      <c r="AS184" s="1">
        <f t="shared" si="161"/>
        <v>170340.18608164732</v>
      </c>
      <c r="AT184" s="1">
        <f t="shared" si="162"/>
        <v>35886.959213518698</v>
      </c>
      <c r="AU184" s="1">
        <f t="shared" si="125"/>
        <v>40466.459782841623</v>
      </c>
      <c r="AV184" s="1">
        <f t="shared" si="126"/>
        <v>34068.037216329467</v>
      </c>
      <c r="AW184" s="1">
        <f t="shared" si="127"/>
        <v>7177.3918427037397</v>
      </c>
      <c r="AX184" s="16">
        <v>0</v>
      </c>
      <c r="AY184" s="16">
        <v>0</v>
      </c>
      <c r="AZ184" s="16">
        <v>0</v>
      </c>
      <c r="BA184">
        <f t="shared" si="165"/>
        <v>0</v>
      </c>
      <c r="BB184">
        <f t="shared" si="166"/>
        <v>0</v>
      </c>
      <c r="BC184">
        <f t="shared" si="166"/>
        <v>0</v>
      </c>
      <c r="BD184">
        <f t="shared" si="166"/>
        <v>0</v>
      </c>
      <c r="BE184">
        <f t="shared" si="167"/>
        <v>0</v>
      </c>
      <c r="BF184">
        <f t="shared" si="167"/>
        <v>0</v>
      </c>
      <c r="BG184">
        <f t="shared" si="167"/>
        <v>0</v>
      </c>
      <c r="BH184">
        <f t="shared" si="145"/>
        <v>0</v>
      </c>
      <c r="BI184">
        <f t="shared" si="170"/>
        <v>0</v>
      </c>
      <c r="BJ184">
        <f t="shared" si="170"/>
        <v>0</v>
      </c>
      <c r="BK184" s="7">
        <f t="shared" si="168"/>
        <v>3.7984465556154506E-2</v>
      </c>
    </row>
    <row r="185" spans="1:63">
      <c r="A185">
        <f t="shared" si="128"/>
        <v>2139</v>
      </c>
      <c r="B185" s="4">
        <f t="shared" si="146"/>
        <v>1286.2161057506717</v>
      </c>
      <c r="C185" s="4">
        <f t="shared" si="147"/>
        <v>3570.8353475317931</v>
      </c>
      <c r="D185" s="4">
        <f t="shared" si="148"/>
        <v>6802.1723597744303</v>
      </c>
      <c r="E185" s="11">
        <f t="shared" si="129"/>
        <v>1.3047244492084151E-5</v>
      </c>
      <c r="F185" s="11">
        <f t="shared" si="130"/>
        <v>2.6156848870164632E-5</v>
      </c>
      <c r="G185" s="11">
        <f t="shared" si="131"/>
        <v>5.7749856478157953E-5</v>
      </c>
      <c r="H185" s="4">
        <f t="shared" si="149"/>
        <v>203634.01342618029</v>
      </c>
      <c r="I185" s="4">
        <f t="shared" si="150"/>
        <v>172027.92929786781</v>
      </c>
      <c r="J185" s="4">
        <f t="shared" si="151"/>
        <v>36146.230915169406</v>
      </c>
      <c r="K185" s="4">
        <f t="shared" ref="K185:K248" si="176">H185/B185*1000</f>
        <v>158320.21735362566</v>
      </c>
      <c r="L185" s="4">
        <f t="shared" ref="L185:L248" si="177">I185/C185*1000</f>
        <v>48175.822337139049</v>
      </c>
      <c r="M185" s="4">
        <f t="shared" ref="M185:M248" si="178">J185/D185*1000</f>
        <v>5313.9245822297962</v>
      </c>
      <c r="N185" s="11">
        <f t="shared" si="132"/>
        <v>6.4204167641430665E-3</v>
      </c>
      <c r="O185" s="11">
        <f t="shared" si="133"/>
        <v>9.8816589560419832E-3</v>
      </c>
      <c r="P185" s="11">
        <f t="shared" si="134"/>
        <v>7.166513635644689E-3</v>
      </c>
      <c r="Q185" s="4">
        <f t="shared" si="135"/>
        <v>5467.0042629849831</v>
      </c>
      <c r="R185" s="4">
        <f t="shared" si="136"/>
        <v>17750.270040371142</v>
      </c>
      <c r="S185" s="4">
        <f t="shared" si="137"/>
        <v>4422.8301336526329</v>
      </c>
      <c r="T185" s="4">
        <f t="shared" si="152"/>
        <v>26.847205783560494</v>
      </c>
      <c r="U185" s="4">
        <f t="shared" si="153"/>
        <v>103.18248968536032</v>
      </c>
      <c r="V185" s="4">
        <f t="shared" si="154"/>
        <v>122.3593725174957</v>
      </c>
      <c r="W185" s="11">
        <f t="shared" si="138"/>
        <v>-1.219247815263802E-2</v>
      </c>
      <c r="X185" s="11">
        <f t="shared" si="139"/>
        <v>-1.3228699347321071E-2</v>
      </c>
      <c r="Y185" s="11">
        <f t="shared" si="140"/>
        <v>-1.2203590333800474E-2</v>
      </c>
      <c r="Z185" s="4">
        <f t="shared" si="163"/>
        <v>9265.4839989617303</v>
      </c>
      <c r="AA185" s="4">
        <f t="shared" si="155"/>
        <v>71498.154018705667</v>
      </c>
      <c r="AB185" s="4">
        <f t="shared" si="156"/>
        <v>8197.4152608007898</v>
      </c>
      <c r="AC185" s="12">
        <f t="shared" si="157"/>
        <v>1.684907764068839</v>
      </c>
      <c r="AD185" s="12">
        <f t="shared" si="158"/>
        <v>4.0141002905338707</v>
      </c>
      <c r="AE185" s="12">
        <f t="shared" si="159"/>
        <v>1.8440405929212407</v>
      </c>
      <c r="AF185" s="11">
        <f t="shared" si="141"/>
        <v>-2.9039671966837322E-3</v>
      </c>
      <c r="AG185" s="11">
        <f t="shared" si="142"/>
        <v>2.0567434751257441E-3</v>
      </c>
      <c r="AH185" s="11">
        <f t="shared" si="143"/>
        <v>8.257041531207765E-4</v>
      </c>
      <c r="AI185" s="1">
        <f t="shared" ref="AI185:AI248" si="179">(1-$AI$5)*AI184+AU184</f>
        <v>380496.18863207911</v>
      </c>
      <c r="AJ185" s="1">
        <f t="shared" ref="AJ185:AJ248" si="180">(1-$AI$5)*AJ184+AV184</f>
        <v>310513.71102485509</v>
      </c>
      <c r="AK185" s="1">
        <f t="shared" ref="AK185:AK248" si="181">(1-$AI$5)*AK184+AW184</f>
        <v>66981.223124045486</v>
      </c>
      <c r="AL185" s="19">
        <f t="shared" si="175"/>
        <v>50.737504628348809</v>
      </c>
      <c r="AM185" s="19">
        <f t="shared" si="175"/>
        <v>19.722726182182541</v>
      </c>
      <c r="AN185" s="19">
        <f t="shared" si="175"/>
        <v>3.363212419574638</v>
      </c>
      <c r="AO185" s="7">
        <f t="shared" si="174"/>
        <v>4.9984351671852273E-3</v>
      </c>
      <c r="AP185" s="7">
        <f t="shared" si="174"/>
        <v>7.6972145424158266E-3</v>
      </c>
      <c r="AQ185" s="7">
        <f t="shared" si="174"/>
        <v>5.5715524499338805E-3</v>
      </c>
      <c r="AR185" s="1">
        <f t="shared" si="164"/>
        <v>203634.01342618029</v>
      </c>
      <c r="AS185" s="1">
        <f t="shared" si="161"/>
        <v>172027.92929786781</v>
      </c>
      <c r="AT185" s="1">
        <f t="shared" si="162"/>
        <v>36146.230915169406</v>
      </c>
      <c r="AU185" s="1">
        <f t="shared" ref="AU185:AU248" si="182">$AU$5*AR185</f>
        <v>40726.802685236064</v>
      </c>
      <c r="AV185" s="1">
        <f t="shared" ref="AV185:AV248" si="183">$AU$5*AS185</f>
        <v>34405.585859573563</v>
      </c>
      <c r="AW185" s="1">
        <f t="shared" ref="AW185:AW248" si="184">$AU$5*AT185</f>
        <v>7229.2461830338816</v>
      </c>
      <c r="AX185" s="16">
        <v>0</v>
      </c>
      <c r="AY185" s="16">
        <v>0</v>
      </c>
      <c r="AZ185" s="16">
        <v>0</v>
      </c>
      <c r="BA185">
        <f t="shared" si="165"/>
        <v>0</v>
      </c>
      <c r="BB185">
        <f t="shared" si="166"/>
        <v>0</v>
      </c>
      <c r="BC185">
        <f t="shared" si="166"/>
        <v>0</v>
      </c>
      <c r="BD185">
        <f t="shared" si="166"/>
        <v>0</v>
      </c>
      <c r="BE185">
        <f t="shared" si="167"/>
        <v>0</v>
      </c>
      <c r="BF185">
        <f t="shared" si="167"/>
        <v>0</v>
      </c>
      <c r="BG185">
        <f t="shared" si="167"/>
        <v>0</v>
      </c>
      <c r="BH185">
        <f t="shared" si="145"/>
        <v>0</v>
      </c>
      <c r="BI185">
        <f t="shared" si="170"/>
        <v>0</v>
      </c>
      <c r="BJ185">
        <f t="shared" si="170"/>
        <v>0</v>
      </c>
      <c r="BK185" s="7">
        <f t="shared" si="168"/>
        <v>3.7908185563048064E-2</v>
      </c>
    </row>
    <row r="186" spans="1:63">
      <c r="A186">
        <f t="shared" ref="A186:A249" si="185">1+A185</f>
        <v>2140</v>
      </c>
      <c r="B186" s="4">
        <f t="shared" si="146"/>
        <v>1286.2320482478729</v>
      </c>
      <c r="C186" s="4">
        <f t="shared" si="147"/>
        <v>3570.9240792422929</v>
      </c>
      <c r="D186" s="4">
        <f t="shared" si="148"/>
        <v>6802.5455430280708</v>
      </c>
      <c r="E186" s="11">
        <f t="shared" ref="E186:E249" si="186">E185*$E$5</f>
        <v>1.2394882267479943E-5</v>
      </c>
      <c r="F186" s="11">
        <f t="shared" ref="F186:F249" si="187">F185*$E$5</f>
        <v>2.48490064266564E-5</v>
      </c>
      <c r="G186" s="11">
        <f t="shared" ref="G186:G249" si="188">G185*$E$5</f>
        <v>5.4862363654250055E-5</v>
      </c>
      <c r="H186" s="4">
        <f t="shared" si="149"/>
        <v>204930.88444849031</v>
      </c>
      <c r="I186" s="4">
        <f t="shared" si="150"/>
        <v>173715.15565820422</v>
      </c>
      <c r="J186" s="4">
        <f t="shared" si="151"/>
        <v>36404.663485091354</v>
      </c>
      <c r="K186" s="4">
        <f t="shared" si="176"/>
        <v>159326.52644415962</v>
      </c>
      <c r="L186" s="4">
        <f t="shared" si="177"/>
        <v>48647.11536938206</v>
      </c>
      <c r="M186" s="4">
        <f t="shared" si="178"/>
        <v>5351.6236318921074</v>
      </c>
      <c r="N186" s="11">
        <f t="shared" ref="N186:N249" si="189">K186/K185-1</f>
        <v>6.3561628916051216E-3</v>
      </c>
      <c r="O186" s="11">
        <f t="shared" ref="O186:O249" si="190">L186/L185-1</f>
        <v>9.7827708875388719E-3</v>
      </c>
      <c r="P186" s="11">
        <f t="shared" ref="P186:P249" si="191">M186/M185-1</f>
        <v>7.09438929343853E-3</v>
      </c>
      <c r="Q186" s="4">
        <f t="shared" ref="Q186:Q249" si="192">T186*H186/1000</f>
        <v>5434.7407862185746</v>
      </c>
      <c r="R186" s="4">
        <f t="shared" ref="R186:R249" si="193">U186*I186/1000</f>
        <v>17687.246257604507</v>
      </c>
      <c r="S186" s="4">
        <f t="shared" ref="S186:S249" si="194">V186*J186/1000</f>
        <v>4400.0914760524693</v>
      </c>
      <c r="T186" s="4">
        <f t="shared" si="152"/>
        <v>26.519871813585056</v>
      </c>
      <c r="U186" s="4">
        <f t="shared" si="153"/>
        <v>101.81751955140463</v>
      </c>
      <c r="V186" s="4">
        <f t="shared" si="154"/>
        <v>120.8661488617913</v>
      </c>
      <c r="W186" s="11">
        <f t="shared" ref="W186:W249" si="195">T$5-1</f>
        <v>-1.219247815263802E-2</v>
      </c>
      <c r="X186" s="11">
        <f t="shared" ref="X186:X249" si="196">U$5-1</f>
        <v>-1.3228699347321071E-2</v>
      </c>
      <c r="Y186" s="11">
        <f t="shared" ref="Y186:Y249" si="197">V$5-1</f>
        <v>-1.2203590333800474E-2</v>
      </c>
      <c r="Z186" s="4">
        <f t="shared" si="163"/>
        <v>9184.6483314797097</v>
      </c>
      <c r="AA186" s="4">
        <f t="shared" si="155"/>
        <v>71397.909904368644</v>
      </c>
      <c r="AB186" s="4">
        <f t="shared" si="156"/>
        <v>8162.6126446370818</v>
      </c>
      <c r="AC186" s="12">
        <f t="shared" si="157"/>
        <v>1.6800148471925453</v>
      </c>
      <c r="AD186" s="12">
        <f t="shared" si="158"/>
        <v>4.0223562651149267</v>
      </c>
      <c r="AE186" s="12">
        <f t="shared" si="159"/>
        <v>1.845563224897339</v>
      </c>
      <c r="AF186" s="11">
        <f t="shared" ref="AF186:AF249" si="198">AC$5-1</f>
        <v>-2.9039671966837322E-3</v>
      </c>
      <c r="AG186" s="11">
        <f t="shared" ref="AG186:AG249" si="199">AD$5-1</f>
        <v>2.0567434751257441E-3</v>
      </c>
      <c r="AH186" s="11">
        <f t="shared" ref="AH186:AH249" si="200">AE$5-1</f>
        <v>8.257041531207765E-4</v>
      </c>
      <c r="AI186" s="1">
        <f t="shared" si="179"/>
        <v>383173.37245410727</v>
      </c>
      <c r="AJ186" s="1">
        <f t="shared" si="180"/>
        <v>313867.92578194314</v>
      </c>
      <c r="AK186" s="1">
        <f t="shared" si="181"/>
        <v>67512.346994674823</v>
      </c>
      <c r="AL186" s="19">
        <f t="shared" si="175"/>
        <v>50.988576674504074</v>
      </c>
      <c r="AM186" s="19">
        <f t="shared" si="175"/>
        <v>19.873018136420267</v>
      </c>
      <c r="AN186" s="19">
        <f t="shared" si="175"/>
        <v>3.3817633508266076</v>
      </c>
      <c r="AO186" s="7">
        <f t="shared" ref="AO186:AQ201" si="201">AO$5*AO185</f>
        <v>4.9484508155133748E-3</v>
      </c>
      <c r="AP186" s="7">
        <f t="shared" si="201"/>
        <v>7.620242396991668E-3</v>
      </c>
      <c r="AQ186" s="7">
        <f t="shared" si="201"/>
        <v>5.515836925434542E-3</v>
      </c>
      <c r="AR186" s="1">
        <f t="shared" si="164"/>
        <v>204930.88444849031</v>
      </c>
      <c r="AS186" s="1">
        <f t="shared" si="161"/>
        <v>173715.15565820422</v>
      </c>
      <c r="AT186" s="1">
        <f t="shared" si="162"/>
        <v>36404.663485091354</v>
      </c>
      <c r="AU186" s="1">
        <f t="shared" si="182"/>
        <v>40986.176889698065</v>
      </c>
      <c r="AV186" s="1">
        <f t="shared" si="183"/>
        <v>34743.031131640848</v>
      </c>
      <c r="AW186" s="1">
        <f t="shared" si="184"/>
        <v>7280.932697018271</v>
      </c>
      <c r="AX186" s="16">
        <v>0</v>
      </c>
      <c r="AY186" s="16">
        <v>0</v>
      </c>
      <c r="AZ186" s="16">
        <v>0</v>
      </c>
      <c r="BA186">
        <f t="shared" si="165"/>
        <v>0</v>
      </c>
      <c r="BB186">
        <f t="shared" si="166"/>
        <v>0</v>
      </c>
      <c r="BC186">
        <f t="shared" si="166"/>
        <v>0</v>
      </c>
      <c r="BD186">
        <f t="shared" si="166"/>
        <v>0</v>
      </c>
      <c r="BE186">
        <f t="shared" si="167"/>
        <v>0</v>
      </c>
      <c r="BF186">
        <f t="shared" si="167"/>
        <v>0</v>
      </c>
      <c r="BG186">
        <f t="shared" si="167"/>
        <v>0</v>
      </c>
      <c r="BH186">
        <f t="shared" si="145"/>
        <v>0</v>
      </c>
      <c r="BI186">
        <f t="shared" si="170"/>
        <v>0</v>
      </c>
      <c r="BJ186">
        <f t="shared" si="170"/>
        <v>0</v>
      </c>
      <c r="BK186" s="7">
        <f t="shared" si="168"/>
        <v>3.7832578017054058E-2</v>
      </c>
    </row>
    <row r="187" spans="1:63">
      <c r="A187">
        <f t="shared" si="185"/>
        <v>2141</v>
      </c>
      <c r="B187" s="4">
        <f t="shared" si="146"/>
        <v>1286.2471938079391</v>
      </c>
      <c r="C187" s="4">
        <f t="shared" si="147"/>
        <v>3571.0083764619171</v>
      </c>
      <c r="D187" s="4">
        <f t="shared" si="148"/>
        <v>6802.9000865690587</v>
      </c>
      <c r="E187" s="11">
        <f t="shared" si="186"/>
        <v>1.1775138154105945E-5</v>
      </c>
      <c r="F187" s="11">
        <f t="shared" si="187"/>
        <v>2.3606556105323578E-5</v>
      </c>
      <c r="G187" s="11">
        <f t="shared" si="188"/>
        <v>5.2119245471537547E-5</v>
      </c>
      <c r="H187" s="4">
        <f t="shared" si="149"/>
        <v>206222.85186983645</v>
      </c>
      <c r="I187" s="4">
        <f t="shared" si="150"/>
        <v>175401.70666365567</v>
      </c>
      <c r="J187" s="4">
        <f t="shared" si="151"/>
        <v>36662.244533513047</v>
      </c>
      <c r="K187" s="4">
        <f t="shared" si="176"/>
        <v>160329.09759695025</v>
      </c>
      <c r="L187" s="4">
        <f t="shared" si="177"/>
        <v>49118.25685422786</v>
      </c>
      <c r="M187" s="4">
        <f t="shared" si="178"/>
        <v>5389.2081416711071</v>
      </c>
      <c r="N187" s="11">
        <f t="shared" si="189"/>
        <v>6.2925563945059881E-3</v>
      </c>
      <c r="O187" s="11">
        <f t="shared" si="190"/>
        <v>9.6848802085875985E-3</v>
      </c>
      <c r="P187" s="11">
        <f t="shared" si="191"/>
        <v>7.0230106532569447E-3</v>
      </c>
      <c r="Q187" s="4">
        <f t="shared" si="192"/>
        <v>5402.3228897515137</v>
      </c>
      <c r="R187" s="4">
        <f t="shared" si="193"/>
        <v>17622.715796480443</v>
      </c>
      <c r="S187" s="4">
        <f t="shared" si="194"/>
        <v>4377.1474592947625</v>
      </c>
      <c r="T187" s="4">
        <f t="shared" si="152"/>
        <v>26.196528855887159</v>
      </c>
      <c r="U187" s="4">
        <f t="shared" si="153"/>
        <v>100.47060619696911</v>
      </c>
      <c r="V187" s="4">
        <f t="shared" si="154"/>
        <v>119.39114789585786</v>
      </c>
      <c r="W187" s="11">
        <f t="shared" si="195"/>
        <v>-1.219247815263802E-2</v>
      </c>
      <c r="X187" s="11">
        <f t="shared" si="196"/>
        <v>-1.3228699347321071E-2</v>
      </c>
      <c r="Y187" s="11">
        <f t="shared" si="197"/>
        <v>-1.2203590333800474E-2</v>
      </c>
      <c r="Z187" s="4">
        <f t="shared" si="163"/>
        <v>9103.9306981048067</v>
      </c>
      <c r="AA187" s="4">
        <f t="shared" si="155"/>
        <v>71290.731589320509</v>
      </c>
      <c r="AB187" s="4">
        <f t="shared" si="156"/>
        <v>8127.3522663524946</v>
      </c>
      <c r="AC187" s="12">
        <f t="shared" si="157"/>
        <v>1.6751361391863566</v>
      </c>
      <c r="AD187" s="12">
        <f t="shared" si="158"/>
        <v>4.0306292201178326</v>
      </c>
      <c r="AE187" s="12">
        <f t="shared" si="159"/>
        <v>1.8470871141169838</v>
      </c>
      <c r="AF187" s="11">
        <f t="shared" si="198"/>
        <v>-2.9039671966837322E-3</v>
      </c>
      <c r="AG187" s="11">
        <f t="shared" si="199"/>
        <v>2.0567434751257441E-3</v>
      </c>
      <c r="AH187" s="11">
        <f t="shared" si="200"/>
        <v>8.257041531207765E-4</v>
      </c>
      <c r="AI187" s="1">
        <f t="shared" si="179"/>
        <v>385842.21209839464</v>
      </c>
      <c r="AJ187" s="1">
        <f t="shared" si="180"/>
        <v>317224.16433538968</v>
      </c>
      <c r="AK187" s="1">
        <f t="shared" si="181"/>
        <v>68042.044992225608</v>
      </c>
      <c r="AL187" s="19">
        <f t="shared" si="175"/>
        <v>51.23836799369262</v>
      </c>
      <c r="AM187" s="19">
        <f t="shared" si="175"/>
        <v>20.022940979626007</v>
      </c>
      <c r="AN187" s="19">
        <f t="shared" si="175"/>
        <v>3.4002300734385424</v>
      </c>
      <c r="AO187" s="7">
        <f t="shared" si="201"/>
        <v>4.8989663073582407E-3</v>
      </c>
      <c r="AP187" s="7">
        <f t="shared" si="201"/>
        <v>7.5440399730217515E-3</v>
      </c>
      <c r="AQ187" s="7">
        <f t="shared" si="201"/>
        <v>5.4606785561801966E-3</v>
      </c>
      <c r="AR187" s="1">
        <f t="shared" si="164"/>
        <v>206222.85186983645</v>
      </c>
      <c r="AS187" s="1">
        <f t="shared" si="161"/>
        <v>175401.70666365567</v>
      </c>
      <c r="AT187" s="1">
        <f t="shared" si="162"/>
        <v>36662.244533513047</v>
      </c>
      <c r="AU187" s="1">
        <f t="shared" si="182"/>
        <v>41244.57037396729</v>
      </c>
      <c r="AV187" s="1">
        <f t="shared" si="183"/>
        <v>35080.341332731135</v>
      </c>
      <c r="AW187" s="1">
        <f t="shared" si="184"/>
        <v>7332.4489067026097</v>
      </c>
      <c r="AX187" s="16">
        <v>0</v>
      </c>
      <c r="AY187" s="16">
        <v>0</v>
      </c>
      <c r="AZ187" s="16">
        <v>0</v>
      </c>
      <c r="BA187">
        <f t="shared" si="165"/>
        <v>0</v>
      </c>
      <c r="BB187">
        <f t="shared" si="166"/>
        <v>0</v>
      </c>
      <c r="BC187">
        <f t="shared" si="166"/>
        <v>0</v>
      </c>
      <c r="BD187">
        <f t="shared" si="166"/>
        <v>0</v>
      </c>
      <c r="BE187">
        <f t="shared" si="167"/>
        <v>0</v>
      </c>
      <c r="BF187">
        <f t="shared" si="167"/>
        <v>0</v>
      </c>
      <c r="BG187">
        <f t="shared" si="167"/>
        <v>0</v>
      </c>
      <c r="BH187">
        <f t="shared" si="145"/>
        <v>0</v>
      </c>
      <c r="BI187">
        <f t="shared" si="170"/>
        <v>0</v>
      </c>
      <c r="BJ187">
        <f t="shared" si="170"/>
        <v>0</v>
      </c>
      <c r="BK187" s="7">
        <f t="shared" si="168"/>
        <v>3.7757639046695352E-2</v>
      </c>
    </row>
    <row r="188" spans="1:63">
      <c r="A188">
        <f t="shared" si="185"/>
        <v>2142</v>
      </c>
      <c r="B188" s="4">
        <f t="shared" si="146"/>
        <v>1286.2615822594262</v>
      </c>
      <c r="C188" s="4">
        <f t="shared" si="147"/>
        <v>3571.0884607110288</v>
      </c>
      <c r="D188" s="4">
        <f t="shared" si="148"/>
        <v>6803.2369204876122</v>
      </c>
      <c r="E188" s="11">
        <f t="shared" si="186"/>
        <v>1.1186381246400648E-5</v>
      </c>
      <c r="F188" s="11">
        <f t="shared" si="187"/>
        <v>2.2426228300057399E-5</v>
      </c>
      <c r="G188" s="11">
        <f t="shared" si="188"/>
        <v>4.9513283197960666E-5</v>
      </c>
      <c r="H188" s="4">
        <f t="shared" si="149"/>
        <v>207509.85705312059</v>
      </c>
      <c r="I188" s="4">
        <f t="shared" si="150"/>
        <v>177087.42541331184</v>
      </c>
      <c r="J188" s="4">
        <f t="shared" si="151"/>
        <v>36918.961877489382</v>
      </c>
      <c r="K188" s="4">
        <f t="shared" si="176"/>
        <v>161327.88222486764</v>
      </c>
      <c r="L188" s="4">
        <f t="shared" si="177"/>
        <v>49589.201545024873</v>
      </c>
      <c r="M188" s="4">
        <f t="shared" si="178"/>
        <v>5426.6759057456529</v>
      </c>
      <c r="N188" s="11">
        <f t="shared" si="189"/>
        <v>6.2295905290270515E-3</v>
      </c>
      <c r="O188" s="11">
        <f t="shared" si="190"/>
        <v>9.5879764665645073E-3</v>
      </c>
      <c r="P188" s="11">
        <f t="shared" si="191"/>
        <v>6.9523690845845199E-3</v>
      </c>
      <c r="Q188" s="4">
        <f t="shared" si="192"/>
        <v>5369.7591841311569</v>
      </c>
      <c r="R188" s="4">
        <f t="shared" si="193"/>
        <v>17556.714891073356</v>
      </c>
      <c r="S188" s="4">
        <f t="shared" si="194"/>
        <v>4354.006285913807</v>
      </c>
      <c r="T188" s="4">
        <f t="shared" si="152"/>
        <v>25.877128250136803</v>
      </c>
      <c r="U188" s="4">
        <f t="shared" si="153"/>
        <v>99.141510754346314</v>
      </c>
      <c r="V188" s="4">
        <f t="shared" si="154"/>
        <v>117.93414723745462</v>
      </c>
      <c r="W188" s="11">
        <f t="shared" si="195"/>
        <v>-1.219247815263802E-2</v>
      </c>
      <c r="X188" s="11">
        <f t="shared" si="196"/>
        <v>-1.3228699347321071E-2</v>
      </c>
      <c r="Y188" s="11">
        <f t="shared" si="197"/>
        <v>-1.2203590333800474E-2</v>
      </c>
      <c r="Z188" s="4">
        <f t="shared" si="163"/>
        <v>9023.3464902352407</v>
      </c>
      <c r="AA188" s="4">
        <f t="shared" si="155"/>
        <v>71176.725018550118</v>
      </c>
      <c r="AB188" s="4">
        <f t="shared" si="156"/>
        <v>8091.6484641636252</v>
      </c>
      <c r="AC188" s="12">
        <f t="shared" si="157"/>
        <v>1.67027159878818</v>
      </c>
      <c r="AD188" s="12">
        <f t="shared" si="158"/>
        <v>4.0389191904669612</v>
      </c>
      <c r="AE188" s="12">
        <f t="shared" si="159"/>
        <v>1.8486122616182861</v>
      </c>
      <c r="AF188" s="11">
        <f t="shared" si="198"/>
        <v>-2.9039671966837322E-3</v>
      </c>
      <c r="AG188" s="11">
        <f t="shared" si="199"/>
        <v>2.0567434751257441E-3</v>
      </c>
      <c r="AH188" s="11">
        <f t="shared" si="200"/>
        <v>8.257041531207765E-4</v>
      </c>
      <c r="AI188" s="1">
        <f t="shared" si="179"/>
        <v>388502.56126252247</v>
      </c>
      <c r="AJ188" s="1">
        <f t="shared" si="180"/>
        <v>320582.08923458186</v>
      </c>
      <c r="AK188" s="1">
        <f t="shared" si="181"/>
        <v>68570.289399705667</v>
      </c>
      <c r="AL188" s="19">
        <f t="shared" si="175"/>
        <v>51.486872881753293</v>
      </c>
      <c r="AM188" s="19">
        <f t="shared" si="175"/>
        <v>20.172484308082481</v>
      </c>
      <c r="AN188" s="19">
        <f t="shared" si="175"/>
        <v>3.4186119612521662</v>
      </c>
      <c r="AO188" s="7">
        <f t="shared" si="201"/>
        <v>4.8499766442846584E-3</v>
      </c>
      <c r="AP188" s="7">
        <f t="shared" si="201"/>
        <v>7.4685995732915343E-3</v>
      </c>
      <c r="AQ188" s="7">
        <f t="shared" si="201"/>
        <v>5.4060717706183948E-3</v>
      </c>
      <c r="AR188" s="1">
        <f t="shared" si="164"/>
        <v>207509.85705312059</v>
      </c>
      <c r="AS188" s="1">
        <f t="shared" si="161"/>
        <v>177087.42541331184</v>
      </c>
      <c r="AT188" s="1">
        <f t="shared" si="162"/>
        <v>36918.961877489382</v>
      </c>
      <c r="AU188" s="1">
        <f t="shared" si="182"/>
        <v>41501.971410624123</v>
      </c>
      <c r="AV188" s="1">
        <f t="shared" si="183"/>
        <v>35417.485082662366</v>
      </c>
      <c r="AW188" s="1">
        <f t="shared" si="184"/>
        <v>7383.7923754978765</v>
      </c>
      <c r="AX188" s="16">
        <v>0</v>
      </c>
      <c r="AY188" s="16">
        <v>0</v>
      </c>
      <c r="AZ188" s="16">
        <v>0</v>
      </c>
      <c r="BA188">
        <f t="shared" si="165"/>
        <v>0</v>
      </c>
      <c r="BB188">
        <f t="shared" si="166"/>
        <v>0</v>
      </c>
      <c r="BC188">
        <f t="shared" si="166"/>
        <v>0</v>
      </c>
      <c r="BD188">
        <f t="shared" si="166"/>
        <v>0</v>
      </c>
      <c r="BE188">
        <f t="shared" si="167"/>
        <v>0</v>
      </c>
      <c r="BF188">
        <f t="shared" si="167"/>
        <v>0</v>
      </c>
      <c r="BG188">
        <f t="shared" si="167"/>
        <v>0</v>
      </c>
      <c r="BH188">
        <f t="shared" si="145"/>
        <v>0</v>
      </c>
      <c r="BI188">
        <f t="shared" si="170"/>
        <v>0</v>
      </c>
      <c r="BJ188">
        <f t="shared" si="170"/>
        <v>0</v>
      </c>
      <c r="BK188" s="7">
        <f t="shared" si="168"/>
        <v>3.7683364705651118E-2</v>
      </c>
    </row>
    <row r="189" spans="1:63">
      <c r="A189">
        <f t="shared" si="185"/>
        <v>2143</v>
      </c>
      <c r="B189" s="4">
        <f t="shared" si="146"/>
        <v>1286.2752514412457</v>
      </c>
      <c r="C189" s="4">
        <f t="shared" si="147"/>
        <v>3571.1645424538738</v>
      </c>
      <c r="D189" s="4">
        <f t="shared" si="148"/>
        <v>6803.5569285541033</v>
      </c>
      <c r="E189" s="11">
        <f t="shared" si="186"/>
        <v>1.0627062184080615E-5</v>
      </c>
      <c r="F189" s="11">
        <f t="shared" si="187"/>
        <v>2.1304916885054529E-5</v>
      </c>
      <c r="G189" s="11">
        <f t="shared" si="188"/>
        <v>4.7037619038062629E-5</v>
      </c>
      <c r="H189" s="4">
        <f t="shared" si="149"/>
        <v>208791.84283055444</v>
      </c>
      <c r="I189" s="4">
        <f t="shared" si="150"/>
        <v>178772.15663697483</v>
      </c>
      <c r="J189" s="4">
        <f t="shared" si="151"/>
        <v>37174.803543728362</v>
      </c>
      <c r="K189" s="4">
        <f t="shared" si="176"/>
        <v>162322.83299908583</v>
      </c>
      <c r="L189" s="4">
        <f t="shared" si="177"/>
        <v>50059.904692639597</v>
      </c>
      <c r="M189" s="4">
        <f t="shared" si="178"/>
        <v>5464.0247644152187</v>
      </c>
      <c r="N189" s="11">
        <f t="shared" si="189"/>
        <v>6.167258631904593E-3</v>
      </c>
      <c r="O189" s="11">
        <f t="shared" si="190"/>
        <v>9.4920493363328529E-3</v>
      </c>
      <c r="P189" s="11">
        <f t="shared" si="191"/>
        <v>6.8824560961935344E-3</v>
      </c>
      <c r="Q189" s="4">
        <f t="shared" si="192"/>
        <v>5337.0581483552069</v>
      </c>
      <c r="R189" s="4">
        <f t="shared" si="193"/>
        <v>17489.279639678349</v>
      </c>
      <c r="S189" s="4">
        <f t="shared" si="194"/>
        <v>4330.6760331776159</v>
      </c>
      <c r="T189" s="4">
        <f t="shared" si="152"/>
        <v>25.561621929293999</v>
      </c>
      <c r="U189" s="4">
        <f t="shared" si="153"/>
        <v>97.829997515737873</v>
      </c>
      <c r="V189" s="4">
        <f t="shared" si="154"/>
        <v>116.49492721820262</v>
      </c>
      <c r="W189" s="11">
        <f t="shared" si="195"/>
        <v>-1.219247815263802E-2</v>
      </c>
      <c r="X189" s="11">
        <f t="shared" si="196"/>
        <v>-1.3228699347321071E-2</v>
      </c>
      <c r="Y189" s="11">
        <f t="shared" si="197"/>
        <v>-1.2203590333800474E-2</v>
      </c>
      <c r="Z189" s="4">
        <f t="shared" si="163"/>
        <v>8942.9107028257386</v>
      </c>
      <c r="AA189" s="4">
        <f t="shared" si="155"/>
        <v>71055.996688989078</v>
      </c>
      <c r="AB189" s="4">
        <f t="shared" si="156"/>
        <v>8055.515392200894</v>
      </c>
      <c r="AC189" s="12">
        <f t="shared" si="157"/>
        <v>1.6654211848557465</v>
      </c>
      <c r="AD189" s="12">
        <f t="shared" si="158"/>
        <v>4.047226211158514</v>
      </c>
      <c r="AE189" s="12">
        <f t="shared" si="159"/>
        <v>1.8501386684402144</v>
      </c>
      <c r="AF189" s="11">
        <f t="shared" si="198"/>
        <v>-2.9039671966837322E-3</v>
      </c>
      <c r="AG189" s="11">
        <f t="shared" si="199"/>
        <v>2.0567434751257441E-3</v>
      </c>
      <c r="AH189" s="11">
        <f t="shared" si="200"/>
        <v>8.257041531207765E-4</v>
      </c>
      <c r="AI189" s="1">
        <f t="shared" si="179"/>
        <v>391154.27654689434</v>
      </c>
      <c r="AJ189" s="1">
        <f t="shared" si="180"/>
        <v>323941.36539378605</v>
      </c>
      <c r="AK189" s="1">
        <f t="shared" si="181"/>
        <v>69097.052835232986</v>
      </c>
      <c r="AL189" s="19">
        <f t="shared" si="175"/>
        <v>51.734085911407405</v>
      </c>
      <c r="AM189" s="19">
        <f t="shared" si="175"/>
        <v>20.321637913701103</v>
      </c>
      <c r="AN189" s="19">
        <f t="shared" si="175"/>
        <v>3.4369084102544054</v>
      </c>
      <c r="AO189" s="7">
        <f t="shared" si="201"/>
        <v>4.8014768778418121E-3</v>
      </c>
      <c r="AP189" s="7">
        <f t="shared" si="201"/>
        <v>7.3939135775586192E-3</v>
      </c>
      <c r="AQ189" s="7">
        <f t="shared" si="201"/>
        <v>5.3520110529122105E-3</v>
      </c>
      <c r="AR189" s="1">
        <f t="shared" si="164"/>
        <v>208791.84283055444</v>
      </c>
      <c r="AS189" s="1">
        <f t="shared" si="161"/>
        <v>178772.15663697483</v>
      </c>
      <c r="AT189" s="1">
        <f t="shared" si="162"/>
        <v>37174.803543728362</v>
      </c>
      <c r="AU189" s="1">
        <f t="shared" si="182"/>
        <v>41758.36856611089</v>
      </c>
      <c r="AV189" s="1">
        <f t="shared" si="183"/>
        <v>35754.431327394967</v>
      </c>
      <c r="AW189" s="1">
        <f t="shared" si="184"/>
        <v>7434.9607087456725</v>
      </c>
      <c r="AX189" s="16">
        <v>0</v>
      </c>
      <c r="AY189" s="16">
        <v>0</v>
      </c>
      <c r="AZ189" s="16">
        <v>0</v>
      </c>
      <c r="BA189">
        <f t="shared" si="165"/>
        <v>0</v>
      </c>
      <c r="BB189">
        <f t="shared" si="166"/>
        <v>0</v>
      </c>
      <c r="BC189">
        <f t="shared" si="166"/>
        <v>0</v>
      </c>
      <c r="BD189">
        <f t="shared" si="166"/>
        <v>0</v>
      </c>
      <c r="BE189">
        <f t="shared" si="167"/>
        <v>0</v>
      </c>
      <c r="BF189">
        <f t="shared" si="167"/>
        <v>0</v>
      </c>
      <c r="BG189">
        <f t="shared" si="167"/>
        <v>0</v>
      </c>
      <c r="BH189">
        <f t="shared" si="145"/>
        <v>0</v>
      </c>
      <c r="BI189">
        <f t="shared" si="170"/>
        <v>0</v>
      </c>
      <c r="BJ189">
        <f t="shared" si="170"/>
        <v>0</v>
      </c>
      <c r="BK189" s="7">
        <f t="shared" si="168"/>
        <v>3.7609750978820883E-2</v>
      </c>
    </row>
    <row r="190" spans="1:63">
      <c r="A190">
        <f t="shared" si="185"/>
        <v>2144</v>
      </c>
      <c r="B190" s="4">
        <f t="shared" si="146"/>
        <v>1286.2882373019745</v>
      </c>
      <c r="C190" s="4">
        <f t="shared" si="147"/>
        <v>3571.2368216494451</v>
      </c>
      <c r="D190" s="4">
        <f t="shared" si="148"/>
        <v>6803.8609505170671</v>
      </c>
      <c r="E190" s="11">
        <f t="shared" si="186"/>
        <v>1.0095709074876584E-5</v>
      </c>
      <c r="F190" s="11">
        <f t="shared" si="187"/>
        <v>2.02396710408018E-5</v>
      </c>
      <c r="G190" s="11">
        <f t="shared" si="188"/>
        <v>4.4685738086159496E-5</v>
      </c>
      <c r="H190" s="4">
        <f t="shared" si="149"/>
        <v>210068.75349817853</v>
      </c>
      <c r="I190" s="4">
        <f t="shared" si="150"/>
        <v>180455.74672634198</v>
      </c>
      <c r="J190" s="4">
        <f t="shared" si="151"/>
        <v>37429.757771220786</v>
      </c>
      <c r="K190" s="4">
        <f t="shared" si="176"/>
        <v>163313.90384071582</v>
      </c>
      <c r="L190" s="4">
        <f t="shared" si="177"/>
        <v>50530.322053241762</v>
      </c>
      <c r="M190" s="4">
        <f t="shared" si="178"/>
        <v>5501.252603990426</v>
      </c>
      <c r="N190" s="11">
        <f t="shared" si="189"/>
        <v>6.1055541190286888E-3</v>
      </c>
      <c r="O190" s="11">
        <f t="shared" si="190"/>
        <v>9.397088617935978E-3</v>
      </c>
      <c r="P190" s="11">
        <f t="shared" si="191"/>
        <v>6.8132633324899938E-3</v>
      </c>
      <c r="Q190" s="4">
        <f t="shared" si="192"/>
        <v>5304.2281298434955</v>
      </c>
      <c r="R190" s="4">
        <f t="shared" si="193"/>
        <v>17420.445990732263</v>
      </c>
      <c r="S190" s="4">
        <f t="shared" si="194"/>
        <v>4307.1646538750156</v>
      </c>
      <c r="T190" s="4">
        <f t="shared" si="152"/>
        <v>25.249962412375091</v>
      </c>
      <c r="U190" s="4">
        <f t="shared" si="153"/>
        <v>96.535833891453009</v>
      </c>
      <c r="V190" s="4">
        <f t="shared" si="154"/>
        <v>115.07327085046578</v>
      </c>
      <c r="W190" s="11">
        <f t="shared" si="195"/>
        <v>-1.219247815263802E-2</v>
      </c>
      <c r="X190" s="11">
        <f t="shared" si="196"/>
        <v>-1.3228699347321071E-2</v>
      </c>
      <c r="Y190" s="11">
        <f t="shared" si="197"/>
        <v>-1.2203590333800474E-2</v>
      </c>
      <c r="Z190" s="4">
        <f t="shared" si="163"/>
        <v>8862.6379387048255</v>
      </c>
      <c r="AA190" s="4">
        <f t="shared" si="155"/>
        <v>70928.653591358147</v>
      </c>
      <c r="AB190" s="4">
        <f t="shared" si="156"/>
        <v>8018.9670211225912</v>
      </c>
      <c r="AC190" s="12">
        <f t="shared" si="157"/>
        <v>1.6605848563662633</v>
      </c>
      <c r="AD190" s="12">
        <f t="shared" si="158"/>
        <v>4.0555503172606722</v>
      </c>
      <c r="AE190" s="12">
        <f t="shared" si="159"/>
        <v>1.8516663356225949</v>
      </c>
      <c r="AF190" s="11">
        <f t="shared" si="198"/>
        <v>-2.9039671966837322E-3</v>
      </c>
      <c r="AG190" s="11">
        <f t="shared" si="199"/>
        <v>2.0567434751257441E-3</v>
      </c>
      <c r="AH190" s="11">
        <f t="shared" si="200"/>
        <v>8.257041531207765E-4</v>
      </c>
      <c r="AI190" s="1">
        <f t="shared" si="179"/>
        <v>393797.21745831583</v>
      </c>
      <c r="AJ190" s="1">
        <f t="shared" si="180"/>
        <v>327301.66018180241</v>
      </c>
      <c r="AK190" s="1">
        <f t="shared" si="181"/>
        <v>69622.308260455364</v>
      </c>
      <c r="AL190" s="19">
        <f t="shared" si="175"/>
        <v>51.980001928534314</v>
      </c>
      <c r="AM190" s="19">
        <f t="shared" si="175"/>
        <v>20.470391783844565</v>
      </c>
      <c r="AN190" s="19">
        <f t="shared" si="175"/>
        <v>3.4551188383359381</v>
      </c>
      <c r="AO190" s="7">
        <f t="shared" si="201"/>
        <v>4.7534621090633937E-3</v>
      </c>
      <c r="AP190" s="7">
        <f t="shared" si="201"/>
        <v>7.3199744417830328E-3</v>
      </c>
      <c r="AQ190" s="7">
        <f t="shared" si="201"/>
        <v>5.2984909423830885E-3</v>
      </c>
      <c r="AR190" s="1">
        <f t="shared" si="164"/>
        <v>210068.75349817853</v>
      </c>
      <c r="AS190" s="1">
        <f t="shared" si="161"/>
        <v>180455.74672634198</v>
      </c>
      <c r="AT190" s="1">
        <f t="shared" si="162"/>
        <v>37429.757771220786</v>
      </c>
      <c r="AU190" s="1">
        <f t="shared" si="182"/>
        <v>42013.750699635711</v>
      </c>
      <c r="AV190" s="1">
        <f t="shared" si="183"/>
        <v>36091.149345268401</v>
      </c>
      <c r="AW190" s="1">
        <f t="shared" si="184"/>
        <v>7485.9515542441577</v>
      </c>
      <c r="AX190" s="16">
        <v>0</v>
      </c>
      <c r="AY190" s="16">
        <v>0</v>
      </c>
      <c r="AZ190" s="16">
        <v>0</v>
      </c>
      <c r="BA190">
        <f t="shared" si="165"/>
        <v>0</v>
      </c>
      <c r="BB190">
        <f t="shared" si="166"/>
        <v>0</v>
      </c>
      <c r="BC190">
        <f t="shared" si="166"/>
        <v>0</v>
      </c>
      <c r="BD190">
        <f t="shared" si="166"/>
        <v>0</v>
      </c>
      <c r="BE190">
        <f t="shared" si="167"/>
        <v>0</v>
      </c>
      <c r="BF190">
        <f t="shared" si="167"/>
        <v>0</v>
      </c>
      <c r="BG190">
        <f t="shared" si="167"/>
        <v>0</v>
      </c>
      <c r="BH190">
        <f t="shared" si="145"/>
        <v>0</v>
      </c>
      <c r="BI190">
        <f t="shared" si="170"/>
        <v>0</v>
      </c>
      <c r="BJ190">
        <f t="shared" si="170"/>
        <v>0</v>
      </c>
      <c r="BK190" s="7">
        <f t="shared" si="168"/>
        <v>3.7536793788047723E-2</v>
      </c>
    </row>
    <row r="191" spans="1:63">
      <c r="A191">
        <f t="shared" si="185"/>
        <v>2145</v>
      </c>
      <c r="B191" s="4">
        <f t="shared" si="146"/>
        <v>1286.3005739942132</v>
      </c>
      <c r="C191" s="4">
        <f t="shared" si="147"/>
        <v>3571.3054882750007</v>
      </c>
      <c r="D191" s="4">
        <f t="shared" si="148"/>
        <v>6804.1497842880563</v>
      </c>
      <c r="E191" s="11">
        <f t="shared" si="186"/>
        <v>9.5909236211327546E-6</v>
      </c>
      <c r="F191" s="11">
        <f t="shared" si="187"/>
        <v>1.9227687488761711E-5</v>
      </c>
      <c r="G191" s="11">
        <f t="shared" si="188"/>
        <v>4.245145118185152E-5</v>
      </c>
      <c r="H191" s="4">
        <f t="shared" si="149"/>
        <v>211340.53480981346</v>
      </c>
      <c r="I191" s="4">
        <f t="shared" si="150"/>
        <v>182138.04376476255</v>
      </c>
      <c r="J191" s="4">
        <f t="shared" si="151"/>
        <v>37683.813013676772</v>
      </c>
      <c r="K191" s="4">
        <f t="shared" si="176"/>
        <v>164301.04991212126</v>
      </c>
      <c r="L191" s="4">
        <f t="shared" si="177"/>
        <v>51000.409895692857</v>
      </c>
      <c r="M191" s="4">
        <f t="shared" si="178"/>
        <v>5538.357356667123</v>
      </c>
      <c r="N191" s="11">
        <f t="shared" si="189"/>
        <v>6.0444704840820762E-3</v>
      </c>
      <c r="O191" s="11">
        <f t="shared" si="190"/>
        <v>9.3030842343688747E-3</v>
      </c>
      <c r="P191" s="11">
        <f t="shared" si="191"/>
        <v>6.7447825700246433E-3</v>
      </c>
      <c r="Q191" s="4">
        <f t="shared" si="192"/>
        <v>5271.2773444642635</v>
      </c>
      <c r="R191" s="4">
        <f t="shared" si="193"/>
        <v>17350.249729145344</v>
      </c>
      <c r="S191" s="4">
        <f t="shared" si="194"/>
        <v>4283.479977095466</v>
      </c>
      <c r="T191" s="4">
        <f t="shared" si="152"/>
        <v>24.942102797307275</v>
      </c>
      <c r="U191" s="4">
        <f t="shared" si="153"/>
        <v>95.258790368660044</v>
      </c>
      <c r="V191" s="4">
        <f t="shared" si="154"/>
        <v>113.66896379463623</v>
      </c>
      <c r="W191" s="11">
        <f t="shared" si="195"/>
        <v>-1.219247815263802E-2</v>
      </c>
      <c r="X191" s="11">
        <f t="shared" si="196"/>
        <v>-1.3228699347321071E-2</v>
      </c>
      <c r="Y191" s="11">
        <f t="shared" si="197"/>
        <v>-1.2203590333800474E-2</v>
      </c>
      <c r="Z191" s="4">
        <f t="shared" si="163"/>
        <v>8782.5424129513249</v>
      </c>
      <c r="AA191" s="4">
        <f t="shared" si="155"/>
        <v>70794.803152942899</v>
      </c>
      <c r="AB191" s="4">
        <f t="shared" si="156"/>
        <v>7982.0171387171386</v>
      </c>
      <c r="AC191" s="12">
        <f t="shared" si="157"/>
        <v>1.6557625724160658</v>
      </c>
      <c r="AD191" s="12">
        <f t="shared" si="158"/>
        <v>4.0638915439137424</v>
      </c>
      <c r="AE191" s="12">
        <f t="shared" si="159"/>
        <v>1.8531952642061125</v>
      </c>
      <c r="AF191" s="11">
        <f t="shared" si="198"/>
        <v>-2.9039671966837322E-3</v>
      </c>
      <c r="AG191" s="11">
        <f t="shared" si="199"/>
        <v>2.0567434751257441E-3</v>
      </c>
      <c r="AH191" s="11">
        <f t="shared" si="200"/>
        <v>8.257041531207765E-4</v>
      </c>
      <c r="AI191" s="1">
        <f t="shared" si="179"/>
        <v>396431.24641211994</v>
      </c>
      <c r="AJ191" s="1">
        <f t="shared" si="180"/>
        <v>330662.64350889053</v>
      </c>
      <c r="AK191" s="1">
        <f t="shared" si="181"/>
        <v>70146.028988653983</v>
      </c>
      <c r="AL191" s="19">
        <f t="shared" si="175"/>
        <v>52.224616048434683</v>
      </c>
      <c r="AM191" s="19">
        <f t="shared" si="175"/>
        <v>20.618736101068883</v>
      </c>
      <c r="AN191" s="19">
        <f t="shared" si="175"/>
        <v>3.4732426850470204</v>
      </c>
      <c r="AO191" s="7">
        <f t="shared" si="201"/>
        <v>4.7059274879727598E-3</v>
      </c>
      <c r="AP191" s="7">
        <f t="shared" si="201"/>
        <v>7.2467746973652021E-3</v>
      </c>
      <c r="AQ191" s="7">
        <f t="shared" si="201"/>
        <v>5.2455060329592573E-3</v>
      </c>
      <c r="AR191" s="1">
        <f t="shared" si="164"/>
        <v>211340.53480981346</v>
      </c>
      <c r="AS191" s="1">
        <f t="shared" si="161"/>
        <v>182138.04376476255</v>
      </c>
      <c r="AT191" s="1">
        <f t="shared" si="162"/>
        <v>37683.813013676772</v>
      </c>
      <c r="AU191" s="1">
        <f t="shared" si="182"/>
        <v>42268.106961962694</v>
      </c>
      <c r="AV191" s="1">
        <f t="shared" si="183"/>
        <v>36427.60875295251</v>
      </c>
      <c r="AW191" s="1">
        <f t="shared" si="184"/>
        <v>7536.7626027353544</v>
      </c>
      <c r="AX191" s="16">
        <v>0</v>
      </c>
      <c r="AY191" s="16">
        <v>0</v>
      </c>
      <c r="AZ191" s="16">
        <v>0</v>
      </c>
      <c r="BA191">
        <f t="shared" si="165"/>
        <v>0</v>
      </c>
      <c r="BB191">
        <f t="shared" si="166"/>
        <v>0</v>
      </c>
      <c r="BC191">
        <f t="shared" si="166"/>
        <v>0</v>
      </c>
      <c r="BD191">
        <f t="shared" si="166"/>
        <v>0</v>
      </c>
      <c r="BE191">
        <f t="shared" si="167"/>
        <v>0</v>
      </c>
      <c r="BF191">
        <f t="shared" si="167"/>
        <v>0</v>
      </c>
      <c r="BG191">
        <f t="shared" si="167"/>
        <v>0</v>
      </c>
      <c r="BH191">
        <f t="shared" si="145"/>
        <v>0</v>
      </c>
      <c r="BI191">
        <f t="shared" si="170"/>
        <v>0</v>
      </c>
      <c r="BJ191">
        <f t="shared" si="170"/>
        <v>0</v>
      </c>
      <c r="BK191" s="7">
        <f t="shared" si="168"/>
        <v>3.7464488997530382E-2</v>
      </c>
    </row>
    <row r="192" spans="1:63">
      <c r="A192">
        <f t="shared" si="185"/>
        <v>2146</v>
      </c>
      <c r="B192" s="4">
        <f t="shared" si="146"/>
        <v>1286.3122939642442</v>
      </c>
      <c r="C192" s="4">
        <f t="shared" si="147"/>
        <v>3571.3707228235635</v>
      </c>
      <c r="D192" s="4">
        <f t="shared" si="148"/>
        <v>6804.4241880188383</v>
      </c>
      <c r="E192" s="11">
        <f t="shared" si="186"/>
        <v>9.1113774400761161E-6</v>
      </c>
      <c r="F192" s="11">
        <f t="shared" si="187"/>
        <v>1.8266303114323623E-5</v>
      </c>
      <c r="G192" s="11">
        <f t="shared" si="188"/>
        <v>4.0328878622758944E-5</v>
      </c>
      <c r="H192" s="4">
        <f t="shared" si="149"/>
        <v>212607.13397046542</v>
      </c>
      <c r="I192" s="4">
        <f t="shared" si="150"/>
        <v>183818.89755558124</v>
      </c>
      <c r="J192" s="4">
        <f t="shared" si="151"/>
        <v>37936.957941771034</v>
      </c>
      <c r="K192" s="4">
        <f t="shared" si="176"/>
        <v>165284.22760793057</v>
      </c>
      <c r="L192" s="4">
        <f t="shared" si="177"/>
        <v>51470.125008543517</v>
      </c>
      <c r="M192" s="4">
        <f t="shared" si="178"/>
        <v>5575.3370003842574</v>
      </c>
      <c r="N192" s="11">
        <f t="shared" si="189"/>
        <v>5.9840012972234291E-3</v>
      </c>
      <c r="O192" s="11">
        <f t="shared" si="190"/>
        <v>9.2100262294230184E-3</v>
      </c>
      <c r="P192" s="11">
        <f t="shared" si="191"/>
        <v>6.6770057140892458E-3</v>
      </c>
      <c r="Q192" s="4">
        <f t="shared" si="192"/>
        <v>5238.213876613986</v>
      </c>
      <c r="R192" s="4">
        <f t="shared" si="193"/>
        <v>17278.726463044495</v>
      </c>
      <c r="S192" s="4">
        <f t="shared" si="194"/>
        <v>4259.629709003113</v>
      </c>
      <c r="T192" s="4">
        <f t="shared" si="152"/>
        <v>24.637996753870254</v>
      </c>
      <c r="U192" s="4">
        <f t="shared" si="153"/>
        <v>93.998640470683554</v>
      </c>
      <c r="V192" s="4">
        <f t="shared" si="154"/>
        <v>112.28179432681888</v>
      </c>
      <c r="W192" s="11">
        <f t="shared" si="195"/>
        <v>-1.219247815263802E-2</v>
      </c>
      <c r="X192" s="11">
        <f t="shared" si="196"/>
        <v>-1.3228699347321071E-2</v>
      </c>
      <c r="Y192" s="11">
        <f t="shared" si="197"/>
        <v>-1.2203590333800474E-2</v>
      </c>
      <c r="Z192" s="4">
        <f t="shared" si="163"/>
        <v>8702.6379573267586</v>
      </c>
      <c r="AA192" s="4">
        <f t="shared" si="155"/>
        <v>70654.553181324532</v>
      </c>
      <c r="AB192" s="4">
        <f t="shared" si="156"/>
        <v>7944.6793504968782</v>
      </c>
      <c r="AC192" s="12">
        <f t="shared" si="157"/>
        <v>1.6509542922202729</v>
      </c>
      <c r="AD192" s="12">
        <f t="shared" si="158"/>
        <v>4.072249926330306</v>
      </c>
      <c r="AE192" s="12">
        <f t="shared" si="159"/>
        <v>1.8547254552323111</v>
      </c>
      <c r="AF192" s="11">
        <f t="shared" si="198"/>
        <v>-2.9039671966837322E-3</v>
      </c>
      <c r="AG192" s="11">
        <f t="shared" si="199"/>
        <v>2.0567434751257441E-3</v>
      </c>
      <c r="AH192" s="11">
        <f t="shared" si="200"/>
        <v>8.257041531207765E-4</v>
      </c>
      <c r="AI192" s="1">
        <f t="shared" si="179"/>
        <v>399056.22873287066</v>
      </c>
      <c r="AJ192" s="1">
        <f t="shared" si="180"/>
        <v>334023.98791095405</v>
      </c>
      <c r="AK192" s="1">
        <f t="shared" si="181"/>
        <v>70668.188692523938</v>
      </c>
      <c r="AL192" s="19">
        <f t="shared" si="175"/>
        <v>52.467923652083726</v>
      </c>
      <c r="AM192" s="19">
        <f t="shared" si="175"/>
        <v>20.76666124278707</v>
      </c>
      <c r="AN192" s="19">
        <f t="shared" si="175"/>
        <v>3.4912794113507828</v>
      </c>
      <c r="AO192" s="7">
        <f t="shared" si="201"/>
        <v>4.658868213093032E-3</v>
      </c>
      <c r="AP192" s="7">
        <f t="shared" si="201"/>
        <v>7.1743069503915503E-3</v>
      </c>
      <c r="AQ192" s="7">
        <f t="shared" si="201"/>
        <v>5.1930509726296646E-3</v>
      </c>
      <c r="AR192" s="1">
        <f t="shared" si="164"/>
        <v>212607.13397046542</v>
      </c>
      <c r="AS192" s="1">
        <f t="shared" si="161"/>
        <v>183818.89755558124</v>
      </c>
      <c r="AT192" s="1">
        <f t="shared" si="162"/>
        <v>37936.957941771034</v>
      </c>
      <c r="AU192" s="1">
        <f t="shared" si="182"/>
        <v>42521.426794093088</v>
      </c>
      <c r="AV192" s="1">
        <f t="shared" si="183"/>
        <v>36763.779511116249</v>
      </c>
      <c r="AW192" s="1">
        <f t="shared" si="184"/>
        <v>7587.3915883542068</v>
      </c>
      <c r="AX192" s="16">
        <v>0</v>
      </c>
      <c r="AY192" s="16">
        <v>0</v>
      </c>
      <c r="AZ192" s="16">
        <v>0</v>
      </c>
      <c r="BA192">
        <f t="shared" si="165"/>
        <v>0</v>
      </c>
      <c r="BB192">
        <f t="shared" si="166"/>
        <v>0</v>
      </c>
      <c r="BC192">
        <f t="shared" si="166"/>
        <v>0</v>
      </c>
      <c r="BD192">
        <f t="shared" si="166"/>
        <v>0</v>
      </c>
      <c r="BE192">
        <f t="shared" si="167"/>
        <v>0</v>
      </c>
      <c r="BF192">
        <f t="shared" si="167"/>
        <v>0</v>
      </c>
      <c r="BG192">
        <f t="shared" si="167"/>
        <v>0</v>
      </c>
      <c r="BH192">
        <f t="shared" si="145"/>
        <v>0</v>
      </c>
      <c r="BI192">
        <f t="shared" si="170"/>
        <v>0</v>
      </c>
      <c r="BJ192">
        <f t="shared" si="170"/>
        <v>0</v>
      </c>
      <c r="BK192" s="7">
        <f t="shared" si="168"/>
        <v>3.7392832418953831E-2</v>
      </c>
    </row>
    <row r="193" spans="1:63">
      <c r="A193">
        <f t="shared" si="185"/>
        <v>2147</v>
      </c>
      <c r="B193" s="4">
        <f t="shared" si="146"/>
        <v>1286.3234280372196</v>
      </c>
      <c r="C193" s="4">
        <f t="shared" si="147"/>
        <v>3571.4326967767124</v>
      </c>
      <c r="D193" s="4">
        <f t="shared" si="148"/>
        <v>6804.6848820761561</v>
      </c>
      <c r="E193" s="11">
        <f t="shared" si="186"/>
        <v>8.6558085680723103E-6</v>
      </c>
      <c r="F193" s="11">
        <f t="shared" si="187"/>
        <v>1.735298795860744E-5</v>
      </c>
      <c r="G193" s="11">
        <f t="shared" si="188"/>
        <v>3.8312434691620998E-5</v>
      </c>
      <c r="H193" s="4">
        <f t="shared" si="149"/>
        <v>213868.49962920122</v>
      </c>
      <c r="I193" s="4">
        <f t="shared" si="150"/>
        <v>185498.15964907684</v>
      </c>
      <c r="J193" s="4">
        <f t="shared" si="151"/>
        <v>38189.181445200222</v>
      </c>
      <c r="K193" s="4">
        <f t="shared" si="176"/>
        <v>166263.3945457557</v>
      </c>
      <c r="L193" s="4">
        <f t="shared" si="177"/>
        <v>51939.424706642953</v>
      </c>
      <c r="M193" s="4">
        <f t="shared" si="178"/>
        <v>5612.1895586660057</v>
      </c>
      <c r="N193" s="11">
        <f t="shared" si="189"/>
        <v>5.9241402037937263E-3</v>
      </c>
      <c r="O193" s="11">
        <f t="shared" si="190"/>
        <v>9.1179047655614021E-3</v>
      </c>
      <c r="P193" s="11">
        <f t="shared" si="191"/>
        <v>6.609924795435429E-3</v>
      </c>
      <c r="Q193" s="4">
        <f t="shared" si="192"/>
        <v>5205.0456793496187</v>
      </c>
      <c r="R193" s="4">
        <f t="shared" si="193"/>
        <v>17205.91161092816</v>
      </c>
      <c r="S193" s="4">
        <f t="shared" si="194"/>
        <v>4235.6214336065959</v>
      </c>
      <c r="T193" s="4">
        <f t="shared" si="152"/>
        <v>24.337598516723926</v>
      </c>
      <c r="U193" s="4">
        <f t="shared" si="153"/>
        <v>92.755160716839953</v>
      </c>
      <c r="V193" s="4">
        <f t="shared" si="154"/>
        <v>110.91155330691035</v>
      </c>
      <c r="W193" s="11">
        <f t="shared" si="195"/>
        <v>-1.219247815263802E-2</v>
      </c>
      <c r="X193" s="11">
        <f t="shared" si="196"/>
        <v>-1.3228699347321071E-2</v>
      </c>
      <c r="Y193" s="11">
        <f t="shared" si="197"/>
        <v>-1.2203590333800474E-2</v>
      </c>
      <c r="Z193" s="4">
        <f t="shared" si="163"/>
        <v>8622.9380247605222</v>
      </c>
      <c r="AA193" s="4">
        <f t="shared" si="155"/>
        <v>70508.011809088377</v>
      </c>
      <c r="AB193" s="4">
        <f t="shared" si="156"/>
        <v>7906.9670802861283</v>
      </c>
      <c r="AC193" s="12">
        <f t="shared" si="157"/>
        <v>1.6461599751124409</v>
      </c>
      <c r="AD193" s="12">
        <f t="shared" si="158"/>
        <v>4.0806254997953673</v>
      </c>
      <c r="AE193" s="12">
        <f t="shared" si="159"/>
        <v>1.8562569097435953</v>
      </c>
      <c r="AF193" s="11">
        <f t="shared" si="198"/>
        <v>-2.9039671966837322E-3</v>
      </c>
      <c r="AG193" s="11">
        <f t="shared" si="199"/>
        <v>2.0567434751257441E-3</v>
      </c>
      <c r="AH193" s="11">
        <f t="shared" si="200"/>
        <v>8.257041531207765E-4</v>
      </c>
      <c r="AI193" s="1">
        <f t="shared" si="179"/>
        <v>401672.0326536767</v>
      </c>
      <c r="AJ193" s="1">
        <f t="shared" si="180"/>
        <v>337385.3686309749</v>
      </c>
      <c r="AK193" s="1">
        <f t="shared" si="181"/>
        <v>71188.761411625746</v>
      </c>
      <c r="AL193" s="19">
        <f t="shared" si="175"/>
        <v>52.70992038237631</v>
      </c>
      <c r="AM193" s="19">
        <f t="shared" si="175"/>
        <v>20.914157780856719</v>
      </c>
      <c r="AN193" s="19">
        <f t="shared" si="175"/>
        <v>3.5092284993741911</v>
      </c>
      <c r="AO193" s="7">
        <f t="shared" si="201"/>
        <v>4.6122795309621019E-3</v>
      </c>
      <c r="AP193" s="7">
        <f t="shared" si="201"/>
        <v>7.1025638808876346E-3</v>
      </c>
      <c r="AQ193" s="7">
        <f t="shared" si="201"/>
        <v>5.1411204629033683E-3</v>
      </c>
      <c r="AR193" s="1">
        <f t="shared" si="164"/>
        <v>213868.49962920122</v>
      </c>
      <c r="AS193" s="1">
        <f t="shared" si="161"/>
        <v>185498.15964907684</v>
      </c>
      <c r="AT193" s="1">
        <f t="shared" si="162"/>
        <v>38189.181445200222</v>
      </c>
      <c r="AU193" s="1">
        <f t="shared" si="182"/>
        <v>42773.69992584025</v>
      </c>
      <c r="AV193" s="1">
        <f t="shared" si="183"/>
        <v>37099.631929815368</v>
      </c>
      <c r="AW193" s="1">
        <f t="shared" si="184"/>
        <v>7637.8362890400449</v>
      </c>
      <c r="AX193" s="16">
        <v>0</v>
      </c>
      <c r="AY193" s="16">
        <v>0</v>
      </c>
      <c r="AZ193" s="16">
        <v>0</v>
      </c>
      <c r="BA193">
        <f t="shared" si="165"/>
        <v>0</v>
      </c>
      <c r="BB193">
        <f t="shared" si="166"/>
        <v>0</v>
      </c>
      <c r="BC193">
        <f t="shared" si="166"/>
        <v>0</v>
      </c>
      <c r="BD193">
        <f t="shared" si="166"/>
        <v>0</v>
      </c>
      <c r="BE193">
        <f t="shared" si="167"/>
        <v>0</v>
      </c>
      <c r="BF193">
        <f t="shared" si="167"/>
        <v>0</v>
      </c>
      <c r="BG193">
        <f t="shared" si="167"/>
        <v>0</v>
      </c>
      <c r="BH193">
        <f t="shared" si="145"/>
        <v>0</v>
      </c>
      <c r="BI193">
        <f t="shared" si="170"/>
        <v>0</v>
      </c>
      <c r="BJ193">
        <f t="shared" si="170"/>
        <v>0</v>
      </c>
      <c r="BK193" s="7">
        <f t="shared" si="168"/>
        <v>3.7321819816311191E-2</v>
      </c>
    </row>
    <row r="194" spans="1:63">
      <c r="A194">
        <f t="shared" si="185"/>
        <v>2148</v>
      </c>
      <c r="B194" s="4">
        <f t="shared" si="146"/>
        <v>1286.334005498102</v>
      </c>
      <c r="C194" s="4">
        <f t="shared" si="147"/>
        <v>3571.4915730538655</v>
      </c>
      <c r="D194" s="4">
        <f t="shared" si="148"/>
        <v>6804.9325509190412</v>
      </c>
      <c r="E194" s="11">
        <f t="shared" si="186"/>
        <v>8.2230181396686941E-6</v>
      </c>
      <c r="F194" s="11">
        <f t="shared" si="187"/>
        <v>1.6485338560677068E-5</v>
      </c>
      <c r="G194" s="11">
        <f t="shared" si="188"/>
        <v>3.6396812957039945E-5</v>
      </c>
      <c r="H194" s="4">
        <f t="shared" si="149"/>
        <v>215124.58187151584</v>
      </c>
      <c r="I194" s="4">
        <f t="shared" si="150"/>
        <v>187175.68336801464</v>
      </c>
      <c r="J194" s="4">
        <f t="shared" si="151"/>
        <v>38440.472634555932</v>
      </c>
      <c r="K194" s="4">
        <f t="shared" si="176"/>
        <v>167238.50955663261</v>
      </c>
      <c r="L194" s="4">
        <f t="shared" si="177"/>
        <v>52408.266837367009</v>
      </c>
      <c r="M194" s="4">
        <f t="shared" si="178"/>
        <v>5648.9131004486362</v>
      </c>
      <c r="N194" s="11">
        <f t="shared" si="189"/>
        <v>5.8648809230739118E-3</v>
      </c>
      <c r="O194" s="11">
        <f t="shared" si="190"/>
        <v>9.0267101218794998E-3</v>
      </c>
      <c r="P194" s="11">
        <f t="shared" si="191"/>
        <v>6.5435319671132142E-3</v>
      </c>
      <c r="Q194" s="4">
        <f t="shared" si="192"/>
        <v>5171.7805745722972</v>
      </c>
      <c r="R194" s="4">
        <f t="shared" si="193"/>
        <v>17131.840389233297</v>
      </c>
      <c r="S194" s="4">
        <f t="shared" si="194"/>
        <v>4211.462613526086</v>
      </c>
      <c r="T194" s="4">
        <f t="shared" si="152"/>
        <v>24.040862878521093</v>
      </c>
      <c r="U194" s="4">
        <f t="shared" si="153"/>
        <v>91.528130582804437</v>
      </c>
      <c r="V194" s="4">
        <f t="shared" si="154"/>
        <v>109.55803414706735</v>
      </c>
      <c r="W194" s="11">
        <f t="shared" si="195"/>
        <v>-1.219247815263802E-2</v>
      </c>
      <c r="X194" s="11">
        <f t="shared" si="196"/>
        <v>-1.3228699347321071E-2</v>
      </c>
      <c r="Y194" s="11">
        <f t="shared" si="197"/>
        <v>-1.2203590333800474E-2</v>
      </c>
      <c r="Z194" s="4">
        <f t="shared" si="163"/>
        <v>8543.4556938843853</v>
      </c>
      <c r="AA194" s="4">
        <f t="shared" si="155"/>
        <v>70355.287439529609</v>
      </c>
      <c r="AB194" s="4">
        <f t="shared" si="156"/>
        <v>7868.8935708062891</v>
      </c>
      <c r="AC194" s="12">
        <f t="shared" si="157"/>
        <v>1.6413795805442206</v>
      </c>
      <c r="AD194" s="12">
        <f t="shared" si="158"/>
        <v>4.0890182996665034</v>
      </c>
      <c r="AE194" s="12">
        <f t="shared" si="159"/>
        <v>1.8577896287832296</v>
      </c>
      <c r="AF194" s="11">
        <f t="shared" si="198"/>
        <v>-2.9039671966837322E-3</v>
      </c>
      <c r="AG194" s="11">
        <f t="shared" si="199"/>
        <v>2.0567434751257441E-3</v>
      </c>
      <c r="AH194" s="11">
        <f t="shared" si="200"/>
        <v>8.257041531207765E-4</v>
      </c>
      <c r="AI194" s="1">
        <f t="shared" si="179"/>
        <v>404278.52931414929</v>
      </c>
      <c r="AJ194" s="1">
        <f t="shared" si="180"/>
        <v>340746.46369769285</v>
      </c>
      <c r="AK194" s="1">
        <f t="shared" si="181"/>
        <v>71707.721559503218</v>
      </c>
      <c r="AL194" s="19">
        <f t="shared" si="175"/>
        <v>52.950602140366009</v>
      </c>
      <c r="AM194" s="19">
        <f t="shared" si="175"/>
        <v>21.06121648109368</v>
      </c>
      <c r="AN194" s="19">
        <f t="shared" si="175"/>
        <v>3.5270894521568557</v>
      </c>
      <c r="AO194" s="7">
        <f t="shared" si="201"/>
        <v>4.5661567356524808E-3</v>
      </c>
      <c r="AP194" s="7">
        <f t="shared" si="201"/>
        <v>7.0315382420787585E-3</v>
      </c>
      <c r="AQ194" s="7">
        <f t="shared" si="201"/>
        <v>5.0897092582743346E-3</v>
      </c>
      <c r="AR194" s="1">
        <f t="shared" si="164"/>
        <v>215124.58187151584</v>
      </c>
      <c r="AS194" s="1">
        <f t="shared" si="161"/>
        <v>187175.68336801464</v>
      </c>
      <c r="AT194" s="1">
        <f t="shared" si="162"/>
        <v>38440.472634555932</v>
      </c>
      <c r="AU194" s="1">
        <f t="shared" si="182"/>
        <v>43024.916374303168</v>
      </c>
      <c r="AV194" s="1">
        <f t="shared" si="183"/>
        <v>37435.13667360293</v>
      </c>
      <c r="AW194" s="1">
        <f t="shared" si="184"/>
        <v>7688.0945269111871</v>
      </c>
      <c r="AX194" s="16">
        <v>0</v>
      </c>
      <c r="AY194" s="16">
        <v>0</v>
      </c>
      <c r="AZ194" s="16">
        <v>0</v>
      </c>
      <c r="BA194">
        <f t="shared" si="165"/>
        <v>0</v>
      </c>
      <c r="BB194">
        <f t="shared" si="166"/>
        <v>0</v>
      </c>
      <c r="BC194">
        <f t="shared" si="166"/>
        <v>0</v>
      </c>
      <c r="BD194">
        <f t="shared" si="166"/>
        <v>0</v>
      </c>
      <c r="BE194">
        <f t="shared" si="167"/>
        <v>0</v>
      </c>
      <c r="BF194">
        <f t="shared" si="167"/>
        <v>0</v>
      </c>
      <c r="BG194">
        <f t="shared" si="167"/>
        <v>0</v>
      </c>
      <c r="BH194">
        <f t="shared" ref="BH194:BH257" si="202">IF(AX193=0.99,2*BB$5*AX194*AR194/Z194*1000,BH193*(1+BK193))</f>
        <v>0</v>
      </c>
      <c r="BI194">
        <f t="shared" si="170"/>
        <v>0</v>
      </c>
      <c r="BJ194">
        <f t="shared" si="170"/>
        <v>0</v>
      </c>
      <c r="BK194" s="7">
        <f t="shared" si="168"/>
        <v>3.7251446910484737E-2</v>
      </c>
    </row>
    <row r="195" spans="1:63">
      <c r="A195">
        <f t="shared" si="185"/>
        <v>2149</v>
      </c>
      <c r="B195" s="4">
        <f t="shared" ref="B195:B258" si="203">B194*(1+E195)</f>
        <v>1286.3440541685698</v>
      </c>
      <c r="C195" s="4">
        <f t="shared" ref="C195:C258" si="204">C194*(1+F195)</f>
        <v>3571.5475064392267</v>
      </c>
      <c r="D195" s="4">
        <f t="shared" ref="D195:D258" si="205">D194*(1+G195)</f>
        <v>6805.16784488342</v>
      </c>
      <c r="E195" s="11">
        <f t="shared" si="186"/>
        <v>7.8118672326852584E-6</v>
      </c>
      <c r="F195" s="11">
        <f t="shared" si="187"/>
        <v>1.5661071632643215E-5</v>
      </c>
      <c r="G195" s="11">
        <f t="shared" si="188"/>
        <v>3.4576972309187945E-5</v>
      </c>
      <c r="H195" s="4">
        <f t="shared" ref="H195:H258" si="206">AR195</f>
        <v>216375.33221120888</v>
      </c>
      <c r="I195" s="4">
        <f t="shared" ref="I195:I258" si="207">AS195</f>
        <v>188851.32383182578</v>
      </c>
      <c r="J195" s="4">
        <f t="shared" ref="J195:J258" si="208">AT195</f>
        <v>38690.820843016052</v>
      </c>
      <c r="K195" s="4">
        <f t="shared" si="176"/>
        <v>168209.53267519348</v>
      </c>
      <c r="L195" s="4">
        <f t="shared" si="177"/>
        <v>52876.609786469671</v>
      </c>
      <c r="M195" s="4">
        <f t="shared" si="178"/>
        <v>5685.5057398924255</v>
      </c>
      <c r="N195" s="11">
        <f t="shared" si="189"/>
        <v>5.8062172470632056E-3</v>
      </c>
      <c r="O195" s="11">
        <f t="shared" si="190"/>
        <v>8.9364326921175241E-3</v>
      </c>
      <c r="P195" s="11">
        <f t="shared" si="191"/>
        <v>6.477819501398141E-3</v>
      </c>
      <c r="Q195" s="4">
        <f t="shared" si="192"/>
        <v>5138.4262532612984</v>
      </c>
      <c r="R195" s="4">
        <f t="shared" si="193"/>
        <v>17056.54780031382</v>
      </c>
      <c r="S195" s="4">
        <f t="shared" si="194"/>
        <v>4187.1605907588146</v>
      </c>
      <c r="T195" s="4">
        <f t="shared" ref="T195:T258" si="209">T194*(1+W195)</f>
        <v>23.747745183104158</v>
      </c>
      <c r="U195" s="4">
        <f t="shared" ref="U195:U258" si="210">U194*(1+X195)</f>
        <v>90.317332461502176</v>
      </c>
      <c r="V195" s="4">
        <f t="shared" ref="V195:V258" si="211">V194*(1+Y195)</f>
        <v>108.22103278056001</v>
      </c>
      <c r="W195" s="11">
        <f t="shared" si="195"/>
        <v>-1.219247815263802E-2</v>
      </c>
      <c r="X195" s="11">
        <f t="shared" si="196"/>
        <v>-1.3228699347321071E-2</v>
      </c>
      <c r="Y195" s="11">
        <f t="shared" si="197"/>
        <v>-1.2203590333800474E-2</v>
      </c>
      <c r="Z195" s="4">
        <f t="shared" si="163"/>
        <v>8464.2036736132432</v>
      </c>
      <c r="AA195" s="4">
        <f t="shared" ref="AA195:AA258" si="212">R194*AD195*(1-AY194)</f>
        <v>70196.488693377309</v>
      </c>
      <c r="AB195" s="4">
        <f t="shared" ref="AB195:AB258" si="213">S194*AE195*(1-AZ194)</f>
        <v>7830.4718842607072</v>
      </c>
      <c r="AC195" s="12">
        <f t="shared" ref="AC195:AC258" si="214">AC194*(1+AF195)</f>
        <v>1.6366130680850137</v>
      </c>
      <c r="AD195" s="12">
        <f t="shared" ref="AD195:AD258" si="215">AD194*(1+AG195)</f>
        <v>4.0974283613740123</v>
      </c>
      <c r="AE195" s="12">
        <f t="shared" ref="AE195:AE258" si="216">AE194*(1+AH195)</f>
        <v>1.8593236133953406</v>
      </c>
      <c r="AF195" s="11">
        <f t="shared" si="198"/>
        <v>-2.9039671966837322E-3</v>
      </c>
      <c r="AG195" s="11">
        <f t="shared" si="199"/>
        <v>2.0567434751257441E-3</v>
      </c>
      <c r="AH195" s="11">
        <f t="shared" si="200"/>
        <v>8.257041531207765E-4</v>
      </c>
      <c r="AI195" s="1">
        <f t="shared" si="179"/>
        <v>406875.59275703755</v>
      </c>
      <c r="AJ195" s="1">
        <f t="shared" si="180"/>
        <v>344106.95400152646</v>
      </c>
      <c r="AK195" s="1">
        <f t="shared" si="181"/>
        <v>72225.043930464089</v>
      </c>
      <c r="AL195" s="19">
        <f t="shared" ref="AL195:AN210" si="217">AL194*(1+AO195)</f>
        <v>53.189965081499899</v>
      </c>
      <c r="AM195" s="19">
        <f t="shared" si="217"/>
        <v>21.207828302714077</v>
      </c>
      <c r="AN195" s="19">
        <f t="shared" si="217"/>
        <v>3.5448617933978666</v>
      </c>
      <c r="AO195" s="7">
        <f t="shared" si="201"/>
        <v>4.5204951682959555E-3</v>
      </c>
      <c r="AP195" s="7">
        <f t="shared" si="201"/>
        <v>6.9612228596579711E-3</v>
      </c>
      <c r="AQ195" s="7">
        <f t="shared" si="201"/>
        <v>5.0388121656915908E-3</v>
      </c>
      <c r="AR195" s="1">
        <f t="shared" si="164"/>
        <v>216375.33221120888</v>
      </c>
      <c r="AS195" s="1">
        <f t="shared" ref="AS195:AS258" si="218">AM195*AJ195^$AR$5*C195^(1-$AR$5)*(1-BC194)</f>
        <v>188851.32383182578</v>
      </c>
      <c r="AT195" s="1">
        <f t="shared" ref="AT195:AT258" si="219">AN195*AK195^$AR$5*D195^(1-$AR$5)*(1-BD194)</f>
        <v>38690.820843016052</v>
      </c>
      <c r="AU195" s="1">
        <f t="shared" si="182"/>
        <v>43275.066442241776</v>
      </c>
      <c r="AV195" s="1">
        <f t="shared" si="183"/>
        <v>37770.264766365159</v>
      </c>
      <c r="AW195" s="1">
        <f t="shared" si="184"/>
        <v>7738.1641686032108</v>
      </c>
      <c r="AX195" s="16">
        <v>0</v>
      </c>
      <c r="AY195" s="16">
        <v>0</v>
      </c>
      <c r="AZ195" s="16">
        <v>0</v>
      </c>
      <c r="BA195">
        <f t="shared" si="165"/>
        <v>0</v>
      </c>
      <c r="BB195">
        <f t="shared" si="166"/>
        <v>0</v>
      </c>
      <c r="BC195">
        <f t="shared" si="166"/>
        <v>0</v>
      </c>
      <c r="BD195">
        <f t="shared" si="166"/>
        <v>0</v>
      </c>
      <c r="BE195">
        <f t="shared" si="167"/>
        <v>0</v>
      </c>
      <c r="BF195">
        <f t="shared" si="167"/>
        <v>0</v>
      </c>
      <c r="BG195">
        <f t="shared" si="167"/>
        <v>0</v>
      </c>
      <c r="BH195">
        <f t="shared" si="202"/>
        <v>0</v>
      </c>
      <c r="BI195">
        <f t="shared" si="170"/>
        <v>0</v>
      </c>
      <c r="BJ195">
        <f t="shared" si="170"/>
        <v>0</v>
      </c>
      <c r="BK195" s="7">
        <f t="shared" si="168"/>
        <v>3.7181709383566436E-2</v>
      </c>
    </row>
    <row r="196" spans="1:63">
      <c r="A196">
        <f t="shared" si="185"/>
        <v>2150</v>
      </c>
      <c r="B196" s="4">
        <f t="shared" si="203"/>
        <v>1286.3536004800881</v>
      </c>
      <c r="C196" s="4">
        <f t="shared" si="204"/>
        <v>3571.6006439874977</v>
      </c>
      <c r="D196" s="4">
        <f t="shared" si="205"/>
        <v>6805.3913818785459</v>
      </c>
      <c r="E196" s="11">
        <f t="shared" si="186"/>
        <v>7.421273871050995E-6</v>
      </c>
      <c r="F196" s="11">
        <f t="shared" si="187"/>
        <v>1.4878018051011053E-5</v>
      </c>
      <c r="G196" s="11">
        <f t="shared" si="188"/>
        <v>3.2848123693728547E-5</v>
      </c>
      <c r="H196" s="4">
        <f t="shared" si="206"/>
        <v>217620.7035817905</v>
      </c>
      <c r="I196" s="4">
        <f t="shared" si="207"/>
        <v>190524.9379794281</v>
      </c>
      <c r="J196" s="4">
        <f t="shared" si="208"/>
        <v>38940.215627858866</v>
      </c>
      <c r="K196" s="4">
        <f t="shared" si="176"/>
        <v>169176.42512958407</v>
      </c>
      <c r="L196" s="4">
        <f t="shared" si="177"/>
        <v>53344.412483562934</v>
      </c>
      <c r="M196" s="4">
        <f t="shared" si="178"/>
        <v>5721.9656361791631</v>
      </c>
      <c r="N196" s="11">
        <f t="shared" si="189"/>
        <v>5.7481430392987143E-3</v>
      </c>
      <c r="O196" s="11">
        <f t="shared" si="190"/>
        <v>8.8470629827135383E-3</v>
      </c>
      <c r="P196" s="11">
        <f t="shared" si="191"/>
        <v>6.4127797868387404E-3</v>
      </c>
      <c r="Q196" s="4">
        <f t="shared" si="192"/>
        <v>5104.9902757572218</v>
      </c>
      <c r="R196" s="4">
        <f t="shared" si="193"/>
        <v>16980.068620829465</v>
      </c>
      <c r="S196" s="4">
        <f t="shared" si="194"/>
        <v>4162.7225874444166</v>
      </c>
      <c r="T196" s="4">
        <f t="shared" si="209"/>
        <v>23.458201318784745</v>
      </c>
      <c r="U196" s="4">
        <f t="shared" si="210"/>
        <v>89.122551624516916</v>
      </c>
      <c r="V196" s="4">
        <f t="shared" si="211"/>
        <v>106.90034763100526</v>
      </c>
      <c r="W196" s="11">
        <f t="shared" si="195"/>
        <v>-1.219247815263802E-2</v>
      </c>
      <c r="X196" s="11">
        <f t="shared" si="196"/>
        <v>-1.3228699347321071E-2</v>
      </c>
      <c r="Y196" s="11">
        <f t="shared" si="197"/>
        <v>-1.2203590333800474E-2</v>
      </c>
      <c r="Z196" s="4">
        <f t="shared" ref="Z196:Z259" si="220">Q195*AC196*(1-AX195)</f>
        <v>8385.1943077687247</v>
      </c>
      <c r="AA196" s="4">
        <f t="shared" si="212"/>
        <v>70031.724356553794</v>
      </c>
      <c r="AB196" s="4">
        <f t="shared" si="213"/>
        <v>7791.7149029216434</v>
      </c>
      <c r="AC196" s="12">
        <f t="shared" si="214"/>
        <v>1.631860397421631</v>
      </c>
      <c r="AD196" s="12">
        <f t="shared" si="215"/>
        <v>4.1058557204210633</v>
      </c>
      <c r="AE196" s="12">
        <f t="shared" si="216"/>
        <v>1.8608588646249167</v>
      </c>
      <c r="AF196" s="11">
        <f t="shared" si="198"/>
        <v>-2.9039671966837322E-3</v>
      </c>
      <c r="AG196" s="11">
        <f t="shared" si="199"/>
        <v>2.0567434751257441E-3</v>
      </c>
      <c r="AH196" s="11">
        <f t="shared" si="200"/>
        <v>8.257041531207765E-4</v>
      </c>
      <c r="AI196" s="1">
        <f t="shared" si="179"/>
        <v>409463.09992357559</v>
      </c>
      <c r="AJ196" s="1">
        <f t="shared" si="180"/>
        <v>347466.52336773899</v>
      </c>
      <c r="AK196" s="1">
        <f t="shared" si="181"/>
        <v>72740.703706020897</v>
      </c>
      <c r="AL196" s="19">
        <f t="shared" si="217"/>
        <v>53.42800561185112</v>
      </c>
      <c r="AM196" s="19">
        <f t="shared" si="217"/>
        <v>21.353984397706789</v>
      </c>
      <c r="AN196" s="19">
        <f t="shared" si="217"/>
        <v>3.5625450672008325</v>
      </c>
      <c r="AO196" s="7">
        <f t="shared" si="201"/>
        <v>4.4752902166129956E-3</v>
      </c>
      <c r="AP196" s="7">
        <f t="shared" si="201"/>
        <v>6.8916106310613909E-3</v>
      </c>
      <c r="AQ196" s="7">
        <f t="shared" si="201"/>
        <v>4.9884240440346752E-3</v>
      </c>
      <c r="AR196" s="1">
        <f t="shared" ref="AR196:AR259" si="221">AL196*AI196^$AR$5*B196^(1-$AR$5)*(1-BB195)</f>
        <v>217620.7035817905</v>
      </c>
      <c r="AS196" s="1">
        <f t="shared" si="218"/>
        <v>190524.9379794281</v>
      </c>
      <c r="AT196" s="1">
        <f t="shared" si="219"/>
        <v>38940.215627858866</v>
      </c>
      <c r="AU196" s="1">
        <f t="shared" si="182"/>
        <v>43524.140716358103</v>
      </c>
      <c r="AV196" s="1">
        <f t="shared" si="183"/>
        <v>38104.987595885621</v>
      </c>
      <c r="AW196" s="1">
        <f t="shared" si="184"/>
        <v>7788.043125571774</v>
      </c>
      <c r="AX196" s="16">
        <v>0</v>
      </c>
      <c r="AY196" s="16">
        <v>0</v>
      </c>
      <c r="AZ196" s="16">
        <v>0</v>
      </c>
      <c r="BA196">
        <f t="shared" si="165"/>
        <v>0</v>
      </c>
      <c r="BB196">
        <f t="shared" si="166"/>
        <v>0</v>
      </c>
      <c r="BC196">
        <f t="shared" si="166"/>
        <v>0</v>
      </c>
      <c r="BD196">
        <f t="shared" si="166"/>
        <v>0</v>
      </c>
      <c r="BE196">
        <f t="shared" si="167"/>
        <v>0</v>
      </c>
      <c r="BF196">
        <f t="shared" si="167"/>
        <v>0</v>
      </c>
      <c r="BG196">
        <f t="shared" si="167"/>
        <v>0</v>
      </c>
      <c r="BH196">
        <f t="shared" si="202"/>
        <v>0</v>
      </c>
      <c r="BI196">
        <f t="shared" si="170"/>
        <v>0</v>
      </c>
      <c r="BJ196">
        <f t="shared" si="170"/>
        <v>0</v>
      </c>
      <c r="BK196" s="7">
        <f t="shared" si="168"/>
        <v>3.7112602882936246E-2</v>
      </c>
    </row>
    <row r="197" spans="1:63">
      <c r="A197">
        <f t="shared" si="185"/>
        <v>2151</v>
      </c>
      <c r="B197" s="4">
        <f t="shared" si="203"/>
        <v>1286.3626695433341</v>
      </c>
      <c r="C197" s="4">
        <f t="shared" si="204"/>
        <v>3571.6511254094075</v>
      </c>
      <c r="D197" s="4">
        <f t="shared" si="205"/>
        <v>6805.6037489995479</v>
      </c>
      <c r="E197" s="11">
        <f t="shared" si="186"/>
        <v>7.0502101774984448E-6</v>
      </c>
      <c r="F197" s="11">
        <f t="shared" si="187"/>
        <v>1.41341171484605E-5</v>
      </c>
      <c r="G197" s="11">
        <f t="shared" si="188"/>
        <v>3.120571750904212E-5</v>
      </c>
      <c r="H197" s="4">
        <f t="shared" si="206"/>
        <v>218860.65032743296</v>
      </c>
      <c r="I197" s="4">
        <f t="shared" si="207"/>
        <v>192196.38459070839</v>
      </c>
      <c r="J197" s="4">
        <f t="shared" si="208"/>
        <v>39188.646771802763</v>
      </c>
      <c r="K197" s="4">
        <f t="shared" si="176"/>
        <v>170139.14933113669</v>
      </c>
      <c r="L197" s="4">
        <f t="shared" si="177"/>
        <v>53811.634407231613</v>
      </c>
      <c r="M197" s="4">
        <f t="shared" si="178"/>
        <v>5758.2909932955854</v>
      </c>
      <c r="N197" s="11">
        <f t="shared" si="189"/>
        <v>5.6906522336974685E-3</v>
      </c>
      <c r="O197" s="11">
        <f t="shared" si="190"/>
        <v>8.7585916109329531E-3</v>
      </c>
      <c r="P197" s="11">
        <f t="shared" si="191"/>
        <v>6.3484053253906048E-3</v>
      </c>
      <c r="Q197" s="4">
        <f t="shared" si="192"/>
        <v>5071.4800720931671</v>
      </c>
      <c r="R197" s="4">
        <f t="shared" si="193"/>
        <v>16902.437390544266</v>
      </c>
      <c r="S197" s="4">
        <f t="shared" si="194"/>
        <v>4138.1557066311852</v>
      </c>
      <c r="T197" s="4">
        <f t="shared" si="209"/>
        <v>23.172187711705277</v>
      </c>
      <c r="U197" s="4">
        <f t="shared" si="210"/>
        <v>87.943576184010084</v>
      </c>
      <c r="V197" s="4">
        <f t="shared" si="211"/>
        <v>105.59577958197562</v>
      </c>
      <c r="W197" s="11">
        <f t="shared" si="195"/>
        <v>-1.219247815263802E-2</v>
      </c>
      <c r="X197" s="11">
        <f t="shared" si="196"/>
        <v>-1.3228699347321071E-2</v>
      </c>
      <c r="Y197" s="11">
        <f t="shared" si="197"/>
        <v>-1.2203590333800474E-2</v>
      </c>
      <c r="Z197" s="4">
        <f t="shared" si="220"/>
        <v>8306.4395797425714</v>
      </c>
      <c r="AA197" s="4">
        <f t="shared" si="212"/>
        <v>69861.103328984682</v>
      </c>
      <c r="AB197" s="4">
        <f t="shared" si="213"/>
        <v>7752.6353297217911</v>
      </c>
      <c r="AC197" s="12">
        <f t="shared" si="214"/>
        <v>1.6271215283579514</v>
      </c>
      <c r="AD197" s="12">
        <f t="shared" si="215"/>
        <v>4.1143004123838471</v>
      </c>
      <c r="AE197" s="12">
        <f t="shared" si="216"/>
        <v>1.8623953835178091</v>
      </c>
      <c r="AF197" s="11">
        <f t="shared" si="198"/>
        <v>-2.9039671966837322E-3</v>
      </c>
      <c r="AG197" s="11">
        <f t="shared" si="199"/>
        <v>2.0567434751257441E-3</v>
      </c>
      <c r="AH197" s="11">
        <f t="shared" si="200"/>
        <v>8.257041531207765E-4</v>
      </c>
      <c r="AI197" s="1">
        <f t="shared" si="179"/>
        <v>412040.93064757611</v>
      </c>
      <c r="AJ197" s="1">
        <f t="shared" si="180"/>
        <v>350824.85862685076</v>
      </c>
      <c r="AK197" s="1">
        <f t="shared" si="181"/>
        <v>73254.67646099058</v>
      </c>
      <c r="AL197" s="19">
        <f t="shared" si="217"/>
        <v>53.6647203843509</v>
      </c>
      <c r="AM197" s="19">
        <f t="shared" si="217"/>
        <v>21.499676110138633</v>
      </c>
      <c r="AN197" s="19">
        <f t="shared" si="217"/>
        <v>3.5801388378173025</v>
      </c>
      <c r="AO197" s="7">
        <f t="shared" si="201"/>
        <v>4.4305373144468653E-3</v>
      </c>
      <c r="AP197" s="7">
        <f t="shared" si="201"/>
        <v>6.8226945247507774E-3</v>
      </c>
      <c r="AQ197" s="7">
        <f t="shared" si="201"/>
        <v>4.9385398035943287E-3</v>
      </c>
      <c r="AR197" s="1">
        <f t="shared" si="221"/>
        <v>218860.65032743296</v>
      </c>
      <c r="AS197" s="1">
        <f t="shared" si="218"/>
        <v>192196.38459070839</v>
      </c>
      <c r="AT197" s="1">
        <f t="shared" si="219"/>
        <v>39188.646771802763</v>
      </c>
      <c r="AU197" s="1">
        <f t="shared" si="182"/>
        <v>43772.130065486592</v>
      </c>
      <c r="AV197" s="1">
        <f t="shared" si="183"/>
        <v>38439.276918141681</v>
      </c>
      <c r="AW197" s="1">
        <f t="shared" si="184"/>
        <v>7837.7293543605529</v>
      </c>
      <c r="AX197" s="16">
        <v>0</v>
      </c>
      <c r="AY197" s="16">
        <v>0</v>
      </c>
      <c r="AZ197" s="16">
        <v>0</v>
      </c>
      <c r="BA197">
        <f t="shared" si="165"/>
        <v>0</v>
      </c>
      <c r="BB197">
        <f t="shared" si="166"/>
        <v>0</v>
      </c>
      <c r="BC197">
        <f t="shared" si="166"/>
        <v>0</v>
      </c>
      <c r="BD197">
        <f t="shared" si="166"/>
        <v>0</v>
      </c>
      <c r="BE197">
        <f t="shared" si="167"/>
        <v>0</v>
      </c>
      <c r="BF197">
        <f t="shared" si="167"/>
        <v>0</v>
      </c>
      <c r="BG197">
        <f t="shared" si="167"/>
        <v>0</v>
      </c>
      <c r="BH197">
        <f t="shared" si="202"/>
        <v>0</v>
      </c>
      <c r="BI197">
        <f t="shared" si="170"/>
        <v>0</v>
      </c>
      <c r="BJ197">
        <f t="shared" si="170"/>
        <v>0</v>
      </c>
      <c r="BK197" s="7">
        <f t="shared" si="168"/>
        <v>3.7044123025122361E-2</v>
      </c>
    </row>
    <row r="198" spans="1:63">
      <c r="A198">
        <f t="shared" si="185"/>
        <v>2152</v>
      </c>
      <c r="B198" s="4">
        <f t="shared" si="203"/>
        <v>1286.3712852141596</v>
      </c>
      <c r="C198" s="4">
        <f t="shared" si="204"/>
        <v>3571.6990834380567</v>
      </c>
      <c r="D198" s="4">
        <f t="shared" si="205"/>
        <v>6805.8055040602139</v>
      </c>
      <c r="E198" s="11">
        <f t="shared" si="186"/>
        <v>6.6976996686235225E-6</v>
      </c>
      <c r="F198" s="11">
        <f t="shared" si="187"/>
        <v>1.3427411291037474E-5</v>
      </c>
      <c r="G198" s="11">
        <f t="shared" si="188"/>
        <v>2.9645431633590013E-5</v>
      </c>
      <c r="H198" s="4">
        <f t="shared" si="206"/>
        <v>220095.12819348904</v>
      </c>
      <c r="I198" s="4">
        <f t="shared" si="207"/>
        <v>193865.52430667891</v>
      </c>
      <c r="J198" s="4">
        <f t="shared" si="208"/>
        <v>39436.104284176217</v>
      </c>
      <c r="K198" s="4">
        <f t="shared" si="176"/>
        <v>171097.6688638124</v>
      </c>
      <c r="L198" s="4">
        <f t="shared" si="177"/>
        <v>54278.235589787502</v>
      </c>
      <c r="M198" s="4">
        <f t="shared" si="178"/>
        <v>5794.4800598032643</v>
      </c>
      <c r="N198" s="11">
        <f t="shared" si="189"/>
        <v>5.6337388334426475E-3</v>
      </c>
      <c r="O198" s="11">
        <f t="shared" si="190"/>
        <v>8.6710093030213375E-3</v>
      </c>
      <c r="P198" s="11">
        <f t="shared" si="191"/>
        <v>6.2846887296619247E-3</v>
      </c>
      <c r="Q198" s="4">
        <f t="shared" si="192"/>
        <v>5037.9029423728052</v>
      </c>
      <c r="R198" s="4">
        <f t="shared" si="193"/>
        <v>16823.688401532327</v>
      </c>
      <c r="S198" s="4">
        <f t="shared" si="194"/>
        <v>4113.4669330443885</v>
      </c>
      <c r="T198" s="4">
        <f t="shared" si="209"/>
        <v>22.889661319281483</v>
      </c>
      <c r="U198" s="4">
        <f t="shared" si="210"/>
        <v>86.780197055143589</v>
      </c>
      <c r="V198" s="4">
        <f t="shared" si="211"/>
        <v>104.3071319469789</v>
      </c>
      <c r="W198" s="11">
        <f t="shared" si="195"/>
        <v>-1.219247815263802E-2</v>
      </c>
      <c r="X198" s="11">
        <f t="shared" si="196"/>
        <v>-1.3228699347321071E-2</v>
      </c>
      <c r="Y198" s="11">
        <f t="shared" si="197"/>
        <v>-1.2203590333800474E-2</v>
      </c>
      <c r="Z198" s="4">
        <f t="shared" si="220"/>
        <v>8227.9511171964332</v>
      </c>
      <c r="AA198" s="4">
        <f t="shared" si="212"/>
        <v>69684.734574475879</v>
      </c>
      <c r="AB198" s="4">
        <f t="shared" si="213"/>
        <v>7713.2456888524221</v>
      </c>
      <c r="AC198" s="12">
        <f t="shared" si="214"/>
        <v>1.622396420814582</v>
      </c>
      <c r="AD198" s="12">
        <f t="shared" si="215"/>
        <v>4.1227624729117247</v>
      </c>
      <c r="AE198" s="12">
        <f t="shared" si="216"/>
        <v>1.8639331711207328</v>
      </c>
      <c r="AF198" s="11">
        <f t="shared" si="198"/>
        <v>-2.9039671966837322E-3</v>
      </c>
      <c r="AG198" s="11">
        <f t="shared" si="199"/>
        <v>2.0567434751257441E-3</v>
      </c>
      <c r="AH198" s="11">
        <f t="shared" si="200"/>
        <v>8.257041531207765E-4</v>
      </c>
      <c r="AI198" s="1">
        <f t="shared" si="179"/>
        <v>414608.96764830512</v>
      </c>
      <c r="AJ198" s="1">
        <f t="shared" si="180"/>
        <v>354181.64968230738</v>
      </c>
      <c r="AK198" s="1">
        <f t="shared" si="181"/>
        <v>73766.938169252069</v>
      </c>
      <c r="AL198" s="19">
        <f t="shared" si="217"/>
        <v>53.9001062950218</v>
      </c>
      <c r="AM198" s="19">
        <f t="shared" si="217"/>
        <v>21.644894975394386</v>
      </c>
      <c r="AN198" s="19">
        <f t="shared" si="217"/>
        <v>3.5976426893887279</v>
      </c>
      <c r="AO198" s="7">
        <f t="shared" si="201"/>
        <v>4.3862319413023963E-3</v>
      </c>
      <c r="AP198" s="7">
        <f t="shared" si="201"/>
        <v>6.7544675795032693E-3</v>
      </c>
      <c r="AQ198" s="7">
        <f t="shared" si="201"/>
        <v>4.8891544055583852E-3</v>
      </c>
      <c r="AR198" s="1">
        <f t="shared" si="221"/>
        <v>220095.12819348904</v>
      </c>
      <c r="AS198" s="1">
        <f t="shared" si="218"/>
        <v>193865.52430667891</v>
      </c>
      <c r="AT198" s="1">
        <f t="shared" si="219"/>
        <v>39436.104284176217</v>
      </c>
      <c r="AU198" s="1">
        <f t="shared" si="182"/>
        <v>44019.025638697814</v>
      </c>
      <c r="AV198" s="1">
        <f t="shared" si="183"/>
        <v>38773.104861335785</v>
      </c>
      <c r="AW198" s="1">
        <f t="shared" si="184"/>
        <v>7887.2208568352435</v>
      </c>
      <c r="AX198" s="16">
        <v>0</v>
      </c>
      <c r="AY198" s="16">
        <v>0</v>
      </c>
      <c r="AZ198" s="16">
        <v>0</v>
      </c>
      <c r="BA198">
        <f t="shared" si="165"/>
        <v>0</v>
      </c>
      <c r="BB198">
        <f t="shared" si="166"/>
        <v>0</v>
      </c>
      <c r="BC198">
        <f t="shared" si="166"/>
        <v>0</v>
      </c>
      <c r="BD198">
        <f t="shared" si="166"/>
        <v>0</v>
      </c>
      <c r="BE198">
        <f t="shared" si="167"/>
        <v>0</v>
      </c>
      <c r="BF198">
        <f t="shared" si="167"/>
        <v>0</v>
      </c>
      <c r="BG198">
        <f t="shared" si="167"/>
        <v>0</v>
      </c>
      <c r="BH198">
        <f t="shared" si="202"/>
        <v>0</v>
      </c>
      <c r="BI198">
        <f t="shared" si="170"/>
        <v>0</v>
      </c>
      <c r="BJ198">
        <f t="shared" si="170"/>
        <v>0</v>
      </c>
      <c r="BK198" s="7">
        <f t="shared" si="168"/>
        <v>3.6976265399441849E-2</v>
      </c>
    </row>
    <row r="199" spans="1:63">
      <c r="A199">
        <f t="shared" si="185"/>
        <v>2153</v>
      </c>
      <c r="B199" s="4">
        <f t="shared" si="203"/>
        <v>1286.3794701562638</v>
      </c>
      <c r="C199" s="4">
        <f t="shared" si="204"/>
        <v>3571.744644177028</v>
      </c>
      <c r="D199" s="4">
        <f t="shared" si="205"/>
        <v>6805.997177049906</v>
      </c>
      <c r="E199" s="11">
        <f t="shared" si="186"/>
        <v>6.362814685192346E-6</v>
      </c>
      <c r="F199" s="11">
        <f t="shared" si="187"/>
        <v>1.2756040726485601E-5</v>
      </c>
      <c r="G199" s="11">
        <f t="shared" si="188"/>
        <v>2.8163160051910511E-5</v>
      </c>
      <c r="H199" s="4">
        <f t="shared" si="206"/>
        <v>221324.09431659264</v>
      </c>
      <c r="I199" s="4">
        <f t="shared" si="207"/>
        <v>195532.21964833071</v>
      </c>
      <c r="J199" s="4">
        <f t="shared" si="208"/>
        <v>39682.578401920793</v>
      </c>
      <c r="K199" s="4">
        <f t="shared" si="176"/>
        <v>172051.94847342142</v>
      </c>
      <c r="L199" s="4">
        <f t="shared" si="177"/>
        <v>54744.176621669896</v>
      </c>
      <c r="M199" s="4">
        <f t="shared" si="178"/>
        <v>5830.5311285952384</v>
      </c>
      <c r="N199" s="11">
        <f t="shared" si="189"/>
        <v>5.5773969098817933E-3</v>
      </c>
      <c r="O199" s="11">
        <f t="shared" si="190"/>
        <v>8.5843068924307264E-3</v>
      </c>
      <c r="P199" s="11">
        <f t="shared" si="191"/>
        <v>6.2216227202269714E-3</v>
      </c>
      <c r="Q199" s="4">
        <f t="shared" si="192"/>
        <v>5004.2660571941087</v>
      </c>
      <c r="R199" s="4">
        <f t="shared" si="193"/>
        <v>16743.855687789397</v>
      </c>
      <c r="S199" s="4">
        <f t="shared" si="194"/>
        <v>4088.6631338575398</v>
      </c>
      <c r="T199" s="4">
        <f t="shared" si="209"/>
        <v>22.61057962372486</v>
      </c>
      <c r="U199" s="4">
        <f t="shared" si="210"/>
        <v>85.632207918999811</v>
      </c>
      <c r="V199" s="4">
        <f t="shared" si="211"/>
        <v>103.0342104398043</v>
      </c>
      <c r="W199" s="11">
        <f t="shared" si="195"/>
        <v>-1.219247815263802E-2</v>
      </c>
      <c r="X199" s="11">
        <f t="shared" si="196"/>
        <v>-1.3228699347321071E-2</v>
      </c>
      <c r="Y199" s="11">
        <f t="shared" si="197"/>
        <v>-1.2203590333800474E-2</v>
      </c>
      <c r="Z199" s="4">
        <f t="shared" si="220"/>
        <v>8149.7401967950518</v>
      </c>
      <c r="AA199" s="4">
        <f t="shared" si="212"/>
        <v>69502.72707166805</v>
      </c>
      <c r="AB199" s="4">
        <f t="shared" si="213"/>
        <v>7673.5583263703174</v>
      </c>
      <c r="AC199" s="12">
        <f t="shared" si="214"/>
        <v>1.6176850348285194</v>
      </c>
      <c r="AD199" s="12">
        <f t="shared" si="215"/>
        <v>4.1312419377273795</v>
      </c>
      <c r="AE199" s="12">
        <f t="shared" si="216"/>
        <v>1.8654722284812668</v>
      </c>
      <c r="AF199" s="11">
        <f t="shared" si="198"/>
        <v>-2.9039671966837322E-3</v>
      </c>
      <c r="AG199" s="11">
        <f t="shared" si="199"/>
        <v>2.0567434751257441E-3</v>
      </c>
      <c r="AH199" s="11">
        <f t="shared" si="200"/>
        <v>8.257041531207765E-4</v>
      </c>
      <c r="AI199" s="1">
        <f t="shared" si="179"/>
        <v>417167.09652217245</v>
      </c>
      <c r="AJ199" s="1">
        <f t="shared" si="180"/>
        <v>357536.58957541245</v>
      </c>
      <c r="AK199" s="1">
        <f t="shared" si="181"/>
        <v>74277.465209162096</v>
      </c>
      <c r="AL199" s="19">
        <f t="shared" si="217"/>
        <v>54.134160479213911</v>
      </c>
      <c r="AM199" s="19">
        <f t="shared" si="217"/>
        <v>21.789632719353712</v>
      </c>
      <c r="AN199" s="19">
        <f t="shared" si="217"/>
        <v>3.615056225687133</v>
      </c>
      <c r="AO199" s="7">
        <f t="shared" si="201"/>
        <v>4.342369621889372E-3</v>
      </c>
      <c r="AP199" s="7">
        <f t="shared" si="201"/>
        <v>6.6869229037082364E-3</v>
      </c>
      <c r="AQ199" s="7">
        <f t="shared" si="201"/>
        <v>4.8402628615028011E-3</v>
      </c>
      <c r="AR199" s="1">
        <f t="shared" si="221"/>
        <v>221324.09431659264</v>
      </c>
      <c r="AS199" s="1">
        <f t="shared" si="218"/>
        <v>195532.21964833071</v>
      </c>
      <c r="AT199" s="1">
        <f t="shared" si="219"/>
        <v>39682.578401920793</v>
      </c>
      <c r="AU199" s="1">
        <f t="shared" si="182"/>
        <v>44264.818863318535</v>
      </c>
      <c r="AV199" s="1">
        <f t="shared" si="183"/>
        <v>39106.443929666144</v>
      </c>
      <c r="AW199" s="1">
        <f t="shared" si="184"/>
        <v>7936.5156803841592</v>
      </c>
      <c r="AX199" s="16">
        <v>0</v>
      </c>
      <c r="AY199" s="16">
        <v>0</v>
      </c>
      <c r="AZ199" s="16">
        <v>0</v>
      </c>
      <c r="BA199">
        <f t="shared" ref="BA199:BA262" si="222">(AX199*Z199+AY199*AA199+AZ199*AB199)/(Z199+AA199+AB199)</f>
        <v>0</v>
      </c>
      <c r="BB199">
        <f t="shared" ref="BB199:BD262" si="223">BB$5*AX199^2</f>
        <v>0</v>
      </c>
      <c r="BC199">
        <f t="shared" si="223"/>
        <v>0</v>
      </c>
      <c r="BD199">
        <f t="shared" si="223"/>
        <v>0</v>
      </c>
      <c r="BE199">
        <f t="shared" ref="BE199:BG262" si="224">BB199*AR199</f>
        <v>0</v>
      </c>
      <c r="BF199">
        <f t="shared" si="224"/>
        <v>0</v>
      </c>
      <c r="BG199">
        <f t="shared" si="224"/>
        <v>0</v>
      </c>
      <c r="BH199">
        <f t="shared" si="202"/>
        <v>0</v>
      </c>
      <c r="BI199">
        <f t="shared" si="170"/>
        <v>0</v>
      </c>
      <c r="BJ199">
        <f t="shared" si="170"/>
        <v>0</v>
      </c>
      <c r="BK199" s="7">
        <f t="shared" si="168"/>
        <v>3.6909025571439463E-2</v>
      </c>
    </row>
    <row r="200" spans="1:63">
      <c r="A200">
        <f t="shared" si="185"/>
        <v>2154</v>
      </c>
      <c r="B200" s="4">
        <f t="shared" si="203"/>
        <v>1286.387245900738</v>
      </c>
      <c r="C200" s="4">
        <f t="shared" si="204"/>
        <v>3571.7879274311663</v>
      </c>
      <c r="D200" s="4">
        <f t="shared" si="205"/>
        <v>6806.1792715183265</v>
      </c>
      <c r="E200" s="11">
        <f t="shared" si="186"/>
        <v>6.0446739509327286E-6</v>
      </c>
      <c r="F200" s="11">
        <f t="shared" si="187"/>
        <v>1.211823869016132E-5</v>
      </c>
      <c r="G200" s="11">
        <f t="shared" si="188"/>
        <v>2.6755002049314986E-5</v>
      </c>
      <c r="H200" s="4">
        <f t="shared" si="206"/>
        <v>222547.50721436154</v>
      </c>
      <c r="I200" s="4">
        <f t="shared" si="207"/>
        <v>197196.33503420246</v>
      </c>
      <c r="J200" s="4">
        <f t="shared" si="208"/>
        <v>39928.05959043264</v>
      </c>
      <c r="K200" s="4">
        <f t="shared" si="176"/>
        <v>173001.95405663564</v>
      </c>
      <c r="L200" s="4">
        <f t="shared" si="177"/>
        <v>55209.418655498477</v>
      </c>
      <c r="M200" s="4">
        <f t="shared" si="178"/>
        <v>5866.4425366400119</v>
      </c>
      <c r="N200" s="11">
        <f t="shared" si="189"/>
        <v>5.5216206014718772E-3</v>
      </c>
      <c r="O200" s="11">
        <f t="shared" si="190"/>
        <v>8.4984753180930017E-3</v>
      </c>
      <c r="P200" s="11">
        <f t="shared" si="191"/>
        <v>6.1592001230641458E-3</v>
      </c>
      <c r="Q200" s="4">
        <f t="shared" si="192"/>
        <v>4970.5764581175818</v>
      </c>
      <c r="R200" s="4">
        <f t="shared" si="193"/>
        <v>16662.973015247717</v>
      </c>
      <c r="S200" s="4">
        <f t="shared" si="194"/>
        <v>4063.7510594676805</v>
      </c>
      <c r="T200" s="4">
        <f t="shared" si="209"/>
        <v>22.334900625644114</v>
      </c>
      <c r="U200" s="4">
        <f t="shared" si="210"/>
        <v>84.499405185992075</v>
      </c>
      <c r="V200" s="4">
        <f t="shared" si="211"/>
        <v>101.77682314523034</v>
      </c>
      <c r="W200" s="11">
        <f t="shared" si="195"/>
        <v>-1.219247815263802E-2</v>
      </c>
      <c r="X200" s="11">
        <f t="shared" si="196"/>
        <v>-1.3228699347321071E-2</v>
      </c>
      <c r="Y200" s="11">
        <f t="shared" si="197"/>
        <v>-1.2203590333800474E-2</v>
      </c>
      <c r="Z200" s="4">
        <f t="shared" si="220"/>
        <v>8071.8177489695672</v>
      </c>
      <c r="AA200" s="4">
        <f t="shared" si="212"/>
        <v>69315.189766082214</v>
      </c>
      <c r="AB200" s="4">
        <f t="shared" si="213"/>
        <v>7633.5854108151971</v>
      </c>
      <c r="AC200" s="12">
        <f t="shared" si="214"/>
        <v>1.6129873305528113</v>
      </c>
      <c r="AD200" s="12">
        <f t="shared" si="215"/>
        <v>4.1397388426269659</v>
      </c>
      <c r="AE200" s="12">
        <f t="shared" si="216"/>
        <v>1.8670125566478553</v>
      </c>
      <c r="AF200" s="11">
        <f t="shared" si="198"/>
        <v>-2.9039671966837322E-3</v>
      </c>
      <c r="AG200" s="11">
        <f t="shared" si="199"/>
        <v>2.0567434751257441E-3</v>
      </c>
      <c r="AH200" s="11">
        <f t="shared" si="200"/>
        <v>8.257041531207765E-4</v>
      </c>
      <c r="AI200" s="1">
        <f t="shared" si="179"/>
        <v>419715.20573327376</v>
      </c>
      <c r="AJ200" s="1">
        <f t="shared" si="180"/>
        <v>360889.37454753736</v>
      </c>
      <c r="AK200" s="1">
        <f t="shared" si="181"/>
        <v>74786.234368630045</v>
      </c>
      <c r="AL200" s="19">
        <f t="shared" si="217"/>
        <v>54.366880307845612</v>
      </c>
      <c r="AM200" s="19">
        <f t="shared" si="217"/>
        <v>21.933881257507206</v>
      </c>
      <c r="AN200" s="19">
        <f t="shared" si="217"/>
        <v>3.6323790698546565</v>
      </c>
      <c r="AO200" s="7">
        <f t="shared" si="201"/>
        <v>4.298945925670478E-3</v>
      </c>
      <c r="AP200" s="7">
        <f t="shared" si="201"/>
        <v>6.6200536746711539E-3</v>
      </c>
      <c r="AQ200" s="7">
        <f t="shared" si="201"/>
        <v>4.7918602328877727E-3</v>
      </c>
      <c r="AR200" s="1">
        <f t="shared" si="221"/>
        <v>222547.50721436154</v>
      </c>
      <c r="AS200" s="1">
        <f t="shared" si="218"/>
        <v>197196.33503420246</v>
      </c>
      <c r="AT200" s="1">
        <f t="shared" si="219"/>
        <v>39928.05959043264</v>
      </c>
      <c r="AU200" s="1">
        <f t="shared" si="182"/>
        <v>44509.501442872308</v>
      </c>
      <c r="AV200" s="1">
        <f t="shared" si="183"/>
        <v>39439.267006840499</v>
      </c>
      <c r="AW200" s="1">
        <f t="shared" si="184"/>
        <v>7985.611918086528</v>
      </c>
      <c r="AX200" s="16">
        <v>0</v>
      </c>
      <c r="AY200" s="16">
        <v>0</v>
      </c>
      <c r="AZ200" s="16">
        <v>0</v>
      </c>
      <c r="BA200">
        <f t="shared" si="222"/>
        <v>0</v>
      </c>
      <c r="BB200">
        <f t="shared" si="223"/>
        <v>0</v>
      </c>
      <c r="BC200">
        <f t="shared" si="223"/>
        <v>0</v>
      </c>
      <c r="BD200">
        <f t="shared" si="223"/>
        <v>0</v>
      </c>
      <c r="BE200">
        <f t="shared" si="224"/>
        <v>0</v>
      </c>
      <c r="BF200">
        <f t="shared" si="224"/>
        <v>0</v>
      </c>
      <c r="BG200">
        <f t="shared" si="224"/>
        <v>0</v>
      </c>
      <c r="BH200">
        <f t="shared" si="202"/>
        <v>0</v>
      </c>
      <c r="BI200">
        <f t="shared" si="170"/>
        <v>0</v>
      </c>
      <c r="BJ200">
        <f t="shared" si="170"/>
        <v>0</v>
      </c>
      <c r="BK200" s="7">
        <f t="shared" ref="BK200:BK263" si="225">SUM(H200:J200)*SUM(B199:D199)/SUM(H199:J199)/SUM(B200:D200)-1+BK$5</f>
        <v>3.6842399086145478E-2</v>
      </c>
    </row>
    <row r="201" spans="1:63">
      <c r="A201">
        <f t="shared" si="185"/>
        <v>2155</v>
      </c>
      <c r="B201" s="4">
        <f t="shared" si="203"/>
        <v>1286.3946329026403</v>
      </c>
      <c r="C201" s="4">
        <f t="shared" si="204"/>
        <v>3571.829047020889</v>
      </c>
      <c r="D201" s="4">
        <f t="shared" si="205"/>
        <v>6806.3522658916663</v>
      </c>
      <c r="E201" s="11">
        <f t="shared" si="186"/>
        <v>5.7424402533860917E-6</v>
      </c>
      <c r="F201" s="11">
        <f t="shared" si="187"/>
        <v>1.1512326755653253E-5</v>
      </c>
      <c r="G201" s="11">
        <f t="shared" si="188"/>
        <v>2.5417251946849235E-5</v>
      </c>
      <c r="H201" s="4">
        <f t="shared" si="206"/>
        <v>223765.32677471789</v>
      </c>
      <c r="I201" s="4">
        <f t="shared" si="207"/>
        <v>198857.73679667767</v>
      </c>
      <c r="J201" s="4">
        <f t="shared" si="208"/>
        <v>40172.538544245064</v>
      </c>
      <c r="K201" s="4">
        <f t="shared" si="176"/>
        <v>173947.65264980189</v>
      </c>
      <c r="L201" s="4">
        <f t="shared" si="177"/>
        <v>55673.923409782576</v>
      </c>
      <c r="M201" s="4">
        <f t="shared" si="178"/>
        <v>5902.2126647131836</v>
      </c>
      <c r="N201" s="11">
        <f t="shared" si="189"/>
        <v>5.4664041127341356E-3</v>
      </c>
      <c r="O201" s="11">
        <f t="shared" si="190"/>
        <v>8.4135056227010452E-3</v>
      </c>
      <c r="P201" s="11">
        <f t="shared" si="191"/>
        <v>6.0974138670517597E-3</v>
      </c>
      <c r="Q201" s="4">
        <f t="shared" si="192"/>
        <v>4936.8410581777289</v>
      </c>
      <c r="R201" s="4">
        <f t="shared" si="193"/>
        <v>16581.073872190806</v>
      </c>
      <c r="S201" s="4">
        <f t="shared" si="194"/>
        <v>4038.7373442753687</v>
      </c>
      <c r="T201" s="4">
        <f t="shared" si="209"/>
        <v>22.062582837724605</v>
      </c>
      <c r="U201" s="4">
        <f t="shared" si="210"/>
        <v>83.381587959759116</v>
      </c>
      <c r="V201" s="4">
        <f t="shared" si="211"/>
        <v>100.53478049009028</v>
      </c>
      <c r="W201" s="11">
        <f t="shared" si="195"/>
        <v>-1.219247815263802E-2</v>
      </c>
      <c r="X201" s="11">
        <f t="shared" si="196"/>
        <v>-1.3228699347321071E-2</v>
      </c>
      <c r="Y201" s="11">
        <f t="shared" si="197"/>
        <v>-1.2203590333800474E-2</v>
      </c>
      <c r="Z201" s="4">
        <f t="shared" si="220"/>
        <v>7994.1943627079308</v>
      </c>
      <c r="AA201" s="4">
        <f t="shared" si="212"/>
        <v>69122.231523265975</v>
      </c>
      <c r="AB201" s="4">
        <f t="shared" si="213"/>
        <v>7593.338933839671</v>
      </c>
      <c r="AC201" s="12">
        <f t="shared" si="214"/>
        <v>1.6083032682562195</v>
      </c>
      <c r="AD201" s="12">
        <f t="shared" si="215"/>
        <v>4.1482532234802632</v>
      </c>
      <c r="AE201" s="12">
        <f t="shared" si="216"/>
        <v>1.8685541566698081</v>
      </c>
      <c r="AF201" s="11">
        <f t="shared" si="198"/>
        <v>-2.9039671966837322E-3</v>
      </c>
      <c r="AG201" s="11">
        <f t="shared" si="199"/>
        <v>2.0567434751257441E-3</v>
      </c>
      <c r="AH201" s="11">
        <f t="shared" si="200"/>
        <v>8.257041531207765E-4</v>
      </c>
      <c r="AI201" s="1">
        <f t="shared" si="179"/>
        <v>422253.18660281866</v>
      </c>
      <c r="AJ201" s="1">
        <f t="shared" si="180"/>
        <v>364239.70409962413</v>
      </c>
      <c r="AK201" s="1">
        <f t="shared" si="181"/>
        <v>75293.22284985357</v>
      </c>
      <c r="AL201" s="19">
        <f t="shared" si="217"/>
        <v>54.598263383650533</v>
      </c>
      <c r="AM201" s="19">
        <f t="shared" si="217"/>
        <v>22.07763269401358</v>
      </c>
      <c r="AN201" s="19">
        <f t="shared" si="217"/>
        <v>3.6496108641421103</v>
      </c>
      <c r="AO201" s="7">
        <f t="shared" si="201"/>
        <v>4.255956466413773E-3</v>
      </c>
      <c r="AP201" s="7">
        <f t="shared" si="201"/>
        <v>6.5538531379244419E-3</v>
      </c>
      <c r="AQ201" s="7">
        <f t="shared" si="201"/>
        <v>4.7439416305588948E-3</v>
      </c>
      <c r="AR201" s="1">
        <f t="shared" si="221"/>
        <v>223765.32677471789</v>
      </c>
      <c r="AS201" s="1">
        <f t="shared" si="218"/>
        <v>198857.73679667767</v>
      </c>
      <c r="AT201" s="1">
        <f t="shared" si="219"/>
        <v>40172.538544245064</v>
      </c>
      <c r="AU201" s="1">
        <f t="shared" si="182"/>
        <v>44753.065354943581</v>
      </c>
      <c r="AV201" s="1">
        <f t="shared" si="183"/>
        <v>39771.547359335535</v>
      </c>
      <c r="AW201" s="1">
        <f t="shared" si="184"/>
        <v>8034.5077088490134</v>
      </c>
      <c r="AX201" s="16">
        <v>0</v>
      </c>
      <c r="AY201" s="16">
        <v>0</v>
      </c>
      <c r="AZ201" s="16">
        <v>0</v>
      </c>
      <c r="BA201">
        <f t="shared" si="222"/>
        <v>0</v>
      </c>
      <c r="BB201">
        <f t="shared" si="223"/>
        <v>0</v>
      </c>
      <c r="BC201">
        <f t="shared" si="223"/>
        <v>0</v>
      </c>
      <c r="BD201">
        <f t="shared" si="223"/>
        <v>0</v>
      </c>
      <c r="BE201">
        <f t="shared" si="224"/>
        <v>0</v>
      </c>
      <c r="BF201">
        <f t="shared" si="224"/>
        <v>0</v>
      </c>
      <c r="BG201">
        <f t="shared" si="224"/>
        <v>0</v>
      </c>
      <c r="BH201">
        <f t="shared" si="202"/>
        <v>0</v>
      </c>
      <c r="BI201">
        <f t="shared" si="170"/>
        <v>0</v>
      </c>
      <c r="BJ201">
        <f t="shared" si="170"/>
        <v>0</v>
      </c>
      <c r="BK201" s="7">
        <f t="shared" si="225"/>
        <v>3.6776381471127245E-2</v>
      </c>
    </row>
    <row r="202" spans="1:63">
      <c r="A202">
        <f t="shared" si="185"/>
        <v>2156</v>
      </c>
      <c r="B202" s="4">
        <f t="shared" si="203"/>
        <v>1286.4016505947459</v>
      </c>
      <c r="C202" s="4">
        <f t="shared" si="204"/>
        <v>3571.8681110808388</v>
      </c>
      <c r="D202" s="4">
        <f t="shared" si="205"/>
        <v>6806.5166147235286</v>
      </c>
      <c r="E202" s="11">
        <f t="shared" si="186"/>
        <v>5.4553182407167866E-6</v>
      </c>
      <c r="F202" s="11">
        <f t="shared" si="187"/>
        <v>1.093671041787059E-5</v>
      </c>
      <c r="G202" s="11">
        <f t="shared" si="188"/>
        <v>2.4146389349506773E-5</v>
      </c>
      <c r="H202" s="4">
        <f t="shared" si="206"/>
        <v>224977.5142448461</v>
      </c>
      <c r="I202" s="4">
        <f t="shared" si="207"/>
        <v>200516.29319704243</v>
      </c>
      <c r="J202" s="4">
        <f t="shared" si="208"/>
        <v>40416.006187557097</v>
      </c>
      <c r="K202" s="4">
        <f t="shared" si="176"/>
        <v>174889.01241756926</v>
      </c>
      <c r="L202" s="4">
        <f t="shared" si="177"/>
        <v>56137.653172296632</v>
      </c>
      <c r="M202" s="4">
        <f t="shared" si="178"/>
        <v>5937.8399371171945</v>
      </c>
      <c r="N202" s="11">
        <f t="shared" si="189"/>
        <v>5.4117417132528711E-3</v>
      </c>
      <c r="O202" s="11">
        <f t="shared" si="190"/>
        <v>8.329388951104022E-3</v>
      </c>
      <c r="P202" s="11">
        <f t="shared" si="191"/>
        <v>6.0362569815572975E-3</v>
      </c>
      <c r="Q202" s="4">
        <f t="shared" si="192"/>
        <v>4903.0666424366</v>
      </c>
      <c r="R202" s="4">
        <f t="shared" si="193"/>
        <v>16498.191460066108</v>
      </c>
      <c r="S202" s="4">
        <f t="shared" si="194"/>
        <v>4013.6285074702096</v>
      </c>
      <c r="T202" s="4">
        <f t="shared" si="209"/>
        <v>21.79358527848488</v>
      </c>
      <c r="U202" s="4">
        <f t="shared" si="210"/>
        <v>82.278558001537263</v>
      </c>
      <c r="V202" s="4">
        <f t="shared" si="211"/>
        <v>99.30789521469066</v>
      </c>
      <c r="W202" s="11">
        <f t="shared" si="195"/>
        <v>-1.219247815263802E-2</v>
      </c>
      <c r="X202" s="11">
        <f t="shared" si="196"/>
        <v>-1.3228699347321071E-2</v>
      </c>
      <c r="Y202" s="11">
        <f t="shared" si="197"/>
        <v>-1.2203590333800474E-2</v>
      </c>
      <c r="Z202" s="4">
        <f t="shared" si="220"/>
        <v>7916.8802903692704</v>
      </c>
      <c r="AA202" s="4">
        <f t="shared" si="212"/>
        <v>68923.961083046554</v>
      </c>
      <c r="AB202" s="4">
        <f t="shared" si="213"/>
        <v>7552.8307108530607</v>
      </c>
      <c r="AC202" s="12">
        <f t="shared" si="214"/>
        <v>1.6036328083228841</v>
      </c>
      <c r="AD202" s="12">
        <f t="shared" si="215"/>
        <v>4.1567851162308251</v>
      </c>
      <c r="AE202" s="12">
        <f t="shared" si="216"/>
        <v>1.8700970295973014</v>
      </c>
      <c r="AF202" s="11">
        <f t="shared" si="198"/>
        <v>-2.9039671966837322E-3</v>
      </c>
      <c r="AG202" s="11">
        <f t="shared" si="199"/>
        <v>2.0567434751257441E-3</v>
      </c>
      <c r="AH202" s="11">
        <f t="shared" si="200"/>
        <v>8.257041531207765E-4</v>
      </c>
      <c r="AI202" s="1">
        <f t="shared" si="179"/>
        <v>424780.9332974804</v>
      </c>
      <c r="AJ202" s="1">
        <f t="shared" si="180"/>
        <v>367587.28104899725</v>
      </c>
      <c r="AK202" s="1">
        <f t="shared" si="181"/>
        <v>75798.408273717228</v>
      </c>
      <c r="AL202" s="19">
        <f t="shared" si="217"/>
        <v>54.828307537432124</v>
      </c>
      <c r="AM202" s="19">
        <f t="shared" si="217"/>
        <v>22.220879320700085</v>
      </c>
      <c r="AN202" s="19">
        <f t="shared" si="217"/>
        <v>3.6667512696467166</v>
      </c>
      <c r="AO202" s="7">
        <f t="shared" ref="AO202:AQ217" si="226">AO$5*AO201</f>
        <v>4.2133969017496354E-3</v>
      </c>
      <c r="AP202" s="7">
        <f t="shared" si="226"/>
        <v>6.4883146065451971E-3</v>
      </c>
      <c r="AQ202" s="7">
        <f t="shared" si="226"/>
        <v>4.696502214253306E-3</v>
      </c>
      <c r="AR202" s="1">
        <f t="shared" si="221"/>
        <v>224977.5142448461</v>
      </c>
      <c r="AS202" s="1">
        <f t="shared" si="218"/>
        <v>200516.29319704243</v>
      </c>
      <c r="AT202" s="1">
        <f t="shared" si="219"/>
        <v>40416.006187557097</v>
      </c>
      <c r="AU202" s="1">
        <f t="shared" si="182"/>
        <v>44995.502848969219</v>
      </c>
      <c r="AV202" s="1">
        <f t="shared" si="183"/>
        <v>40103.258639408486</v>
      </c>
      <c r="AW202" s="1">
        <f t="shared" si="184"/>
        <v>8083.20123751142</v>
      </c>
      <c r="AX202" s="16">
        <v>0</v>
      </c>
      <c r="AY202" s="16">
        <v>0</v>
      </c>
      <c r="AZ202" s="16">
        <v>0</v>
      </c>
      <c r="BA202">
        <f t="shared" si="222"/>
        <v>0</v>
      </c>
      <c r="BB202">
        <f t="shared" si="223"/>
        <v>0</v>
      </c>
      <c r="BC202">
        <f t="shared" si="223"/>
        <v>0</v>
      </c>
      <c r="BD202">
        <f t="shared" si="223"/>
        <v>0</v>
      </c>
      <c r="BE202">
        <f t="shared" si="224"/>
        <v>0</v>
      </c>
      <c r="BF202">
        <f t="shared" si="224"/>
        <v>0</v>
      </c>
      <c r="BG202">
        <f t="shared" si="224"/>
        <v>0</v>
      </c>
      <c r="BH202">
        <f t="shared" si="202"/>
        <v>0</v>
      </c>
      <c r="BI202">
        <f t="shared" si="170"/>
        <v>0</v>
      </c>
      <c r="BJ202">
        <f t="shared" si="170"/>
        <v>0</v>
      </c>
      <c r="BK202" s="7">
        <f t="shared" si="225"/>
        <v>3.6710968239402425E-2</v>
      </c>
    </row>
    <row r="203" spans="1:63">
      <c r="A203">
        <f t="shared" si="185"/>
        <v>2157</v>
      </c>
      <c r="B203" s="4">
        <f t="shared" si="203"/>
        <v>1286.4083174386158</v>
      </c>
      <c r="C203" s="4">
        <f t="shared" si="204"/>
        <v>3571.9052223436611</v>
      </c>
      <c r="D203" s="4">
        <f t="shared" si="205"/>
        <v>6806.6727498838072</v>
      </c>
      <c r="E203" s="11">
        <f t="shared" si="186"/>
        <v>5.1825523286809467E-6</v>
      </c>
      <c r="F203" s="11">
        <f t="shared" si="187"/>
        <v>1.038987489697706E-5</v>
      </c>
      <c r="G203" s="11">
        <f t="shared" si="188"/>
        <v>2.2939069882031434E-5</v>
      </c>
      <c r="H203" s="4">
        <f t="shared" si="206"/>
        <v>226184.03221980223</v>
      </c>
      <c r="I203" s="4">
        <f t="shared" si="207"/>
        <v>202171.87443931159</v>
      </c>
      <c r="J203" s="4">
        <f t="shared" si="208"/>
        <v>40658.453674612196</v>
      </c>
      <c r="K203" s="4">
        <f t="shared" si="176"/>
        <v>175826.0026413388</v>
      </c>
      <c r="L203" s="4">
        <f t="shared" si="177"/>
        <v>56600.570803124232</v>
      </c>
      <c r="M203" s="4">
        <f t="shared" si="178"/>
        <v>5973.32282138968</v>
      </c>
      <c r="N203" s="11">
        <f t="shared" si="189"/>
        <v>5.3576277366833569E-3</v>
      </c>
      <c r="O203" s="11">
        <f t="shared" si="190"/>
        <v>8.2461165486704679E-3</v>
      </c>
      <c r="P203" s="11">
        <f t="shared" si="191"/>
        <v>5.9757225941177161E-3</v>
      </c>
      <c r="Q203" s="4">
        <f t="shared" si="192"/>
        <v>4869.2598685780977</v>
      </c>
      <c r="R203" s="4">
        <f t="shared" si="193"/>
        <v>16414.358684690989</v>
      </c>
      <c r="S203" s="4">
        <f t="shared" si="194"/>
        <v>3988.4309538226244</v>
      </c>
      <c r="T203" s="4">
        <f t="shared" si="209"/>
        <v>21.527867466109299</v>
      </c>
      <c r="U203" s="4">
        <f t="shared" si="210"/>
        <v>81.190119695003801</v>
      </c>
      <c r="V203" s="4">
        <f t="shared" si="211"/>
        <v>98.095982344578587</v>
      </c>
      <c r="W203" s="11">
        <f t="shared" si="195"/>
        <v>-1.219247815263802E-2</v>
      </c>
      <c r="X203" s="11">
        <f t="shared" si="196"/>
        <v>-1.3228699347321071E-2</v>
      </c>
      <c r="Y203" s="11">
        <f t="shared" si="197"/>
        <v>-1.2203590333800474E-2</v>
      </c>
      <c r="Z203" s="4">
        <f t="shared" si="220"/>
        <v>7839.8854525192901</v>
      </c>
      <c r="AA203" s="4">
        <f t="shared" si="212"/>
        <v>68720.487014902013</v>
      </c>
      <c r="AB203" s="4">
        <f t="shared" si="213"/>
        <v>7512.0723816807431</v>
      </c>
      <c r="AC203" s="12">
        <f t="shared" si="214"/>
        <v>1.5989759112519886</v>
      </c>
      <c r="AD203" s="12">
        <f t="shared" si="215"/>
        <v>4.1653345568961324</v>
      </c>
      <c r="AE203" s="12">
        <f t="shared" si="216"/>
        <v>1.8716411764813787</v>
      </c>
      <c r="AF203" s="11">
        <f t="shared" si="198"/>
        <v>-2.9039671966837322E-3</v>
      </c>
      <c r="AG203" s="11">
        <f t="shared" si="199"/>
        <v>2.0567434751257441E-3</v>
      </c>
      <c r="AH203" s="11">
        <f t="shared" si="200"/>
        <v>8.257041531207765E-4</v>
      </c>
      <c r="AI203" s="1">
        <f t="shared" si="179"/>
        <v>427298.34281670162</v>
      </c>
      <c r="AJ203" s="1">
        <f t="shared" si="180"/>
        <v>370931.81158350606</v>
      </c>
      <c r="AK203" s="1">
        <f t="shared" si="181"/>
        <v>76301.768683856921</v>
      </c>
      <c r="AL203" s="19">
        <f t="shared" si="217"/>
        <v>55.057010824327456</v>
      </c>
      <c r="AM203" s="19">
        <f t="shared" si="217"/>
        <v>22.363613616008191</v>
      </c>
      <c r="AN203" s="19">
        <f t="shared" si="217"/>
        <v>3.683799966049158</v>
      </c>
      <c r="AO203" s="7">
        <f t="shared" si="226"/>
        <v>4.1712629327321392E-3</v>
      </c>
      <c r="AP203" s="7">
        <f t="shared" si="226"/>
        <v>6.4234314604797449E-3</v>
      </c>
      <c r="AQ203" s="7">
        <f t="shared" si="226"/>
        <v>4.6495371921107731E-3</v>
      </c>
      <c r="AR203" s="1">
        <f t="shared" si="221"/>
        <v>226184.03221980223</v>
      </c>
      <c r="AS203" s="1">
        <f t="shared" si="218"/>
        <v>202171.87443931159</v>
      </c>
      <c r="AT203" s="1">
        <f t="shared" si="219"/>
        <v>40658.453674612196</v>
      </c>
      <c r="AU203" s="1">
        <f t="shared" si="182"/>
        <v>45236.80644396045</v>
      </c>
      <c r="AV203" s="1">
        <f t="shared" si="183"/>
        <v>40434.374887862323</v>
      </c>
      <c r="AW203" s="1">
        <f t="shared" si="184"/>
        <v>8131.6907349224393</v>
      </c>
      <c r="AX203" s="16">
        <v>0</v>
      </c>
      <c r="AY203" s="16">
        <v>0</v>
      </c>
      <c r="AZ203" s="16">
        <v>0</v>
      </c>
      <c r="BA203">
        <f t="shared" si="222"/>
        <v>0</v>
      </c>
      <c r="BB203">
        <f t="shared" si="223"/>
        <v>0</v>
      </c>
      <c r="BC203">
        <f t="shared" si="223"/>
        <v>0</v>
      </c>
      <c r="BD203">
        <f t="shared" si="223"/>
        <v>0</v>
      </c>
      <c r="BE203">
        <f t="shared" si="224"/>
        <v>0</v>
      </c>
      <c r="BF203">
        <f t="shared" si="224"/>
        <v>0</v>
      </c>
      <c r="BG203">
        <f t="shared" si="224"/>
        <v>0</v>
      </c>
      <c r="BH203">
        <f t="shared" si="202"/>
        <v>0</v>
      </c>
      <c r="BI203">
        <f t="shared" si="170"/>
        <v>0</v>
      </c>
      <c r="BJ203">
        <f t="shared" si="170"/>
        <v>0</v>
      </c>
      <c r="BK203" s="7">
        <f t="shared" si="225"/>
        <v>3.6646154892158361E-2</v>
      </c>
    </row>
    <row r="204" spans="1:63">
      <c r="A204">
        <f t="shared" si="185"/>
        <v>2158</v>
      </c>
      <c r="B204" s="4">
        <f t="shared" si="203"/>
        <v>1286.4146509731158</v>
      </c>
      <c r="C204" s="4">
        <f t="shared" si="204"/>
        <v>3571.940478409645</v>
      </c>
      <c r="D204" s="4">
        <f t="shared" si="205"/>
        <v>6806.8210816885867</v>
      </c>
      <c r="E204" s="11">
        <f t="shared" si="186"/>
        <v>4.9234247122468991E-6</v>
      </c>
      <c r="F204" s="11">
        <f t="shared" si="187"/>
        <v>9.8703811521282059E-6</v>
      </c>
      <c r="G204" s="11">
        <f t="shared" si="188"/>
        <v>2.1792116387929863E-5</v>
      </c>
      <c r="H204" s="4">
        <f t="shared" si="206"/>
        <v>227384.84463079378</v>
      </c>
      <c r="I204" s="4">
        <f t="shared" si="207"/>
        <v>203824.35268285454</v>
      </c>
      <c r="J204" s="4">
        <f t="shared" si="208"/>
        <v>40899.872389930882</v>
      </c>
      <c r="K204" s="4">
        <f t="shared" si="176"/>
        <v>176758.5937075477</v>
      </c>
      <c r="L204" s="4">
        <f t="shared" si="177"/>
        <v>57062.639737380057</v>
      </c>
      <c r="M204" s="4">
        <f t="shared" si="178"/>
        <v>6008.6598280007593</v>
      </c>
      <c r="N204" s="11">
        <f t="shared" si="189"/>
        <v>5.3040565797952688E-3</v>
      </c>
      <c r="O204" s="11">
        <f t="shared" si="190"/>
        <v>8.1636797597510746E-3</v>
      </c>
      <c r="P204" s="11">
        <f t="shared" si="191"/>
        <v>5.9158039281825836E-3</v>
      </c>
      <c r="Q204" s="4">
        <f t="shared" si="192"/>
        <v>4835.4272675418679</v>
      </c>
      <c r="R204" s="4">
        <f t="shared" si="193"/>
        <v>16329.608147849214</v>
      </c>
      <c r="S204" s="4">
        <f t="shared" si="194"/>
        <v>3963.150974482418</v>
      </c>
      <c r="T204" s="4">
        <f t="shared" si="209"/>
        <v>21.265389412355876</v>
      </c>
      <c r="U204" s="4">
        <f t="shared" si="210"/>
        <v>80.116080011585581</v>
      </c>
      <c r="V204" s="4">
        <f t="shared" si="211"/>
        <v>96.898859162653622</v>
      </c>
      <c r="W204" s="11">
        <f t="shared" si="195"/>
        <v>-1.219247815263802E-2</v>
      </c>
      <c r="X204" s="11">
        <f t="shared" si="196"/>
        <v>-1.3228699347321071E-2</v>
      </c>
      <c r="Y204" s="11">
        <f t="shared" si="197"/>
        <v>-1.2203590333800474E-2</v>
      </c>
      <c r="Z204" s="4">
        <f t="shared" si="220"/>
        <v>7763.2194427835802</v>
      </c>
      <c r="AA204" s="4">
        <f t="shared" si="212"/>
        <v>68511.91767445195</v>
      </c>
      <c r="AB204" s="4">
        <f t="shared" si="213"/>
        <v>7471.0754112403756</v>
      </c>
      <c r="AC204" s="12">
        <f t="shared" si="214"/>
        <v>1.5943325376574253</v>
      </c>
      <c r="AD204" s="12">
        <f t="shared" si="215"/>
        <v>4.173901581567744</v>
      </c>
      <c r="AE204" s="12">
        <f t="shared" si="216"/>
        <v>1.8731865983739513</v>
      </c>
      <c r="AF204" s="11">
        <f t="shared" si="198"/>
        <v>-2.9039671966837322E-3</v>
      </c>
      <c r="AG204" s="11">
        <f t="shared" si="199"/>
        <v>2.0567434751257441E-3</v>
      </c>
      <c r="AH204" s="11">
        <f t="shared" si="200"/>
        <v>8.257041531207765E-4</v>
      </c>
      <c r="AI204" s="1">
        <f t="shared" si="179"/>
        <v>429805.31497899193</v>
      </c>
      <c r="AJ204" s="1">
        <f t="shared" si="180"/>
        <v>374273.00531301775</v>
      </c>
      <c r="AK204" s="1">
        <f t="shared" si="181"/>
        <v>76803.282550393662</v>
      </c>
      <c r="AL204" s="19">
        <f t="shared" si="217"/>
        <v>55.284371520081621</v>
      </c>
      <c r="AM204" s="19">
        <f t="shared" si="217"/>
        <v>22.505828243886562</v>
      </c>
      <c r="AN204" s="19">
        <f t="shared" si="217"/>
        <v>3.7007566513500958</v>
      </c>
      <c r="AO204" s="7">
        <f t="shared" si="226"/>
        <v>4.1295503034048178E-3</v>
      </c>
      <c r="AP204" s="7">
        <f t="shared" si="226"/>
        <v>6.3591971458749471E-3</v>
      </c>
      <c r="AQ204" s="7">
        <f t="shared" si="226"/>
        <v>4.6030418201896649E-3</v>
      </c>
      <c r="AR204" s="1">
        <f t="shared" si="221"/>
        <v>227384.84463079378</v>
      </c>
      <c r="AS204" s="1">
        <f t="shared" si="218"/>
        <v>203824.35268285454</v>
      </c>
      <c r="AT204" s="1">
        <f t="shared" si="219"/>
        <v>40899.872389930882</v>
      </c>
      <c r="AU204" s="1">
        <f t="shared" si="182"/>
        <v>45476.968926158763</v>
      </c>
      <c r="AV204" s="1">
        <f t="shared" si="183"/>
        <v>40764.87053657091</v>
      </c>
      <c r="AW204" s="1">
        <f t="shared" si="184"/>
        <v>8179.9744779861767</v>
      </c>
      <c r="AX204" s="16">
        <v>0</v>
      </c>
      <c r="AY204" s="16">
        <v>0</v>
      </c>
      <c r="AZ204" s="16">
        <v>0</v>
      </c>
      <c r="BA204">
        <f t="shared" si="222"/>
        <v>0</v>
      </c>
      <c r="BB204">
        <f t="shared" si="223"/>
        <v>0</v>
      </c>
      <c r="BC204">
        <f t="shared" si="223"/>
        <v>0</v>
      </c>
      <c r="BD204">
        <f t="shared" si="223"/>
        <v>0</v>
      </c>
      <c r="BE204">
        <f t="shared" si="224"/>
        <v>0</v>
      </c>
      <c r="BF204">
        <f t="shared" si="224"/>
        <v>0</v>
      </c>
      <c r="BG204">
        <f t="shared" si="224"/>
        <v>0</v>
      </c>
      <c r="BH204">
        <f t="shared" si="202"/>
        <v>0</v>
      </c>
      <c r="BI204">
        <f t="shared" si="170"/>
        <v>0</v>
      </c>
      <c r="BJ204">
        <f t="shared" si="170"/>
        <v>0</v>
      </c>
      <c r="BK204" s="7">
        <f t="shared" si="225"/>
        <v>3.6581936921337127E-2</v>
      </c>
    </row>
    <row r="205" spans="1:63">
      <c r="A205">
        <f t="shared" si="185"/>
        <v>2159</v>
      </c>
      <c r="B205" s="4">
        <f t="shared" si="203"/>
        <v>1286.4206678605144</v>
      </c>
      <c r="C205" s="4">
        <f t="shared" si="204"/>
        <v>3571.9739720029211</v>
      </c>
      <c r="D205" s="4">
        <f t="shared" si="205"/>
        <v>6806.961999973968</v>
      </c>
      <c r="E205" s="11">
        <f t="shared" si="186"/>
        <v>4.6772534766345542E-6</v>
      </c>
      <c r="F205" s="11">
        <f t="shared" si="187"/>
        <v>9.376862094521795E-6</v>
      </c>
      <c r="G205" s="11">
        <f t="shared" si="188"/>
        <v>2.0702510568533371E-5</v>
      </c>
      <c r="H205" s="4">
        <f t="shared" si="206"/>
        <v>228579.91673314539</v>
      </c>
      <c r="I205" s="4">
        <f t="shared" si="207"/>
        <v>205473.60205383468</v>
      </c>
      <c r="J205" s="4">
        <f t="shared" si="208"/>
        <v>41140.253948401827</v>
      </c>
      <c r="K205" s="4">
        <f t="shared" si="176"/>
        <v>177686.75709579795</v>
      </c>
      <c r="L205" s="4">
        <f t="shared" si="177"/>
        <v>57523.823987614051</v>
      </c>
      <c r="M205" s="4">
        <f t="shared" si="178"/>
        <v>6043.849510039744</v>
      </c>
      <c r="N205" s="11">
        <f t="shared" si="189"/>
        <v>5.2510227015378774E-3</v>
      </c>
      <c r="O205" s="11">
        <f t="shared" si="190"/>
        <v>8.0820700261414746E-3</v>
      </c>
      <c r="P205" s="11">
        <f t="shared" si="191"/>
        <v>5.8564943009418169E-3</v>
      </c>
      <c r="Q205" s="4">
        <f t="shared" si="192"/>
        <v>4801.5752441955028</v>
      </c>
      <c r="R205" s="4">
        <f t="shared" si="193"/>
        <v>16243.972139273217</v>
      </c>
      <c r="S205" s="4">
        <f t="shared" si="194"/>
        <v>3937.7947477847333</v>
      </c>
      <c r="T205" s="4">
        <f t="shared" si="209"/>
        <v>21.006111616538387</v>
      </c>
      <c r="U205" s="4">
        <f t="shared" si="210"/>
        <v>79.056248476226401</v>
      </c>
      <c r="V205" s="4">
        <f t="shared" si="211"/>
        <v>95.716345181619971</v>
      </c>
      <c r="W205" s="11">
        <f t="shared" si="195"/>
        <v>-1.219247815263802E-2</v>
      </c>
      <c r="X205" s="11">
        <f t="shared" si="196"/>
        <v>-1.3228699347321071E-2</v>
      </c>
      <c r="Y205" s="11">
        <f t="shared" si="197"/>
        <v>-1.2203590333800474E-2</v>
      </c>
      <c r="Z205" s="4">
        <f t="shared" si="220"/>
        <v>7686.8915327160075</v>
      </c>
      <c r="AA205" s="4">
        <f t="shared" si="212"/>
        <v>68298.361161075532</v>
      </c>
      <c r="AB205" s="4">
        <f t="shared" si="213"/>
        <v>7429.8510902361522</v>
      </c>
      <c r="AC205" s="12">
        <f t="shared" si="214"/>
        <v>1.5897026482674625</v>
      </c>
      <c r="AD205" s="12">
        <f t="shared" si="215"/>
        <v>4.1824862264114504</v>
      </c>
      <c r="AE205" s="12">
        <f t="shared" si="216"/>
        <v>1.8747332963277989</v>
      </c>
      <c r="AF205" s="11">
        <f t="shared" si="198"/>
        <v>-2.9039671966837322E-3</v>
      </c>
      <c r="AG205" s="11">
        <f t="shared" si="199"/>
        <v>2.0567434751257441E-3</v>
      </c>
      <c r="AH205" s="11">
        <f t="shared" si="200"/>
        <v>8.257041531207765E-4</v>
      </c>
      <c r="AI205" s="1">
        <f t="shared" si="179"/>
        <v>432301.75240725151</v>
      </c>
      <c r="AJ205" s="1">
        <f t="shared" si="180"/>
        <v>377610.57531828689</v>
      </c>
      <c r="AK205" s="1">
        <f t="shared" si="181"/>
        <v>77302.928773340478</v>
      </c>
      <c r="AL205" s="19">
        <f t="shared" si="217"/>
        <v>55.510388117334067</v>
      </c>
      <c r="AM205" s="19">
        <f t="shared" si="217"/>
        <v>22.6475160526333</v>
      </c>
      <c r="AN205" s="19">
        <f t="shared" si="217"/>
        <v>3.71762104160628</v>
      </c>
      <c r="AO205" s="7">
        <f t="shared" si="226"/>
        <v>4.08825480037077E-3</v>
      </c>
      <c r="AP205" s="7">
        <f t="shared" si="226"/>
        <v>6.2956051744161978E-3</v>
      </c>
      <c r="AQ205" s="7">
        <f t="shared" si="226"/>
        <v>4.5570114019877683E-3</v>
      </c>
      <c r="AR205" s="1">
        <f t="shared" si="221"/>
        <v>228579.91673314539</v>
      </c>
      <c r="AS205" s="1">
        <f t="shared" si="218"/>
        <v>205473.60205383468</v>
      </c>
      <c r="AT205" s="1">
        <f t="shared" si="219"/>
        <v>41140.253948401827</v>
      </c>
      <c r="AU205" s="1">
        <f t="shared" si="182"/>
        <v>45715.98334662908</v>
      </c>
      <c r="AV205" s="1">
        <f t="shared" si="183"/>
        <v>41094.720410766939</v>
      </c>
      <c r="AW205" s="1">
        <f t="shared" si="184"/>
        <v>8228.0507896803665</v>
      </c>
      <c r="AX205" s="16">
        <v>0</v>
      </c>
      <c r="AY205" s="16">
        <v>0</v>
      </c>
      <c r="AZ205" s="16">
        <v>0</v>
      </c>
      <c r="BA205">
        <f t="shared" si="222"/>
        <v>0</v>
      </c>
      <c r="BB205">
        <f t="shared" si="223"/>
        <v>0</v>
      </c>
      <c r="BC205">
        <f t="shared" si="223"/>
        <v>0</v>
      </c>
      <c r="BD205">
        <f t="shared" si="223"/>
        <v>0</v>
      </c>
      <c r="BE205">
        <f t="shared" si="224"/>
        <v>0</v>
      </c>
      <c r="BF205">
        <f t="shared" si="224"/>
        <v>0</v>
      </c>
      <c r="BG205">
        <f t="shared" si="224"/>
        <v>0</v>
      </c>
      <c r="BH205">
        <f t="shared" si="202"/>
        <v>0</v>
      </c>
      <c r="BI205">
        <f t="shared" ref="BI205:BJ268" si="227">2*BC$5*AY205*AS205/AA205*1000</f>
        <v>0</v>
      </c>
      <c r="BJ205">
        <f t="shared" si="227"/>
        <v>0</v>
      </c>
      <c r="BK205" s="7">
        <f t="shared" si="225"/>
        <v>3.651830981206225E-2</v>
      </c>
    </row>
    <row r="206" spans="1:63">
      <c r="A206">
        <f t="shared" si="185"/>
        <v>2160</v>
      </c>
      <c r="B206" s="4">
        <f t="shared" si="203"/>
        <v>1286.4263839302787</v>
      </c>
      <c r="C206" s="4">
        <f t="shared" si="204"/>
        <v>3572.0057912148945</v>
      </c>
      <c r="D206" s="4">
        <f t="shared" si="205"/>
        <v>6807.0958751165745</v>
      </c>
      <c r="E206" s="11">
        <f t="shared" si="186"/>
        <v>4.4433908028028263E-6</v>
      </c>
      <c r="F206" s="11">
        <f t="shared" si="187"/>
        <v>8.9080189897957047E-6</v>
      </c>
      <c r="G206" s="11">
        <f t="shared" si="188"/>
        <v>1.9667385040106701E-5</v>
      </c>
      <c r="H206" s="4">
        <f t="shared" si="206"/>
        <v>229769.21509396625</v>
      </c>
      <c r="I206" s="4">
        <f t="shared" si="207"/>
        <v>207119.49865549023</v>
      </c>
      <c r="J206" s="4">
        <f t="shared" si="208"/>
        <v>41379.590195235214</v>
      </c>
      <c r="K206" s="4">
        <f t="shared" si="176"/>
        <v>178610.46536683844</v>
      </c>
      <c r="L206" s="4">
        <f t="shared" si="177"/>
        <v>57984.088145905742</v>
      </c>
      <c r="M206" s="4">
        <f t="shared" si="178"/>
        <v>6078.8904628916471</v>
      </c>
      <c r="N206" s="11">
        <f t="shared" si="189"/>
        <v>5.1985206221221159E-3</v>
      </c>
      <c r="O206" s="11">
        <f t="shared" si="190"/>
        <v>8.001278885610752E-3</v>
      </c>
      <c r="P206" s="11">
        <f t="shared" si="191"/>
        <v>5.7977871212204768E-3</v>
      </c>
      <c r="Q206" s="4">
        <f t="shared" si="192"/>
        <v>4767.7100780438022</v>
      </c>
      <c r="R206" s="4">
        <f t="shared" si="193"/>
        <v>16157.48262900838</v>
      </c>
      <c r="S206" s="4">
        <f t="shared" si="194"/>
        <v>3912.3683400638256</v>
      </c>
      <c r="T206" s="4">
        <f t="shared" si="209"/>
        <v>20.749995059581867</v>
      </c>
      <c r="U206" s="4">
        <f t="shared" si="210"/>
        <v>78.010437133607297</v>
      </c>
      <c r="V206" s="4">
        <f t="shared" si="211"/>
        <v>94.54826211677485</v>
      </c>
      <c r="W206" s="11">
        <f t="shared" si="195"/>
        <v>-1.219247815263802E-2</v>
      </c>
      <c r="X206" s="11">
        <f t="shared" si="196"/>
        <v>-1.3228699347321071E-2</v>
      </c>
      <c r="Y206" s="11">
        <f t="shared" si="197"/>
        <v>-1.2203590333800474E-2</v>
      </c>
      <c r="Z206" s="4">
        <f t="shared" si="220"/>
        <v>7610.9106766792847</v>
      </c>
      <c r="AA206" s="4">
        <f t="shared" si="212"/>
        <v>68079.925276657261</v>
      </c>
      <c r="AB206" s="4">
        <f t="shared" si="213"/>
        <v>7388.4105358722773</v>
      </c>
      <c r="AC206" s="12">
        <f t="shared" si="214"/>
        <v>1.5850862039244127</v>
      </c>
      <c r="AD206" s="12">
        <f t="shared" si="215"/>
        <v>4.191088527667425</v>
      </c>
      <c r="AE206" s="12">
        <f t="shared" si="216"/>
        <v>1.8762812713965706</v>
      </c>
      <c r="AF206" s="11">
        <f t="shared" si="198"/>
        <v>-2.9039671966837322E-3</v>
      </c>
      <c r="AG206" s="11">
        <f t="shared" si="199"/>
        <v>2.0567434751257441E-3</v>
      </c>
      <c r="AH206" s="11">
        <f t="shared" si="200"/>
        <v>8.257041531207765E-4</v>
      </c>
      <c r="AI206" s="1">
        <f t="shared" si="179"/>
        <v>434787.56051315542</v>
      </c>
      <c r="AJ206" s="1">
        <f t="shared" si="180"/>
        <v>380944.23819722515</v>
      </c>
      <c r="AK206" s="1">
        <f t="shared" si="181"/>
        <v>77800.6866856868</v>
      </c>
      <c r="AL206" s="19">
        <f t="shared" si="217"/>
        <v>55.735059321918293</v>
      </c>
      <c r="AM206" s="19">
        <f t="shared" si="217"/>
        <v>22.788670073689445</v>
      </c>
      <c r="AN206" s="19">
        <f t="shared" si="217"/>
        <v>3.7343928706664009</v>
      </c>
      <c r="AO206" s="7">
        <f t="shared" si="226"/>
        <v>4.0473722523670626E-3</v>
      </c>
      <c r="AP206" s="7">
        <f t="shared" si="226"/>
        <v>6.2326491226720356E-3</v>
      </c>
      <c r="AQ206" s="7">
        <f t="shared" si="226"/>
        <v>4.5114412879678906E-3</v>
      </c>
      <c r="AR206" s="1">
        <f t="shared" si="221"/>
        <v>229769.21509396625</v>
      </c>
      <c r="AS206" s="1">
        <f t="shared" si="218"/>
        <v>207119.49865549023</v>
      </c>
      <c r="AT206" s="1">
        <f t="shared" si="219"/>
        <v>41379.590195235214</v>
      </c>
      <c r="AU206" s="1">
        <f t="shared" si="182"/>
        <v>45953.843018793254</v>
      </c>
      <c r="AV206" s="1">
        <f t="shared" si="183"/>
        <v>41423.899731098049</v>
      </c>
      <c r="AW206" s="1">
        <f t="shared" si="184"/>
        <v>8275.9180390470428</v>
      </c>
      <c r="AX206" s="16">
        <v>0</v>
      </c>
      <c r="AY206" s="16">
        <v>0</v>
      </c>
      <c r="AZ206" s="16">
        <v>0</v>
      </c>
      <c r="BA206">
        <f t="shared" si="222"/>
        <v>0</v>
      </c>
      <c r="BB206">
        <f t="shared" si="223"/>
        <v>0</v>
      </c>
      <c r="BC206">
        <f t="shared" si="223"/>
        <v>0</v>
      </c>
      <c r="BD206">
        <f t="shared" si="223"/>
        <v>0</v>
      </c>
      <c r="BE206">
        <f t="shared" si="224"/>
        <v>0</v>
      </c>
      <c r="BF206">
        <f t="shared" si="224"/>
        <v>0</v>
      </c>
      <c r="BG206">
        <f t="shared" si="224"/>
        <v>0</v>
      </c>
      <c r="BH206">
        <f t="shared" si="202"/>
        <v>0</v>
      </c>
      <c r="BI206">
        <f t="shared" si="227"/>
        <v>0</v>
      </c>
      <c r="BJ206">
        <f t="shared" si="227"/>
        <v>0</v>
      </c>
      <c r="BK206" s="7">
        <f t="shared" si="225"/>
        <v>3.6455269044935762E-2</v>
      </c>
    </row>
    <row r="207" spans="1:63">
      <c r="A207">
        <f t="shared" si="185"/>
        <v>2161</v>
      </c>
      <c r="B207" s="4">
        <f t="shared" si="203"/>
        <v>1286.4318142206835</v>
      </c>
      <c r="C207" s="4">
        <f t="shared" si="204"/>
        <v>3572.0360197355435</v>
      </c>
      <c r="D207" s="4">
        <f t="shared" si="205"/>
        <v>6807.223059003376</v>
      </c>
      <c r="E207" s="11">
        <f t="shared" si="186"/>
        <v>4.2212212626626845E-6</v>
      </c>
      <c r="F207" s="11">
        <f t="shared" si="187"/>
        <v>8.462618040305919E-6</v>
      </c>
      <c r="G207" s="11">
        <f t="shared" si="188"/>
        <v>1.8684015788101366E-5</v>
      </c>
      <c r="H207" s="4">
        <f t="shared" si="206"/>
        <v>230952.70757953636</v>
      </c>
      <c r="I207" s="4">
        <f t="shared" si="207"/>
        <v>208761.9205772779</v>
      </c>
      <c r="J207" s="4">
        <f t="shared" si="208"/>
        <v>41617.873205783559</v>
      </c>
      <c r="K207" s="4">
        <f t="shared" si="176"/>
        <v>179529.69215041283</v>
      </c>
      <c r="L207" s="4">
        <f t="shared" si="177"/>
        <v>58443.397385655036</v>
      </c>
      <c r="M207" s="4">
        <f t="shared" si="178"/>
        <v>6113.7813239040088</v>
      </c>
      <c r="N207" s="11">
        <f t="shared" si="189"/>
        <v>5.1465449221379522E-3</v>
      </c>
      <c r="O207" s="11">
        <f t="shared" si="190"/>
        <v>7.921297970462815E-3</v>
      </c>
      <c r="P207" s="11">
        <f t="shared" si="191"/>
        <v>5.7396758874586062E-3</v>
      </c>
      <c r="Q207" s="4">
        <f t="shared" si="192"/>
        <v>4733.8379239738742</v>
      </c>
      <c r="R207" s="4">
        <f t="shared" si="193"/>
        <v>16070.171260154664</v>
      </c>
      <c r="S207" s="4">
        <f t="shared" si="194"/>
        <v>3886.8777064751671</v>
      </c>
      <c r="T207" s="4">
        <f t="shared" si="209"/>
        <v>20.497001198150567</v>
      </c>
      <c r="U207" s="4">
        <f t="shared" si="210"/>
        <v>76.978460514813719</v>
      </c>
      <c r="V207" s="4">
        <f t="shared" si="211"/>
        <v>93.394433859128938</v>
      </c>
      <c r="W207" s="11">
        <f t="shared" si="195"/>
        <v>-1.219247815263802E-2</v>
      </c>
      <c r="X207" s="11">
        <f t="shared" si="196"/>
        <v>-1.3228699347321071E-2</v>
      </c>
      <c r="Y207" s="11">
        <f t="shared" si="197"/>
        <v>-1.2203590333800474E-2</v>
      </c>
      <c r="Z207" s="4">
        <f t="shared" si="220"/>
        <v>7535.2855167348407</v>
      </c>
      <c r="AA207" s="4">
        <f t="shared" si="212"/>
        <v>67856.717485464469</v>
      </c>
      <c r="AB207" s="4">
        <f t="shared" si="213"/>
        <v>7346.7646925865783</v>
      </c>
      <c r="AC207" s="12">
        <f t="shared" si="214"/>
        <v>1.5804831655843004</v>
      </c>
      <c r="AD207" s="12">
        <f t="shared" si="215"/>
        <v>4.1997085216503791</v>
      </c>
      <c r="AE207" s="12">
        <f t="shared" si="216"/>
        <v>1.8778305246347855</v>
      </c>
      <c r="AF207" s="11">
        <f t="shared" si="198"/>
        <v>-2.9039671966837322E-3</v>
      </c>
      <c r="AG207" s="11">
        <f t="shared" si="199"/>
        <v>2.0567434751257441E-3</v>
      </c>
      <c r="AH207" s="11">
        <f t="shared" si="200"/>
        <v>8.257041531207765E-4</v>
      </c>
      <c r="AI207" s="1">
        <f t="shared" si="179"/>
        <v>437262.64748063317</v>
      </c>
      <c r="AJ207" s="1">
        <f t="shared" si="180"/>
        <v>384273.71410860069</v>
      </c>
      <c r="AK207" s="1">
        <f t="shared" si="181"/>
        <v>78296.536056165161</v>
      </c>
      <c r="AL207" s="19">
        <f t="shared" si="217"/>
        <v>55.958384049176018</v>
      </c>
      <c r="AM207" s="19">
        <f t="shared" si="217"/>
        <v>22.929283520385674</v>
      </c>
      <c r="AN207" s="19">
        <f t="shared" si="217"/>
        <v>3.7510718899067959</v>
      </c>
      <c r="AO207" s="7">
        <f t="shared" si="226"/>
        <v>4.0068985298433923E-3</v>
      </c>
      <c r="AP207" s="7">
        <f t="shared" si="226"/>
        <v>6.1703226314453151E-3</v>
      </c>
      <c r="AQ207" s="7">
        <f t="shared" si="226"/>
        <v>4.4663268750882116E-3</v>
      </c>
      <c r="AR207" s="1">
        <f t="shared" si="221"/>
        <v>230952.70757953636</v>
      </c>
      <c r="AS207" s="1">
        <f t="shared" si="218"/>
        <v>208761.9205772779</v>
      </c>
      <c r="AT207" s="1">
        <f t="shared" si="219"/>
        <v>41617.873205783559</v>
      </c>
      <c r="AU207" s="1">
        <f t="shared" si="182"/>
        <v>46190.541515907273</v>
      </c>
      <c r="AV207" s="1">
        <f t="shared" si="183"/>
        <v>41752.384115455585</v>
      </c>
      <c r="AW207" s="1">
        <f t="shared" si="184"/>
        <v>8323.5746411567125</v>
      </c>
      <c r="AX207" s="16">
        <v>0</v>
      </c>
      <c r="AY207" s="16">
        <v>0</v>
      </c>
      <c r="AZ207" s="16">
        <v>0</v>
      </c>
      <c r="BA207">
        <f t="shared" si="222"/>
        <v>0</v>
      </c>
      <c r="BB207">
        <f t="shared" si="223"/>
        <v>0</v>
      </c>
      <c r="BC207">
        <f t="shared" si="223"/>
        <v>0</v>
      </c>
      <c r="BD207">
        <f t="shared" si="223"/>
        <v>0</v>
      </c>
      <c r="BE207">
        <f t="shared" si="224"/>
        <v>0</v>
      </c>
      <c r="BF207">
        <f t="shared" si="224"/>
        <v>0</v>
      </c>
      <c r="BG207">
        <f t="shared" si="224"/>
        <v>0</v>
      </c>
      <c r="BH207">
        <f t="shared" si="202"/>
        <v>0</v>
      </c>
      <c r="BI207">
        <f t="shared" si="227"/>
        <v>0</v>
      </c>
      <c r="BJ207">
        <f t="shared" si="227"/>
        <v>0</v>
      </c>
      <c r="BK207" s="7">
        <f t="shared" si="225"/>
        <v>3.6392810098207579E-2</v>
      </c>
    </row>
    <row r="208" spans="1:63">
      <c r="A208">
        <f t="shared" si="185"/>
        <v>2162</v>
      </c>
      <c r="B208" s="4">
        <f t="shared" si="203"/>
        <v>1286.4369730183441</v>
      </c>
      <c r="C208" s="4">
        <f t="shared" si="204"/>
        <v>3572.0647370731813</v>
      </c>
      <c r="D208" s="4">
        <f t="shared" si="205"/>
        <v>6807.343885953328</v>
      </c>
      <c r="E208" s="11">
        <f t="shared" si="186"/>
        <v>4.0101601995295501E-6</v>
      </c>
      <c r="F208" s="11">
        <f t="shared" si="187"/>
        <v>8.0394871382906234E-6</v>
      </c>
      <c r="G208" s="11">
        <f t="shared" si="188"/>
        <v>1.7749814998696296E-5</v>
      </c>
      <c r="H208" s="4">
        <f t="shared" si="206"/>
        <v>232130.36334242526</v>
      </c>
      <c r="I208" s="4">
        <f t="shared" si="207"/>
        <v>210400.74790289465</v>
      </c>
      <c r="J208" s="4">
        <f t="shared" si="208"/>
        <v>41855.095285232535</v>
      </c>
      <c r="K208" s="4">
        <f t="shared" si="176"/>
        <v>180444.41213297992</v>
      </c>
      <c r="L208" s="4">
        <f t="shared" si="177"/>
        <v>58901.717463074114</v>
      </c>
      <c r="M208" s="4">
        <f t="shared" si="178"/>
        <v>6148.5207720442613</v>
      </c>
      <c r="N208" s="11">
        <f t="shared" si="189"/>
        <v>5.0950902416784238E-3</v>
      </c>
      <c r="O208" s="11">
        <f t="shared" si="190"/>
        <v>7.842119006099546E-3</v>
      </c>
      <c r="P208" s="11">
        <f t="shared" si="191"/>
        <v>5.6821541857290381E-3</v>
      </c>
      <c r="Q208" s="4">
        <f t="shared" si="192"/>
        <v>4699.9648130347723</v>
      </c>
      <c r="R208" s="4">
        <f t="shared" si="193"/>
        <v>15982.069341980236</v>
      </c>
      <c r="S208" s="4">
        <f t="shared" si="194"/>
        <v>3861.3286918260724</v>
      </c>
      <c r="T208" s="4">
        <f t="shared" si="209"/>
        <v>20.24709195884752</v>
      </c>
      <c r="U208" s="4">
        <f t="shared" si="210"/>
        <v>75.960135604443622</v>
      </c>
      <c r="V208" s="4">
        <f t="shared" si="211"/>
        <v>92.254686448854898</v>
      </c>
      <c r="W208" s="11">
        <f t="shared" si="195"/>
        <v>-1.219247815263802E-2</v>
      </c>
      <c r="X208" s="11">
        <f t="shared" si="196"/>
        <v>-1.3228699347321071E-2</v>
      </c>
      <c r="Y208" s="11">
        <f t="shared" si="197"/>
        <v>-1.2203590333800474E-2</v>
      </c>
      <c r="Z208" s="4">
        <f t="shared" si="220"/>
        <v>7460.0243875393089</v>
      </c>
      <c r="AA208" s="4">
        <f t="shared" si="212"/>
        <v>67628.844875156647</v>
      </c>
      <c r="AB208" s="4">
        <f t="shared" si="213"/>
        <v>7304.9243328053017</v>
      </c>
      <c r="AC208" s="12">
        <f t="shared" si="214"/>
        <v>1.5758934943165326</v>
      </c>
      <c r="AD208" s="12">
        <f t="shared" si="215"/>
        <v>4.2083462447497135</v>
      </c>
      <c r="AE208" s="12">
        <f t="shared" si="216"/>
        <v>1.8793810570978333</v>
      </c>
      <c r="AF208" s="11">
        <f t="shared" si="198"/>
        <v>-2.9039671966837322E-3</v>
      </c>
      <c r="AG208" s="11">
        <f t="shared" si="199"/>
        <v>2.0567434751257441E-3</v>
      </c>
      <c r="AH208" s="11">
        <f t="shared" si="200"/>
        <v>8.257041531207765E-4</v>
      </c>
      <c r="AI208" s="1">
        <f t="shared" si="179"/>
        <v>439726.92424847715</v>
      </c>
      <c r="AJ208" s="1">
        <f t="shared" si="180"/>
        <v>387598.7268131962</v>
      </c>
      <c r="AK208" s="1">
        <f t="shared" si="181"/>
        <v>78790.45709170535</v>
      </c>
      <c r="AL208" s="19">
        <f t="shared" si="217"/>
        <v>56.180361420287284</v>
      </c>
      <c r="AM208" s="19">
        <f t="shared" si="217"/>
        <v>23.06934978664405</v>
      </c>
      <c r="AN208" s="19">
        <f t="shared" si="217"/>
        <v>3.7676578679671513</v>
      </c>
      <c r="AO208" s="7">
        <f t="shared" si="226"/>
        <v>3.9668295445449584E-3</v>
      </c>
      <c r="AP208" s="7">
        <f t="shared" si="226"/>
        <v>6.108619405130862E-3</v>
      </c>
      <c r="AQ208" s="7">
        <f t="shared" si="226"/>
        <v>4.4216636063373295E-3</v>
      </c>
      <c r="AR208" s="1">
        <f t="shared" si="221"/>
        <v>232130.36334242526</v>
      </c>
      <c r="AS208" s="1">
        <f t="shared" si="218"/>
        <v>210400.74790289465</v>
      </c>
      <c r="AT208" s="1">
        <f t="shared" si="219"/>
        <v>41855.095285232535</v>
      </c>
      <c r="AU208" s="1">
        <f t="shared" si="182"/>
        <v>46426.072668485052</v>
      </c>
      <c r="AV208" s="1">
        <f t="shared" si="183"/>
        <v>42080.149580578931</v>
      </c>
      <c r="AW208" s="1">
        <f t="shared" si="184"/>
        <v>8371.0190570465074</v>
      </c>
      <c r="AX208" s="16">
        <v>0</v>
      </c>
      <c r="AY208" s="16">
        <v>0</v>
      </c>
      <c r="AZ208" s="16">
        <v>0</v>
      </c>
      <c r="BA208">
        <f t="shared" si="222"/>
        <v>0</v>
      </c>
      <c r="BB208">
        <f t="shared" si="223"/>
        <v>0</v>
      </c>
      <c r="BC208">
        <f t="shared" si="223"/>
        <v>0</v>
      </c>
      <c r="BD208">
        <f t="shared" si="223"/>
        <v>0</v>
      </c>
      <c r="BE208">
        <f t="shared" si="224"/>
        <v>0</v>
      </c>
      <c r="BF208">
        <f t="shared" si="224"/>
        <v>0</v>
      </c>
      <c r="BG208">
        <f t="shared" si="224"/>
        <v>0</v>
      </c>
      <c r="BH208">
        <f t="shared" si="202"/>
        <v>0</v>
      </c>
      <c r="BI208">
        <f t="shared" si="227"/>
        <v>0</v>
      </c>
      <c r="BJ208">
        <f t="shared" si="227"/>
        <v>0</v>
      </c>
      <c r="BK208" s="7">
        <f t="shared" si="225"/>
        <v>3.6330928449794991E-2</v>
      </c>
    </row>
    <row r="209" spans="1:63">
      <c r="A209">
        <f t="shared" si="185"/>
        <v>2163</v>
      </c>
      <c r="B209" s="4">
        <f t="shared" si="203"/>
        <v>1286.441873895775</v>
      </c>
      <c r="C209" s="4">
        <f t="shared" si="204"/>
        <v>3572.0920187632664</v>
      </c>
      <c r="D209" s="4">
        <f t="shared" si="205"/>
        <v>6807.4586735932053</v>
      </c>
      <c r="E209" s="11">
        <f t="shared" si="186"/>
        <v>3.8096521895530725E-6</v>
      </c>
      <c r="F209" s="11">
        <f t="shared" si="187"/>
        <v>7.6375127813760918E-6</v>
      </c>
      <c r="G209" s="11">
        <f t="shared" si="188"/>
        <v>1.6862324248761479E-5</v>
      </c>
      <c r="H209" s="4">
        <f t="shared" si="206"/>
        <v>233302.1528083586</v>
      </c>
      <c r="I209" s="4">
        <f t="shared" si="207"/>
        <v>212035.86271721433</v>
      </c>
      <c r="J209" s="4">
        <f t="shared" si="208"/>
        <v>42091.248968167834</v>
      </c>
      <c r="K209" s="4">
        <f t="shared" si="176"/>
        <v>181354.60104531725</v>
      </c>
      <c r="L209" s="4">
        <f t="shared" si="177"/>
        <v>59359.014718390601</v>
      </c>
      <c r="M209" s="4">
        <f t="shared" si="178"/>
        <v>6183.107527548259</v>
      </c>
      <c r="N209" s="11">
        <f t="shared" si="189"/>
        <v>5.0441512794896504E-3</v>
      </c>
      <c r="O209" s="11">
        <f t="shared" si="190"/>
        <v>7.7637338096834263E-3</v>
      </c>
      <c r="P209" s="11">
        <f t="shared" si="191"/>
        <v>5.6252156878537907E-3</v>
      </c>
      <c r="Q209" s="4">
        <f t="shared" si="192"/>
        <v>4666.0966532504499</v>
      </c>
      <c r="R209" s="4">
        <f t="shared" si="193"/>
        <v>15893.207843403155</v>
      </c>
      <c r="S209" s="4">
        <f t="shared" si="194"/>
        <v>3835.7270314153138</v>
      </c>
      <c r="T209" s="4">
        <f t="shared" si="209"/>
        <v>20.000229732484819</v>
      </c>
      <c r="U209" s="4">
        <f t="shared" si="210"/>
        <v>74.955281808150701</v>
      </c>
      <c r="V209" s="4">
        <f t="shared" si="211"/>
        <v>91.128848049059854</v>
      </c>
      <c r="W209" s="11">
        <f t="shared" si="195"/>
        <v>-1.219247815263802E-2</v>
      </c>
      <c r="X209" s="11">
        <f t="shared" si="196"/>
        <v>-1.3228699347321071E-2</v>
      </c>
      <c r="Y209" s="11">
        <f t="shared" si="197"/>
        <v>-1.2203590333800474E-2</v>
      </c>
      <c r="Z209" s="4">
        <f t="shared" si="220"/>
        <v>7385.1353212448139</v>
      </c>
      <c r="AA209" s="4">
        <f t="shared" si="212"/>
        <v>67396.414118923873</v>
      </c>
      <c r="AB209" s="4">
        <f t="shared" si="213"/>
        <v>7262.9000577195757</v>
      </c>
      <c r="AC209" s="12">
        <f t="shared" si="214"/>
        <v>1.57131715130357</v>
      </c>
      <c r="AD209" s="12">
        <f t="shared" si="215"/>
        <v>4.2170017334296723</v>
      </c>
      <c r="AE209" s="12">
        <f t="shared" si="216"/>
        <v>1.8809328698419756</v>
      </c>
      <c r="AF209" s="11">
        <f t="shared" si="198"/>
        <v>-2.9039671966837322E-3</v>
      </c>
      <c r="AG209" s="11">
        <f t="shared" si="199"/>
        <v>2.0567434751257441E-3</v>
      </c>
      <c r="AH209" s="11">
        <f t="shared" si="200"/>
        <v>8.257041531207765E-4</v>
      </c>
      <c r="AI209" s="1">
        <f t="shared" si="179"/>
        <v>442180.30449211452</v>
      </c>
      <c r="AJ209" s="1">
        <f t="shared" si="180"/>
        <v>390919.00371245551</v>
      </c>
      <c r="AK209" s="1">
        <f t="shared" si="181"/>
        <v>79282.430439581323</v>
      </c>
      <c r="AL209" s="19">
        <f t="shared" si="217"/>
        <v>56.400990758617439</v>
      </c>
      <c r="AM209" s="19">
        <f t="shared" si="217"/>
        <v>23.208862445636793</v>
      </c>
      <c r="AN209" s="19">
        <f t="shared" si="217"/>
        <v>3.7841505904863131</v>
      </c>
      <c r="AO209" s="7">
        <f t="shared" si="226"/>
        <v>3.9271612490995086E-3</v>
      </c>
      <c r="AP209" s="7">
        <f t="shared" si="226"/>
        <v>6.047533211079553E-3</v>
      </c>
      <c r="AQ209" s="7">
        <f t="shared" si="226"/>
        <v>4.3774469702739559E-3</v>
      </c>
      <c r="AR209" s="1">
        <f t="shared" si="221"/>
        <v>233302.1528083586</v>
      </c>
      <c r="AS209" s="1">
        <f t="shared" si="218"/>
        <v>212035.86271721433</v>
      </c>
      <c r="AT209" s="1">
        <f t="shared" si="219"/>
        <v>42091.248968167834</v>
      </c>
      <c r="AU209" s="1">
        <f t="shared" si="182"/>
        <v>46660.430561671725</v>
      </c>
      <c r="AV209" s="1">
        <f t="shared" si="183"/>
        <v>42407.172543442866</v>
      </c>
      <c r="AW209" s="1">
        <f t="shared" si="184"/>
        <v>8418.2497936335676</v>
      </c>
      <c r="AX209" s="16">
        <v>0</v>
      </c>
      <c r="AY209" s="16">
        <v>0</v>
      </c>
      <c r="AZ209" s="16">
        <v>0</v>
      </c>
      <c r="BA209">
        <f t="shared" si="222"/>
        <v>0</v>
      </c>
      <c r="BB209">
        <f t="shared" si="223"/>
        <v>0</v>
      </c>
      <c r="BC209">
        <f t="shared" si="223"/>
        <v>0</v>
      </c>
      <c r="BD209">
        <f t="shared" si="223"/>
        <v>0</v>
      </c>
      <c r="BE209">
        <f t="shared" si="224"/>
        <v>0</v>
      </c>
      <c r="BF209">
        <f t="shared" si="224"/>
        <v>0</v>
      </c>
      <c r="BG209">
        <f t="shared" si="224"/>
        <v>0</v>
      </c>
      <c r="BH209">
        <f t="shared" si="202"/>
        <v>0</v>
      </c>
      <c r="BI209">
        <f t="shared" si="227"/>
        <v>0</v>
      </c>
      <c r="BJ209">
        <f t="shared" si="227"/>
        <v>0</v>
      </c>
      <c r="BK209" s="7">
        <f t="shared" si="225"/>
        <v>3.6269619579222673E-2</v>
      </c>
    </row>
    <row r="210" spans="1:63">
      <c r="A210">
        <f t="shared" si="185"/>
        <v>2164</v>
      </c>
      <c r="B210" s="4">
        <f t="shared" si="203"/>
        <v>1286.4465297470715</v>
      </c>
      <c r="C210" s="4">
        <f t="shared" si="204"/>
        <v>3572.1179365667931</v>
      </c>
      <c r="D210" s="4">
        <f t="shared" si="205"/>
        <v>6807.5677236898964</v>
      </c>
      <c r="E210" s="11">
        <f t="shared" si="186"/>
        <v>3.6191695800754187E-6</v>
      </c>
      <c r="F210" s="11">
        <f t="shared" si="187"/>
        <v>7.2556371423072865E-6</v>
      </c>
      <c r="G210" s="11">
        <f t="shared" si="188"/>
        <v>1.6019208036323405E-5</v>
      </c>
      <c r="H210" s="4">
        <f t="shared" si="206"/>
        <v>234468.04766284995</v>
      </c>
      <c r="I210" s="4">
        <f t="shared" si="207"/>
        <v>213667.14911214891</v>
      </c>
      <c r="J210" s="4">
        <f t="shared" si="208"/>
        <v>42326.327018020769</v>
      </c>
      <c r="K210" s="4">
        <f t="shared" si="176"/>
        <v>182260.23565001861</v>
      </c>
      <c r="L210" s="4">
        <f t="shared" si="177"/>
        <v>59815.256076765218</v>
      </c>
      <c r="M210" s="4">
        <f t="shared" si="178"/>
        <v>6217.5403515602029</v>
      </c>
      <c r="N210" s="11">
        <f t="shared" si="189"/>
        <v>4.9937227921506011E-3</v>
      </c>
      <c r="O210" s="11">
        <f t="shared" si="190"/>
        <v>7.6861342887699635E-3</v>
      </c>
      <c r="P210" s="11">
        <f t="shared" si="191"/>
        <v>5.5688541495568789E-3</v>
      </c>
      <c r="Q210" s="4">
        <f t="shared" si="192"/>
        <v>4632.2392304648311</v>
      </c>
      <c r="R210" s="4">
        <f t="shared" si="193"/>
        <v>15803.617386834831</v>
      </c>
      <c r="S210" s="4">
        <f t="shared" si="194"/>
        <v>3810.0783518818225</v>
      </c>
      <c r="T210" s="4">
        <f t="shared" si="209"/>
        <v>19.756377368423756</v>
      </c>
      <c r="U210" s="4">
        <f t="shared" si="210"/>
        <v>73.96372092061695</v>
      </c>
      <c r="V210" s="4">
        <f t="shared" si="211"/>
        <v>90.016748919877969</v>
      </c>
      <c r="W210" s="11">
        <f t="shared" si="195"/>
        <v>-1.219247815263802E-2</v>
      </c>
      <c r="X210" s="11">
        <f t="shared" si="196"/>
        <v>-1.3228699347321071E-2</v>
      </c>
      <c r="Y210" s="11">
        <f t="shared" si="197"/>
        <v>-1.2203590333800474E-2</v>
      </c>
      <c r="Z210" s="4">
        <f t="shared" si="220"/>
        <v>7310.626052400441</v>
      </c>
      <c r="AA210" s="4">
        <f t="shared" si="212"/>
        <v>67159.531438757069</v>
      </c>
      <c r="AB210" s="4">
        <f t="shared" si="213"/>
        <v>7220.702298084525</v>
      </c>
      <c r="AC210" s="12">
        <f t="shared" si="214"/>
        <v>1.5667540978405978</v>
      </c>
      <c r="AD210" s="12">
        <f t="shared" si="215"/>
        <v>4.2256750242294974</v>
      </c>
      <c r="AE210" s="12">
        <f t="shared" si="216"/>
        <v>1.8824859639243454</v>
      </c>
      <c r="AF210" s="11">
        <f t="shared" si="198"/>
        <v>-2.9039671966837322E-3</v>
      </c>
      <c r="AG210" s="11">
        <f t="shared" si="199"/>
        <v>2.0567434751257441E-3</v>
      </c>
      <c r="AH210" s="11">
        <f t="shared" si="200"/>
        <v>8.257041531207765E-4</v>
      </c>
      <c r="AI210" s="1">
        <f t="shared" si="179"/>
        <v>444622.70460457483</v>
      </c>
      <c r="AJ210" s="1">
        <f t="shared" si="180"/>
        <v>394234.27588465286</v>
      </c>
      <c r="AK210" s="1">
        <f t="shared" si="181"/>
        <v>79772.437189256758</v>
      </c>
      <c r="AL210" s="19">
        <f t="shared" si="217"/>
        <v>56.620271586082325</v>
      </c>
      <c r="AM210" s="19">
        <f t="shared" si="217"/>
        <v>23.347815248403844</v>
      </c>
      <c r="AN210" s="19">
        <f t="shared" si="217"/>
        <v>3.8005498598383238</v>
      </c>
      <c r="AO210" s="7">
        <f t="shared" si="226"/>
        <v>3.8878896366085136E-3</v>
      </c>
      <c r="AP210" s="7">
        <f t="shared" si="226"/>
        <v>5.9870578789687576E-3</v>
      </c>
      <c r="AQ210" s="7">
        <f t="shared" si="226"/>
        <v>4.3336725005712166E-3</v>
      </c>
      <c r="AR210" s="1">
        <f t="shared" si="221"/>
        <v>234468.04766284995</v>
      </c>
      <c r="AS210" s="1">
        <f t="shared" si="218"/>
        <v>213667.14911214891</v>
      </c>
      <c r="AT210" s="1">
        <f t="shared" si="219"/>
        <v>42326.327018020769</v>
      </c>
      <c r="AU210" s="1">
        <f t="shared" si="182"/>
        <v>46893.609532569993</v>
      </c>
      <c r="AV210" s="1">
        <f t="shared" si="183"/>
        <v>42733.429822429782</v>
      </c>
      <c r="AW210" s="1">
        <f t="shared" si="184"/>
        <v>8465.2654036041549</v>
      </c>
      <c r="AX210" s="16">
        <v>0</v>
      </c>
      <c r="AY210" s="16">
        <v>0</v>
      </c>
      <c r="AZ210" s="16">
        <v>0</v>
      </c>
      <c r="BA210">
        <f t="shared" si="222"/>
        <v>0</v>
      </c>
      <c r="BB210">
        <f t="shared" si="223"/>
        <v>0</v>
      </c>
      <c r="BC210">
        <f t="shared" si="223"/>
        <v>0</v>
      </c>
      <c r="BD210">
        <f t="shared" si="223"/>
        <v>0</v>
      </c>
      <c r="BE210">
        <f t="shared" si="224"/>
        <v>0</v>
      </c>
      <c r="BF210">
        <f t="shared" si="224"/>
        <v>0</v>
      </c>
      <c r="BG210">
        <f t="shared" si="224"/>
        <v>0</v>
      </c>
      <c r="BH210">
        <f t="shared" si="202"/>
        <v>0</v>
      </c>
      <c r="BI210">
        <f t="shared" si="227"/>
        <v>0</v>
      </c>
      <c r="BJ210">
        <f t="shared" si="227"/>
        <v>0</v>
      </c>
      <c r="BK210" s="7">
        <f t="shared" si="225"/>
        <v>3.6208878969422348E-2</v>
      </c>
    </row>
    <row r="211" spans="1:63">
      <c r="A211">
        <f t="shared" si="185"/>
        <v>2165</v>
      </c>
      <c r="B211" s="4">
        <f t="shared" si="203"/>
        <v>1286.4509528218111</v>
      </c>
      <c r="C211" s="4">
        <f t="shared" si="204"/>
        <v>3572.1425586587916</v>
      </c>
      <c r="D211" s="4">
        <f t="shared" si="205"/>
        <v>6807.6713229413044</v>
      </c>
      <c r="E211" s="11">
        <f t="shared" si="186"/>
        <v>3.4382111010716474E-6</v>
      </c>
      <c r="F211" s="11">
        <f t="shared" si="187"/>
        <v>6.8928552851919216E-6</v>
      </c>
      <c r="G211" s="11">
        <f t="shared" si="188"/>
        <v>1.5218247634507234E-5</v>
      </c>
      <c r="H211" s="4">
        <f t="shared" si="206"/>
        <v>235628.02083760861</v>
      </c>
      <c r="I211" s="4">
        <f t="shared" si="207"/>
        <v>215294.49319146556</v>
      </c>
      <c r="J211" s="4">
        <f t="shared" si="208"/>
        <v>42560.322426397965</v>
      </c>
      <c r="K211" s="4">
        <f t="shared" si="176"/>
        <v>183161.29372889191</v>
      </c>
      <c r="L211" s="4">
        <f t="shared" si="177"/>
        <v>60270.409048932459</v>
      </c>
      <c r="M211" s="4">
        <f t="shared" si="178"/>
        <v>6251.8180457645039</v>
      </c>
      <c r="N211" s="11">
        <f t="shared" si="189"/>
        <v>4.9437995932559708E-3</v>
      </c>
      <c r="O211" s="11">
        <f t="shared" si="190"/>
        <v>7.6093124400087309E-3</v>
      </c>
      <c r="P211" s="11">
        <f t="shared" si="191"/>
        <v>5.5130634086997254E-3</v>
      </c>
      <c r="Q211" s="4">
        <f t="shared" si="192"/>
        <v>4598.3982092176693</v>
      </c>
      <c r="R211" s="4">
        <f t="shared" si="193"/>
        <v>15713.328242380419</v>
      </c>
      <c r="S211" s="4">
        <f t="shared" si="194"/>
        <v>3784.388172062776</v>
      </c>
      <c r="T211" s="4">
        <f t="shared" si="209"/>
        <v>19.515498168983978</v>
      </c>
      <c r="U211" s="4">
        <f t="shared" si="210"/>
        <v>72.985277093948952</v>
      </c>
      <c r="V211" s="4">
        <f t="shared" si="211"/>
        <v>88.918221392879204</v>
      </c>
      <c r="W211" s="11">
        <f t="shared" si="195"/>
        <v>-1.219247815263802E-2</v>
      </c>
      <c r="X211" s="11">
        <f t="shared" si="196"/>
        <v>-1.3228699347321071E-2</v>
      </c>
      <c r="Y211" s="11">
        <f t="shared" si="197"/>
        <v>-1.2203590333800474E-2</v>
      </c>
      <c r="Z211" s="4">
        <f t="shared" si="220"/>
        <v>7236.5040228523758</v>
      </c>
      <c r="AA211" s="4">
        <f t="shared" si="212"/>
        <v>66918.302569843087</v>
      </c>
      <c r="AB211" s="4">
        <f t="shared" si="213"/>
        <v>7178.3413150413371</v>
      </c>
      <c r="AC211" s="12">
        <f t="shared" si="214"/>
        <v>1.5622042953351989</v>
      </c>
      <c r="AD211" s="12">
        <f t="shared" si="215"/>
        <v>4.2343661537635828</v>
      </c>
      <c r="AE211" s="12">
        <f t="shared" si="216"/>
        <v>1.8840403404029493</v>
      </c>
      <c r="AF211" s="11">
        <f t="shared" si="198"/>
        <v>-2.9039671966837322E-3</v>
      </c>
      <c r="AG211" s="11">
        <f t="shared" si="199"/>
        <v>2.0567434751257441E-3</v>
      </c>
      <c r="AH211" s="11">
        <f t="shared" si="200"/>
        <v>8.257041531207765E-4</v>
      </c>
      <c r="AI211" s="1">
        <f t="shared" si="179"/>
        <v>447054.04367668735</v>
      </c>
      <c r="AJ211" s="1">
        <f t="shared" si="180"/>
        <v>397544.27811861737</v>
      </c>
      <c r="AK211" s="1">
        <f t="shared" si="181"/>
        <v>80260.458873935233</v>
      </c>
      <c r="AL211" s="19">
        <f t="shared" ref="AL211:AN226" si="228">AL210*(1+AO211)</f>
        <v>56.838203619532599</v>
      </c>
      <c r="AM211" s="19">
        <f t="shared" si="228"/>
        <v>23.486202122431113</v>
      </c>
      <c r="AN211" s="19">
        <f t="shared" si="228"/>
        <v>3.8168554948688085</v>
      </c>
      <c r="AO211" s="7">
        <f t="shared" si="226"/>
        <v>3.8490107402424285E-3</v>
      </c>
      <c r="AP211" s="7">
        <f t="shared" si="226"/>
        <v>5.9271873001790704E-3</v>
      </c>
      <c r="AQ211" s="7">
        <f t="shared" si="226"/>
        <v>4.2903357755655043E-3</v>
      </c>
      <c r="AR211" s="1">
        <f t="shared" si="221"/>
        <v>235628.02083760861</v>
      </c>
      <c r="AS211" s="1">
        <f t="shared" si="218"/>
        <v>215294.49319146556</v>
      </c>
      <c r="AT211" s="1">
        <f t="shared" si="219"/>
        <v>42560.322426397965</v>
      </c>
      <c r="AU211" s="1">
        <f t="shared" si="182"/>
        <v>47125.604167521728</v>
      </c>
      <c r="AV211" s="1">
        <f t="shared" si="183"/>
        <v>43058.898638293118</v>
      </c>
      <c r="AW211" s="1">
        <f t="shared" si="184"/>
        <v>8512.064485279594</v>
      </c>
      <c r="AX211" s="16">
        <v>0</v>
      </c>
      <c r="AY211" s="16">
        <v>0</v>
      </c>
      <c r="AZ211" s="16">
        <v>0</v>
      </c>
      <c r="BA211">
        <f t="shared" si="222"/>
        <v>0</v>
      </c>
      <c r="BB211">
        <f t="shared" si="223"/>
        <v>0</v>
      </c>
      <c r="BC211">
        <f t="shared" si="223"/>
        <v>0</v>
      </c>
      <c r="BD211">
        <f t="shared" si="223"/>
        <v>0</v>
      </c>
      <c r="BE211">
        <f t="shared" si="224"/>
        <v>0</v>
      </c>
      <c r="BF211">
        <f t="shared" si="224"/>
        <v>0</v>
      </c>
      <c r="BG211">
        <f t="shared" si="224"/>
        <v>0</v>
      </c>
      <c r="BH211">
        <f t="shared" si="202"/>
        <v>0</v>
      </c>
      <c r="BI211">
        <f t="shared" si="227"/>
        <v>0</v>
      </c>
      <c r="BJ211">
        <f t="shared" si="227"/>
        <v>0</v>
      </c>
      <c r="BK211" s="7">
        <f t="shared" si="225"/>
        <v>3.6148702108435876E-2</v>
      </c>
    </row>
    <row r="212" spans="1:63">
      <c r="A212">
        <f t="shared" si="185"/>
        <v>2166</v>
      </c>
      <c r="B212" s="4">
        <f t="shared" si="203"/>
        <v>1286.4551547572607</v>
      </c>
      <c r="C212" s="4">
        <f t="shared" si="204"/>
        <v>3572.1659498074205</v>
      </c>
      <c r="D212" s="4">
        <f t="shared" si="205"/>
        <v>6807.7697437279103</v>
      </c>
      <c r="E212" s="11">
        <f t="shared" si="186"/>
        <v>3.2663005460180647E-6</v>
      </c>
      <c r="F212" s="11">
        <f t="shared" si="187"/>
        <v>6.5482125209323249E-6</v>
      </c>
      <c r="G212" s="11">
        <f t="shared" si="188"/>
        <v>1.4457335252781871E-5</v>
      </c>
      <c r="H212" s="4">
        <f t="shared" si="206"/>
        <v>236782.04649673941</v>
      </c>
      <c r="I212" s="4">
        <f t="shared" si="207"/>
        <v>216917.78307458005</v>
      </c>
      <c r="J212" s="4">
        <f t="shared" si="208"/>
        <v>42793.228412298115</v>
      </c>
      <c r="K212" s="4">
        <f t="shared" si="176"/>
        <v>184057.75407026717</v>
      </c>
      <c r="L212" s="4">
        <f t="shared" si="177"/>
        <v>60724.441731570259</v>
      </c>
      <c r="M212" s="4">
        <f t="shared" si="178"/>
        <v>6285.9394520098285</v>
      </c>
      <c r="N212" s="11">
        <f t="shared" si="189"/>
        <v>4.894376552625701E-3</v>
      </c>
      <c r="O212" s="11">
        <f t="shared" si="190"/>
        <v>7.5332603478628357E-3</v>
      </c>
      <c r="P212" s="11">
        <f t="shared" si="191"/>
        <v>5.4578373835498795E-3</v>
      </c>
      <c r="Q212" s="4">
        <f t="shared" si="192"/>
        <v>4564.5791336500251</v>
      </c>
      <c r="R212" s="4">
        <f t="shared" si="193"/>
        <v>15622.370322390339</v>
      </c>
      <c r="S212" s="4">
        <f t="shared" si="194"/>
        <v>3758.661903861092</v>
      </c>
      <c r="T212" s="4">
        <f t="shared" si="209"/>
        <v>19.277555883920794</v>
      </c>
      <c r="U212" s="4">
        <f t="shared" si="210"/>
        <v>72.019776806492175</v>
      </c>
      <c r="V212" s="4">
        <f t="shared" si="211"/>
        <v>87.833099845790329</v>
      </c>
      <c r="W212" s="11">
        <f t="shared" si="195"/>
        <v>-1.219247815263802E-2</v>
      </c>
      <c r="X212" s="11">
        <f t="shared" si="196"/>
        <v>-1.3228699347321071E-2</v>
      </c>
      <c r="Y212" s="11">
        <f t="shared" si="197"/>
        <v>-1.2203590333800474E-2</v>
      </c>
      <c r="Z212" s="4">
        <f t="shared" si="220"/>
        <v>7162.7763866400301</v>
      </c>
      <c r="AA212" s="4">
        <f t="shared" si="212"/>
        <v>66672.832726083361</v>
      </c>
      <c r="AB212" s="4">
        <f t="shared" si="213"/>
        <v>7135.8272009629618</v>
      </c>
      <c r="AC212" s="12">
        <f t="shared" si="214"/>
        <v>1.5576677053070271</v>
      </c>
      <c r="AD212" s="12">
        <f t="shared" si="215"/>
        <v>4.2430751587216298</v>
      </c>
      <c r="AE212" s="12">
        <f t="shared" si="216"/>
        <v>1.8855960003366672</v>
      </c>
      <c r="AF212" s="11">
        <f t="shared" si="198"/>
        <v>-2.9039671966837322E-3</v>
      </c>
      <c r="AG212" s="11">
        <f t="shared" si="199"/>
        <v>2.0567434751257441E-3</v>
      </c>
      <c r="AH212" s="11">
        <f t="shared" si="200"/>
        <v>8.257041531207765E-4</v>
      </c>
      <c r="AI212" s="1">
        <f t="shared" si="179"/>
        <v>449474.24347654032</v>
      </c>
      <c r="AJ212" s="1">
        <f t="shared" si="180"/>
        <v>400848.74894504878</v>
      </c>
      <c r="AK212" s="1">
        <f t="shared" si="181"/>
        <v>80746.477471821301</v>
      </c>
      <c r="AL212" s="19">
        <f t="shared" si="228"/>
        <v>57.05478676715839</v>
      </c>
      <c r="AM212" s="19">
        <f t="shared" si="228"/>
        <v>23.624017170191131</v>
      </c>
      <c r="AN212" s="19">
        <f t="shared" si="228"/>
        <v>3.8330673306318102</v>
      </c>
      <c r="AO212" s="7">
        <f t="shared" si="226"/>
        <v>3.8105206328400043E-3</v>
      </c>
      <c r="AP212" s="7">
        <f t="shared" si="226"/>
        <v>5.8679154271772793E-3</v>
      </c>
      <c r="AQ212" s="7">
        <f t="shared" si="226"/>
        <v>4.247432417809849E-3</v>
      </c>
      <c r="AR212" s="1">
        <f t="shared" si="221"/>
        <v>236782.04649673941</v>
      </c>
      <c r="AS212" s="1">
        <f t="shared" si="218"/>
        <v>216917.78307458005</v>
      </c>
      <c r="AT212" s="1">
        <f t="shared" si="219"/>
        <v>42793.228412298115</v>
      </c>
      <c r="AU212" s="1">
        <f t="shared" si="182"/>
        <v>47356.409299347884</v>
      </c>
      <c r="AV212" s="1">
        <f t="shared" si="183"/>
        <v>43383.556614916015</v>
      </c>
      <c r="AW212" s="1">
        <f t="shared" si="184"/>
        <v>8558.6456824596225</v>
      </c>
      <c r="AX212" s="16">
        <v>0</v>
      </c>
      <c r="AY212" s="16">
        <v>0</v>
      </c>
      <c r="AZ212" s="16">
        <v>0</v>
      </c>
      <c r="BA212">
        <f t="shared" si="222"/>
        <v>0</v>
      </c>
      <c r="BB212">
        <f t="shared" si="223"/>
        <v>0</v>
      </c>
      <c r="BC212">
        <f t="shared" si="223"/>
        <v>0</v>
      </c>
      <c r="BD212">
        <f t="shared" si="223"/>
        <v>0</v>
      </c>
      <c r="BE212">
        <f t="shared" si="224"/>
        <v>0</v>
      </c>
      <c r="BF212">
        <f t="shared" si="224"/>
        <v>0</v>
      </c>
      <c r="BG212">
        <f t="shared" si="224"/>
        <v>0</v>
      </c>
      <c r="BH212">
        <f t="shared" si="202"/>
        <v>0</v>
      </c>
      <c r="BI212">
        <f t="shared" si="227"/>
        <v>0</v>
      </c>
      <c r="BJ212">
        <f t="shared" si="227"/>
        <v>0</v>
      </c>
      <c r="BK212" s="7">
        <f t="shared" si="225"/>
        <v>3.6089084491018414E-2</v>
      </c>
    </row>
    <row r="213" spans="1:63">
      <c r="A213">
        <f t="shared" si="185"/>
        <v>2167</v>
      </c>
      <c r="B213" s="4">
        <f t="shared" si="203"/>
        <v>1286.4591466089764</v>
      </c>
      <c r="C213" s="4">
        <f t="shared" si="204"/>
        <v>3572.18817154413</v>
      </c>
      <c r="D213" s="4">
        <f t="shared" si="205"/>
        <v>6807.8632448269427</v>
      </c>
      <c r="E213" s="11">
        <f t="shared" si="186"/>
        <v>3.1029855187171612E-6</v>
      </c>
      <c r="F213" s="11">
        <f t="shared" si="187"/>
        <v>6.2208018948857086E-6</v>
      </c>
      <c r="G213" s="11">
        <f t="shared" si="188"/>
        <v>1.3734468490142777E-5</v>
      </c>
      <c r="H213" s="4">
        <f t="shared" si="206"/>
        <v>237930.10002274948</v>
      </c>
      <c r="I213" s="4">
        <f t="shared" si="207"/>
        <v>218536.90889935309</v>
      </c>
      <c r="J213" s="4">
        <f t="shared" si="208"/>
        <v>43025.038421220939</v>
      </c>
      <c r="K213" s="4">
        <f t="shared" si="176"/>
        <v>184949.59645622474</v>
      </c>
      <c r="L213" s="4">
        <f t="shared" si="177"/>
        <v>61177.322807406126</v>
      </c>
      <c r="M213" s="4">
        <f t="shared" si="178"/>
        <v>6319.9034519258539</v>
      </c>
      <c r="N213" s="11">
        <f t="shared" si="189"/>
        <v>4.8454485955375937E-3</v>
      </c>
      <c r="O213" s="11">
        <f t="shared" si="190"/>
        <v>7.4579701833703549E-3</v>
      </c>
      <c r="P213" s="11">
        <f t="shared" si="191"/>
        <v>5.4031700711285602E-3</v>
      </c>
      <c r="Q213" s="4">
        <f t="shared" si="192"/>
        <v>4530.7874284381505</v>
      </c>
      <c r="R213" s="4">
        <f t="shared" si="193"/>
        <v>15530.773176357319</v>
      </c>
      <c r="S213" s="4">
        <f t="shared" si="194"/>
        <v>3732.9048531225203</v>
      </c>
      <c r="T213" s="4">
        <f t="shared" si="209"/>
        <v>19.042514704969832</v>
      </c>
      <c r="U213" s="4">
        <f t="shared" si="210"/>
        <v>71.067048832057921</v>
      </c>
      <c r="V213" s="4">
        <f t="shared" si="211"/>
        <v>86.761220677524506</v>
      </c>
      <c r="W213" s="11">
        <f t="shared" si="195"/>
        <v>-1.219247815263802E-2</v>
      </c>
      <c r="X213" s="11">
        <f t="shared" si="196"/>
        <v>-1.3228699347321071E-2</v>
      </c>
      <c r="Y213" s="11">
        <f t="shared" si="197"/>
        <v>-1.2203590333800474E-2</v>
      </c>
      <c r="Z213" s="4">
        <f t="shared" si="220"/>
        <v>7089.450014885796</v>
      </c>
      <c r="AA213" s="4">
        <f t="shared" si="212"/>
        <v>66423.226566730358</v>
      </c>
      <c r="AB213" s="4">
        <f t="shared" si="213"/>
        <v>7093.1698803236059</v>
      </c>
      <c r="AC213" s="12">
        <f t="shared" si="214"/>
        <v>1.5531442893874818</v>
      </c>
      <c r="AD213" s="12">
        <f t="shared" si="215"/>
        <v>4.2518020758687989</v>
      </c>
      <c r="AE213" s="12">
        <f t="shared" si="216"/>
        <v>1.8871529447852531</v>
      </c>
      <c r="AF213" s="11">
        <f t="shared" si="198"/>
        <v>-2.9039671966837322E-3</v>
      </c>
      <c r="AG213" s="11">
        <f t="shared" si="199"/>
        <v>2.0567434751257441E-3</v>
      </c>
      <c r="AH213" s="11">
        <f t="shared" si="200"/>
        <v>8.257041531207765E-4</v>
      </c>
      <c r="AI213" s="1">
        <f t="shared" si="179"/>
        <v>451883.22842823417</v>
      </c>
      <c r="AJ213" s="1">
        <f t="shared" si="180"/>
        <v>404147.43066545995</v>
      </c>
      <c r="AK213" s="1">
        <f t="shared" si="181"/>
        <v>81230.475407098798</v>
      </c>
      <c r="AL213" s="19">
        <f t="shared" si="228"/>
        <v>57.270021124915147</v>
      </c>
      <c r="AM213" s="19">
        <f t="shared" si="228"/>
        <v>23.761254667647947</v>
      </c>
      <c r="AN213" s="19">
        <f t="shared" si="228"/>
        <v>3.8491852181271864</v>
      </c>
      <c r="AO213" s="7">
        <f t="shared" si="226"/>
        <v>3.7724154265116041E-3</v>
      </c>
      <c r="AP213" s="7">
        <f t="shared" si="226"/>
        <v>5.8092362729055061E-3</v>
      </c>
      <c r="AQ213" s="7">
        <f t="shared" si="226"/>
        <v>4.2049580936317507E-3</v>
      </c>
      <c r="AR213" s="1">
        <f t="shared" si="221"/>
        <v>237930.10002274948</v>
      </c>
      <c r="AS213" s="1">
        <f t="shared" si="218"/>
        <v>218536.90889935309</v>
      </c>
      <c r="AT213" s="1">
        <f t="shared" si="219"/>
        <v>43025.038421220939</v>
      </c>
      <c r="AU213" s="1">
        <f t="shared" si="182"/>
        <v>47586.0200045499</v>
      </c>
      <c r="AV213" s="1">
        <f t="shared" si="183"/>
        <v>43707.381779870622</v>
      </c>
      <c r="AW213" s="1">
        <f t="shared" si="184"/>
        <v>8605.0076842441886</v>
      </c>
      <c r="AX213" s="16">
        <v>0</v>
      </c>
      <c r="AY213" s="16">
        <v>0</v>
      </c>
      <c r="AZ213" s="16">
        <v>0</v>
      </c>
      <c r="BA213">
        <f t="shared" si="222"/>
        <v>0</v>
      </c>
      <c r="BB213">
        <f t="shared" si="223"/>
        <v>0</v>
      </c>
      <c r="BC213">
        <f t="shared" si="223"/>
        <v>0</v>
      </c>
      <c r="BD213">
        <f t="shared" si="223"/>
        <v>0</v>
      </c>
      <c r="BE213">
        <f t="shared" si="224"/>
        <v>0</v>
      </c>
      <c r="BF213">
        <f t="shared" si="224"/>
        <v>0</v>
      </c>
      <c r="BG213">
        <f t="shared" si="224"/>
        <v>0</v>
      </c>
      <c r="BH213">
        <f t="shared" si="202"/>
        <v>0</v>
      </c>
      <c r="BI213">
        <f t="shared" si="227"/>
        <v>0</v>
      </c>
      <c r="BJ213">
        <f t="shared" si="227"/>
        <v>0</v>
      </c>
      <c r="BK213" s="7">
        <f t="shared" si="225"/>
        <v>3.603002162015187E-2</v>
      </c>
    </row>
    <row r="214" spans="1:63">
      <c r="A214">
        <f t="shared" si="185"/>
        <v>2168</v>
      </c>
      <c r="B214" s="4">
        <f t="shared" si="203"/>
        <v>1286.4629388798737</v>
      </c>
      <c r="C214" s="4">
        <f t="shared" si="204"/>
        <v>3572.2092823253292</v>
      </c>
      <c r="D214" s="4">
        <f t="shared" si="205"/>
        <v>6807.9520720910032</v>
      </c>
      <c r="E214" s="11">
        <f t="shared" si="186"/>
        <v>2.9478362427813031E-6</v>
      </c>
      <c r="F214" s="11">
        <f t="shared" si="187"/>
        <v>5.9097618001414232E-6</v>
      </c>
      <c r="G214" s="11">
        <f t="shared" si="188"/>
        <v>1.3047745065635638E-5</v>
      </c>
      <c r="H214" s="4">
        <f t="shared" si="206"/>
        <v>239072.15800237312</v>
      </c>
      <c r="I214" s="4">
        <f t="shared" si="207"/>
        <v>220151.7628239097</v>
      </c>
      <c r="J214" s="4">
        <f t="shared" si="208"/>
        <v>43255.746124171863</v>
      </c>
      <c r="K214" s="4">
        <f t="shared" si="176"/>
        <v>185836.80164974969</v>
      </c>
      <c r="L214" s="4">
        <f t="shared" si="177"/>
        <v>61629.021545065218</v>
      </c>
      <c r="M214" s="4">
        <f t="shared" si="178"/>
        <v>6353.7089665330504</v>
      </c>
      <c r="N214" s="11">
        <f t="shared" si="189"/>
        <v>4.7970107019668085E-3</v>
      </c>
      <c r="O214" s="11">
        <f t="shared" si="190"/>
        <v>7.383434202916872E-3</v>
      </c>
      <c r="P214" s="11">
        <f t="shared" si="191"/>
        <v>5.3490555456026101E-3</v>
      </c>
      <c r="Q214" s="4">
        <f t="shared" si="192"/>
        <v>4497.0283997545048</v>
      </c>
      <c r="R214" s="4">
        <f t="shared" si="193"/>
        <v>15438.565986152738</v>
      </c>
      <c r="S214" s="4">
        <f t="shared" si="194"/>
        <v>3707.1222205223171</v>
      </c>
      <c r="T214" s="4">
        <f t="shared" si="209"/>
        <v>18.8103392604582</v>
      </c>
      <c r="U214" s="4">
        <f t="shared" si="210"/>
        <v>70.126924209557245</v>
      </c>
      <c r="V214" s="4">
        <f t="shared" si="211"/>
        <v>85.702422283515531</v>
      </c>
      <c r="W214" s="11">
        <f t="shared" si="195"/>
        <v>-1.219247815263802E-2</v>
      </c>
      <c r="X214" s="11">
        <f t="shared" si="196"/>
        <v>-1.3228699347321071E-2</v>
      </c>
      <c r="Y214" s="11">
        <f t="shared" si="197"/>
        <v>-1.2203590333800474E-2</v>
      </c>
      <c r="Z214" s="4">
        <f t="shared" si="220"/>
        <v>7016.5315006760347</v>
      </c>
      <c r="AA214" s="4">
        <f t="shared" si="212"/>
        <v>66169.588164137167</v>
      </c>
      <c r="AB214" s="4">
        <f t="shared" si="213"/>
        <v>7050.3791105925084</v>
      </c>
      <c r="AC214" s="12">
        <f t="shared" si="214"/>
        <v>1.548634009319384</v>
      </c>
      <c r="AD214" s="12">
        <f t="shared" si="215"/>
        <v>4.2605469420458677</v>
      </c>
      <c r="AE214" s="12">
        <f t="shared" si="216"/>
        <v>1.8887111748093364</v>
      </c>
      <c r="AF214" s="11">
        <f t="shared" si="198"/>
        <v>-2.9039671966837322E-3</v>
      </c>
      <c r="AG214" s="11">
        <f t="shared" si="199"/>
        <v>2.0567434751257441E-3</v>
      </c>
      <c r="AH214" s="11">
        <f t="shared" si="200"/>
        <v>8.257041531207765E-4</v>
      </c>
      <c r="AI214" s="1">
        <f t="shared" si="179"/>
        <v>454280.92558996065</v>
      </c>
      <c r="AJ214" s="1">
        <f t="shared" si="180"/>
        <v>407440.06937878457</v>
      </c>
      <c r="AK214" s="1">
        <f t="shared" si="181"/>
        <v>81712.435550633119</v>
      </c>
      <c r="AL214" s="19">
        <f t="shared" si="228"/>
        <v>57.483906972971738</v>
      </c>
      <c r="AM214" s="19">
        <f t="shared" si="228"/>
        <v>23.897909062727944</v>
      </c>
      <c r="AN214" s="19">
        <f t="shared" si="228"/>
        <v>3.8652090240386698</v>
      </c>
      <c r="AO214" s="7">
        <f t="shared" si="226"/>
        <v>3.734691272246488E-3</v>
      </c>
      <c r="AP214" s="7">
        <f t="shared" si="226"/>
        <v>5.7511439101764509E-3</v>
      </c>
      <c r="AQ214" s="7">
        <f t="shared" si="226"/>
        <v>4.1629085126954329E-3</v>
      </c>
      <c r="AR214" s="1">
        <f t="shared" si="221"/>
        <v>239072.15800237312</v>
      </c>
      <c r="AS214" s="1">
        <f t="shared" si="218"/>
        <v>220151.7628239097</v>
      </c>
      <c r="AT214" s="1">
        <f t="shared" si="219"/>
        <v>43255.746124171863</v>
      </c>
      <c r="AU214" s="1">
        <f t="shared" si="182"/>
        <v>47814.431600474629</v>
      </c>
      <c r="AV214" s="1">
        <f t="shared" si="183"/>
        <v>44030.352564781941</v>
      </c>
      <c r="AW214" s="1">
        <f t="shared" si="184"/>
        <v>8651.1492248343729</v>
      </c>
      <c r="AX214" s="16">
        <v>0</v>
      </c>
      <c r="AY214" s="16">
        <v>0</v>
      </c>
      <c r="AZ214" s="16">
        <v>0</v>
      </c>
      <c r="BA214">
        <f t="shared" si="222"/>
        <v>0</v>
      </c>
      <c r="BB214">
        <f t="shared" si="223"/>
        <v>0</v>
      </c>
      <c r="BC214">
        <f t="shared" si="223"/>
        <v>0</v>
      </c>
      <c r="BD214">
        <f t="shared" si="223"/>
        <v>0</v>
      </c>
      <c r="BE214">
        <f t="shared" si="224"/>
        <v>0</v>
      </c>
      <c r="BF214">
        <f t="shared" si="224"/>
        <v>0</v>
      </c>
      <c r="BG214">
        <f t="shared" si="224"/>
        <v>0</v>
      </c>
      <c r="BH214">
        <f t="shared" si="202"/>
        <v>0</v>
      </c>
      <c r="BI214">
        <f t="shared" si="227"/>
        <v>0</v>
      </c>
      <c r="BJ214">
        <f t="shared" si="227"/>
        <v>0</v>
      </c>
      <c r="BK214" s="7">
        <f t="shared" si="225"/>
        <v>3.5971509008459773E-2</v>
      </c>
    </row>
    <row r="215" spans="1:63">
      <c r="A215">
        <f t="shared" si="185"/>
        <v>2169</v>
      </c>
      <c r="B215" s="4">
        <f t="shared" si="203"/>
        <v>1286.466541547846</v>
      </c>
      <c r="C215" s="4">
        <f t="shared" si="204"/>
        <v>3572.2293376859902</v>
      </c>
      <c r="D215" s="4">
        <f t="shared" si="205"/>
        <v>6808.0364590929066</v>
      </c>
      <c r="E215" s="11">
        <f t="shared" si="186"/>
        <v>2.8004444306422377E-6</v>
      </c>
      <c r="F215" s="11">
        <f t="shared" si="187"/>
        <v>5.6142737101343516E-6</v>
      </c>
      <c r="G215" s="11">
        <f t="shared" si="188"/>
        <v>1.2395357812353855E-5</v>
      </c>
      <c r="H215" s="4">
        <f t="shared" si="206"/>
        <v>240208.19821223008</v>
      </c>
      <c r="I215" s="4">
        <f t="shared" si="207"/>
        <v>221762.23902750658</v>
      </c>
      <c r="J215" s="4">
        <f t="shared" si="208"/>
        <v>43485.345416565848</v>
      </c>
      <c r="K215" s="4">
        <f t="shared" si="176"/>
        <v>186719.3513818224</v>
      </c>
      <c r="L215" s="4">
        <f t="shared" si="177"/>
        <v>62079.507798667582</v>
      </c>
      <c r="M215" s="4">
        <f t="shared" si="178"/>
        <v>6387.3549558457826</v>
      </c>
      <c r="N215" s="11">
        <f t="shared" si="189"/>
        <v>4.7490579058504512E-3</v>
      </c>
      <c r="O215" s="11">
        <f t="shared" si="190"/>
        <v>7.3096447470442083E-3</v>
      </c>
      <c r="P215" s="11">
        <f t="shared" si="191"/>
        <v>5.2954879567124191E-3</v>
      </c>
      <c r="Q215" s="4">
        <f t="shared" si="192"/>
        <v>4463.30723625478</v>
      </c>
      <c r="R215" s="4">
        <f t="shared" si="193"/>
        <v>15345.77756159632</v>
      </c>
      <c r="S215" s="4">
        <f t="shared" si="194"/>
        <v>3681.3191024614521</v>
      </c>
      <c r="T215" s="4">
        <f t="shared" si="209"/>
        <v>18.580994609981353</v>
      </c>
      <c r="U215" s="4">
        <f t="shared" si="210"/>
        <v>69.199236213036642</v>
      </c>
      <c r="V215" s="4">
        <f t="shared" si="211"/>
        <v>84.656545031353133</v>
      </c>
      <c r="W215" s="11">
        <f t="shared" si="195"/>
        <v>-1.219247815263802E-2</v>
      </c>
      <c r="X215" s="11">
        <f t="shared" si="196"/>
        <v>-1.3228699347321071E-2</v>
      </c>
      <c r="Y215" s="11">
        <f t="shared" si="197"/>
        <v>-1.2203590333800474E-2</v>
      </c>
      <c r="Z215" s="4">
        <f t="shared" si="220"/>
        <v>6944.0271639308703</v>
      </c>
      <c r="AA215" s="4">
        <f t="shared" si="212"/>
        <v>65912.020972612256</v>
      </c>
      <c r="AB215" s="4">
        <f t="shared" si="213"/>
        <v>7007.4644831520873</v>
      </c>
      <c r="AC215" s="12">
        <f t="shared" si="214"/>
        <v>1.5441368269566518</v>
      </c>
      <c r="AD215" s="12">
        <f t="shared" si="215"/>
        <v>4.2693097941693878</v>
      </c>
      <c r="AE215" s="12">
        <f t="shared" si="216"/>
        <v>1.8902706914704221</v>
      </c>
      <c r="AF215" s="11">
        <f t="shared" si="198"/>
        <v>-2.9039671966837322E-3</v>
      </c>
      <c r="AG215" s="11">
        <f t="shared" si="199"/>
        <v>2.0567434751257441E-3</v>
      </c>
      <c r="AH215" s="11">
        <f t="shared" si="200"/>
        <v>8.257041531207765E-4</v>
      </c>
      <c r="AI215" s="1">
        <f t="shared" si="179"/>
        <v>456667.26463143923</v>
      </c>
      <c r="AJ215" s="1">
        <f t="shared" si="180"/>
        <v>410726.41500568809</v>
      </c>
      <c r="AK215" s="1">
        <f t="shared" si="181"/>
        <v>82192.341220404182</v>
      </c>
      <c r="AL215" s="19">
        <f t="shared" si="228"/>
        <v>57.696444772181664</v>
      </c>
      <c r="AM215" s="19">
        <f t="shared" si="228"/>
        <v>24.033974973758284</v>
      </c>
      <c r="AN215" s="19">
        <f t="shared" si="228"/>
        <v>3.8811386304726923</v>
      </c>
      <c r="AO215" s="7">
        <f t="shared" si="226"/>
        <v>3.6973443595240229E-3</v>
      </c>
      <c r="AP215" s="7">
        <f t="shared" si="226"/>
        <v>5.6936324710746868E-3</v>
      </c>
      <c r="AQ215" s="7">
        <f t="shared" si="226"/>
        <v>4.1212794275684783E-3</v>
      </c>
      <c r="AR215" s="1">
        <f t="shared" si="221"/>
        <v>240208.19821223008</v>
      </c>
      <c r="AS215" s="1">
        <f t="shared" si="218"/>
        <v>221762.23902750658</v>
      </c>
      <c r="AT215" s="1">
        <f t="shared" si="219"/>
        <v>43485.345416565848</v>
      </c>
      <c r="AU215" s="1">
        <f t="shared" si="182"/>
        <v>48041.639642446018</v>
      </c>
      <c r="AV215" s="1">
        <f t="shared" si="183"/>
        <v>44352.447805501317</v>
      </c>
      <c r="AW215" s="1">
        <f t="shared" si="184"/>
        <v>8697.0690833131703</v>
      </c>
      <c r="AX215" s="16">
        <v>0</v>
      </c>
      <c r="AY215" s="16">
        <v>0</v>
      </c>
      <c r="AZ215" s="16">
        <v>0</v>
      </c>
      <c r="BA215">
        <f t="shared" si="222"/>
        <v>0</v>
      </c>
      <c r="BB215">
        <f t="shared" si="223"/>
        <v>0</v>
      </c>
      <c r="BC215">
        <f t="shared" si="223"/>
        <v>0</v>
      </c>
      <c r="BD215">
        <f t="shared" si="223"/>
        <v>0</v>
      </c>
      <c r="BE215">
        <f t="shared" si="224"/>
        <v>0</v>
      </c>
      <c r="BF215">
        <f t="shared" si="224"/>
        <v>0</v>
      </c>
      <c r="BG215">
        <f t="shared" si="224"/>
        <v>0</v>
      </c>
      <c r="BH215">
        <f t="shared" si="202"/>
        <v>0</v>
      </c>
      <c r="BI215">
        <f t="shared" si="227"/>
        <v>0</v>
      </c>
      <c r="BJ215">
        <f t="shared" si="227"/>
        <v>0</v>
      </c>
      <c r="BK215" s="7">
        <f t="shared" si="225"/>
        <v>3.5913542179536434E-2</v>
      </c>
    </row>
    <row r="216" spans="1:63">
      <c r="A216">
        <f t="shared" si="185"/>
        <v>2170</v>
      </c>
      <c r="B216" s="4">
        <f t="shared" si="203"/>
        <v>1286.4699640920046</v>
      </c>
      <c r="C216" s="4">
        <f t="shared" si="204"/>
        <v>3572.2483903855841</v>
      </c>
      <c r="D216" s="4">
        <f t="shared" si="205"/>
        <v>6808.1166277384218</v>
      </c>
      <c r="E216" s="11">
        <f t="shared" si="186"/>
        <v>2.6604222091101257E-6</v>
      </c>
      <c r="F216" s="11">
        <f t="shared" si="187"/>
        <v>5.3335600246276335E-6</v>
      </c>
      <c r="G216" s="11">
        <f t="shared" si="188"/>
        <v>1.1775589921736162E-5</v>
      </c>
      <c r="H216" s="4">
        <f t="shared" si="206"/>
        <v>241338.19960432724</v>
      </c>
      <c r="I216" s="4">
        <f t="shared" si="207"/>
        <v>223368.23371047375</v>
      </c>
      <c r="J216" s="4">
        <f t="shared" si="208"/>
        <v>43713.830417036341</v>
      </c>
      <c r="K216" s="4">
        <f t="shared" si="176"/>
        <v>187597.22833845144</v>
      </c>
      <c r="L216" s="4">
        <f t="shared" si="177"/>
        <v>62528.752007181582</v>
      </c>
      <c r="M216" s="4">
        <f t="shared" si="178"/>
        <v>6420.8404184693845</v>
      </c>
      <c r="N216" s="11">
        <f t="shared" si="189"/>
        <v>4.7015852943590453E-3</v>
      </c>
      <c r="O216" s="11">
        <f t="shared" si="190"/>
        <v>7.236594239293348E-3</v>
      </c>
      <c r="P216" s="11">
        <f t="shared" si="191"/>
        <v>5.2424615282975484E-3</v>
      </c>
      <c r="Q216" s="4">
        <f t="shared" si="192"/>
        <v>4429.6290100896376</v>
      </c>
      <c r="R216" s="4">
        <f t="shared" si="193"/>
        <v>15252.436336353094</v>
      </c>
      <c r="S216" s="4">
        <f t="shared" si="194"/>
        <v>3655.5004919724838</v>
      </c>
      <c r="T216" s="4">
        <f t="shared" si="209"/>
        <v>18.35444623914487</v>
      </c>
      <c r="U216" s="4">
        <f t="shared" si="210"/>
        <v>68.283820322110131</v>
      </c>
      <c r="V216" s="4">
        <f t="shared" si="211"/>
        <v>83.623431236715561</v>
      </c>
      <c r="W216" s="11">
        <f t="shared" si="195"/>
        <v>-1.219247815263802E-2</v>
      </c>
      <c r="X216" s="11">
        <f t="shared" si="196"/>
        <v>-1.3228699347321071E-2</v>
      </c>
      <c r="Y216" s="11">
        <f t="shared" si="197"/>
        <v>-1.2203590333800474E-2</v>
      </c>
      <c r="Z216" s="4">
        <f t="shared" si="220"/>
        <v>6871.9430562606549</v>
      </c>
      <c r="AA216" s="4">
        <f t="shared" si="212"/>
        <v>65650.627798372487</v>
      </c>
      <c r="AB216" s="4">
        <f t="shared" si="213"/>
        <v>6964.4354242404843</v>
      </c>
      <c r="AC216" s="12">
        <f t="shared" si="214"/>
        <v>1.5396527042639783</v>
      </c>
      <c r="AD216" s="12">
        <f t="shared" si="215"/>
        <v>4.2780906692318359</v>
      </c>
      <c r="AE216" s="12">
        <f t="shared" si="216"/>
        <v>1.8918314958308917</v>
      </c>
      <c r="AF216" s="11">
        <f t="shared" si="198"/>
        <v>-2.9039671966837322E-3</v>
      </c>
      <c r="AG216" s="11">
        <f t="shared" si="199"/>
        <v>2.0567434751257441E-3</v>
      </c>
      <c r="AH216" s="11">
        <f t="shared" si="200"/>
        <v>8.257041531207765E-4</v>
      </c>
      <c r="AI216" s="1">
        <f t="shared" si="179"/>
        <v>459042.17781074136</v>
      </c>
      <c r="AJ216" s="1">
        <f t="shared" si="180"/>
        <v>414006.22131062066</v>
      </c>
      <c r="AK216" s="1">
        <f t="shared" si="181"/>
        <v>82670.176181676929</v>
      </c>
      <c r="AL216" s="19">
        <f t="shared" si="228"/>
        <v>57.907635160578252</v>
      </c>
      <c r="AM216" s="19">
        <f t="shared" si="228"/>
        <v>24.169447187874674</v>
      </c>
      <c r="AN216" s="19">
        <f t="shared" si="228"/>
        <v>3.8969739346980674</v>
      </c>
      <c r="AO216" s="7">
        <f t="shared" si="226"/>
        <v>3.6603709159287825E-3</v>
      </c>
      <c r="AP216" s="7">
        <f t="shared" si="226"/>
        <v>5.6366961463639401E-3</v>
      </c>
      <c r="AQ216" s="7">
        <f t="shared" si="226"/>
        <v>4.0800666332927935E-3</v>
      </c>
      <c r="AR216" s="1">
        <f t="shared" si="221"/>
        <v>241338.19960432724</v>
      </c>
      <c r="AS216" s="1">
        <f t="shared" si="218"/>
        <v>223368.23371047375</v>
      </c>
      <c r="AT216" s="1">
        <f t="shared" si="219"/>
        <v>43713.830417036341</v>
      </c>
      <c r="AU216" s="1">
        <f t="shared" si="182"/>
        <v>48267.639920865447</v>
      </c>
      <c r="AV216" s="1">
        <f t="shared" si="183"/>
        <v>44673.646742094752</v>
      </c>
      <c r="AW216" s="1">
        <f t="shared" si="184"/>
        <v>8742.7660834072685</v>
      </c>
      <c r="AX216" s="16">
        <v>0</v>
      </c>
      <c r="AY216" s="16">
        <v>0</v>
      </c>
      <c r="AZ216" s="16">
        <v>0</v>
      </c>
      <c r="BA216">
        <f t="shared" si="222"/>
        <v>0</v>
      </c>
      <c r="BB216">
        <f t="shared" si="223"/>
        <v>0</v>
      </c>
      <c r="BC216">
        <f t="shared" si="223"/>
        <v>0</v>
      </c>
      <c r="BD216">
        <f t="shared" si="223"/>
        <v>0</v>
      </c>
      <c r="BE216">
        <f t="shared" si="224"/>
        <v>0</v>
      </c>
      <c r="BF216">
        <f t="shared" si="224"/>
        <v>0</v>
      </c>
      <c r="BG216">
        <f t="shared" si="224"/>
        <v>0</v>
      </c>
      <c r="BH216">
        <f t="shared" si="202"/>
        <v>0</v>
      </c>
      <c r="BI216">
        <f t="shared" si="227"/>
        <v>0</v>
      </c>
      <c r="BJ216">
        <f t="shared" si="227"/>
        <v>0</v>
      </c>
      <c r="BK216" s="7">
        <f t="shared" si="225"/>
        <v>3.5856116669206378E-2</v>
      </c>
    </row>
    <row r="217" spans="1:63">
      <c r="A217">
        <f t="shared" si="185"/>
        <v>2171</v>
      </c>
      <c r="B217" s="4">
        <f t="shared" si="203"/>
        <v>1286.4732155176052</v>
      </c>
      <c r="C217" s="4">
        <f t="shared" si="204"/>
        <v>3572.2664905467359</v>
      </c>
      <c r="D217" s="4">
        <f t="shared" si="205"/>
        <v>6808.1927888484915</v>
      </c>
      <c r="E217" s="11">
        <f t="shared" si="186"/>
        <v>2.5274010986546194E-6</v>
      </c>
      <c r="F217" s="11">
        <f t="shared" si="187"/>
        <v>5.0668820233962516E-6</v>
      </c>
      <c r="G217" s="11">
        <f t="shared" si="188"/>
        <v>1.1186810425649353E-5</v>
      </c>
      <c r="H217" s="4">
        <f t="shared" si="206"/>
        <v>242462.14229142078</v>
      </c>
      <c r="I217" s="4">
        <f t="shared" si="207"/>
        <v>224969.64509325285</v>
      </c>
      <c r="J217" s="4">
        <f t="shared" si="208"/>
        <v>43941.195466150413</v>
      </c>
      <c r="K217" s="4">
        <f t="shared" si="176"/>
        <v>188470.41614765956</v>
      </c>
      <c r="L217" s="4">
        <f t="shared" si="177"/>
        <v>62976.72519353986</v>
      </c>
      <c r="M217" s="4">
        <f t="shared" si="178"/>
        <v>6454.164391191166</v>
      </c>
      <c r="N217" s="11">
        <f t="shared" si="189"/>
        <v>4.6545880071999779E-3</v>
      </c>
      <c r="O217" s="11">
        <f t="shared" si="190"/>
        <v>7.1642751850673481E-3</v>
      </c>
      <c r="P217" s="11">
        <f t="shared" si="191"/>
        <v>5.1899705568021481E-3</v>
      </c>
      <c r="Q217" s="4">
        <f t="shared" si="192"/>
        <v>4395.998677940117</v>
      </c>
      <c r="R217" s="4">
        <f t="shared" si="193"/>
        <v>15158.570364151154</v>
      </c>
      <c r="S217" s="4">
        <f t="shared" si="194"/>
        <v>3629.6712796347756</v>
      </c>
      <c r="T217" s="4">
        <f t="shared" si="209"/>
        <v>18.130660054370328</v>
      </c>
      <c r="U217" s="4">
        <f t="shared" si="210"/>
        <v>67.380514192782442</v>
      </c>
      <c r="V217" s="4">
        <f t="shared" si="211"/>
        <v>82.602925139595953</v>
      </c>
      <c r="W217" s="11">
        <f t="shared" si="195"/>
        <v>-1.219247815263802E-2</v>
      </c>
      <c r="X217" s="11">
        <f t="shared" si="196"/>
        <v>-1.3228699347321071E-2</v>
      </c>
      <c r="Y217" s="11">
        <f t="shared" si="197"/>
        <v>-1.2203590333800474E-2</v>
      </c>
      <c r="Z217" s="4">
        <f t="shared" si="220"/>
        <v>6800.2849658067362</v>
      </c>
      <c r="AA217" s="4">
        <f t="shared" si="212"/>
        <v>65385.510770586734</v>
      </c>
      <c r="AB217" s="4">
        <f t="shared" si="213"/>
        <v>6921.301195918908</v>
      </c>
      <c r="AC217" s="12">
        <f t="shared" si="214"/>
        <v>1.5351816033165102</v>
      </c>
      <c r="AD217" s="12">
        <f t="shared" si="215"/>
        <v>4.2868896043017752</v>
      </c>
      <c r="AE217" s="12">
        <f t="shared" si="216"/>
        <v>1.8933935889540039</v>
      </c>
      <c r="AF217" s="11">
        <f t="shared" si="198"/>
        <v>-2.9039671966837322E-3</v>
      </c>
      <c r="AG217" s="11">
        <f t="shared" si="199"/>
        <v>2.0567434751257441E-3</v>
      </c>
      <c r="AH217" s="11">
        <f t="shared" si="200"/>
        <v>8.257041531207765E-4</v>
      </c>
      <c r="AI217" s="1">
        <f t="shared" si="179"/>
        <v>461405.59995053266</v>
      </c>
      <c r="AJ217" s="1">
        <f t="shared" si="180"/>
        <v>417279.2459216534</v>
      </c>
      <c r="AK217" s="1">
        <f t="shared" si="181"/>
        <v>83145.924646916508</v>
      </c>
      <c r="AL217" s="19">
        <f t="shared" si="228"/>
        <v>58.117478949894732</v>
      </c>
      <c r="AM217" s="19">
        <f t="shared" si="228"/>
        <v>24.30432065940008</v>
      </c>
      <c r="AN217" s="19">
        <f t="shared" si="228"/>
        <v>3.912714848886623</v>
      </c>
      <c r="AO217" s="7">
        <f t="shared" si="226"/>
        <v>3.6237672067694947E-3</v>
      </c>
      <c r="AP217" s="7">
        <f t="shared" si="226"/>
        <v>5.580329184900301E-3</v>
      </c>
      <c r="AQ217" s="7">
        <f t="shared" si="226"/>
        <v>4.0392659669598657E-3</v>
      </c>
      <c r="AR217" s="1">
        <f t="shared" si="221"/>
        <v>242462.14229142078</v>
      </c>
      <c r="AS217" s="1">
        <f t="shared" si="218"/>
        <v>224969.64509325285</v>
      </c>
      <c r="AT217" s="1">
        <f t="shared" si="219"/>
        <v>43941.195466150413</v>
      </c>
      <c r="AU217" s="1">
        <f t="shared" si="182"/>
        <v>48492.428458284157</v>
      </c>
      <c r="AV217" s="1">
        <f t="shared" si="183"/>
        <v>44993.929018650575</v>
      </c>
      <c r="AW217" s="1">
        <f t="shared" si="184"/>
        <v>8788.2390932300823</v>
      </c>
      <c r="AX217" s="16">
        <v>0</v>
      </c>
      <c r="AY217" s="16">
        <v>0</v>
      </c>
      <c r="AZ217" s="16">
        <v>0</v>
      </c>
      <c r="BA217">
        <f t="shared" si="222"/>
        <v>0</v>
      </c>
      <c r="BB217">
        <f t="shared" si="223"/>
        <v>0</v>
      </c>
      <c r="BC217">
        <f t="shared" si="223"/>
        <v>0</v>
      </c>
      <c r="BD217">
        <f t="shared" si="223"/>
        <v>0</v>
      </c>
      <c r="BE217">
        <f t="shared" si="224"/>
        <v>0</v>
      </c>
      <c r="BF217">
        <f t="shared" si="224"/>
        <v>0</v>
      </c>
      <c r="BG217">
        <f t="shared" si="224"/>
        <v>0</v>
      </c>
      <c r="BH217">
        <f t="shared" si="202"/>
        <v>0</v>
      </c>
      <c r="BI217">
        <f t="shared" si="227"/>
        <v>0</v>
      </c>
      <c r="BJ217">
        <f t="shared" si="227"/>
        <v>0</v>
      </c>
      <c r="BK217" s="7">
        <f t="shared" si="225"/>
        <v>3.5799228026698299E-2</v>
      </c>
    </row>
    <row r="218" spans="1:63">
      <c r="A218">
        <f t="shared" si="185"/>
        <v>2172</v>
      </c>
      <c r="B218" s="4">
        <f t="shared" si="203"/>
        <v>1286.4763043797327</v>
      </c>
      <c r="C218" s="4">
        <f t="shared" si="204"/>
        <v>3572.2836857869565</v>
      </c>
      <c r="D218" s="4">
        <f t="shared" si="205"/>
        <v>6808.2651427124574</v>
      </c>
      <c r="E218" s="11">
        <f t="shared" si="186"/>
        <v>2.4010310437218881E-6</v>
      </c>
      <c r="F218" s="11">
        <f t="shared" si="187"/>
        <v>4.8135379222264389E-6</v>
      </c>
      <c r="G218" s="11">
        <f t="shared" si="188"/>
        <v>1.0627469904366886E-5</v>
      </c>
      <c r="H218" s="4">
        <f t="shared" si="206"/>
        <v>243580.0075322467</v>
      </c>
      <c r="I218" s="4">
        <f t="shared" si="207"/>
        <v>226566.37341455562</v>
      </c>
      <c r="J218" s="4">
        <f t="shared" si="208"/>
        <v>44167.435125036434</v>
      </c>
      <c r="K218" s="4">
        <f t="shared" si="176"/>
        <v>189338.89936642666</v>
      </c>
      <c r="L218" s="4">
        <f t="shared" si="177"/>
        <v>63423.398963524414</v>
      </c>
      <c r="M218" s="4">
        <f t="shared" si="178"/>
        <v>6487.3259485660747</v>
      </c>
      <c r="N218" s="11">
        <f t="shared" si="189"/>
        <v>4.6080612359165052E-3</v>
      </c>
      <c r="O218" s="11">
        <f t="shared" si="190"/>
        <v>7.092680170520671E-3</v>
      </c>
      <c r="P218" s="11">
        <f t="shared" si="191"/>
        <v>5.138009409888733E-3</v>
      </c>
      <c r="Q218" s="4">
        <f t="shared" si="192"/>
        <v>4362.4210820754224</v>
      </c>
      <c r="R218" s="4">
        <f t="shared" si="193"/>
        <v>15064.207315313828</v>
      </c>
      <c r="S218" s="4">
        <f t="shared" si="194"/>
        <v>3603.8362544991564</v>
      </c>
      <c r="T218" s="4">
        <f t="shared" si="209"/>
        <v>17.909602377764511</v>
      </c>
      <c r="U218" s="4">
        <f t="shared" si="210"/>
        <v>66.489157628658219</v>
      </c>
      <c r="V218" s="4">
        <f t="shared" si="211"/>
        <v>81.594872880818741</v>
      </c>
      <c r="W218" s="11">
        <f t="shared" si="195"/>
        <v>-1.219247815263802E-2</v>
      </c>
      <c r="X218" s="11">
        <f t="shared" si="196"/>
        <v>-1.3228699347321071E-2</v>
      </c>
      <c r="Y218" s="11">
        <f t="shared" si="197"/>
        <v>-1.2203590333800474E-2</v>
      </c>
      <c r="Z218" s="4">
        <f t="shared" si="220"/>
        <v>6729.058422064606</v>
      </c>
      <c r="AA218" s="4">
        <f t="shared" si="212"/>
        <v>65116.771313500241</v>
      </c>
      <c r="AB218" s="4">
        <f t="shared" si="213"/>
        <v>6878.0708970632513</v>
      </c>
      <c r="AC218" s="12">
        <f t="shared" si="214"/>
        <v>1.5307234862995267</v>
      </c>
      <c r="AD218" s="12">
        <f t="shared" si="215"/>
        <v>4.2957066365240069</v>
      </c>
      <c r="AE218" s="12">
        <f t="shared" si="216"/>
        <v>1.8949569719038954</v>
      </c>
      <c r="AF218" s="11">
        <f t="shared" si="198"/>
        <v>-2.9039671966837322E-3</v>
      </c>
      <c r="AG218" s="11">
        <f t="shared" si="199"/>
        <v>2.0567434751257441E-3</v>
      </c>
      <c r="AH218" s="11">
        <f t="shared" si="200"/>
        <v>8.257041531207765E-4</v>
      </c>
      <c r="AI218" s="1">
        <f t="shared" si="179"/>
        <v>463757.46841376356</v>
      </c>
      <c r="AJ218" s="1">
        <f t="shared" si="180"/>
        <v>420545.25034813862</v>
      </c>
      <c r="AK218" s="1">
        <f t="shared" si="181"/>
        <v>83619.571275454931</v>
      </c>
      <c r="AL218" s="19">
        <f t="shared" si="228"/>
        <v>58.32597712210989</v>
      </c>
      <c r="AM218" s="19">
        <f t="shared" si="228"/>
        <v>24.438590508195954</v>
      </c>
      <c r="AN218" s="19">
        <f t="shared" si="228"/>
        <v>3.9283612998548736</v>
      </c>
      <c r="AO218" s="7">
        <f t="shared" ref="AO218:AQ233" si="229">AO$5*AO217</f>
        <v>3.5875295347017997E-3</v>
      </c>
      <c r="AP218" s="7">
        <f t="shared" si="229"/>
        <v>5.5245258930512976E-3</v>
      </c>
      <c r="AQ218" s="7">
        <f t="shared" si="229"/>
        <v>3.998873307290267E-3</v>
      </c>
      <c r="AR218" s="1">
        <f t="shared" si="221"/>
        <v>243580.0075322467</v>
      </c>
      <c r="AS218" s="1">
        <f t="shared" si="218"/>
        <v>226566.37341455562</v>
      </c>
      <c r="AT218" s="1">
        <f t="shared" si="219"/>
        <v>44167.435125036434</v>
      </c>
      <c r="AU218" s="1">
        <f t="shared" si="182"/>
        <v>48716.001506449342</v>
      </c>
      <c r="AV218" s="1">
        <f t="shared" si="183"/>
        <v>45313.274682911127</v>
      </c>
      <c r="AW218" s="1">
        <f t="shared" si="184"/>
        <v>8833.4870250072872</v>
      </c>
      <c r="AX218" s="16">
        <v>0</v>
      </c>
      <c r="AY218" s="16">
        <v>0</v>
      </c>
      <c r="AZ218" s="16">
        <v>0</v>
      </c>
      <c r="BA218">
        <f t="shared" si="222"/>
        <v>0</v>
      </c>
      <c r="BB218">
        <f t="shared" si="223"/>
        <v>0</v>
      </c>
      <c r="BC218">
        <f t="shared" si="223"/>
        <v>0</v>
      </c>
      <c r="BD218">
        <f t="shared" si="223"/>
        <v>0</v>
      </c>
      <c r="BE218">
        <f t="shared" si="224"/>
        <v>0</v>
      </c>
      <c r="BF218">
        <f t="shared" si="224"/>
        <v>0</v>
      </c>
      <c r="BG218">
        <f t="shared" si="224"/>
        <v>0</v>
      </c>
      <c r="BH218">
        <f t="shared" si="202"/>
        <v>0</v>
      </c>
      <c r="BI218">
        <f t="shared" si="227"/>
        <v>0</v>
      </c>
      <c r="BJ218">
        <f t="shared" si="227"/>
        <v>0</v>
      </c>
      <c r="BK218" s="7">
        <f t="shared" si="225"/>
        <v>3.5742871815750171E-2</v>
      </c>
    </row>
    <row r="219" spans="1:63">
      <c r="A219">
        <f t="shared" si="185"/>
        <v>2173</v>
      </c>
      <c r="B219" s="4">
        <f t="shared" si="203"/>
        <v>1286.4792388057992</v>
      </c>
      <c r="C219" s="4">
        <f t="shared" si="204"/>
        <v>3572.3000213437972</v>
      </c>
      <c r="D219" s="4">
        <f t="shared" si="205"/>
        <v>6808.3338796137168</v>
      </c>
      <c r="E219" s="11">
        <f t="shared" si="186"/>
        <v>2.2809794915357937E-6</v>
      </c>
      <c r="F219" s="11">
        <f t="shared" si="187"/>
        <v>4.5728610261151166E-6</v>
      </c>
      <c r="G219" s="11">
        <f t="shared" si="188"/>
        <v>1.0096096409148541E-5</v>
      </c>
      <c r="H219" s="4">
        <f t="shared" si="206"/>
        <v>244691.77771663337</v>
      </c>
      <c r="I219" s="4">
        <f t="shared" si="207"/>
        <v>228158.3209286643</v>
      </c>
      <c r="J219" s="4">
        <f t="shared" si="208"/>
        <v>44392.544173926559</v>
      </c>
      <c r="K219" s="4">
        <f t="shared" si="176"/>
        <v>190202.66346759978</v>
      </c>
      <c r="L219" s="4">
        <f t="shared" si="177"/>
        <v>63868.745504426486</v>
      </c>
      <c r="M219" s="4">
        <f t="shared" si="178"/>
        <v>6520.3242024971387</v>
      </c>
      <c r="N219" s="11">
        <f t="shared" si="189"/>
        <v>4.5620002232160672E-3</v>
      </c>
      <c r="O219" s="11">
        <f t="shared" si="190"/>
        <v>7.0218018614580657E-3</v>
      </c>
      <c r="P219" s="11">
        <f t="shared" si="191"/>
        <v>5.0865725250568428E-3</v>
      </c>
      <c r="Q219" s="4">
        <f t="shared" si="192"/>
        <v>4328.9009514320142</v>
      </c>
      <c r="R219" s="4">
        <f t="shared" si="193"/>
        <v>14969.374473599513</v>
      </c>
      <c r="S219" s="4">
        <f t="shared" si="194"/>
        <v>3578.0001050217415</v>
      </c>
      <c r="T219" s="4">
        <f t="shared" si="209"/>
        <v>17.691239942051183</v>
      </c>
      <c r="U219" s="4">
        <f t="shared" si="210"/>
        <v>65.609592552532064</v>
      </c>
      <c r="V219" s="4">
        <f t="shared" si="211"/>
        <v>80.599122478842702</v>
      </c>
      <c r="W219" s="11">
        <f t="shared" si="195"/>
        <v>-1.219247815263802E-2</v>
      </c>
      <c r="X219" s="11">
        <f t="shared" si="196"/>
        <v>-1.3228699347321071E-2</v>
      </c>
      <c r="Y219" s="11">
        <f t="shared" si="197"/>
        <v>-1.2203590333800474E-2</v>
      </c>
      <c r="Z219" s="4">
        <f t="shared" si="220"/>
        <v>6658.2687006871829</v>
      </c>
      <c r="AA219" s="4">
        <f t="shared" si="212"/>
        <v>64844.510119630446</v>
      </c>
      <c r="AB219" s="4">
        <f t="shared" si="213"/>
        <v>6834.7534643803328</v>
      </c>
      <c r="AC219" s="12">
        <f t="shared" si="214"/>
        <v>1.5262783155081194</v>
      </c>
      <c r="AD219" s="12">
        <f t="shared" si="215"/>
        <v>4.304541803119732</v>
      </c>
      <c r="AE219" s="12">
        <f t="shared" si="216"/>
        <v>1.8965216457455816</v>
      </c>
      <c r="AF219" s="11">
        <f t="shared" si="198"/>
        <v>-2.9039671966837322E-3</v>
      </c>
      <c r="AG219" s="11">
        <f t="shared" si="199"/>
        <v>2.0567434751257441E-3</v>
      </c>
      <c r="AH219" s="11">
        <f t="shared" si="200"/>
        <v>8.257041531207765E-4</v>
      </c>
      <c r="AI219" s="1">
        <f t="shared" si="179"/>
        <v>466097.72307883657</v>
      </c>
      <c r="AJ219" s="1">
        <f t="shared" si="180"/>
        <v>423803.99999623589</v>
      </c>
      <c r="AK219" s="1">
        <f t="shared" si="181"/>
        <v>84091.101172916722</v>
      </c>
      <c r="AL219" s="19">
        <f t="shared" si="228"/>
        <v>58.533130826020141</v>
      </c>
      <c r="AM219" s="19">
        <f t="shared" si="228"/>
        <v>24.572252017987637</v>
      </c>
      <c r="AN219" s="19">
        <f t="shared" si="228"/>
        <v>3.9439132288068213</v>
      </c>
      <c r="AO219" s="7">
        <f t="shared" si="229"/>
        <v>3.5516542393547817E-3</v>
      </c>
      <c r="AP219" s="7">
        <f t="shared" si="229"/>
        <v>5.4692806341207845E-3</v>
      </c>
      <c r="AQ219" s="7">
        <f t="shared" si="229"/>
        <v>3.9588845742173639E-3</v>
      </c>
      <c r="AR219" s="1">
        <f t="shared" si="221"/>
        <v>244691.77771663337</v>
      </c>
      <c r="AS219" s="1">
        <f t="shared" si="218"/>
        <v>228158.3209286643</v>
      </c>
      <c r="AT219" s="1">
        <f t="shared" si="219"/>
        <v>44392.544173926559</v>
      </c>
      <c r="AU219" s="1">
        <f t="shared" si="182"/>
        <v>48938.355543326674</v>
      </c>
      <c r="AV219" s="1">
        <f t="shared" si="183"/>
        <v>45631.664185732865</v>
      </c>
      <c r="AW219" s="1">
        <f t="shared" si="184"/>
        <v>8878.5088347853125</v>
      </c>
      <c r="AX219" s="16">
        <v>0</v>
      </c>
      <c r="AY219" s="16">
        <v>0</v>
      </c>
      <c r="AZ219" s="16">
        <v>0</v>
      </c>
      <c r="BA219">
        <f t="shared" si="222"/>
        <v>0</v>
      </c>
      <c r="BB219">
        <f t="shared" si="223"/>
        <v>0</v>
      </c>
      <c r="BC219">
        <f t="shared" si="223"/>
        <v>0</v>
      </c>
      <c r="BD219">
        <f t="shared" si="223"/>
        <v>0</v>
      </c>
      <c r="BE219">
        <f t="shared" si="224"/>
        <v>0</v>
      </c>
      <c r="BF219">
        <f t="shared" si="224"/>
        <v>0</v>
      </c>
      <c r="BG219">
        <f t="shared" si="224"/>
        <v>0</v>
      </c>
      <c r="BH219">
        <f t="shared" si="202"/>
        <v>0</v>
      </c>
      <c r="BI219">
        <f t="shared" si="227"/>
        <v>0</v>
      </c>
      <c r="BJ219">
        <f t="shared" si="227"/>
        <v>0</v>
      </c>
      <c r="BK219" s="7">
        <f t="shared" si="225"/>
        <v>3.5687043615635988E-2</v>
      </c>
    </row>
    <row r="220" spans="1:63">
      <c r="A220">
        <f t="shared" si="185"/>
        <v>2174</v>
      </c>
      <c r="B220" s="4">
        <f t="shared" si="203"/>
        <v>1286.4820265169212</v>
      </c>
      <c r="C220" s="4">
        <f t="shared" si="204"/>
        <v>3572.3155401937615</v>
      </c>
      <c r="D220" s="4">
        <f t="shared" si="205"/>
        <v>6808.3991803291892</v>
      </c>
      <c r="E220" s="11">
        <f t="shared" si="186"/>
        <v>2.166930516959004E-6</v>
      </c>
      <c r="F220" s="11">
        <f t="shared" si="187"/>
        <v>4.3442179748093603E-6</v>
      </c>
      <c r="G220" s="11">
        <f t="shared" si="188"/>
        <v>9.5912915886911132E-6</v>
      </c>
      <c r="H220" s="4">
        <f t="shared" si="206"/>
        <v>245797.43635050757</v>
      </c>
      <c r="I220" s="4">
        <f t="shared" si="207"/>
        <v>229745.39190190518</v>
      </c>
      <c r="J220" s="4">
        <f t="shared" si="208"/>
        <v>44616.51761061843</v>
      </c>
      <c r="K220" s="4">
        <f t="shared" si="176"/>
        <v>191061.69482677541</v>
      </c>
      <c r="L220" s="4">
        <f t="shared" si="177"/>
        <v>64312.737583490132</v>
      </c>
      <c r="M220" s="4">
        <f t="shared" si="178"/>
        <v>6553.1583018111469</v>
      </c>
      <c r="N220" s="11">
        <f t="shared" si="189"/>
        <v>4.516400262302156E-3</v>
      </c>
      <c r="O220" s="11">
        <f t="shared" si="190"/>
        <v>6.9516330022934003E-3</v>
      </c>
      <c r="P220" s="11">
        <f t="shared" si="191"/>
        <v>5.0356544083243193E-3</v>
      </c>
      <c r="Q220" s="4">
        <f t="shared" si="192"/>
        <v>4295.4429027128335</v>
      </c>
      <c r="R220" s="4">
        <f t="shared" si="193"/>
        <v>14874.098733343095</v>
      </c>
      <c r="S220" s="4">
        <f t="shared" si="194"/>
        <v>3552.1674200068042</v>
      </c>
      <c r="T220" s="4">
        <f t="shared" si="209"/>
        <v>17.475539885564647</v>
      </c>
      <c r="U220" s="4">
        <f t="shared" si="210"/>
        <v>64.741662978354384</v>
      </c>
      <c r="V220" s="4">
        <f t="shared" si="211"/>
        <v>79.615523806847094</v>
      </c>
      <c r="W220" s="11">
        <f t="shared" si="195"/>
        <v>-1.219247815263802E-2</v>
      </c>
      <c r="X220" s="11">
        <f t="shared" si="196"/>
        <v>-1.3228699347321071E-2</v>
      </c>
      <c r="Y220" s="11">
        <f t="shared" si="197"/>
        <v>-1.2203590333800474E-2</v>
      </c>
      <c r="Z220" s="4">
        <f t="shared" si="220"/>
        <v>6587.9208282663385</v>
      </c>
      <c r="AA220" s="4">
        <f t="shared" si="212"/>
        <v>64568.827124022304</v>
      </c>
      <c r="AB220" s="4">
        <f t="shared" si="213"/>
        <v>6791.3576734483231</v>
      </c>
      <c r="AC220" s="12">
        <f t="shared" si="214"/>
        <v>1.5218460533468741</v>
      </c>
      <c r="AD220" s="12">
        <f t="shared" si="215"/>
        <v>4.3133951413867049</v>
      </c>
      <c r="AE220" s="12">
        <f t="shared" si="216"/>
        <v>1.8980876115449572</v>
      </c>
      <c r="AF220" s="11">
        <f t="shared" si="198"/>
        <v>-2.9039671966837322E-3</v>
      </c>
      <c r="AG220" s="11">
        <f t="shared" si="199"/>
        <v>2.0567434751257441E-3</v>
      </c>
      <c r="AH220" s="11">
        <f t="shared" si="200"/>
        <v>8.257041531207765E-4</v>
      </c>
      <c r="AI220" s="1">
        <f t="shared" si="179"/>
        <v>468426.30631427956</v>
      </c>
      <c r="AJ220" s="1">
        <f t="shared" si="180"/>
        <v>427055.26418234513</v>
      </c>
      <c r="AK220" s="1">
        <f t="shared" si="181"/>
        <v>84560.49989041037</v>
      </c>
      <c r="AL220" s="19">
        <f t="shared" si="228"/>
        <v>58.738941373838678</v>
      </c>
      <c r="AM220" s="19">
        <f t="shared" si="228"/>
        <v>24.705300634665367</v>
      </c>
      <c r="AN220" s="19">
        <f t="shared" si="228"/>
        <v>3.9593705910779611</v>
      </c>
      <c r="AO220" s="7">
        <f t="shared" si="229"/>
        <v>3.5161376969612339E-3</v>
      </c>
      <c r="AP220" s="7">
        <f t="shared" si="229"/>
        <v>5.4145878277795769E-3</v>
      </c>
      <c r="AQ220" s="7">
        <f t="shared" si="229"/>
        <v>3.9192957284751905E-3</v>
      </c>
      <c r="AR220" s="1">
        <f t="shared" si="221"/>
        <v>245797.43635050757</v>
      </c>
      <c r="AS220" s="1">
        <f t="shared" si="218"/>
        <v>229745.39190190518</v>
      </c>
      <c r="AT220" s="1">
        <f t="shared" si="219"/>
        <v>44616.51761061843</v>
      </c>
      <c r="AU220" s="1">
        <f t="shared" si="182"/>
        <v>49159.487270101519</v>
      </c>
      <c r="AV220" s="1">
        <f t="shared" si="183"/>
        <v>45949.078380381041</v>
      </c>
      <c r="AW220" s="1">
        <f t="shared" si="184"/>
        <v>8923.303522123686</v>
      </c>
      <c r="AX220" s="16">
        <v>0</v>
      </c>
      <c r="AY220" s="16">
        <v>0</v>
      </c>
      <c r="AZ220" s="16">
        <v>0</v>
      </c>
      <c r="BA220">
        <f t="shared" si="222"/>
        <v>0</v>
      </c>
      <c r="BB220">
        <f t="shared" si="223"/>
        <v>0</v>
      </c>
      <c r="BC220">
        <f t="shared" si="223"/>
        <v>0</v>
      </c>
      <c r="BD220">
        <f t="shared" si="223"/>
        <v>0</v>
      </c>
      <c r="BE220">
        <f t="shared" si="224"/>
        <v>0</v>
      </c>
      <c r="BF220">
        <f t="shared" si="224"/>
        <v>0</v>
      </c>
      <c r="BG220">
        <f t="shared" si="224"/>
        <v>0</v>
      </c>
      <c r="BH220">
        <f t="shared" si="202"/>
        <v>0</v>
      </c>
      <c r="BI220">
        <f t="shared" si="227"/>
        <v>0</v>
      </c>
      <c r="BJ220">
        <f t="shared" si="227"/>
        <v>0</v>
      </c>
      <c r="BK220" s="7">
        <f t="shared" si="225"/>
        <v>3.5631739022149195E-2</v>
      </c>
    </row>
    <row r="221" spans="1:63">
      <c r="A221">
        <f t="shared" si="185"/>
        <v>2175</v>
      </c>
      <c r="B221" s="4">
        <f t="shared" si="203"/>
        <v>1286.4846748482257</v>
      </c>
      <c r="C221" s="4">
        <f t="shared" si="204"/>
        <v>3572.3302831652741</v>
      </c>
      <c r="D221" s="4">
        <f t="shared" si="205"/>
        <v>6808.4612166038914</v>
      </c>
      <c r="E221" s="11">
        <f t="shared" si="186"/>
        <v>2.0585839911110538E-6</v>
      </c>
      <c r="F221" s="11">
        <f t="shared" si="187"/>
        <v>4.127007076068892E-6</v>
      </c>
      <c r="G221" s="11">
        <f t="shared" si="188"/>
        <v>9.1117270092565574E-6</v>
      </c>
      <c r="H221" s="4">
        <f t="shared" si="206"/>
        <v>246896.9680408056</v>
      </c>
      <c r="I221" s="4">
        <f t="shared" si="207"/>
        <v>231327.49260831042</v>
      </c>
      <c r="J221" s="4">
        <f t="shared" si="208"/>
        <v>44839.350648859334</v>
      </c>
      <c r="K221" s="4">
        <f t="shared" si="176"/>
        <v>191915.98070916274</v>
      </c>
      <c r="L221" s="4">
        <f t="shared" si="177"/>
        <v>64755.348546143381</v>
      </c>
      <c r="M221" s="4">
        <f t="shared" si="178"/>
        <v>6585.827431829819</v>
      </c>
      <c r="N221" s="11">
        <f t="shared" si="189"/>
        <v>4.4712566962303857E-3</v>
      </c>
      <c r="O221" s="11">
        <f t="shared" si="190"/>
        <v>6.8821664149913975E-3</v>
      </c>
      <c r="P221" s="11">
        <f t="shared" si="191"/>
        <v>4.9852496329354512E-3</v>
      </c>
      <c r="Q221" s="4">
        <f t="shared" si="192"/>
        <v>4262.051441505575</v>
      </c>
      <c r="R221" s="4">
        <f t="shared" si="193"/>
        <v>14778.406596891682</v>
      </c>
      <c r="S221" s="4">
        <f t="shared" si="194"/>
        <v>3526.342689558443</v>
      </c>
      <c r="T221" s="4">
        <f t="shared" si="209"/>
        <v>17.262469747304344</v>
      </c>
      <c r="U221" s="4">
        <f t="shared" si="210"/>
        <v>63.885214983568147</v>
      </c>
      <c r="V221" s="4">
        <f t="shared" si="211"/>
        <v>78.643928570097387</v>
      </c>
      <c r="W221" s="11">
        <f t="shared" si="195"/>
        <v>-1.219247815263802E-2</v>
      </c>
      <c r="X221" s="11">
        <f t="shared" si="196"/>
        <v>-1.3228699347321071E-2</v>
      </c>
      <c r="Y221" s="11">
        <f t="shared" si="197"/>
        <v>-1.2203590333800474E-2</v>
      </c>
      <c r="Z221" s="4">
        <f t="shared" si="220"/>
        <v>6518.0195870906973</v>
      </c>
      <c r="AA221" s="4">
        <f t="shared" si="212"/>
        <v>64289.821479554659</v>
      </c>
      <c r="AB221" s="4">
        <f t="shared" si="213"/>
        <v>6747.8921397812892</v>
      </c>
      <c r="AC221" s="12">
        <f t="shared" si="214"/>
        <v>1.517426662329552</v>
      </c>
      <c r="AD221" s="12">
        <f t="shared" si="215"/>
        <v>4.3222666886993908</v>
      </c>
      <c r="AE221" s="12">
        <f t="shared" si="216"/>
        <v>1.899654870368797</v>
      </c>
      <c r="AF221" s="11">
        <f t="shared" si="198"/>
        <v>-2.9039671966837322E-3</v>
      </c>
      <c r="AG221" s="11">
        <f t="shared" si="199"/>
        <v>2.0567434751257441E-3</v>
      </c>
      <c r="AH221" s="11">
        <f t="shared" si="200"/>
        <v>8.257041531207765E-4</v>
      </c>
      <c r="AI221" s="1">
        <f t="shared" si="179"/>
        <v>470743.16295295313</v>
      </c>
      <c r="AJ221" s="1">
        <f t="shared" si="180"/>
        <v>430298.81614449166</v>
      </c>
      <c r="AK221" s="1">
        <f t="shared" si="181"/>
        <v>85027.753423493035</v>
      </c>
      <c r="AL221" s="19">
        <f t="shared" si="228"/>
        <v>58.943410237822391</v>
      </c>
      <c r="AM221" s="19">
        <f t="shared" si="228"/>
        <v>24.837731964562479</v>
      </c>
      <c r="AN221" s="19">
        <f t="shared" si="228"/>
        <v>3.9747333558805722</v>
      </c>
      <c r="AO221" s="7">
        <f t="shared" si="229"/>
        <v>3.4809763199916215E-3</v>
      </c>
      <c r="AP221" s="7">
        <f t="shared" si="229"/>
        <v>5.3604419495017807E-3</v>
      </c>
      <c r="AQ221" s="7">
        <f t="shared" si="229"/>
        <v>3.8801027711904386E-3</v>
      </c>
      <c r="AR221" s="1">
        <f t="shared" si="221"/>
        <v>246896.9680408056</v>
      </c>
      <c r="AS221" s="1">
        <f t="shared" si="218"/>
        <v>231327.49260831042</v>
      </c>
      <c r="AT221" s="1">
        <f t="shared" si="219"/>
        <v>44839.350648859334</v>
      </c>
      <c r="AU221" s="1">
        <f t="shared" si="182"/>
        <v>49379.393608161125</v>
      </c>
      <c r="AV221" s="1">
        <f t="shared" si="183"/>
        <v>46265.498521662084</v>
      </c>
      <c r="AW221" s="1">
        <f t="shared" si="184"/>
        <v>8967.8701297718671</v>
      </c>
      <c r="AX221" s="16">
        <v>0</v>
      </c>
      <c r="AY221" s="16">
        <v>0</v>
      </c>
      <c r="AZ221" s="16">
        <v>0</v>
      </c>
      <c r="BA221">
        <f t="shared" si="222"/>
        <v>0</v>
      </c>
      <c r="BB221">
        <f t="shared" si="223"/>
        <v>0</v>
      </c>
      <c r="BC221">
        <f t="shared" si="223"/>
        <v>0</v>
      </c>
      <c r="BD221">
        <f t="shared" si="223"/>
        <v>0</v>
      </c>
      <c r="BE221">
        <f t="shared" si="224"/>
        <v>0</v>
      </c>
      <c r="BF221">
        <f t="shared" si="224"/>
        <v>0</v>
      </c>
      <c r="BG221">
        <f t="shared" si="224"/>
        <v>0</v>
      </c>
      <c r="BH221">
        <f t="shared" si="202"/>
        <v>0</v>
      </c>
      <c r="BI221">
        <f t="shared" si="227"/>
        <v>0</v>
      </c>
      <c r="BJ221">
        <f t="shared" si="227"/>
        <v>0</v>
      </c>
      <c r="BK221" s="7">
        <f t="shared" si="225"/>
        <v>3.5576953648500192E-2</v>
      </c>
    </row>
    <row r="222" spans="1:63">
      <c r="A222">
        <f t="shared" si="185"/>
        <v>2176</v>
      </c>
      <c r="B222" s="4">
        <f t="shared" si="203"/>
        <v>1286.4871907681445</v>
      </c>
      <c r="C222" s="4">
        <f t="shared" si="204"/>
        <v>3572.3442890460124</v>
      </c>
      <c r="D222" s="4">
        <f t="shared" si="205"/>
        <v>6808.5201516018515</v>
      </c>
      <c r="E222" s="11">
        <f t="shared" si="186"/>
        <v>1.9556547915555009E-6</v>
      </c>
      <c r="F222" s="11">
        <f t="shared" si="187"/>
        <v>3.9206567222654473E-6</v>
      </c>
      <c r="G222" s="11">
        <f t="shared" si="188"/>
        <v>8.6561406587937299E-6</v>
      </c>
      <c r="H222" s="4">
        <f t="shared" si="206"/>
        <v>247990.35848030017</v>
      </c>
      <c r="I222" s="4">
        <f t="shared" si="207"/>
        <v>232904.53132449783</v>
      </c>
      <c r="J222" s="4">
        <f t="shared" si="208"/>
        <v>45061.03871665716</v>
      </c>
      <c r="K222" s="4">
        <f t="shared" si="176"/>
        <v>192765.50925643372</v>
      </c>
      <c r="L222" s="4">
        <f t="shared" si="177"/>
        <v>65196.552314025299</v>
      </c>
      <c r="M222" s="4">
        <f t="shared" si="178"/>
        <v>6618.3308139369428</v>
      </c>
      <c r="N222" s="11">
        <f t="shared" si="189"/>
        <v>4.4265649172716692E-3</v>
      </c>
      <c r="O222" s="11">
        <f t="shared" si="190"/>
        <v>6.8133949980599962E-3</v>
      </c>
      <c r="P222" s="11">
        <f t="shared" si="191"/>
        <v>4.9353528381312906E-3</v>
      </c>
      <c r="Q222" s="4">
        <f t="shared" si="192"/>
        <v>4228.7309634188887</v>
      </c>
      <c r="R222" s="4">
        <f t="shared" si="193"/>
        <v>14682.324172328352</v>
      </c>
      <c r="S222" s="4">
        <f t="shared" si="194"/>
        <v>3500.5303060408874</v>
      </c>
      <c r="T222" s="4">
        <f t="shared" si="209"/>
        <v>17.051997462049762</v>
      </c>
      <c r="U222" s="4">
        <f t="shared" si="210"/>
        <v>63.040096681811555</v>
      </c>
      <c r="V222" s="4">
        <f t="shared" si="211"/>
        <v>77.684190283587256</v>
      </c>
      <c r="W222" s="11">
        <f t="shared" si="195"/>
        <v>-1.219247815263802E-2</v>
      </c>
      <c r="X222" s="11">
        <f t="shared" si="196"/>
        <v>-1.3228699347321071E-2</v>
      </c>
      <c r="Y222" s="11">
        <f t="shared" si="197"/>
        <v>-1.2203590333800474E-2</v>
      </c>
      <c r="Z222" s="4">
        <f t="shared" si="220"/>
        <v>6448.569519877904</v>
      </c>
      <c r="AA222" s="4">
        <f t="shared" si="212"/>
        <v>64007.591533283055</v>
      </c>
      <c r="AB222" s="4">
        <f t="shared" si="213"/>
        <v>6704.3653199174787</v>
      </c>
      <c r="AC222" s="12">
        <f t="shared" si="214"/>
        <v>1.5130201050787737</v>
      </c>
      <c r="AD222" s="12">
        <f t="shared" si="215"/>
        <v>4.3311564825091269</v>
      </c>
      <c r="AE222" s="12">
        <f t="shared" si="216"/>
        <v>1.9012234232847567</v>
      </c>
      <c r="AF222" s="11">
        <f t="shared" si="198"/>
        <v>-2.9039671966837322E-3</v>
      </c>
      <c r="AG222" s="11">
        <f t="shared" si="199"/>
        <v>2.0567434751257441E-3</v>
      </c>
      <c r="AH222" s="11">
        <f t="shared" si="200"/>
        <v>8.257041531207765E-4</v>
      </c>
      <c r="AI222" s="1">
        <f t="shared" si="179"/>
        <v>473048.24026581895</v>
      </c>
      <c r="AJ222" s="1">
        <f t="shared" si="180"/>
        <v>433534.4330517046</v>
      </c>
      <c r="AK222" s="1">
        <f t="shared" si="181"/>
        <v>85492.848210915603</v>
      </c>
      <c r="AL222" s="19">
        <f t="shared" si="228"/>
        <v>59.146539046927231</v>
      </c>
      <c r="AM222" s="19">
        <f t="shared" si="228"/>
        <v>24.969541772712265</v>
      </c>
      <c r="AN222" s="19">
        <f t="shared" si="228"/>
        <v>3.9900015060503788</v>
      </c>
      <c r="AO222" s="7">
        <f t="shared" si="229"/>
        <v>3.4461665567917053E-3</v>
      </c>
      <c r="AP222" s="7">
        <f t="shared" si="229"/>
        <v>5.3068375300067624E-3</v>
      </c>
      <c r="AQ222" s="7">
        <f t="shared" si="229"/>
        <v>3.841301743478534E-3</v>
      </c>
      <c r="AR222" s="1">
        <f t="shared" si="221"/>
        <v>247990.35848030017</v>
      </c>
      <c r="AS222" s="1">
        <f t="shared" si="218"/>
        <v>232904.53132449783</v>
      </c>
      <c r="AT222" s="1">
        <f t="shared" si="219"/>
        <v>45061.03871665716</v>
      </c>
      <c r="AU222" s="1">
        <f t="shared" si="182"/>
        <v>49598.07169606004</v>
      </c>
      <c r="AV222" s="1">
        <f t="shared" si="183"/>
        <v>46580.906264899568</v>
      </c>
      <c r="AW222" s="1">
        <f t="shared" si="184"/>
        <v>9012.2077433314316</v>
      </c>
      <c r="AX222" s="16">
        <v>0</v>
      </c>
      <c r="AY222" s="16">
        <v>0</v>
      </c>
      <c r="AZ222" s="16">
        <v>0</v>
      </c>
      <c r="BA222">
        <f t="shared" si="222"/>
        <v>0</v>
      </c>
      <c r="BB222">
        <f t="shared" si="223"/>
        <v>0</v>
      </c>
      <c r="BC222">
        <f t="shared" si="223"/>
        <v>0</v>
      </c>
      <c r="BD222">
        <f t="shared" si="223"/>
        <v>0</v>
      </c>
      <c r="BE222">
        <f t="shared" si="224"/>
        <v>0</v>
      </c>
      <c r="BF222">
        <f t="shared" si="224"/>
        <v>0</v>
      </c>
      <c r="BG222">
        <f t="shared" si="224"/>
        <v>0</v>
      </c>
      <c r="BH222">
        <f t="shared" si="202"/>
        <v>0</v>
      </c>
      <c r="BI222">
        <f t="shared" si="227"/>
        <v>0</v>
      </c>
      <c r="BJ222">
        <f t="shared" si="227"/>
        <v>0</v>
      </c>
      <c r="BK222" s="7">
        <f t="shared" si="225"/>
        <v>3.5522683126173654E-2</v>
      </c>
    </row>
    <row r="223" spans="1:63">
      <c r="A223">
        <f t="shared" si="185"/>
        <v>2177</v>
      </c>
      <c r="B223" s="4">
        <f t="shared" si="203"/>
        <v>1286.4895808967415</v>
      </c>
      <c r="C223" s="4">
        <f t="shared" si="204"/>
        <v>3572.357594684881</v>
      </c>
      <c r="D223" s="4">
        <f t="shared" si="205"/>
        <v>6808.5761403345559</v>
      </c>
      <c r="E223" s="11">
        <f t="shared" si="186"/>
        <v>1.8578720519777259E-6</v>
      </c>
      <c r="F223" s="11">
        <f t="shared" si="187"/>
        <v>3.7246238861521749E-6</v>
      </c>
      <c r="G223" s="11">
        <f t="shared" si="188"/>
        <v>8.2233336258540438E-6</v>
      </c>
      <c r="H223" s="4">
        <f t="shared" si="206"/>
        <v>249077.59443235263</v>
      </c>
      <c r="I223" s="4">
        <f t="shared" si="207"/>
        <v>234476.41832378713</v>
      </c>
      <c r="J223" s="4">
        <f t="shared" si="208"/>
        <v>45281.577454520411</v>
      </c>
      <c r="K223" s="4">
        <f t="shared" si="176"/>
        <v>193610.26947356563</v>
      </c>
      <c r="L223" s="4">
        <f t="shared" si="177"/>
        <v>65636.323382813644</v>
      </c>
      <c r="M223" s="4">
        <f t="shared" si="178"/>
        <v>6650.6677051415618</v>
      </c>
      <c r="N223" s="11">
        <f t="shared" si="189"/>
        <v>4.3823203662856081E-3</v>
      </c>
      <c r="O223" s="11">
        <f t="shared" si="190"/>
        <v>6.7453117255364958E-3</v>
      </c>
      <c r="P223" s="11">
        <f t="shared" si="191"/>
        <v>4.8859587279201921E-3</v>
      </c>
      <c r="Q223" s="4">
        <f t="shared" si="192"/>
        <v>4195.4857552354142</v>
      </c>
      <c r="R223" s="4">
        <f t="shared" si="193"/>
        <v>14585.87717147671</v>
      </c>
      <c r="S223" s="4">
        <f t="shared" si="194"/>
        <v>3474.7345650470625</v>
      </c>
      <c r="T223" s="4">
        <f t="shared" si="209"/>
        <v>16.844091355534882</v>
      </c>
      <c r="U223" s="4">
        <f t="shared" si="210"/>
        <v>62.206158195981814</v>
      </c>
      <c r="V223" s="4">
        <f t="shared" si="211"/>
        <v>76.736164249953347</v>
      </c>
      <c r="W223" s="11">
        <f t="shared" si="195"/>
        <v>-1.219247815263802E-2</v>
      </c>
      <c r="X223" s="11">
        <f t="shared" si="196"/>
        <v>-1.3228699347321071E-2</v>
      </c>
      <c r="Y223" s="11">
        <f t="shared" si="197"/>
        <v>-1.2203590333800474E-2</v>
      </c>
      <c r="Z223" s="4">
        <f t="shared" si="220"/>
        <v>6379.5749344795422</v>
      </c>
      <c r="AA223" s="4">
        <f t="shared" si="212"/>
        <v>63722.23480380838</v>
      </c>
      <c r="AB223" s="4">
        <f t="shared" si="213"/>
        <v>6660.7855125311698</v>
      </c>
      <c r="AC223" s="12">
        <f t="shared" si="214"/>
        <v>1.508626344325702</v>
      </c>
      <c r="AD223" s="12">
        <f t="shared" si="215"/>
        <v>4.3400645603442758</v>
      </c>
      <c r="AE223" s="12">
        <f t="shared" si="216"/>
        <v>1.9027932713613733</v>
      </c>
      <c r="AF223" s="11">
        <f t="shared" si="198"/>
        <v>-2.9039671966837322E-3</v>
      </c>
      <c r="AG223" s="11">
        <f t="shared" si="199"/>
        <v>2.0567434751257441E-3</v>
      </c>
      <c r="AH223" s="11">
        <f t="shared" si="200"/>
        <v>8.257041531207765E-4</v>
      </c>
      <c r="AI223" s="1">
        <f t="shared" si="179"/>
        <v>475341.48793529707</v>
      </c>
      <c r="AJ223" s="1">
        <f t="shared" si="180"/>
        <v>436761.89601143374</v>
      </c>
      <c r="AK223" s="1">
        <f t="shared" si="181"/>
        <v>85955.771133155475</v>
      </c>
      <c r="AL223" s="19">
        <f t="shared" si="228"/>
        <v>59.3483295834926</v>
      </c>
      <c r="AM223" s="19">
        <f t="shared" si="228"/>
        <v>25.100725981084903</v>
      </c>
      <c r="AN223" s="19">
        <f t="shared" si="228"/>
        <v>4.0051750377946354</v>
      </c>
      <c r="AO223" s="7">
        <f t="shared" si="229"/>
        <v>3.4117048912237881E-3</v>
      </c>
      <c r="AP223" s="7">
        <f t="shared" si="229"/>
        <v>5.2537691547066947E-3</v>
      </c>
      <c r="AQ223" s="7">
        <f t="shared" si="229"/>
        <v>3.8028887260437485E-3</v>
      </c>
      <c r="AR223" s="1">
        <f t="shared" si="221"/>
        <v>249077.59443235263</v>
      </c>
      <c r="AS223" s="1">
        <f t="shared" si="218"/>
        <v>234476.41832378713</v>
      </c>
      <c r="AT223" s="1">
        <f t="shared" si="219"/>
        <v>45281.577454520411</v>
      </c>
      <c r="AU223" s="1">
        <f t="shared" si="182"/>
        <v>49815.518886470527</v>
      </c>
      <c r="AV223" s="1">
        <f t="shared" si="183"/>
        <v>46895.28366475743</v>
      </c>
      <c r="AW223" s="1">
        <f t="shared" si="184"/>
        <v>9056.3154909040823</v>
      </c>
      <c r="AX223" s="16">
        <v>0</v>
      </c>
      <c r="AY223" s="16">
        <v>0</v>
      </c>
      <c r="AZ223" s="16">
        <v>0</v>
      </c>
      <c r="BA223">
        <f t="shared" si="222"/>
        <v>0</v>
      </c>
      <c r="BB223">
        <f t="shared" si="223"/>
        <v>0</v>
      </c>
      <c r="BC223">
        <f t="shared" si="223"/>
        <v>0</v>
      </c>
      <c r="BD223">
        <f t="shared" si="223"/>
        <v>0</v>
      </c>
      <c r="BE223">
        <f t="shared" si="224"/>
        <v>0</v>
      </c>
      <c r="BF223">
        <f t="shared" si="224"/>
        <v>0</v>
      </c>
      <c r="BG223">
        <f t="shared" si="224"/>
        <v>0</v>
      </c>
      <c r="BH223">
        <f t="shared" si="202"/>
        <v>0</v>
      </c>
      <c r="BI223">
        <f t="shared" si="227"/>
        <v>0</v>
      </c>
      <c r="BJ223">
        <f t="shared" si="227"/>
        <v>0</v>
      </c>
      <c r="BK223" s="7">
        <f t="shared" si="225"/>
        <v>3.5468923105713451E-2</v>
      </c>
    </row>
    <row r="224" spans="1:63">
      <c r="A224">
        <f t="shared" si="185"/>
        <v>2178</v>
      </c>
      <c r="B224" s="4">
        <f t="shared" si="203"/>
        <v>1286.491851523127</v>
      </c>
      <c r="C224" s="4">
        <f t="shared" si="204"/>
        <v>3572.3702350888861</v>
      </c>
      <c r="D224" s="4">
        <f t="shared" si="205"/>
        <v>6808.6293300680181</v>
      </c>
      <c r="E224" s="11">
        <f t="shared" si="186"/>
        <v>1.7649784493788394E-6</v>
      </c>
      <c r="F224" s="11">
        <f t="shared" si="187"/>
        <v>3.5383926918445661E-6</v>
      </c>
      <c r="G224" s="11">
        <f t="shared" si="188"/>
        <v>7.8121669445613405E-6</v>
      </c>
      <c r="H224" s="4">
        <f t="shared" si="206"/>
        <v>250158.66371560207</v>
      </c>
      <c r="I224" s="4">
        <f t="shared" si="207"/>
        <v>236043.06586958477</v>
      </c>
      <c r="J224" s="4">
        <f t="shared" si="208"/>
        <v>45500.962713632412</v>
      </c>
      <c r="K224" s="4">
        <f t="shared" si="176"/>
        <v>194450.25121568367</v>
      </c>
      <c r="L224" s="4">
        <f t="shared" si="177"/>
        <v>66074.636819862455</v>
      </c>
      <c r="M224" s="4">
        <f t="shared" si="178"/>
        <v>6682.837397637838</v>
      </c>
      <c r="N224" s="11">
        <f t="shared" si="189"/>
        <v>4.3385185321109798E-3</v>
      </c>
      <c r="O224" s="11">
        <f t="shared" si="190"/>
        <v>6.6779096460418685E-3</v>
      </c>
      <c r="P224" s="11">
        <f t="shared" si="191"/>
        <v>4.8370620699340616E-3</v>
      </c>
      <c r="Q224" s="4">
        <f t="shared" si="192"/>
        <v>4162.319996080596</v>
      </c>
      <c r="R224" s="4">
        <f t="shared" si="193"/>
        <v>14489.090908180102</v>
      </c>
      <c r="S224" s="4">
        <f t="shared" si="194"/>
        <v>3448.9596663752955</v>
      </c>
      <c r="T224" s="4">
        <f t="shared" si="209"/>
        <v>16.638720139681485</v>
      </c>
      <c r="U224" s="4">
        <f t="shared" si="210"/>
        <v>61.383251631655277</v>
      </c>
      <c r="V224" s="4">
        <f t="shared" si="211"/>
        <v>75.799707537659685</v>
      </c>
      <c r="W224" s="11">
        <f t="shared" si="195"/>
        <v>-1.219247815263802E-2</v>
      </c>
      <c r="X224" s="11">
        <f t="shared" si="196"/>
        <v>-1.3228699347321071E-2</v>
      </c>
      <c r="Y224" s="11">
        <f t="shared" si="197"/>
        <v>-1.2203590333800474E-2</v>
      </c>
      <c r="Z224" s="4">
        <f t="shared" si="220"/>
        <v>6311.0399085569716</v>
      </c>
      <c r="AA224" s="4">
        <f t="shared" si="212"/>
        <v>63433.847959656923</v>
      </c>
      <c r="AB224" s="4">
        <f t="shared" si="213"/>
        <v>6617.1608595674825</v>
      </c>
      <c r="AC224" s="12">
        <f t="shared" si="214"/>
        <v>1.5042453429097273</v>
      </c>
      <c r="AD224" s="12">
        <f t="shared" si="215"/>
        <v>4.3489909598103882</v>
      </c>
      <c r="AE224" s="12">
        <f t="shared" si="216"/>
        <v>1.9043644156680666</v>
      </c>
      <c r="AF224" s="11">
        <f t="shared" si="198"/>
        <v>-2.9039671966837322E-3</v>
      </c>
      <c r="AG224" s="11">
        <f t="shared" si="199"/>
        <v>2.0567434751257441E-3</v>
      </c>
      <c r="AH224" s="11">
        <f t="shared" si="200"/>
        <v>8.257041531207765E-4</v>
      </c>
      <c r="AI224" s="1">
        <f t="shared" si="179"/>
        <v>477622.85802823788</v>
      </c>
      <c r="AJ224" s="1">
        <f t="shared" si="180"/>
        <v>439980.99007504783</v>
      </c>
      <c r="AK224" s="1">
        <f t="shared" si="181"/>
        <v>86416.509510744014</v>
      </c>
      <c r="AL224" s="19">
        <f t="shared" si="228"/>
        <v>59.548783779955301</v>
      </c>
      <c r="AM224" s="19">
        <f t="shared" si="228"/>
        <v>25.231280666805869</v>
      </c>
      <c r="AN224" s="19">
        <f t="shared" si="228"/>
        <v>4.0202539604417264</v>
      </c>
      <c r="AO224" s="7">
        <f t="shared" si="229"/>
        <v>3.3775878423115504E-3</v>
      </c>
      <c r="AP224" s="7">
        <f t="shared" si="229"/>
        <v>5.2012314631596276E-3</v>
      </c>
      <c r="AQ224" s="7">
        <f t="shared" si="229"/>
        <v>3.7648598387833108E-3</v>
      </c>
      <c r="AR224" s="1">
        <f t="shared" si="221"/>
        <v>250158.66371560207</v>
      </c>
      <c r="AS224" s="1">
        <f t="shared" si="218"/>
        <v>236043.06586958477</v>
      </c>
      <c r="AT224" s="1">
        <f t="shared" si="219"/>
        <v>45500.962713632412</v>
      </c>
      <c r="AU224" s="1">
        <f t="shared" si="182"/>
        <v>50031.732743120418</v>
      </c>
      <c r="AV224" s="1">
        <f t="shared" si="183"/>
        <v>47208.613173916958</v>
      </c>
      <c r="AW224" s="1">
        <f t="shared" si="184"/>
        <v>9100.1925427264832</v>
      </c>
      <c r="AX224" s="16">
        <v>0</v>
      </c>
      <c r="AY224" s="16">
        <v>0</v>
      </c>
      <c r="AZ224" s="16">
        <v>0</v>
      </c>
      <c r="BA224">
        <f t="shared" si="222"/>
        <v>0</v>
      </c>
      <c r="BB224">
        <f t="shared" si="223"/>
        <v>0</v>
      </c>
      <c r="BC224">
        <f t="shared" si="223"/>
        <v>0</v>
      </c>
      <c r="BD224">
        <f t="shared" si="223"/>
        <v>0</v>
      </c>
      <c r="BE224">
        <f t="shared" si="224"/>
        <v>0</v>
      </c>
      <c r="BF224">
        <f t="shared" si="224"/>
        <v>0</v>
      </c>
      <c r="BG224">
        <f t="shared" si="224"/>
        <v>0</v>
      </c>
      <c r="BH224">
        <f t="shared" si="202"/>
        <v>0</v>
      </c>
      <c r="BI224">
        <f t="shared" si="227"/>
        <v>0</v>
      </c>
      <c r="BJ224">
        <f t="shared" si="227"/>
        <v>0</v>
      </c>
      <c r="BK224" s="7">
        <f t="shared" si="225"/>
        <v>3.5415669257480492E-2</v>
      </c>
    </row>
    <row r="225" spans="1:63">
      <c r="A225">
        <f t="shared" si="185"/>
        <v>2179</v>
      </c>
      <c r="B225" s="4">
        <f t="shared" si="203"/>
        <v>1286.4940086220008</v>
      </c>
      <c r="C225" s="4">
        <f t="shared" si="204"/>
        <v>3572.3822435151819</v>
      </c>
      <c r="D225" s="4">
        <f t="shared" si="205"/>
        <v>6808.6798607095579</v>
      </c>
      <c r="E225" s="11">
        <f t="shared" si="186"/>
        <v>1.6767295269098973E-6</v>
      </c>
      <c r="F225" s="11">
        <f t="shared" si="187"/>
        <v>3.3614730572523378E-6</v>
      </c>
      <c r="G225" s="11">
        <f t="shared" si="188"/>
        <v>7.4215585973332734E-6</v>
      </c>
      <c r="H225" s="4">
        <f t="shared" si="206"/>
        <v>251233.55518860219</v>
      </c>
      <c r="I225" s="4">
        <f t="shared" si="207"/>
        <v>237604.38820804647</v>
      </c>
      <c r="J225" s="4">
        <f t="shared" si="208"/>
        <v>45719.190553961438</v>
      </c>
      <c r="K225" s="4">
        <f t="shared" si="176"/>
        <v>195285.44517491019</v>
      </c>
      <c r="L225" s="4">
        <f t="shared" si="177"/>
        <v>66511.468261651244</v>
      </c>
      <c r="M225" s="4">
        <f t="shared" si="178"/>
        <v>6714.8392183616152</v>
      </c>
      <c r="N225" s="11">
        <f t="shared" si="189"/>
        <v>4.2951549509706588E-3</v>
      </c>
      <c r="O225" s="11">
        <f t="shared" si="190"/>
        <v>6.6111818817817802E-3</v>
      </c>
      <c r="P225" s="11">
        <f t="shared" si="191"/>
        <v>4.7886576942735015E-3</v>
      </c>
      <c r="Q225" s="4">
        <f t="shared" si="192"/>
        <v>4129.2377586062712</v>
      </c>
      <c r="R225" s="4">
        <f t="shared" si="193"/>
        <v>14391.990296847618</v>
      </c>
      <c r="S225" s="4">
        <f t="shared" si="194"/>
        <v>3423.2097150136997</v>
      </c>
      <c r="T225" s="4">
        <f t="shared" si="209"/>
        <v>16.43585290789056</v>
      </c>
      <c r="U225" s="4">
        <f t="shared" si="210"/>
        <v>60.571231050859154</v>
      </c>
      <c r="V225" s="4">
        <f t="shared" si="211"/>
        <v>74.874678959448204</v>
      </c>
      <c r="W225" s="11">
        <f t="shared" si="195"/>
        <v>-1.219247815263802E-2</v>
      </c>
      <c r="X225" s="11">
        <f t="shared" si="196"/>
        <v>-1.3228699347321071E-2</v>
      </c>
      <c r="Y225" s="11">
        <f t="shared" si="197"/>
        <v>-1.2203590333800474E-2</v>
      </c>
      <c r="Z225" s="4">
        <f t="shared" si="220"/>
        <v>6242.9682942264581</v>
      </c>
      <c r="AA225" s="4">
        <f t="shared" si="212"/>
        <v>63142.526798660889</v>
      </c>
      <c r="AB225" s="4">
        <f t="shared" si="213"/>
        <v>6573.499347400043</v>
      </c>
      <c r="AC225" s="12">
        <f t="shared" si="214"/>
        <v>1.4998770637781531</v>
      </c>
      <c r="AD225" s="12">
        <f t="shared" si="215"/>
        <v>4.3579357185903591</v>
      </c>
      <c r="AE225" s="12">
        <f t="shared" si="216"/>
        <v>1.9059368572751392</v>
      </c>
      <c r="AF225" s="11">
        <f t="shared" si="198"/>
        <v>-2.9039671966837322E-3</v>
      </c>
      <c r="AG225" s="11">
        <f t="shared" si="199"/>
        <v>2.0567434751257441E-3</v>
      </c>
      <c r="AH225" s="11">
        <f t="shared" si="200"/>
        <v>8.257041531207765E-4</v>
      </c>
      <c r="AI225" s="1">
        <f t="shared" si="179"/>
        <v>479892.3049685345</v>
      </c>
      <c r="AJ225" s="1">
        <f t="shared" si="180"/>
        <v>443191.50424146</v>
      </c>
      <c r="AK225" s="1">
        <f t="shared" si="181"/>
        <v>86875.051102396101</v>
      </c>
      <c r="AL225" s="19">
        <f t="shared" si="228"/>
        <v>59.747903715593722</v>
      </c>
      <c r="AM225" s="19">
        <f t="shared" si="228"/>
        <v>25.361202060357272</v>
      </c>
      <c r="AN225" s="19">
        <f t="shared" si="228"/>
        <v>4.035238296192329</v>
      </c>
      <c r="AO225" s="7">
        <f t="shared" si="229"/>
        <v>3.3438119638884347E-3</v>
      </c>
      <c r="AP225" s="7">
        <f t="shared" si="229"/>
        <v>5.149219148528031E-3</v>
      </c>
      <c r="AQ225" s="7">
        <f t="shared" si="229"/>
        <v>3.7272112403954776E-3</v>
      </c>
      <c r="AR225" s="1">
        <f t="shared" si="221"/>
        <v>251233.55518860219</v>
      </c>
      <c r="AS225" s="1">
        <f t="shared" si="218"/>
        <v>237604.38820804647</v>
      </c>
      <c r="AT225" s="1">
        <f t="shared" si="219"/>
        <v>45719.190553961438</v>
      </c>
      <c r="AU225" s="1">
        <f t="shared" si="182"/>
        <v>50246.711037720437</v>
      </c>
      <c r="AV225" s="1">
        <f t="shared" si="183"/>
        <v>47520.877641609295</v>
      </c>
      <c r="AW225" s="1">
        <f t="shared" si="184"/>
        <v>9143.8381107922887</v>
      </c>
      <c r="AX225" s="16">
        <v>0</v>
      </c>
      <c r="AY225" s="16">
        <v>0</v>
      </c>
      <c r="AZ225" s="16">
        <v>0</v>
      </c>
      <c r="BA225">
        <f t="shared" si="222"/>
        <v>0</v>
      </c>
      <c r="BB225">
        <f t="shared" si="223"/>
        <v>0</v>
      </c>
      <c r="BC225">
        <f t="shared" si="223"/>
        <v>0</v>
      </c>
      <c r="BD225">
        <f t="shared" si="223"/>
        <v>0</v>
      </c>
      <c r="BE225">
        <f t="shared" si="224"/>
        <v>0</v>
      </c>
      <c r="BF225">
        <f t="shared" si="224"/>
        <v>0</v>
      </c>
      <c r="BG225">
        <f t="shared" si="224"/>
        <v>0</v>
      </c>
      <c r="BH225">
        <f t="shared" si="202"/>
        <v>0</v>
      </c>
      <c r="BI225">
        <f t="shared" si="227"/>
        <v>0</v>
      </c>
      <c r="BJ225">
        <f t="shared" si="227"/>
        <v>0</v>
      </c>
      <c r="BK225" s="7">
        <f t="shared" si="225"/>
        <v>3.5362917272327515E-2</v>
      </c>
    </row>
    <row r="226" spans="1:63">
      <c r="A226">
        <f t="shared" si="185"/>
        <v>2180</v>
      </c>
      <c r="B226" s="4">
        <f t="shared" si="203"/>
        <v>1286.4960578693667</v>
      </c>
      <c r="C226" s="4">
        <f t="shared" si="204"/>
        <v>3572.393651558511</v>
      </c>
      <c r="D226" s="4">
        <f t="shared" si="205"/>
        <v>6808.7278651752868</v>
      </c>
      <c r="E226" s="11">
        <f t="shared" si="186"/>
        <v>1.5928930505644024E-6</v>
      </c>
      <c r="F226" s="11">
        <f t="shared" si="187"/>
        <v>3.1933994043897209E-6</v>
      </c>
      <c r="G226" s="11">
        <f t="shared" si="188"/>
        <v>7.0504806674666092E-6</v>
      </c>
      <c r="H226" s="4">
        <f t="shared" si="206"/>
        <v>252302.25873441153</v>
      </c>
      <c r="I226" s="4">
        <f t="shared" si="207"/>
        <v>239160.30156005756</v>
      </c>
      <c r="J226" s="4">
        <f t="shared" si="208"/>
        <v>45936.257242311156</v>
      </c>
      <c r="K226" s="4">
        <f t="shared" si="176"/>
        <v>196115.84286722375</v>
      </c>
      <c r="L226" s="4">
        <f t="shared" si="177"/>
        <v>66946.793911057437</v>
      </c>
      <c r="M226" s="4">
        <f t="shared" si="178"/>
        <v>6746.6725285441489</v>
      </c>
      <c r="N226" s="11">
        <f t="shared" si="189"/>
        <v>4.2522252058765364E-3</v>
      </c>
      <c r="O226" s="11">
        <f t="shared" si="190"/>
        <v>6.5451216276515289E-3</v>
      </c>
      <c r="P226" s="11">
        <f t="shared" si="191"/>
        <v>4.7407404924135754E-3</v>
      </c>
      <c r="Q226" s="4">
        <f t="shared" si="192"/>
        <v>4096.2430101879072</v>
      </c>
      <c r="R226" s="4">
        <f t="shared" si="193"/>
        <v>14294.599851261151</v>
      </c>
      <c r="S226" s="4">
        <f t="shared" si="194"/>
        <v>3397.4887221320337</v>
      </c>
      <c r="T226" s="4">
        <f t="shared" si="209"/>
        <v>16.235459130391131</v>
      </c>
      <c r="U226" s="4">
        <f t="shared" si="210"/>
        <v>59.769952446190217</v>
      </c>
      <c r="V226" s="4">
        <f t="shared" si="211"/>
        <v>73.960939051052264</v>
      </c>
      <c r="W226" s="11">
        <f t="shared" si="195"/>
        <v>-1.219247815263802E-2</v>
      </c>
      <c r="X226" s="11">
        <f t="shared" si="196"/>
        <v>-1.3228699347321071E-2</v>
      </c>
      <c r="Y226" s="11">
        <f t="shared" si="197"/>
        <v>-1.2203590333800474E-2</v>
      </c>
      <c r="Z226" s="4">
        <f t="shared" si="220"/>
        <v>6175.363722672063</v>
      </c>
      <c r="AA226" s="4">
        <f t="shared" si="212"/>
        <v>62848.366228321276</v>
      </c>
      <c r="AB226" s="4">
        <f t="shared" si="213"/>
        <v>6529.8088080107145</v>
      </c>
      <c r="AC226" s="12">
        <f t="shared" si="214"/>
        <v>1.495521469985883</v>
      </c>
      <c r="AD226" s="12">
        <f t="shared" si="215"/>
        <v>4.3668988744445869</v>
      </c>
      <c r="AE226" s="12">
        <f t="shared" si="216"/>
        <v>1.9075105972537771</v>
      </c>
      <c r="AF226" s="11">
        <f t="shared" si="198"/>
        <v>-2.9039671966837322E-3</v>
      </c>
      <c r="AG226" s="11">
        <f t="shared" si="199"/>
        <v>2.0567434751257441E-3</v>
      </c>
      <c r="AH226" s="11">
        <f t="shared" si="200"/>
        <v>8.257041531207765E-4</v>
      </c>
      <c r="AI226" s="1">
        <f t="shared" si="179"/>
        <v>482149.78550940152</v>
      </c>
      <c r="AJ226" s="1">
        <f t="shared" si="180"/>
        <v>446393.23145892331</v>
      </c>
      <c r="AK226" s="1">
        <f t="shared" si="181"/>
        <v>87331.384102948781</v>
      </c>
      <c r="AL226" s="19">
        <f t="shared" si="228"/>
        <v>59.945691613302557</v>
      </c>
      <c r="AM226" s="19">
        <f t="shared" si="228"/>
        <v>25.49048654376336</v>
      </c>
      <c r="AN226" s="19">
        <f t="shared" si="228"/>
        <v>4.0501280798722181</v>
      </c>
      <c r="AO226" s="7">
        <f t="shared" si="229"/>
        <v>3.3103738442495502E-3</v>
      </c>
      <c r="AP226" s="7">
        <f t="shared" si="229"/>
        <v>5.0977269570427509E-3</v>
      </c>
      <c r="AQ226" s="7">
        <f t="shared" si="229"/>
        <v>3.6899391279915229E-3</v>
      </c>
      <c r="AR226" s="1">
        <f t="shared" si="221"/>
        <v>252302.25873441153</v>
      </c>
      <c r="AS226" s="1">
        <f t="shared" si="218"/>
        <v>239160.30156005756</v>
      </c>
      <c r="AT226" s="1">
        <f t="shared" si="219"/>
        <v>45936.257242311156</v>
      </c>
      <c r="AU226" s="1">
        <f t="shared" si="182"/>
        <v>50460.451746882311</v>
      </c>
      <c r="AV226" s="1">
        <f t="shared" si="183"/>
        <v>47832.060312011512</v>
      </c>
      <c r="AW226" s="1">
        <f t="shared" si="184"/>
        <v>9187.2514484622316</v>
      </c>
      <c r="AX226" s="16">
        <v>0</v>
      </c>
      <c r="AY226" s="16">
        <v>0</v>
      </c>
      <c r="AZ226" s="16">
        <v>0</v>
      </c>
      <c r="BA226">
        <f t="shared" si="222"/>
        <v>0</v>
      </c>
      <c r="BB226">
        <f t="shared" si="223"/>
        <v>0</v>
      </c>
      <c r="BC226">
        <f t="shared" si="223"/>
        <v>0</v>
      </c>
      <c r="BD226">
        <f t="shared" si="223"/>
        <v>0</v>
      </c>
      <c r="BE226">
        <f t="shared" si="224"/>
        <v>0</v>
      </c>
      <c r="BF226">
        <f t="shared" si="224"/>
        <v>0</v>
      </c>
      <c r="BG226">
        <f t="shared" si="224"/>
        <v>0</v>
      </c>
      <c r="BH226">
        <f t="shared" si="202"/>
        <v>0</v>
      </c>
      <c r="BI226">
        <f t="shared" si="227"/>
        <v>0</v>
      </c>
      <c r="BJ226">
        <f t="shared" si="227"/>
        <v>0</v>
      </c>
      <c r="BK226" s="7">
        <f t="shared" si="225"/>
        <v>3.5310662862259673E-2</v>
      </c>
    </row>
    <row r="227" spans="1:63">
      <c r="A227">
        <f t="shared" si="185"/>
        <v>2181</v>
      </c>
      <c r="B227" s="4">
        <f t="shared" si="203"/>
        <v>1286.4980046574656</v>
      </c>
      <c r="C227" s="4">
        <f t="shared" si="204"/>
        <v>3572.4044892342818</v>
      </c>
      <c r="D227" s="4">
        <f t="shared" si="205"/>
        <v>6808.7734697392607</v>
      </c>
      <c r="E227" s="11">
        <f t="shared" si="186"/>
        <v>1.5132483980361823E-6</v>
      </c>
      <c r="F227" s="11">
        <f t="shared" si="187"/>
        <v>3.0337294341702347E-6</v>
      </c>
      <c r="G227" s="11">
        <f t="shared" si="188"/>
        <v>6.6979566340932788E-6</v>
      </c>
      <c r="H227" s="4">
        <f t="shared" si="206"/>
        <v>253364.7652451524</v>
      </c>
      <c r="I227" s="4">
        <f t="shared" si="207"/>
        <v>240710.72411253842</v>
      </c>
      <c r="J227" s="4">
        <f t="shared" si="208"/>
        <v>46152.159250314151</v>
      </c>
      <c r="K227" s="4">
        <f t="shared" si="176"/>
        <v>196941.43661933747</v>
      </c>
      <c r="L227" s="4">
        <f t="shared" si="177"/>
        <v>67380.590534453426</v>
      </c>
      <c r="M227" s="4">
        <f t="shared" si="178"/>
        <v>6778.3367232632472</v>
      </c>
      <c r="N227" s="11">
        <f t="shared" si="189"/>
        <v>4.209724926061531E-3</v>
      </c>
      <c r="O227" s="11">
        <f t="shared" si="190"/>
        <v>6.4797221502841396E-3</v>
      </c>
      <c r="P227" s="11">
        <f t="shared" si="191"/>
        <v>4.6933054161339971E-3</v>
      </c>
      <c r="Q227" s="4">
        <f t="shared" si="192"/>
        <v>4063.339614134607</v>
      </c>
      <c r="R227" s="4">
        <f t="shared" si="193"/>
        <v>14196.943683635664</v>
      </c>
      <c r="S227" s="4">
        <f t="shared" si="194"/>
        <v>3371.8006060806442</v>
      </c>
      <c r="T227" s="4">
        <f t="shared" si="209"/>
        <v>16.03750864964579</v>
      </c>
      <c r="U227" s="4">
        <f t="shared" si="210"/>
        <v>58.979273715275887</v>
      </c>
      <c r="V227" s="4">
        <f t="shared" si="211"/>
        <v>73.058350050170034</v>
      </c>
      <c r="W227" s="11">
        <f t="shared" si="195"/>
        <v>-1.219247815263802E-2</v>
      </c>
      <c r="X227" s="11">
        <f t="shared" si="196"/>
        <v>-1.3228699347321071E-2</v>
      </c>
      <c r="Y227" s="11">
        <f t="shared" si="197"/>
        <v>-1.2203590333800474E-2</v>
      </c>
      <c r="Z227" s="4">
        <f t="shared" si="220"/>
        <v>6108.2296087246505</v>
      </c>
      <c r="AA227" s="4">
        <f t="shared" si="212"/>
        <v>62551.460247143666</v>
      </c>
      <c r="AB227" s="4">
        <f t="shared" si="213"/>
        <v>6486.0969201911385</v>
      </c>
      <c r="AC227" s="12">
        <f t="shared" si="214"/>
        <v>1.4911785246951077</v>
      </c>
      <c r="AD227" s="12">
        <f t="shared" si="215"/>
        <v>4.3758804652111349</v>
      </c>
      <c r="AE227" s="12">
        <f t="shared" si="216"/>
        <v>1.9090856366760516</v>
      </c>
      <c r="AF227" s="11">
        <f t="shared" si="198"/>
        <v>-2.9039671966837322E-3</v>
      </c>
      <c r="AG227" s="11">
        <f t="shared" si="199"/>
        <v>2.0567434751257441E-3</v>
      </c>
      <c r="AH227" s="11">
        <f t="shared" si="200"/>
        <v>8.257041531207765E-4</v>
      </c>
      <c r="AI227" s="1">
        <f t="shared" si="179"/>
        <v>484395.25870534364</v>
      </c>
      <c r="AJ227" s="1">
        <f t="shared" si="180"/>
        <v>449585.96862504253</v>
      </c>
      <c r="AK227" s="1">
        <f t="shared" si="181"/>
        <v>87785.497141116139</v>
      </c>
      <c r="AL227" s="19">
        <f t="shared" ref="AL227:AN242" si="230">AL226*(1+AO227)</f>
        <v>60.142149836398758</v>
      </c>
      <c r="AM227" s="19">
        <f t="shared" si="230"/>
        <v>25.619130648761619</v>
      </c>
      <c r="AN227" s="19">
        <f t="shared" si="230"/>
        <v>4.0649233586867632</v>
      </c>
      <c r="AO227" s="7">
        <f t="shared" si="229"/>
        <v>3.2772701058070546E-3</v>
      </c>
      <c r="AP227" s="7">
        <f t="shared" si="229"/>
        <v>5.0467496874723235E-3</v>
      </c>
      <c r="AQ227" s="7">
        <f t="shared" si="229"/>
        <v>3.6530397367116078E-3</v>
      </c>
      <c r="AR227" s="1">
        <f t="shared" si="221"/>
        <v>253364.7652451524</v>
      </c>
      <c r="AS227" s="1">
        <f t="shared" si="218"/>
        <v>240710.72411253842</v>
      </c>
      <c r="AT227" s="1">
        <f t="shared" si="219"/>
        <v>46152.159250314151</v>
      </c>
      <c r="AU227" s="1">
        <f t="shared" si="182"/>
        <v>50672.953049030482</v>
      </c>
      <c r="AV227" s="1">
        <f t="shared" si="183"/>
        <v>48142.144822507689</v>
      </c>
      <c r="AW227" s="1">
        <f t="shared" si="184"/>
        <v>9230.4318500628306</v>
      </c>
      <c r="AX227" s="16">
        <v>0</v>
      </c>
      <c r="AY227" s="16">
        <v>0</v>
      </c>
      <c r="AZ227" s="16">
        <v>0</v>
      </c>
      <c r="BA227">
        <f t="shared" si="222"/>
        <v>0</v>
      </c>
      <c r="BB227">
        <f t="shared" si="223"/>
        <v>0</v>
      </c>
      <c r="BC227">
        <f t="shared" si="223"/>
        <v>0</v>
      </c>
      <c r="BD227">
        <f t="shared" si="223"/>
        <v>0</v>
      </c>
      <c r="BE227">
        <f t="shared" si="224"/>
        <v>0</v>
      </c>
      <c r="BF227">
        <f t="shared" si="224"/>
        <v>0</v>
      </c>
      <c r="BG227">
        <f t="shared" si="224"/>
        <v>0</v>
      </c>
      <c r="BH227">
        <f t="shared" si="202"/>
        <v>0</v>
      </c>
      <c r="BI227">
        <f t="shared" si="227"/>
        <v>0</v>
      </c>
      <c r="BJ227">
        <f t="shared" si="227"/>
        <v>0</v>
      </c>
      <c r="BK227" s="7">
        <f t="shared" si="225"/>
        <v>3.5258901761023614E-2</v>
      </c>
    </row>
    <row r="228" spans="1:63">
      <c r="A228">
        <f t="shared" si="185"/>
        <v>2182</v>
      </c>
      <c r="B228" s="4">
        <f t="shared" si="203"/>
        <v>1286.4998541089578</v>
      </c>
      <c r="C228" s="4">
        <f t="shared" si="204"/>
        <v>3572.4147850574991</v>
      </c>
      <c r="D228" s="4">
        <f t="shared" si="205"/>
        <v>6808.8167943652206</v>
      </c>
      <c r="E228" s="11">
        <f t="shared" si="186"/>
        <v>1.4375859781343731E-6</v>
      </c>
      <c r="F228" s="11">
        <f t="shared" si="187"/>
        <v>2.8820429624617226E-6</v>
      </c>
      <c r="G228" s="11">
        <f t="shared" si="188"/>
        <v>6.3630588023886149E-6</v>
      </c>
      <c r="H228" s="4">
        <f t="shared" si="206"/>
        <v>254421.06660654201</v>
      </c>
      <c r="I228" s="4">
        <f t="shared" si="207"/>
        <v>242255.57600910854</v>
      </c>
      <c r="J228" s="4">
        <f t="shared" si="208"/>
        <v>46366.893252372276</v>
      </c>
      <c r="K228" s="4">
        <f t="shared" si="176"/>
        <v>197762.21955559915</v>
      </c>
      <c r="L228" s="4">
        <f t="shared" si="177"/>
        <v>67812.835458637637</v>
      </c>
      <c r="M228" s="4">
        <f t="shared" si="178"/>
        <v>6809.8312309921712</v>
      </c>
      <c r="N228" s="11">
        <f t="shared" si="189"/>
        <v>4.1676497864091555E-3</v>
      </c>
      <c r="O228" s="11">
        <f t="shared" si="190"/>
        <v>6.4149767871684027E-3</v>
      </c>
      <c r="P228" s="11">
        <f t="shared" si="191"/>
        <v>4.6463474764886215E-3</v>
      </c>
      <c r="Q228" s="4">
        <f t="shared" si="192"/>
        <v>4030.5313309107783</v>
      </c>
      <c r="R228" s="4">
        <f t="shared" si="193"/>
        <v>14099.045503926352</v>
      </c>
      <c r="S228" s="4">
        <f t="shared" si="194"/>
        <v>3346.1491933961956</v>
      </c>
      <c r="T228" s="4">
        <f t="shared" si="209"/>
        <v>15.841971675812241</v>
      </c>
      <c r="U228" s="4">
        <f t="shared" si="210"/>
        <v>58.199054635573148</v>
      </c>
      <c r="V228" s="4">
        <f t="shared" si="211"/>
        <v>72.16677587569437</v>
      </c>
      <c r="W228" s="11">
        <f t="shared" si="195"/>
        <v>-1.219247815263802E-2</v>
      </c>
      <c r="X228" s="11">
        <f t="shared" si="196"/>
        <v>-1.3228699347321071E-2</v>
      </c>
      <c r="Y228" s="11">
        <f t="shared" si="197"/>
        <v>-1.2203590333800474E-2</v>
      </c>
      <c r="Z228" s="4">
        <f t="shared" si="220"/>
        <v>6041.5691554057375</v>
      </c>
      <c r="AA228" s="4">
        <f t="shared" si="212"/>
        <v>62251.901926927756</v>
      </c>
      <c r="AB228" s="4">
        <f t="shared" si="213"/>
        <v>6442.3712107654228</v>
      </c>
      <c r="AC228" s="12">
        <f t="shared" si="214"/>
        <v>1.4868481911749938</v>
      </c>
      <c r="AD228" s="12">
        <f t="shared" si="215"/>
        <v>4.3848805288058879</v>
      </c>
      <c r="AE228" s="12">
        <f t="shared" si="216"/>
        <v>1.9106619766149182</v>
      </c>
      <c r="AF228" s="11">
        <f t="shared" si="198"/>
        <v>-2.9039671966837322E-3</v>
      </c>
      <c r="AG228" s="11">
        <f t="shared" si="199"/>
        <v>2.0567434751257441E-3</v>
      </c>
      <c r="AH228" s="11">
        <f t="shared" si="200"/>
        <v>8.257041531207765E-4</v>
      </c>
      <c r="AI228" s="1">
        <f t="shared" si="179"/>
        <v>486628.68588383979</v>
      </c>
      <c r="AJ228" s="1">
        <f t="shared" si="180"/>
        <v>452769.51658504596</v>
      </c>
      <c r="AK228" s="1">
        <f t="shared" si="181"/>
        <v>88237.379277067361</v>
      </c>
      <c r="AL228" s="19">
        <f t="shared" si="230"/>
        <v>60.337280885458981</v>
      </c>
      <c r="AM228" s="19">
        <f t="shared" si="230"/>
        <v>25.747131054960619</v>
      </c>
      <c r="AN228" s="19">
        <f t="shared" si="230"/>
        <v>4.0796241919771736</v>
      </c>
      <c r="AO228" s="7">
        <f t="shared" si="229"/>
        <v>3.2444974047489842E-3</v>
      </c>
      <c r="AP228" s="7">
        <f t="shared" si="229"/>
        <v>4.9962821905976005E-3</v>
      </c>
      <c r="AQ228" s="7">
        <f t="shared" si="229"/>
        <v>3.6165093393444917E-3</v>
      </c>
      <c r="AR228" s="1">
        <f t="shared" si="221"/>
        <v>254421.06660654201</v>
      </c>
      <c r="AS228" s="1">
        <f t="shared" si="218"/>
        <v>242255.57600910854</v>
      </c>
      <c r="AT228" s="1">
        <f t="shared" si="219"/>
        <v>46366.893252372276</v>
      </c>
      <c r="AU228" s="1">
        <f t="shared" si="182"/>
        <v>50884.213321308402</v>
      </c>
      <c r="AV228" s="1">
        <f t="shared" si="183"/>
        <v>48451.115201821711</v>
      </c>
      <c r="AW228" s="1">
        <f t="shared" si="184"/>
        <v>9273.3786504744548</v>
      </c>
      <c r="AX228" s="16">
        <v>0</v>
      </c>
      <c r="AY228" s="16">
        <v>0</v>
      </c>
      <c r="AZ228" s="16">
        <v>0</v>
      </c>
      <c r="BA228">
        <f t="shared" si="222"/>
        <v>0</v>
      </c>
      <c r="BB228">
        <f t="shared" si="223"/>
        <v>0</v>
      </c>
      <c r="BC228">
        <f t="shared" si="223"/>
        <v>0</v>
      </c>
      <c r="BD228">
        <f t="shared" si="223"/>
        <v>0</v>
      </c>
      <c r="BE228">
        <f t="shared" si="224"/>
        <v>0</v>
      </c>
      <c r="BF228">
        <f t="shared" si="224"/>
        <v>0</v>
      </c>
      <c r="BG228">
        <f t="shared" si="224"/>
        <v>0</v>
      </c>
      <c r="BH228">
        <f t="shared" si="202"/>
        <v>0</v>
      </c>
      <c r="BI228">
        <f t="shared" si="227"/>
        <v>0</v>
      </c>
      <c r="BJ228">
        <f t="shared" si="227"/>
        <v>0</v>
      </c>
      <c r="BK228" s="7">
        <f t="shared" si="225"/>
        <v>3.5207629724674588E-2</v>
      </c>
    </row>
    <row r="229" spans="1:63">
      <c r="A229">
        <f t="shared" si="185"/>
        <v>2183</v>
      </c>
      <c r="B229" s="4">
        <f t="shared" si="203"/>
        <v>1286.5016110904014</v>
      </c>
      <c r="C229" s="4">
        <f t="shared" si="204"/>
        <v>3572.4245661177447</v>
      </c>
      <c r="D229" s="4">
        <f t="shared" si="205"/>
        <v>6808.8579530217767</v>
      </c>
      <c r="E229" s="11">
        <f t="shared" si="186"/>
        <v>1.3657066792276544E-6</v>
      </c>
      <c r="F229" s="11">
        <f t="shared" si="187"/>
        <v>2.7379408143386363E-6</v>
      </c>
      <c r="G229" s="11">
        <f t="shared" si="188"/>
        <v>6.0449058622691835E-6</v>
      </c>
      <c r="H229" s="4">
        <f t="shared" si="206"/>
        <v>255471.15568240875</v>
      </c>
      <c r="I229" s="4">
        <f t="shared" si="207"/>
        <v>243794.77934012664</v>
      </c>
      <c r="J229" s="4">
        <f t="shared" si="208"/>
        <v>46580.456123545962</v>
      </c>
      <c r="K229" s="4">
        <f t="shared" si="176"/>
        <v>198578.18558492034</v>
      </c>
      <c r="L229" s="4">
        <f t="shared" si="177"/>
        <v>68243.506567604127</v>
      </c>
      <c r="M229" s="4">
        <f t="shared" si="178"/>
        <v>6841.1555131464474</v>
      </c>
      <c r="N229" s="11">
        <f t="shared" si="189"/>
        <v>4.1259955069010701E-3</v>
      </c>
      <c r="O229" s="11">
        <f t="shared" si="190"/>
        <v>6.3508789457591419E-3</v>
      </c>
      <c r="P229" s="11">
        <f t="shared" si="191"/>
        <v>4.5998617427869259E-3</v>
      </c>
      <c r="Q229" s="4">
        <f t="shared" si="192"/>
        <v>3997.8218193685948</v>
      </c>
      <c r="R229" s="4">
        <f t="shared" si="193"/>
        <v>14000.928619375631</v>
      </c>
      <c r="S229" s="4">
        <f t="shared" si="194"/>
        <v>3320.5382198137477</v>
      </c>
      <c r="T229" s="4">
        <f t="shared" si="209"/>
        <v>15.648818782260189</v>
      </c>
      <c r="U229" s="4">
        <f t="shared" si="210"/>
        <v>57.429156839500841</v>
      </c>
      <c r="V229" s="4">
        <f t="shared" si="211"/>
        <v>71.286082107196208</v>
      </c>
      <c r="W229" s="11">
        <f t="shared" si="195"/>
        <v>-1.219247815263802E-2</v>
      </c>
      <c r="X229" s="11">
        <f t="shared" si="196"/>
        <v>-1.3228699347321071E-2</v>
      </c>
      <c r="Y229" s="11">
        <f t="shared" si="197"/>
        <v>-1.2203590333800474E-2</v>
      </c>
      <c r="Z229" s="4">
        <f t="shared" si="220"/>
        <v>5975.3853584346507</v>
      </c>
      <c r="AA229" s="4">
        <f t="shared" si="212"/>
        <v>61949.783395998253</v>
      </c>
      <c r="AB229" s="4">
        <f t="shared" si="213"/>
        <v>6398.6390558335279</v>
      </c>
      <c r="AC229" s="12">
        <f t="shared" si="214"/>
        <v>1.4825304328013731</v>
      </c>
      <c r="AD229" s="12">
        <f t="shared" si="215"/>
        <v>4.393899103222715</v>
      </c>
      <c r="AE229" s="12">
        <f t="shared" si="216"/>
        <v>1.9122396181442192</v>
      </c>
      <c r="AF229" s="11">
        <f t="shared" si="198"/>
        <v>-2.9039671966837322E-3</v>
      </c>
      <c r="AG229" s="11">
        <f t="shared" si="199"/>
        <v>2.0567434751257441E-3</v>
      </c>
      <c r="AH229" s="11">
        <f t="shared" si="200"/>
        <v>8.257041531207765E-4</v>
      </c>
      <c r="AI229" s="1">
        <f t="shared" si="179"/>
        <v>488850.03061676421</v>
      </c>
      <c r="AJ229" s="1">
        <f t="shared" si="180"/>
        <v>455943.68012836308</v>
      </c>
      <c r="AK229" s="1">
        <f t="shared" si="181"/>
        <v>88687.019999835073</v>
      </c>
      <c r="AL229" s="19">
        <f t="shared" si="230"/>
        <v>60.53108739518904</v>
      </c>
      <c r="AM229" s="19">
        <f t="shared" si="230"/>
        <v>25.874484587986011</v>
      </c>
      <c r="AN229" s="19">
        <f t="shared" si="230"/>
        <v>4.0942306509785613</v>
      </c>
      <c r="AO229" s="7">
        <f t="shared" si="229"/>
        <v>3.2120524307014944E-3</v>
      </c>
      <c r="AP229" s="7">
        <f t="shared" si="229"/>
        <v>4.9463193686916243E-3</v>
      </c>
      <c r="AQ229" s="7">
        <f t="shared" si="229"/>
        <v>3.5803442459510469E-3</v>
      </c>
      <c r="AR229" s="1">
        <f t="shared" si="221"/>
        <v>255471.15568240875</v>
      </c>
      <c r="AS229" s="1">
        <f t="shared" si="218"/>
        <v>243794.77934012664</v>
      </c>
      <c r="AT229" s="1">
        <f t="shared" si="219"/>
        <v>46580.456123545962</v>
      </c>
      <c r="AU229" s="1">
        <f t="shared" si="182"/>
        <v>51094.231136481751</v>
      </c>
      <c r="AV229" s="1">
        <f t="shared" si="183"/>
        <v>48758.955868025332</v>
      </c>
      <c r="AW229" s="1">
        <f t="shared" si="184"/>
        <v>9316.0912247091928</v>
      </c>
      <c r="AX229" s="16">
        <v>0</v>
      </c>
      <c r="AY229" s="16">
        <v>0</v>
      </c>
      <c r="AZ229" s="16">
        <v>0</v>
      </c>
      <c r="BA229">
        <f t="shared" si="222"/>
        <v>0</v>
      </c>
      <c r="BB229">
        <f t="shared" si="223"/>
        <v>0</v>
      </c>
      <c r="BC229">
        <f t="shared" si="223"/>
        <v>0</v>
      </c>
      <c r="BD229">
        <f t="shared" si="223"/>
        <v>0</v>
      </c>
      <c r="BE229">
        <f t="shared" si="224"/>
        <v>0</v>
      </c>
      <c r="BF229">
        <f t="shared" si="224"/>
        <v>0</v>
      </c>
      <c r="BG229">
        <f t="shared" si="224"/>
        <v>0</v>
      </c>
      <c r="BH229">
        <f t="shared" si="202"/>
        <v>0</v>
      </c>
      <c r="BI229">
        <f t="shared" si="227"/>
        <v>0</v>
      </c>
      <c r="BJ229">
        <f t="shared" si="227"/>
        <v>0</v>
      </c>
      <c r="BK229" s="7">
        <f t="shared" si="225"/>
        <v>3.5156842532090032E-2</v>
      </c>
    </row>
    <row r="230" spans="1:63">
      <c r="A230">
        <f t="shared" si="185"/>
        <v>2184</v>
      </c>
      <c r="B230" s="4">
        <f t="shared" si="203"/>
        <v>1286.5032802250523</v>
      </c>
      <c r="C230" s="4">
        <f t="shared" si="204"/>
        <v>3572.4338581504194</v>
      </c>
      <c r="D230" s="4">
        <f t="shared" si="205"/>
        <v>6808.8970539818638</v>
      </c>
      <c r="E230" s="11">
        <f t="shared" si="186"/>
        <v>1.2974213452662717E-6</v>
      </c>
      <c r="F230" s="11">
        <f t="shared" si="187"/>
        <v>2.6010437736217044E-6</v>
      </c>
      <c r="G230" s="11">
        <f t="shared" si="188"/>
        <v>5.7426605691557241E-6</v>
      </c>
      <c r="H230" s="4">
        <f t="shared" si="206"/>
        <v>256515.02629919839</v>
      </c>
      <c r="I230" s="4">
        <f t="shared" si="207"/>
        <v>245328.25813212973</v>
      </c>
      <c r="J230" s="4">
        <f t="shared" si="208"/>
        <v>46792.844937396127</v>
      </c>
      <c r="K230" s="4">
        <f t="shared" si="176"/>
        <v>199389.32938773802</v>
      </c>
      <c r="L230" s="4">
        <f t="shared" si="177"/>
        <v>68672.582299157031</v>
      </c>
      <c r="M230" s="4">
        <f t="shared" si="178"/>
        <v>6872.3090636289653</v>
      </c>
      <c r="N230" s="11">
        <f t="shared" si="189"/>
        <v>4.0847578520692984E-3</v>
      </c>
      <c r="O230" s="11">
        <f t="shared" si="190"/>
        <v>6.287422102612128E-3</v>
      </c>
      <c r="P230" s="11">
        <f t="shared" si="191"/>
        <v>4.5538433416183466E-3</v>
      </c>
      <c r="Q230" s="4">
        <f t="shared" si="192"/>
        <v>3965.2146379902269</v>
      </c>
      <c r="R230" s="4">
        <f t="shared" si="193"/>
        <v>13902.615934293033</v>
      </c>
      <c r="S230" s="4">
        <f t="shared" si="194"/>
        <v>3294.9713312848598</v>
      </c>
      <c r="T230" s="4">
        <f t="shared" si="209"/>
        <v>15.458020901142891</v>
      </c>
      <c r="U230" s="4">
        <f t="shared" si="210"/>
        <v>56.669443789900939</v>
      </c>
      <c r="V230" s="4">
        <f t="shared" si="211"/>
        <v>70.416135964658324</v>
      </c>
      <c r="W230" s="11">
        <f t="shared" si="195"/>
        <v>-1.219247815263802E-2</v>
      </c>
      <c r="X230" s="11">
        <f t="shared" si="196"/>
        <v>-1.3228699347321071E-2</v>
      </c>
      <c r="Y230" s="11">
        <f t="shared" si="197"/>
        <v>-1.2203590333800474E-2</v>
      </c>
      <c r="Z230" s="4">
        <f t="shared" si="220"/>
        <v>5909.6810106977964</v>
      </c>
      <c r="AA230" s="4">
        <f t="shared" si="212"/>
        <v>61645.195823360438</v>
      </c>
      <c r="AB230" s="4">
        <f t="shared" si="213"/>
        <v>6354.9076820345963</v>
      </c>
      <c r="AC230" s="12">
        <f t="shared" si="214"/>
        <v>1.4782252130564326</v>
      </c>
      <c r="AD230" s="12">
        <f t="shared" si="215"/>
        <v>4.4029362265336296</v>
      </c>
      <c r="AE230" s="12">
        <f t="shared" si="216"/>
        <v>1.913818562338683</v>
      </c>
      <c r="AF230" s="11">
        <f t="shared" si="198"/>
        <v>-2.9039671966837322E-3</v>
      </c>
      <c r="AG230" s="11">
        <f t="shared" si="199"/>
        <v>2.0567434751257441E-3</v>
      </c>
      <c r="AH230" s="11">
        <f t="shared" si="200"/>
        <v>8.257041531207765E-4</v>
      </c>
      <c r="AI230" s="1">
        <f t="shared" si="179"/>
        <v>491059.25869156956</v>
      </c>
      <c r="AJ230" s="1">
        <f t="shared" si="180"/>
        <v>459108.26798355207</v>
      </c>
      <c r="AK230" s="1">
        <f t="shared" si="181"/>
        <v>89134.409224560761</v>
      </c>
      <c r="AL230" s="19">
        <f t="shared" si="230"/>
        <v>60.72357213132576</v>
      </c>
      <c r="AM230" s="19">
        <f t="shared" si="230"/>
        <v>26.001188217615752</v>
      </c>
      <c r="AN230" s="19">
        <f t="shared" si="230"/>
        <v>4.1087428185798602</v>
      </c>
      <c r="AO230" s="7">
        <f t="shared" si="229"/>
        <v>3.1799319063944794E-3</v>
      </c>
      <c r="AP230" s="7">
        <f t="shared" si="229"/>
        <v>4.8968561750047084E-3</v>
      </c>
      <c r="AQ230" s="7">
        <f t="shared" si="229"/>
        <v>3.5445408034915364E-3</v>
      </c>
      <c r="AR230" s="1">
        <f t="shared" si="221"/>
        <v>256515.02629919839</v>
      </c>
      <c r="AS230" s="1">
        <f t="shared" si="218"/>
        <v>245328.25813212973</v>
      </c>
      <c r="AT230" s="1">
        <f t="shared" si="219"/>
        <v>46792.844937396127</v>
      </c>
      <c r="AU230" s="1">
        <f t="shared" si="182"/>
        <v>51303.00525983968</v>
      </c>
      <c r="AV230" s="1">
        <f t="shared" si="183"/>
        <v>49065.651626425948</v>
      </c>
      <c r="AW230" s="1">
        <f t="shared" si="184"/>
        <v>9358.5689874792261</v>
      </c>
      <c r="AX230" s="16">
        <v>0</v>
      </c>
      <c r="AY230" s="16">
        <v>0</v>
      </c>
      <c r="AZ230" s="16">
        <v>0</v>
      </c>
      <c r="BA230">
        <f t="shared" si="222"/>
        <v>0</v>
      </c>
      <c r="BB230">
        <f t="shared" si="223"/>
        <v>0</v>
      </c>
      <c r="BC230">
        <f t="shared" si="223"/>
        <v>0</v>
      </c>
      <c r="BD230">
        <f t="shared" si="223"/>
        <v>0</v>
      </c>
      <c r="BE230">
        <f t="shared" si="224"/>
        <v>0</v>
      </c>
      <c r="BF230">
        <f t="shared" si="224"/>
        <v>0</v>
      </c>
      <c r="BG230">
        <f t="shared" si="224"/>
        <v>0</v>
      </c>
      <c r="BH230">
        <f t="shared" si="202"/>
        <v>0</v>
      </c>
      <c r="BI230">
        <f t="shared" si="227"/>
        <v>0</v>
      </c>
      <c r="BJ230">
        <f t="shared" si="227"/>
        <v>0</v>
      </c>
      <c r="BK230" s="7">
        <f t="shared" si="225"/>
        <v>3.5106535985451853E-2</v>
      </c>
    </row>
    <row r="231" spans="1:63">
      <c r="A231">
        <f t="shared" si="185"/>
        <v>2185</v>
      </c>
      <c r="B231" s="4">
        <f t="shared" si="203"/>
        <v>1286.5048659050281</v>
      </c>
      <c r="C231" s="4">
        <f t="shared" si="204"/>
        <v>3572.4426856044206</v>
      </c>
      <c r="D231" s="4">
        <f t="shared" si="205"/>
        <v>6808.9342001072628</v>
      </c>
      <c r="E231" s="11">
        <f t="shared" si="186"/>
        <v>1.232550278002958E-6</v>
      </c>
      <c r="F231" s="11">
        <f t="shared" si="187"/>
        <v>2.4709915849406192E-6</v>
      </c>
      <c r="G231" s="11">
        <f t="shared" si="188"/>
        <v>5.4555275406979374E-6</v>
      </c>
      <c r="H231" s="4">
        <f t="shared" si="206"/>
        <v>257552.67323048267</v>
      </c>
      <c r="I231" s="4">
        <f t="shared" si="207"/>
        <v>246855.93833669397</v>
      </c>
      <c r="J231" s="4">
        <f t="shared" si="208"/>
        <v>47004.056963782248</v>
      </c>
      <c r="K231" s="4">
        <f t="shared" si="176"/>
        <v>200195.64640301612</v>
      </c>
      <c r="L231" s="4">
        <f t="shared" si="177"/>
        <v>69100.041641375836</v>
      </c>
      <c r="M231" s="4">
        <f t="shared" si="178"/>
        <v>6903.2914083736896</v>
      </c>
      <c r="N231" s="11">
        <f t="shared" si="189"/>
        <v>4.0439326304675394E-3</v>
      </c>
      <c r="O231" s="11">
        <f t="shared" si="190"/>
        <v>6.224599802533648E-3</v>
      </c>
      <c r="P231" s="11">
        <f t="shared" si="191"/>
        <v>4.5082874559143615E-3</v>
      </c>
      <c r="Q231" s="4">
        <f t="shared" si="192"/>
        <v>3932.7132461389888</v>
      </c>
      <c r="R231" s="4">
        <f t="shared" si="193"/>
        <v>13804.12995006124</v>
      </c>
      <c r="S231" s="4">
        <f t="shared" si="194"/>
        <v>3269.4520850013741</v>
      </c>
      <c r="T231" s="4">
        <f t="shared" si="209"/>
        <v>15.269549319022685</v>
      </c>
      <c r="U231" s="4">
        <f t="shared" si="210"/>
        <v>55.919780755824426</v>
      </c>
      <c r="V231" s="4">
        <f t="shared" si="211"/>
        <v>69.556806288456443</v>
      </c>
      <c r="W231" s="11">
        <f t="shared" si="195"/>
        <v>-1.219247815263802E-2</v>
      </c>
      <c r="X231" s="11">
        <f t="shared" si="196"/>
        <v>-1.3228699347321071E-2</v>
      </c>
      <c r="Y231" s="11">
        <f t="shared" si="197"/>
        <v>-1.2203590333800474E-2</v>
      </c>
      <c r="Z231" s="4">
        <f t="shared" si="220"/>
        <v>5844.4587066786999</v>
      </c>
      <c r="AA231" s="4">
        <f t="shared" si="212"/>
        <v>61338.229403764664</v>
      </c>
      <c r="AB231" s="4">
        <f t="shared" si="213"/>
        <v>6311.1841678297133</v>
      </c>
      <c r="AC231" s="12">
        <f t="shared" si="214"/>
        <v>1.4739324955284059</v>
      </c>
      <c r="AD231" s="12">
        <f t="shared" si="215"/>
        <v>4.4119919368889473</v>
      </c>
      <c r="AE231" s="12">
        <f t="shared" si="216"/>
        <v>1.9153988102739257</v>
      </c>
      <c r="AF231" s="11">
        <f t="shared" si="198"/>
        <v>-2.9039671966837322E-3</v>
      </c>
      <c r="AG231" s="11">
        <f t="shared" si="199"/>
        <v>2.0567434751257441E-3</v>
      </c>
      <c r="AH231" s="11">
        <f t="shared" si="200"/>
        <v>8.257041531207765E-4</v>
      </c>
      <c r="AI231" s="1">
        <f t="shared" si="179"/>
        <v>493256.3380822523</v>
      </c>
      <c r="AJ231" s="1">
        <f t="shared" si="180"/>
        <v>462263.09281162283</v>
      </c>
      <c r="AK231" s="1">
        <f t="shared" si="181"/>
        <v>89579.53728958391</v>
      </c>
      <c r="AL231" s="19">
        <f t="shared" si="230"/>
        <v>60.914737987571506</v>
      </c>
      <c r="AM231" s="19">
        <f t="shared" si="230"/>
        <v>26.127239055905836</v>
      </c>
      <c r="AN231" s="19">
        <f t="shared" si="230"/>
        <v>4.1231607890856541</v>
      </c>
      <c r="AO231" s="7">
        <f t="shared" si="229"/>
        <v>3.1481325873305346E-3</v>
      </c>
      <c r="AP231" s="7">
        <f t="shared" si="229"/>
        <v>4.847887613254661E-3</v>
      </c>
      <c r="AQ231" s="7">
        <f t="shared" si="229"/>
        <v>3.5090953954566208E-3</v>
      </c>
      <c r="AR231" s="1">
        <f t="shared" si="221"/>
        <v>257552.67323048267</v>
      </c>
      <c r="AS231" s="1">
        <f t="shared" si="218"/>
        <v>246855.93833669397</v>
      </c>
      <c r="AT231" s="1">
        <f t="shared" si="219"/>
        <v>47004.056963782248</v>
      </c>
      <c r="AU231" s="1">
        <f t="shared" si="182"/>
        <v>51510.534646096537</v>
      </c>
      <c r="AV231" s="1">
        <f t="shared" si="183"/>
        <v>49371.187667338796</v>
      </c>
      <c r="AW231" s="1">
        <f t="shared" si="184"/>
        <v>9400.81139275645</v>
      </c>
      <c r="AX231" s="16">
        <v>0</v>
      </c>
      <c r="AY231" s="16">
        <v>0</v>
      </c>
      <c r="AZ231" s="16">
        <v>0</v>
      </c>
      <c r="BA231">
        <f t="shared" si="222"/>
        <v>0</v>
      </c>
      <c r="BB231">
        <f t="shared" si="223"/>
        <v>0</v>
      </c>
      <c r="BC231">
        <f t="shared" si="223"/>
        <v>0</v>
      </c>
      <c r="BD231">
        <f t="shared" si="223"/>
        <v>0</v>
      </c>
      <c r="BE231">
        <f t="shared" si="224"/>
        <v>0</v>
      </c>
      <c r="BF231">
        <f t="shared" si="224"/>
        <v>0</v>
      </c>
      <c r="BG231">
        <f t="shared" si="224"/>
        <v>0</v>
      </c>
      <c r="BH231">
        <f t="shared" si="202"/>
        <v>0</v>
      </c>
      <c r="BI231">
        <f t="shared" si="227"/>
        <v>0</v>
      </c>
      <c r="BJ231">
        <f t="shared" si="227"/>
        <v>0</v>
      </c>
      <c r="BK231" s="7">
        <f t="shared" si="225"/>
        <v>3.5056705910691627E-2</v>
      </c>
    </row>
    <row r="232" spans="1:63">
      <c r="A232">
        <f t="shared" si="185"/>
        <v>2186</v>
      </c>
      <c r="B232" s="4">
        <f t="shared" si="203"/>
        <v>1286.5063723028616</v>
      </c>
      <c r="C232" s="4">
        <f t="shared" si="204"/>
        <v>3572.4510717064436</v>
      </c>
      <c r="D232" s="4">
        <f t="shared" si="205"/>
        <v>6808.969489118911</v>
      </c>
      <c r="E232" s="11">
        <f t="shared" si="186"/>
        <v>1.17092276410281E-6</v>
      </c>
      <c r="F232" s="11">
        <f t="shared" si="187"/>
        <v>2.3474420056935882E-6</v>
      </c>
      <c r="G232" s="11">
        <f t="shared" si="188"/>
        <v>5.1827511636630402E-6</v>
      </c>
      <c r="H232" s="4">
        <f t="shared" si="206"/>
        <v>258584.09218147426</v>
      </c>
      <c r="I232" s="4">
        <f t="shared" si="207"/>
        <v>248377.74781873758</v>
      </c>
      <c r="J232" s="4">
        <f t="shared" si="208"/>
        <v>47214.089666617954</v>
      </c>
      <c r="K232" s="4">
        <f t="shared" si="176"/>
        <v>200997.13281528928</v>
      </c>
      <c r="L232" s="4">
        <f t="shared" si="177"/>
        <v>69525.864128936999</v>
      </c>
      <c r="M232" s="4">
        <f t="shared" si="178"/>
        <v>6934.1021048880502</v>
      </c>
      <c r="N232" s="11">
        <f t="shared" si="189"/>
        <v>4.0035156941409245E-3</v>
      </c>
      <c r="O232" s="11">
        <f t="shared" si="190"/>
        <v>6.1624056577440633E-3</v>
      </c>
      <c r="P232" s="11">
        <f t="shared" si="191"/>
        <v>4.4631893240067999E-3</v>
      </c>
      <c r="Q232" s="4">
        <f t="shared" si="192"/>
        <v>3900.3210053184425</v>
      </c>
      <c r="R232" s="4">
        <f t="shared" si="193"/>
        <v>13705.492765361374</v>
      </c>
      <c r="S232" s="4">
        <f t="shared" si="194"/>
        <v>3243.9839504243828</v>
      </c>
      <c r="T232" s="4">
        <f t="shared" si="209"/>
        <v>15.083375672549872</v>
      </c>
      <c r="U232" s="4">
        <f t="shared" si="210"/>
        <v>55.180034788637514</v>
      </c>
      <c r="V232" s="4">
        <f t="shared" si="211"/>
        <v>68.707963519584609</v>
      </c>
      <c r="W232" s="11">
        <f t="shared" si="195"/>
        <v>-1.219247815263802E-2</v>
      </c>
      <c r="X232" s="11">
        <f t="shared" si="196"/>
        <v>-1.3228699347321071E-2</v>
      </c>
      <c r="Y232" s="11">
        <f t="shared" si="197"/>
        <v>-1.2203590333800474E-2</v>
      </c>
      <c r="Z232" s="4">
        <f t="shared" si="220"/>
        <v>5779.7208468477202</v>
      </c>
      <c r="AA232" s="4">
        <f t="shared" si="212"/>
        <v>61028.973343663754</v>
      </c>
      <c r="AB232" s="4">
        <f t="shared" si="213"/>
        <v>6267.4754448035228</v>
      </c>
      <c r="AC232" s="12">
        <f t="shared" si="214"/>
        <v>1.4696522439112651</v>
      </c>
      <c r="AD232" s="12">
        <f t="shared" si="215"/>
        <v>4.421066272517451</v>
      </c>
      <c r="AE232" s="12">
        <f t="shared" si="216"/>
        <v>1.9169803630264515</v>
      </c>
      <c r="AF232" s="11">
        <f t="shared" si="198"/>
        <v>-2.9039671966837322E-3</v>
      </c>
      <c r="AG232" s="11">
        <f t="shared" si="199"/>
        <v>2.0567434751257441E-3</v>
      </c>
      <c r="AH232" s="11">
        <f t="shared" si="200"/>
        <v>8.257041531207765E-4</v>
      </c>
      <c r="AI232" s="1">
        <f t="shared" si="179"/>
        <v>495441.23892012361</v>
      </c>
      <c r="AJ232" s="1">
        <f t="shared" si="180"/>
        <v>465407.97119779937</v>
      </c>
      <c r="AK232" s="1">
        <f t="shared" si="181"/>
        <v>90022.394953381983</v>
      </c>
      <c r="AL232" s="19">
        <f t="shared" si="230"/>
        <v>61.10458798256181</v>
      </c>
      <c r="AM232" s="19">
        <f t="shared" si="230"/>
        <v>26.252634355307631</v>
      </c>
      <c r="AN232" s="19">
        <f t="shared" si="230"/>
        <v>4.1374846679799644</v>
      </c>
      <c r="AO232" s="7">
        <f t="shared" si="229"/>
        <v>3.1166512614572294E-3</v>
      </c>
      <c r="AP232" s="7">
        <f t="shared" si="229"/>
        <v>4.799408737122114E-3</v>
      </c>
      <c r="AQ232" s="7">
        <f t="shared" si="229"/>
        <v>3.4740044415020547E-3</v>
      </c>
      <c r="AR232" s="1">
        <f t="shared" si="221"/>
        <v>258584.09218147426</v>
      </c>
      <c r="AS232" s="1">
        <f t="shared" si="218"/>
        <v>248377.74781873758</v>
      </c>
      <c r="AT232" s="1">
        <f t="shared" si="219"/>
        <v>47214.089666617954</v>
      </c>
      <c r="AU232" s="1">
        <f t="shared" si="182"/>
        <v>51716.818436294852</v>
      </c>
      <c r="AV232" s="1">
        <f t="shared" si="183"/>
        <v>49675.549563747518</v>
      </c>
      <c r="AW232" s="1">
        <f t="shared" si="184"/>
        <v>9442.8179333235912</v>
      </c>
      <c r="AX232" s="16">
        <v>0</v>
      </c>
      <c r="AY232" s="16">
        <v>0</v>
      </c>
      <c r="AZ232" s="16">
        <v>0</v>
      </c>
      <c r="BA232">
        <f t="shared" si="222"/>
        <v>0</v>
      </c>
      <c r="BB232">
        <f t="shared" si="223"/>
        <v>0</v>
      </c>
      <c r="BC232">
        <f t="shared" si="223"/>
        <v>0</v>
      </c>
      <c r="BD232">
        <f t="shared" si="223"/>
        <v>0</v>
      </c>
      <c r="BE232">
        <f t="shared" si="224"/>
        <v>0</v>
      </c>
      <c r="BF232">
        <f t="shared" si="224"/>
        <v>0</v>
      </c>
      <c r="BG232">
        <f t="shared" si="224"/>
        <v>0</v>
      </c>
      <c r="BH232">
        <f t="shared" si="202"/>
        <v>0</v>
      </c>
      <c r="BI232">
        <f t="shared" si="227"/>
        <v>0</v>
      </c>
      <c r="BJ232">
        <f t="shared" si="227"/>
        <v>0</v>
      </c>
      <c r="BK232" s="7">
        <f t="shared" si="225"/>
        <v>3.5007348157898716E-2</v>
      </c>
    </row>
    <row r="233" spans="1:63">
      <c r="A233">
        <f t="shared" si="185"/>
        <v>2187</v>
      </c>
      <c r="B233" s="4">
        <f t="shared" si="203"/>
        <v>1286.5078033824793</v>
      </c>
      <c r="C233" s="4">
        <f t="shared" si="204"/>
        <v>3572.4590385220672</v>
      </c>
      <c r="D233" s="4">
        <f t="shared" si="205"/>
        <v>6809.0030138537268</v>
      </c>
      <c r="E233" s="11">
        <f t="shared" si="186"/>
        <v>1.1123766258976694E-6</v>
      </c>
      <c r="F233" s="11">
        <f t="shared" si="187"/>
        <v>2.2300699054089086E-6</v>
      </c>
      <c r="G233" s="11">
        <f t="shared" si="188"/>
        <v>4.9236136054798881E-6</v>
      </c>
      <c r="H233" s="4">
        <f t="shared" si="206"/>
        <v>259609.27977355814</v>
      </c>
      <c r="I233" s="4">
        <f t="shared" si="207"/>
        <v>249893.61634429015</v>
      </c>
      <c r="J233" s="4">
        <f t="shared" si="208"/>
        <v>47422.940701587875</v>
      </c>
      <c r="K233" s="4">
        <f t="shared" si="176"/>
        <v>201793.78554175486</v>
      </c>
      <c r="L233" s="4">
        <f t="shared" si="177"/>
        <v>69950.029839298484</v>
      </c>
      <c r="M233" s="4">
        <f t="shared" si="178"/>
        <v>6964.740741794395</v>
      </c>
      <c r="N233" s="11">
        <f t="shared" si="189"/>
        <v>3.9635029381124287E-3</v>
      </c>
      <c r="O233" s="11">
        <f t="shared" si="190"/>
        <v>6.100833347067347E-3</v>
      </c>
      <c r="P233" s="11">
        <f t="shared" si="191"/>
        <v>4.4185442387336682E-3</v>
      </c>
      <c r="Q233" s="4">
        <f t="shared" si="192"/>
        <v>3868.0411804386122</v>
      </c>
      <c r="R233" s="4">
        <f t="shared" si="193"/>
        <v>13606.726076610883</v>
      </c>
      <c r="S233" s="4">
        <f t="shared" si="194"/>
        <v>3218.5703103180435</v>
      </c>
      <c r="T233" s="4">
        <f t="shared" si="209"/>
        <v>14.899471944194277</v>
      </c>
      <c r="U233" s="4">
        <f t="shared" si="210"/>
        <v>54.450074698443913</v>
      </c>
      <c r="V233" s="4">
        <f t="shared" si="211"/>
        <v>67.869479680121884</v>
      </c>
      <c r="W233" s="11">
        <f t="shared" si="195"/>
        <v>-1.219247815263802E-2</v>
      </c>
      <c r="X233" s="11">
        <f t="shared" si="196"/>
        <v>-1.3228699347321071E-2</v>
      </c>
      <c r="Y233" s="11">
        <f t="shared" si="197"/>
        <v>-1.2203590333800474E-2</v>
      </c>
      <c r="Z233" s="4">
        <f t="shared" si="220"/>
        <v>5715.4696420102409</v>
      </c>
      <c r="AA233" s="4">
        <f t="shared" si="212"/>
        <v>60717.515848046838</v>
      </c>
      <c r="AB233" s="4">
        <f t="shared" si="213"/>
        <v>6223.788298983829</v>
      </c>
      <c r="AC233" s="12">
        <f t="shared" si="214"/>
        <v>1.4653844220044141</v>
      </c>
      <c r="AD233" s="12">
        <f t="shared" si="215"/>
        <v>4.4301592717265494</v>
      </c>
      <c r="AE233" s="12">
        <f t="shared" si="216"/>
        <v>1.9185632216736535</v>
      </c>
      <c r="AF233" s="11">
        <f t="shared" si="198"/>
        <v>-2.9039671966837322E-3</v>
      </c>
      <c r="AG233" s="11">
        <f t="shared" si="199"/>
        <v>2.0567434751257441E-3</v>
      </c>
      <c r="AH233" s="11">
        <f t="shared" si="200"/>
        <v>8.257041531207765E-4</v>
      </c>
      <c r="AI233" s="1">
        <f t="shared" si="179"/>
        <v>497613.93346440612</v>
      </c>
      <c r="AJ233" s="1">
        <f t="shared" si="180"/>
        <v>468542.72364176699</v>
      </c>
      <c r="AK233" s="1">
        <f t="shared" si="181"/>
        <v>90462.97339136737</v>
      </c>
      <c r="AL233" s="19">
        <f t="shared" si="230"/>
        <v>61.293125256866318</v>
      </c>
      <c r="AM233" s="19">
        <f t="shared" si="230"/>
        <v>26.377371506777994</v>
      </c>
      <c r="AN233" s="19">
        <f t="shared" si="230"/>
        <v>4.1517145716920414</v>
      </c>
      <c r="AO233" s="7">
        <f t="shared" si="229"/>
        <v>3.085484748842657E-3</v>
      </c>
      <c r="AP233" s="7">
        <f t="shared" si="229"/>
        <v>4.7514146497508927E-3</v>
      </c>
      <c r="AQ233" s="7">
        <f t="shared" si="229"/>
        <v>3.4392643970870343E-3</v>
      </c>
      <c r="AR233" s="1">
        <f t="shared" si="221"/>
        <v>259609.27977355814</v>
      </c>
      <c r="AS233" s="1">
        <f t="shared" si="218"/>
        <v>249893.61634429015</v>
      </c>
      <c r="AT233" s="1">
        <f t="shared" si="219"/>
        <v>47422.940701587875</v>
      </c>
      <c r="AU233" s="1">
        <f t="shared" si="182"/>
        <v>51921.855954711631</v>
      </c>
      <c r="AV233" s="1">
        <f t="shared" si="183"/>
        <v>49978.723268858033</v>
      </c>
      <c r="AW233" s="1">
        <f t="shared" si="184"/>
        <v>9484.5881403175754</v>
      </c>
      <c r="AX233" s="16">
        <v>0</v>
      </c>
      <c r="AY233" s="16">
        <v>0</v>
      </c>
      <c r="AZ233" s="16">
        <v>0</v>
      </c>
      <c r="BA233">
        <f t="shared" si="222"/>
        <v>0</v>
      </c>
      <c r="BB233">
        <f t="shared" si="223"/>
        <v>0</v>
      </c>
      <c r="BC233">
        <f t="shared" si="223"/>
        <v>0</v>
      </c>
      <c r="BD233">
        <f t="shared" si="223"/>
        <v>0</v>
      </c>
      <c r="BE233">
        <f t="shared" si="224"/>
        <v>0</v>
      </c>
      <c r="BF233">
        <f t="shared" si="224"/>
        <v>0</v>
      </c>
      <c r="BG233">
        <f t="shared" si="224"/>
        <v>0</v>
      </c>
      <c r="BH233">
        <f t="shared" si="202"/>
        <v>0</v>
      </c>
      <c r="BI233">
        <f t="shared" si="227"/>
        <v>0</v>
      </c>
      <c r="BJ233">
        <f t="shared" si="227"/>
        <v>0</v>
      </c>
      <c r="BK233" s="7">
        <f t="shared" si="225"/>
        <v>3.4958458601701964E-2</v>
      </c>
    </row>
    <row r="234" spans="1:63">
      <c r="A234">
        <f t="shared" si="185"/>
        <v>2188</v>
      </c>
      <c r="B234" s="4">
        <f t="shared" si="203"/>
        <v>1286.5091629096285</v>
      </c>
      <c r="C234" s="4">
        <f t="shared" si="204"/>
        <v>3572.4666070137878</v>
      </c>
      <c r="D234" s="4">
        <f t="shared" si="205"/>
        <v>6809.0348625086117</v>
      </c>
      <c r="E234" s="11">
        <f t="shared" si="186"/>
        <v>1.0567577946027859E-6</v>
      </c>
      <c r="F234" s="11">
        <f t="shared" si="187"/>
        <v>2.118566410138463E-6</v>
      </c>
      <c r="G234" s="11">
        <f t="shared" si="188"/>
        <v>4.6774329252058936E-6</v>
      </c>
      <c r="H234" s="4">
        <f t="shared" si="206"/>
        <v>260628.23352884498</v>
      </c>
      <c r="I234" s="4">
        <f t="shared" si="207"/>
        <v>251403.47556774481</v>
      </c>
      <c r="J234" s="4">
        <f t="shared" si="208"/>
        <v>47630.607913829292</v>
      </c>
      <c r="K234" s="4">
        <f t="shared" si="176"/>
        <v>202585.60221941688</v>
      </c>
      <c r="L234" s="4">
        <f t="shared" si="177"/>
        <v>70372.519388751432</v>
      </c>
      <c r="M234" s="4">
        <f t="shared" si="178"/>
        <v>6995.2069383708558</v>
      </c>
      <c r="N234" s="11">
        <f t="shared" si="189"/>
        <v>3.9238902998732783E-3</v>
      </c>
      <c r="O234" s="11">
        <f t="shared" si="190"/>
        <v>6.0398766151146255E-3</v>
      </c>
      <c r="P234" s="11">
        <f t="shared" si="191"/>
        <v>4.3743475465838344E-3</v>
      </c>
      <c r="Q234" s="4">
        <f t="shared" si="192"/>
        <v>3835.8769410884188</v>
      </c>
      <c r="R234" s="4">
        <f t="shared" si="193"/>
        <v>13507.851178607034</v>
      </c>
      <c r="S234" s="4">
        <f t="shared" si="194"/>
        <v>3193.2144617878917</v>
      </c>
      <c r="T234" s="4">
        <f t="shared" si="209"/>
        <v>14.717810458028845</v>
      </c>
      <c r="U234" s="4">
        <f t="shared" si="210"/>
        <v>53.729771030819023</v>
      </c>
      <c r="V234" s="4">
        <f t="shared" si="211"/>
        <v>67.041228353937484</v>
      </c>
      <c r="W234" s="11">
        <f t="shared" si="195"/>
        <v>-1.219247815263802E-2</v>
      </c>
      <c r="X234" s="11">
        <f t="shared" si="196"/>
        <v>-1.3228699347321071E-2</v>
      </c>
      <c r="Y234" s="11">
        <f t="shared" si="197"/>
        <v>-1.2203590333800474E-2</v>
      </c>
      <c r="Z234" s="4">
        <f t="shared" si="220"/>
        <v>5651.7071176123236</v>
      </c>
      <c r="AA234" s="4">
        <f t="shared" si="212"/>
        <v>60403.944108133408</v>
      </c>
      <c r="AB234" s="4">
        <f t="shared" si="213"/>
        <v>6180.1293721786324</v>
      </c>
      <c r="AC234" s="12">
        <f t="shared" si="214"/>
        <v>1.4611289937123819</v>
      </c>
      <c r="AD234" s="12">
        <f t="shared" si="215"/>
        <v>4.4392709729024409</v>
      </c>
      <c r="AE234" s="12">
        <f t="shared" si="216"/>
        <v>1.9201473872938142</v>
      </c>
      <c r="AF234" s="11">
        <f t="shared" si="198"/>
        <v>-2.9039671966837322E-3</v>
      </c>
      <c r="AG234" s="11">
        <f t="shared" si="199"/>
        <v>2.0567434751257441E-3</v>
      </c>
      <c r="AH234" s="11">
        <f t="shared" si="200"/>
        <v>8.257041531207765E-4</v>
      </c>
      <c r="AI234" s="1">
        <f t="shared" si="179"/>
        <v>499774.3960726771</v>
      </c>
      <c r="AJ234" s="1">
        <f t="shared" si="180"/>
        <v>471667.17454644834</v>
      </c>
      <c r="AK234" s="1">
        <f t="shared" si="181"/>
        <v>90901.264192548202</v>
      </c>
      <c r="AL234" s="19">
        <f t="shared" si="230"/>
        <v>61.480353070023398</v>
      </c>
      <c r="AM234" s="19">
        <f t="shared" si="230"/>
        <v>26.501448037883229</v>
      </c>
      <c r="AN234" s="19">
        <f t="shared" si="230"/>
        <v>4.165850627364196</v>
      </c>
      <c r="AO234" s="7">
        <f t="shared" ref="AO234:AQ249" si="231">AO$5*AO233</f>
        <v>3.0546299013542305E-3</v>
      </c>
      <c r="AP234" s="7">
        <f t="shared" si="231"/>
        <v>4.7039005032533839E-3</v>
      </c>
      <c r="AQ234" s="7">
        <f t="shared" si="231"/>
        <v>3.4048717531161639E-3</v>
      </c>
      <c r="AR234" s="1">
        <f t="shared" si="221"/>
        <v>260628.23352884498</v>
      </c>
      <c r="AS234" s="1">
        <f t="shared" si="218"/>
        <v>251403.47556774481</v>
      </c>
      <c r="AT234" s="1">
        <f t="shared" si="219"/>
        <v>47630.607913829292</v>
      </c>
      <c r="AU234" s="1">
        <f t="shared" si="182"/>
        <v>52125.646705769002</v>
      </c>
      <c r="AV234" s="1">
        <f t="shared" si="183"/>
        <v>50280.695113548965</v>
      </c>
      <c r="AW234" s="1">
        <f t="shared" si="184"/>
        <v>9526.121582765858</v>
      </c>
      <c r="AX234" s="16">
        <v>0</v>
      </c>
      <c r="AY234" s="16">
        <v>0</v>
      </c>
      <c r="AZ234" s="16">
        <v>0</v>
      </c>
      <c r="BA234">
        <f t="shared" si="222"/>
        <v>0</v>
      </c>
      <c r="BB234">
        <f t="shared" si="223"/>
        <v>0</v>
      </c>
      <c r="BC234">
        <f t="shared" si="223"/>
        <v>0</v>
      </c>
      <c r="BD234">
        <f t="shared" si="223"/>
        <v>0</v>
      </c>
      <c r="BE234">
        <f t="shared" si="224"/>
        <v>0</v>
      </c>
      <c r="BF234">
        <f t="shared" si="224"/>
        <v>0</v>
      </c>
      <c r="BG234">
        <f t="shared" si="224"/>
        <v>0</v>
      </c>
      <c r="BH234">
        <f t="shared" si="202"/>
        <v>0</v>
      </c>
      <c r="BI234">
        <f t="shared" si="227"/>
        <v>0</v>
      </c>
      <c r="BJ234">
        <f t="shared" si="227"/>
        <v>0</v>
      </c>
      <c r="BK234" s="7">
        <f t="shared" si="225"/>
        <v>3.4910033141613644E-2</v>
      </c>
    </row>
    <row r="235" spans="1:63">
      <c r="A235">
        <f t="shared" si="185"/>
        <v>2189</v>
      </c>
      <c r="B235" s="4">
        <f t="shared" si="203"/>
        <v>1286.5104544617848</v>
      </c>
      <c r="C235" s="4">
        <f t="shared" si="204"/>
        <v>3572.4737970961546</v>
      </c>
      <c r="D235" s="4">
        <f t="shared" si="205"/>
        <v>6809.0651188722741</v>
      </c>
      <c r="E235" s="11">
        <f t="shared" si="186"/>
        <v>1.0039199048726466E-6</v>
      </c>
      <c r="F235" s="11">
        <f t="shared" si="187"/>
        <v>2.0126380896315397E-6</v>
      </c>
      <c r="G235" s="11">
        <f t="shared" si="188"/>
        <v>4.4435612789455984E-6</v>
      </c>
      <c r="H235" s="4">
        <f t="shared" si="206"/>
        <v>261640.95185475668</v>
      </c>
      <c r="I235" s="4">
        <f t="shared" si="207"/>
        <v>252907.25901862036</v>
      </c>
      <c r="J235" s="4">
        <f t="shared" si="208"/>
        <v>47837.089335578814</v>
      </c>
      <c r="K235" s="4">
        <f t="shared" si="176"/>
        <v>203372.58119228802</v>
      </c>
      <c r="L235" s="4">
        <f t="shared" si="177"/>
        <v>70793.313928346557</v>
      </c>
      <c r="M235" s="4">
        <f t="shared" si="178"/>
        <v>7025.5003440915325</v>
      </c>
      <c r="N235" s="11">
        <f t="shared" si="189"/>
        <v>3.884673758892232E-3</v>
      </c>
      <c r="O235" s="11">
        <f t="shared" si="190"/>
        <v>5.9795292715125736E-3</v>
      </c>
      <c r="P235" s="11">
        <f t="shared" si="191"/>
        <v>4.330594646815733E-3</v>
      </c>
      <c r="Q235" s="4">
        <f t="shared" si="192"/>
        <v>3803.8313628135475</v>
      </c>
      <c r="R235" s="4">
        <f t="shared" si="193"/>
        <v>13408.888965369664</v>
      </c>
      <c r="S235" s="4">
        <f t="shared" si="194"/>
        <v>3167.9196173230757</v>
      </c>
      <c r="T235" s="4">
        <f t="shared" si="209"/>
        <v>14.538363875564661</v>
      </c>
      <c r="U235" s="4">
        <f t="shared" si="210"/>
        <v>53.018996043851914</v>
      </c>
      <c r="V235" s="4">
        <f t="shared" si="211"/>
        <v>66.223084667631255</v>
      </c>
      <c r="W235" s="11">
        <f t="shared" si="195"/>
        <v>-1.219247815263802E-2</v>
      </c>
      <c r="X235" s="11">
        <f t="shared" si="196"/>
        <v>-1.3228699347321071E-2</v>
      </c>
      <c r="Y235" s="11">
        <f t="shared" si="197"/>
        <v>-1.2203590333800474E-2</v>
      </c>
      <c r="Z235" s="4">
        <f t="shared" si="220"/>
        <v>5588.4351180027825</v>
      </c>
      <c r="AA235" s="4">
        <f t="shared" si="212"/>
        <v>60088.344289909786</v>
      </c>
      <c r="AB235" s="4">
        <f t="shared" si="213"/>
        <v>6136.5051633299918</v>
      </c>
      <c r="AC235" s="12">
        <f t="shared" si="214"/>
        <v>1.4568859230445177</v>
      </c>
      <c r="AD235" s="12">
        <f t="shared" si="215"/>
        <v>4.4484014145102728</v>
      </c>
      <c r="AE235" s="12">
        <f t="shared" si="216"/>
        <v>1.9217328609661066</v>
      </c>
      <c r="AF235" s="11">
        <f t="shared" si="198"/>
        <v>-2.9039671966837322E-3</v>
      </c>
      <c r="AG235" s="11">
        <f t="shared" si="199"/>
        <v>2.0567434751257441E-3</v>
      </c>
      <c r="AH235" s="11">
        <f t="shared" si="200"/>
        <v>8.257041531207765E-4</v>
      </c>
      <c r="AI235" s="1">
        <f t="shared" si="179"/>
        <v>501922.60317117843</v>
      </c>
      <c r="AJ235" s="1">
        <f t="shared" si="180"/>
        <v>474781.15220535244</v>
      </c>
      <c r="AK235" s="1">
        <f t="shared" si="181"/>
        <v>91337.25935605925</v>
      </c>
      <c r="AL235" s="19">
        <f t="shared" si="230"/>
        <v>61.666274797608573</v>
      </c>
      <c r="AM235" s="19">
        <f t="shared" si="230"/>
        <v>26.624861610897945</v>
      </c>
      <c r="AN235" s="19">
        <f t="shared" si="230"/>
        <v>4.1798929726217207</v>
      </c>
      <c r="AO235" s="7">
        <f t="shared" si="231"/>
        <v>3.0240836023406881E-3</v>
      </c>
      <c r="AP235" s="7">
        <f t="shared" si="231"/>
        <v>4.65686149822085E-3</v>
      </c>
      <c r="AQ235" s="7">
        <f t="shared" si="231"/>
        <v>3.3708230355850022E-3</v>
      </c>
      <c r="AR235" s="1">
        <f t="shared" si="221"/>
        <v>261640.95185475668</v>
      </c>
      <c r="AS235" s="1">
        <f t="shared" si="218"/>
        <v>252907.25901862036</v>
      </c>
      <c r="AT235" s="1">
        <f t="shared" si="219"/>
        <v>47837.089335578814</v>
      </c>
      <c r="AU235" s="1">
        <f t="shared" si="182"/>
        <v>52328.190370951343</v>
      </c>
      <c r="AV235" s="1">
        <f t="shared" si="183"/>
        <v>50581.451803724078</v>
      </c>
      <c r="AW235" s="1">
        <f t="shared" si="184"/>
        <v>9567.4178671157624</v>
      </c>
      <c r="AX235" s="16">
        <v>0</v>
      </c>
      <c r="AY235" s="16">
        <v>0</v>
      </c>
      <c r="AZ235" s="16">
        <v>0</v>
      </c>
      <c r="BA235">
        <f t="shared" si="222"/>
        <v>0</v>
      </c>
      <c r="BB235">
        <f t="shared" si="223"/>
        <v>0</v>
      </c>
      <c r="BC235">
        <f t="shared" si="223"/>
        <v>0</v>
      </c>
      <c r="BD235">
        <f t="shared" si="223"/>
        <v>0</v>
      </c>
      <c r="BE235">
        <f t="shared" si="224"/>
        <v>0</v>
      </c>
      <c r="BF235">
        <f t="shared" si="224"/>
        <v>0</v>
      </c>
      <c r="BG235">
        <f t="shared" si="224"/>
        <v>0</v>
      </c>
      <c r="BH235">
        <f t="shared" si="202"/>
        <v>0</v>
      </c>
      <c r="BI235">
        <f t="shared" si="227"/>
        <v>0</v>
      </c>
      <c r="BJ235">
        <f t="shared" si="227"/>
        <v>0</v>
      </c>
      <c r="BK235" s="7">
        <f t="shared" si="225"/>
        <v>3.4862067702352534E-2</v>
      </c>
    </row>
    <row r="236" spans="1:63">
      <c r="A236">
        <f t="shared" si="185"/>
        <v>2190</v>
      </c>
      <c r="B236" s="4">
        <f t="shared" si="203"/>
        <v>1286.5116814375651</v>
      </c>
      <c r="C236" s="4">
        <f t="shared" si="204"/>
        <v>3572.4806276881509</v>
      </c>
      <c r="D236" s="4">
        <f t="shared" si="205"/>
        <v>6809.0938625454764</v>
      </c>
      <c r="E236" s="11">
        <f t="shared" si="186"/>
        <v>9.5372390962901417E-7</v>
      </c>
      <c r="F236" s="11">
        <f t="shared" si="187"/>
        <v>1.9120061851499625E-6</v>
      </c>
      <c r="G236" s="11">
        <f t="shared" si="188"/>
        <v>4.2213832149983184E-6</v>
      </c>
      <c r="H236" s="4">
        <f t="shared" si="206"/>
        <v>262647.43402864668</v>
      </c>
      <c r="I236" s="4">
        <f t="shared" si="207"/>
        <v>254404.90208784631</v>
      </c>
      <c r="J236" s="4">
        <f t="shared" si="208"/>
        <v>48042.383183789534</v>
      </c>
      <c r="K236" s="4">
        <f t="shared" si="176"/>
        <v>204154.7214986505</v>
      </c>
      <c r="L236" s="4">
        <f t="shared" si="177"/>
        <v>71212.39513969839</v>
      </c>
      <c r="M236" s="4">
        <f t="shared" si="178"/>
        <v>7055.6206381666207</v>
      </c>
      <c r="N236" s="11">
        <f t="shared" si="189"/>
        <v>3.8458493361155366E-3</v>
      </c>
      <c r="O236" s="11">
        <f t="shared" si="190"/>
        <v>5.9197851901100496E-3</v>
      </c>
      <c r="P236" s="11">
        <f t="shared" si="191"/>
        <v>4.2872809906584486E-3</v>
      </c>
      <c r="Q236" s="4">
        <f t="shared" si="192"/>
        <v>3771.9074283988652</v>
      </c>
      <c r="R236" s="4">
        <f t="shared" si="193"/>
        <v>13309.859931176125</v>
      </c>
      <c r="S236" s="4">
        <f t="shared" si="194"/>
        <v>3142.6889058423008</v>
      </c>
      <c r="T236" s="4">
        <f t="shared" si="209"/>
        <v>14.361105191636737</v>
      </c>
      <c r="U236" s="4">
        <f t="shared" si="210"/>
        <v>52.317623685490993</v>
      </c>
      <c r="V236" s="4">
        <f t="shared" si="211"/>
        <v>65.414925271706906</v>
      </c>
      <c r="W236" s="11">
        <f t="shared" si="195"/>
        <v>-1.219247815263802E-2</v>
      </c>
      <c r="X236" s="11">
        <f t="shared" si="196"/>
        <v>-1.3228699347321071E-2</v>
      </c>
      <c r="Y236" s="11">
        <f t="shared" si="197"/>
        <v>-1.2203590333800474E-2</v>
      </c>
      <c r="Z236" s="4">
        <f t="shared" si="220"/>
        <v>5525.6553106508172</v>
      </c>
      <c r="AA236" s="4">
        <f t="shared" si="212"/>
        <v>59770.801523492599</v>
      </c>
      <c r="AB236" s="4">
        <f t="shared" si="213"/>
        <v>6092.9220298836981</v>
      </c>
      <c r="AC236" s="12">
        <f t="shared" si="214"/>
        <v>1.452655174114686</v>
      </c>
      <c r="AD236" s="12">
        <f t="shared" si="215"/>
        <v>4.4575506350943073</v>
      </c>
      <c r="AE236" s="12">
        <f t="shared" si="216"/>
        <v>1.9233196437705951</v>
      </c>
      <c r="AF236" s="11">
        <f t="shared" si="198"/>
        <v>-2.9039671966837322E-3</v>
      </c>
      <c r="AG236" s="11">
        <f t="shared" si="199"/>
        <v>2.0567434751257441E-3</v>
      </c>
      <c r="AH236" s="11">
        <f t="shared" si="200"/>
        <v>8.257041531207765E-4</v>
      </c>
      <c r="AI236" s="1">
        <f t="shared" si="179"/>
        <v>504058.5332250119</v>
      </c>
      <c r="AJ236" s="1">
        <f t="shared" si="180"/>
        <v>477884.48878854129</v>
      </c>
      <c r="AK236" s="1">
        <f t="shared" si="181"/>
        <v>91770.951287569085</v>
      </c>
      <c r="AL236" s="19">
        <f t="shared" si="230"/>
        <v>61.850893928337122</v>
      </c>
      <c r="AM236" s="19">
        <f t="shared" si="230"/>
        <v>26.747610020899877</v>
      </c>
      <c r="AN236" s="19">
        <f t="shared" si="230"/>
        <v>4.1938417553449305</v>
      </c>
      <c r="AO236" s="7">
        <f t="shared" si="231"/>
        <v>2.9938427663172814E-3</v>
      </c>
      <c r="AP236" s="7">
        <f t="shared" si="231"/>
        <v>4.6102928832386413E-3</v>
      </c>
      <c r="AQ236" s="7">
        <f t="shared" si="231"/>
        <v>3.337114805229152E-3</v>
      </c>
      <c r="AR236" s="1">
        <f t="shared" si="221"/>
        <v>262647.43402864668</v>
      </c>
      <c r="AS236" s="1">
        <f t="shared" si="218"/>
        <v>254404.90208784631</v>
      </c>
      <c r="AT236" s="1">
        <f t="shared" si="219"/>
        <v>48042.383183789534</v>
      </c>
      <c r="AU236" s="1">
        <f t="shared" si="182"/>
        <v>52529.486805729335</v>
      </c>
      <c r="AV236" s="1">
        <f t="shared" si="183"/>
        <v>50880.980417569262</v>
      </c>
      <c r="AW236" s="1">
        <f t="shared" si="184"/>
        <v>9608.4766367579068</v>
      </c>
      <c r="AX236" s="16">
        <v>0</v>
      </c>
      <c r="AY236" s="16">
        <v>0</v>
      </c>
      <c r="AZ236" s="16">
        <v>0</v>
      </c>
      <c r="BA236">
        <f t="shared" si="222"/>
        <v>0</v>
      </c>
      <c r="BB236">
        <f t="shared" si="223"/>
        <v>0</v>
      </c>
      <c r="BC236">
        <f t="shared" si="223"/>
        <v>0</v>
      </c>
      <c r="BD236">
        <f t="shared" si="223"/>
        <v>0</v>
      </c>
      <c r="BE236">
        <f t="shared" si="224"/>
        <v>0</v>
      </c>
      <c r="BF236">
        <f t="shared" si="224"/>
        <v>0</v>
      </c>
      <c r="BG236">
        <f t="shared" si="224"/>
        <v>0</v>
      </c>
      <c r="BH236">
        <f t="shared" si="202"/>
        <v>0</v>
      </c>
      <c r="BI236">
        <f t="shared" si="227"/>
        <v>0</v>
      </c>
      <c r="BJ236">
        <f t="shared" si="227"/>
        <v>0</v>
      </c>
      <c r="BK236" s="7">
        <f t="shared" si="225"/>
        <v>3.4814558234130349E-2</v>
      </c>
    </row>
    <row r="237" spans="1:63">
      <c r="A237">
        <f t="shared" si="185"/>
        <v>2191</v>
      </c>
      <c r="B237" s="4">
        <f t="shared" si="203"/>
        <v>1286.5128470656682</v>
      </c>
      <c r="C237" s="4">
        <f t="shared" si="204"/>
        <v>3572.4871167629549</v>
      </c>
      <c r="D237" s="4">
        <f t="shared" si="205"/>
        <v>6809.1211691502895</v>
      </c>
      <c r="E237" s="11">
        <f t="shared" si="186"/>
        <v>9.0603771414756341E-7</v>
      </c>
      <c r="F237" s="11">
        <f t="shared" si="187"/>
        <v>1.8164058758924643E-6</v>
      </c>
      <c r="G237" s="11">
        <f t="shared" si="188"/>
        <v>4.0103140542484025E-6</v>
      </c>
      <c r="H237" s="4">
        <f t="shared" si="206"/>
        <v>263647.68018246564</v>
      </c>
      <c r="I237" s="4">
        <f t="shared" si="207"/>
        <v>255896.34201359694</v>
      </c>
      <c r="J237" s="4">
        <f t="shared" si="208"/>
        <v>48246.487857719243</v>
      </c>
      <c r="K237" s="4">
        <f t="shared" si="176"/>
        <v>204932.02285838357</v>
      </c>
      <c r="L237" s="4">
        <f t="shared" si="177"/>
        <v>71629.74523067438</v>
      </c>
      <c r="M237" s="4">
        <f t="shared" si="178"/>
        <v>7085.5675290824538</v>
      </c>
      <c r="N237" s="11">
        <f t="shared" si="189"/>
        <v>3.8074130934964145E-3</v>
      </c>
      <c r="O237" s="11">
        <f t="shared" si="190"/>
        <v>5.8606383082224767E-3</v>
      </c>
      <c r="P237" s="11">
        <f t="shared" si="191"/>
        <v>4.244402080497256E-3</v>
      </c>
      <c r="Q237" s="4">
        <f t="shared" si="192"/>
        <v>3740.1080291546577</v>
      </c>
      <c r="R237" s="4">
        <f t="shared" si="193"/>
        <v>13210.784171782132</v>
      </c>
      <c r="S237" s="4">
        <f t="shared" si="194"/>
        <v>3117.5253737429161</v>
      </c>
      <c r="T237" s="4">
        <f t="shared" si="209"/>
        <v>14.18600773033997</v>
      </c>
      <c r="U237" s="4">
        <f t="shared" si="210"/>
        <v>51.625529571189347</v>
      </c>
      <c r="V237" s="4">
        <f t="shared" si="211"/>
        <v>64.616628321974829</v>
      </c>
      <c r="W237" s="11">
        <f t="shared" si="195"/>
        <v>-1.219247815263802E-2</v>
      </c>
      <c r="X237" s="11">
        <f t="shared" si="196"/>
        <v>-1.3228699347321071E-2</v>
      </c>
      <c r="Y237" s="11">
        <f t="shared" si="197"/>
        <v>-1.2203590333800474E-2</v>
      </c>
      <c r="Z237" s="4">
        <f t="shared" si="220"/>
        <v>5463.3691903182244</v>
      </c>
      <c r="AA237" s="4">
        <f t="shared" si="212"/>
        <v>59451.399893300091</v>
      </c>
      <c r="AB237" s="4">
        <f t="shared" si="213"/>
        <v>6049.3861891743982</v>
      </c>
      <c r="AC237" s="12">
        <f t="shared" si="214"/>
        <v>1.4484367111409642</v>
      </c>
      <c r="AD237" s="12">
        <f t="shared" si="215"/>
        <v>4.4667186732780797</v>
      </c>
      <c r="AE237" s="12">
        <f t="shared" si="216"/>
        <v>1.9249077367882352</v>
      </c>
      <c r="AF237" s="11">
        <f t="shared" si="198"/>
        <v>-2.9039671966837322E-3</v>
      </c>
      <c r="AG237" s="11">
        <f t="shared" si="199"/>
        <v>2.0567434751257441E-3</v>
      </c>
      <c r="AH237" s="11">
        <f t="shared" si="200"/>
        <v>8.257041531207765E-4</v>
      </c>
      <c r="AI237" s="1">
        <f t="shared" si="179"/>
        <v>506182.16670824005</v>
      </c>
      <c r="AJ237" s="1">
        <f t="shared" si="180"/>
        <v>480977.02032725647</v>
      </c>
      <c r="AK237" s="1">
        <f t="shared" si="181"/>
        <v>92202.332795570081</v>
      </c>
      <c r="AL237" s="19">
        <f t="shared" si="230"/>
        <v>62.034214061200949</v>
      </c>
      <c r="AM237" s="19">
        <f t="shared" si="230"/>
        <v>26.869691193861645</v>
      </c>
      <c r="AN237" s="19">
        <f t="shared" si="230"/>
        <v>4.2076971334433546</v>
      </c>
      <c r="AO237" s="7">
        <f t="shared" si="231"/>
        <v>2.9639043386541085E-3</v>
      </c>
      <c r="AP237" s="7">
        <f t="shared" si="231"/>
        <v>4.5641899544062552E-3</v>
      </c>
      <c r="AQ237" s="7">
        <f t="shared" si="231"/>
        <v>3.3037436571768603E-3</v>
      </c>
      <c r="AR237" s="1">
        <f t="shared" si="221"/>
        <v>263647.68018246564</v>
      </c>
      <c r="AS237" s="1">
        <f t="shared" si="218"/>
        <v>255896.34201359694</v>
      </c>
      <c r="AT237" s="1">
        <f t="shared" si="219"/>
        <v>48246.487857719243</v>
      </c>
      <c r="AU237" s="1">
        <f t="shared" si="182"/>
        <v>52729.536036493133</v>
      </c>
      <c r="AV237" s="1">
        <f t="shared" si="183"/>
        <v>51179.26840271939</v>
      </c>
      <c r="AW237" s="1">
        <f t="shared" si="184"/>
        <v>9649.2975715438497</v>
      </c>
      <c r="AX237" s="16">
        <v>0</v>
      </c>
      <c r="AY237" s="16">
        <v>0</v>
      </c>
      <c r="AZ237" s="16">
        <v>0</v>
      </c>
      <c r="BA237">
        <f t="shared" si="222"/>
        <v>0</v>
      </c>
      <c r="BB237">
        <f t="shared" si="223"/>
        <v>0</v>
      </c>
      <c r="BC237">
        <f t="shared" si="223"/>
        <v>0</v>
      </c>
      <c r="BD237">
        <f t="shared" si="223"/>
        <v>0</v>
      </c>
      <c r="BE237">
        <f t="shared" si="224"/>
        <v>0</v>
      </c>
      <c r="BF237">
        <f t="shared" si="224"/>
        <v>0</v>
      </c>
      <c r="BG237">
        <f t="shared" si="224"/>
        <v>0</v>
      </c>
      <c r="BH237">
        <f t="shared" si="202"/>
        <v>0</v>
      </c>
      <c r="BI237">
        <f t="shared" si="227"/>
        <v>0</v>
      </c>
      <c r="BJ237">
        <f t="shared" si="227"/>
        <v>0</v>
      </c>
      <c r="BK237" s="7">
        <f t="shared" si="225"/>
        <v>3.4767500712919758E-2</v>
      </c>
    </row>
    <row r="238" spans="1:63">
      <c r="A238">
        <f t="shared" si="185"/>
        <v>2192</v>
      </c>
      <c r="B238" s="4">
        <f t="shared" si="203"/>
        <v>1286.5139544133694</v>
      </c>
      <c r="C238" s="4">
        <f t="shared" si="204"/>
        <v>3572.4932813952159</v>
      </c>
      <c r="D238" s="4">
        <f t="shared" si="205"/>
        <v>6809.1471105288947</v>
      </c>
      <c r="E238" s="11">
        <f t="shared" si="186"/>
        <v>8.6073582844018515E-7</v>
      </c>
      <c r="F238" s="11">
        <f t="shared" si="187"/>
        <v>1.725585582097841E-6</v>
      </c>
      <c r="G238" s="11">
        <f t="shared" si="188"/>
        <v>3.8097983515359821E-6</v>
      </c>
      <c r="H238" s="4">
        <f t="shared" si="206"/>
        <v>264641.69128747587</v>
      </c>
      <c r="I238" s="4">
        <f t="shared" si="207"/>
        <v>257381.51786669486</v>
      </c>
      <c r="J238" s="4">
        <f t="shared" si="208"/>
        <v>48449.401936492446</v>
      </c>
      <c r="K238" s="4">
        <f t="shared" si="176"/>
        <v>205704.48566035836</v>
      </c>
      <c r="L238" s="4">
        <f t="shared" si="177"/>
        <v>72045.346930974789</v>
      </c>
      <c r="M238" s="4">
        <f t="shared" si="178"/>
        <v>7115.3407541417009</v>
      </c>
      <c r="N238" s="11">
        <f t="shared" si="189"/>
        <v>3.7693611335138932E-3</v>
      </c>
      <c r="O238" s="11">
        <f t="shared" si="190"/>
        <v>5.8020826258982083E-3</v>
      </c>
      <c r="P238" s="11">
        <f t="shared" si="191"/>
        <v>4.2019534690826976E-3</v>
      </c>
      <c r="Q238" s="4">
        <f t="shared" si="192"/>
        <v>3708.4359662058614</v>
      </c>
      <c r="R238" s="4">
        <f t="shared" si="193"/>
        <v>13111.681385822056</v>
      </c>
      <c r="S238" s="4">
        <f t="shared" si="194"/>
        <v>3092.4319859527732</v>
      </c>
      <c r="T238" s="4">
        <f t="shared" si="209"/>
        <v>14.013045141014645</v>
      </c>
      <c r="U238" s="4">
        <f t="shared" si="210"/>
        <v>50.942590961845852</v>
      </c>
      <c r="V238" s="4">
        <f t="shared" si="211"/>
        <v>63.828073461182001</v>
      </c>
      <c r="W238" s="11">
        <f t="shared" si="195"/>
        <v>-1.219247815263802E-2</v>
      </c>
      <c r="X238" s="11">
        <f t="shared" si="196"/>
        <v>-1.3228699347321071E-2</v>
      </c>
      <c r="Y238" s="11">
        <f t="shared" si="197"/>
        <v>-1.2203590333800474E-2</v>
      </c>
      <c r="Z238" s="4">
        <f t="shared" si="220"/>
        <v>5401.5780831854427</v>
      </c>
      <c r="AA238" s="4">
        <f t="shared" si="212"/>
        <v>59130.222429015659</v>
      </c>
      <c r="AB238" s="4">
        <f t="shared" si="213"/>
        <v>6005.9037198251663</v>
      </c>
      <c r="AC238" s="12">
        <f t="shared" si="214"/>
        <v>1.4442304984453382</v>
      </c>
      <c r="AD238" s="12">
        <f t="shared" si="215"/>
        <v>4.4759055677645669</v>
      </c>
      <c r="AE238" s="12">
        <f t="shared" si="216"/>
        <v>1.9264971411008756</v>
      </c>
      <c r="AF238" s="11">
        <f t="shared" si="198"/>
        <v>-2.9039671966837322E-3</v>
      </c>
      <c r="AG238" s="11">
        <f t="shared" si="199"/>
        <v>2.0567434751257441E-3</v>
      </c>
      <c r="AH238" s="11">
        <f t="shared" si="200"/>
        <v>8.257041531207765E-4</v>
      </c>
      <c r="AI238" s="1">
        <f t="shared" si="179"/>
        <v>508293.48607390921</v>
      </c>
      <c r="AJ238" s="1">
        <f t="shared" si="180"/>
        <v>484058.58669725026</v>
      </c>
      <c r="AK238" s="1">
        <f t="shared" si="181"/>
        <v>92631.397087556921</v>
      </c>
      <c r="AL238" s="19">
        <f t="shared" si="230"/>
        <v>62.21623890263993</v>
      </c>
      <c r="AM238" s="19">
        <f t="shared" si="230"/>
        <v>26.991103184740414</v>
      </c>
      <c r="AN238" s="19">
        <f t="shared" si="230"/>
        <v>4.2214592746321298</v>
      </c>
      <c r="AO238" s="7">
        <f t="shared" si="231"/>
        <v>2.9342652952675675E-3</v>
      </c>
      <c r="AP238" s="7">
        <f t="shared" si="231"/>
        <v>4.5185480548621927E-3</v>
      </c>
      <c r="AQ238" s="7">
        <f t="shared" si="231"/>
        <v>3.2707062206050914E-3</v>
      </c>
      <c r="AR238" s="1">
        <f t="shared" si="221"/>
        <v>264641.69128747587</v>
      </c>
      <c r="AS238" s="1">
        <f t="shared" si="218"/>
        <v>257381.51786669486</v>
      </c>
      <c r="AT238" s="1">
        <f t="shared" si="219"/>
        <v>48449.401936492446</v>
      </c>
      <c r="AU238" s="1">
        <f t="shared" si="182"/>
        <v>52928.338257495176</v>
      </c>
      <c r="AV238" s="1">
        <f t="shared" si="183"/>
        <v>51476.303573338977</v>
      </c>
      <c r="AW238" s="1">
        <f t="shared" si="184"/>
        <v>9689.8803872984899</v>
      </c>
      <c r="AX238" s="16">
        <v>0</v>
      </c>
      <c r="AY238" s="16">
        <v>0</v>
      </c>
      <c r="AZ238" s="16">
        <v>0</v>
      </c>
      <c r="BA238">
        <f t="shared" si="222"/>
        <v>0</v>
      </c>
      <c r="BB238">
        <f t="shared" si="223"/>
        <v>0</v>
      </c>
      <c r="BC238">
        <f t="shared" si="223"/>
        <v>0</v>
      </c>
      <c r="BD238">
        <f t="shared" si="223"/>
        <v>0</v>
      </c>
      <c r="BE238">
        <f t="shared" si="224"/>
        <v>0</v>
      </c>
      <c r="BF238">
        <f t="shared" si="224"/>
        <v>0</v>
      </c>
      <c r="BG238">
        <f t="shared" si="224"/>
        <v>0</v>
      </c>
      <c r="BH238">
        <f t="shared" si="202"/>
        <v>0</v>
      </c>
      <c r="BI238">
        <f t="shared" si="227"/>
        <v>0</v>
      </c>
      <c r="BJ238">
        <f t="shared" si="227"/>
        <v>0</v>
      </c>
      <c r="BK238" s="7">
        <f t="shared" si="225"/>
        <v>3.4720891140698179E-2</v>
      </c>
    </row>
    <row r="239" spans="1:63">
      <c r="A239">
        <f t="shared" si="185"/>
        <v>2193</v>
      </c>
      <c r="B239" s="4">
        <f t="shared" si="203"/>
        <v>1286.515006394591</v>
      </c>
      <c r="C239" s="4">
        <f t="shared" si="204"/>
        <v>3572.4991378059694</v>
      </c>
      <c r="D239" s="4">
        <f t="shared" si="205"/>
        <v>6809.1717549324603</v>
      </c>
      <c r="E239" s="11">
        <f t="shared" si="186"/>
        <v>8.1769903701817587E-7</v>
      </c>
      <c r="F239" s="11">
        <f t="shared" si="187"/>
        <v>1.6393063029929489E-6</v>
      </c>
      <c r="G239" s="11">
        <f t="shared" si="188"/>
        <v>3.6193084339591829E-6</v>
      </c>
      <c r="H239" s="4">
        <f t="shared" si="206"/>
        <v>265629.4691390213</v>
      </c>
      <c r="I239" s="4">
        <f t="shared" si="207"/>
        <v>258860.3705355968</v>
      </c>
      <c r="J239" s="4">
        <f t="shared" si="208"/>
        <v>48651.124176639169</v>
      </c>
      <c r="K239" s="4">
        <f t="shared" si="176"/>
        <v>206472.11094990469</v>
      </c>
      <c r="L239" s="4">
        <f t="shared" si="177"/>
        <v>72459.183487605958</v>
      </c>
      <c r="M239" s="4">
        <f t="shared" si="178"/>
        <v>7144.9400790040336</v>
      </c>
      <c r="N239" s="11">
        <f t="shared" si="189"/>
        <v>3.7316895987078436E-3</v>
      </c>
      <c r="O239" s="11">
        <f t="shared" si="190"/>
        <v>5.7441122051595794E-3</v>
      </c>
      <c r="P239" s="11">
        <f t="shared" si="191"/>
        <v>4.1599307587769641E-3</v>
      </c>
      <c r="Q239" s="4">
        <f t="shared" si="192"/>
        <v>3676.8939517835629</v>
      </c>
      <c r="R239" s="4">
        <f t="shared" si="193"/>
        <v>13012.570876381809</v>
      </c>
      <c r="S239" s="4">
        <f t="shared" si="194"/>
        <v>3067.4116269844635</v>
      </c>
      <c r="T239" s="4">
        <f t="shared" si="209"/>
        <v>13.842191394280894</v>
      </c>
      <c r="U239" s="4">
        <f t="shared" si="210"/>
        <v>50.268686742038035</v>
      </c>
      <c r="V239" s="4">
        <f t="shared" si="211"/>
        <v>63.04914180086601</v>
      </c>
      <c r="W239" s="11">
        <f t="shared" si="195"/>
        <v>-1.219247815263802E-2</v>
      </c>
      <c r="X239" s="11">
        <f t="shared" si="196"/>
        <v>-1.3228699347321071E-2</v>
      </c>
      <c r="Y239" s="11">
        <f t="shared" si="197"/>
        <v>-1.2203590333800474E-2</v>
      </c>
      <c r="Z239" s="4">
        <f t="shared" si="220"/>
        <v>5340.2831509306225</v>
      </c>
      <c r="AA239" s="4">
        <f t="shared" si="212"/>
        <v>58807.351097326064</v>
      </c>
      <c r="AB239" s="4">
        <f t="shared" si="213"/>
        <v>5962.4805631608479</v>
      </c>
      <c r="AC239" s="12">
        <f t="shared" si="214"/>
        <v>1.4400365004534028</v>
      </c>
      <c r="AD239" s="12">
        <f t="shared" si="215"/>
        <v>4.4851113573363461</v>
      </c>
      <c r="AE239" s="12">
        <f t="shared" si="216"/>
        <v>1.9280878577912579</v>
      </c>
      <c r="AF239" s="11">
        <f t="shared" si="198"/>
        <v>-2.9039671966837322E-3</v>
      </c>
      <c r="AG239" s="11">
        <f t="shared" si="199"/>
        <v>2.0567434751257441E-3</v>
      </c>
      <c r="AH239" s="11">
        <f t="shared" si="200"/>
        <v>8.257041531207765E-4</v>
      </c>
      <c r="AI239" s="1">
        <f t="shared" si="179"/>
        <v>510392.47572401352</v>
      </c>
      <c r="AJ239" s="1">
        <f t="shared" si="180"/>
        <v>487129.0316008642</v>
      </c>
      <c r="AK239" s="1">
        <f t="shared" si="181"/>
        <v>93058.137766099724</v>
      </c>
      <c r="AL239" s="19">
        <f t="shared" si="230"/>
        <v>62.396972263747877</v>
      </c>
      <c r="AM239" s="19">
        <f t="shared" si="230"/>
        <v>27.111844175566468</v>
      </c>
      <c r="AN239" s="19">
        <f t="shared" si="230"/>
        <v>4.2351283562106046</v>
      </c>
      <c r="AO239" s="7">
        <f t="shared" si="231"/>
        <v>2.9049226423148917E-3</v>
      </c>
      <c r="AP239" s="7">
        <f t="shared" si="231"/>
        <v>4.4733625743135705E-3</v>
      </c>
      <c r="AQ239" s="7">
        <f t="shared" si="231"/>
        <v>3.2379991583990405E-3</v>
      </c>
      <c r="AR239" s="1">
        <f t="shared" si="221"/>
        <v>265629.4691390213</v>
      </c>
      <c r="AS239" s="1">
        <f t="shared" si="218"/>
        <v>258860.3705355968</v>
      </c>
      <c r="AT239" s="1">
        <f t="shared" si="219"/>
        <v>48651.124176639169</v>
      </c>
      <c r="AU239" s="1">
        <f t="shared" si="182"/>
        <v>53125.893827804262</v>
      </c>
      <c r="AV239" s="1">
        <f t="shared" si="183"/>
        <v>51772.074107119362</v>
      </c>
      <c r="AW239" s="1">
        <f t="shared" si="184"/>
        <v>9730.2248353278337</v>
      </c>
      <c r="AX239" s="16">
        <v>0</v>
      </c>
      <c r="AY239" s="16">
        <v>0</v>
      </c>
      <c r="AZ239" s="16">
        <v>0</v>
      </c>
      <c r="BA239">
        <f t="shared" si="222"/>
        <v>0</v>
      </c>
      <c r="BB239">
        <f t="shared" si="223"/>
        <v>0</v>
      </c>
      <c r="BC239">
        <f t="shared" si="223"/>
        <v>0</v>
      </c>
      <c r="BD239">
        <f t="shared" si="223"/>
        <v>0</v>
      </c>
      <c r="BE239">
        <f t="shared" si="224"/>
        <v>0</v>
      </c>
      <c r="BF239">
        <f t="shared" si="224"/>
        <v>0</v>
      </c>
      <c r="BG239">
        <f t="shared" si="224"/>
        <v>0</v>
      </c>
      <c r="BH239">
        <f t="shared" si="202"/>
        <v>0</v>
      </c>
      <c r="BI239">
        <f t="shared" si="227"/>
        <v>0</v>
      </c>
      <c r="BJ239">
        <f t="shared" si="227"/>
        <v>0</v>
      </c>
      <c r="BK239" s="7">
        <f t="shared" si="225"/>
        <v>3.4674725545656288E-2</v>
      </c>
    </row>
    <row r="240" spans="1:63">
      <c r="A240">
        <f t="shared" si="185"/>
        <v>2194</v>
      </c>
      <c r="B240" s="4">
        <f t="shared" si="203"/>
        <v>1286.5160057775686</v>
      </c>
      <c r="C240" s="4">
        <f t="shared" si="204"/>
        <v>3572.5047014053062</v>
      </c>
      <c r="D240" s="4">
        <f t="shared" si="205"/>
        <v>6809.1951672005835</v>
      </c>
      <c r="E240" s="11">
        <f t="shared" si="186"/>
        <v>7.7681408516726706E-7</v>
      </c>
      <c r="F240" s="11">
        <f t="shared" si="187"/>
        <v>1.5573409878433014E-6</v>
      </c>
      <c r="G240" s="11">
        <f t="shared" si="188"/>
        <v>3.4383430122612236E-6</v>
      </c>
      <c r="H240" s="4">
        <f t="shared" si="206"/>
        <v>266611.01634136209</v>
      </c>
      <c r="I240" s="4">
        <f t="shared" si="207"/>
        <v>260332.84271098714</v>
      </c>
      <c r="J240" s="4">
        <f t="shared" si="208"/>
        <v>48851.653509612384</v>
      </c>
      <c r="K240" s="4">
        <f t="shared" si="176"/>
        <v>207234.9004163557</v>
      </c>
      <c r="L240" s="4">
        <f t="shared" si="177"/>
        <v>72871.238660254443</v>
      </c>
      <c r="M240" s="4">
        <f t="shared" si="178"/>
        <v>7174.3652972273994</v>
      </c>
      <c r="N240" s="11">
        <f t="shared" si="189"/>
        <v>3.6943946712304498E-3</v>
      </c>
      <c r="O240" s="11">
        <f t="shared" si="190"/>
        <v>5.6867211692905872E-3</v>
      </c>
      <c r="P240" s="11">
        <f t="shared" si="191"/>
        <v>4.1183296008084902E-3</v>
      </c>
      <c r="Q240" s="4">
        <f t="shared" si="192"/>
        <v>3645.4846105180682</v>
      </c>
      <c r="R240" s="4">
        <f t="shared" si="193"/>
        <v>12913.471552738283</v>
      </c>
      <c r="S240" s="4">
        <f t="shared" si="194"/>
        <v>3042.4671019914854</v>
      </c>
      <c r="T240" s="4">
        <f t="shared" si="209"/>
        <v>13.673420778121489</v>
      </c>
      <c r="U240" s="4">
        <f t="shared" si="210"/>
        <v>49.603697398542948</v>
      </c>
      <c r="V240" s="4">
        <f t="shared" si="211"/>
        <v>62.279715903430549</v>
      </c>
      <c r="W240" s="11">
        <f t="shared" si="195"/>
        <v>-1.219247815263802E-2</v>
      </c>
      <c r="X240" s="11">
        <f t="shared" si="196"/>
        <v>-1.3228699347321071E-2</v>
      </c>
      <c r="Y240" s="11">
        <f t="shared" si="197"/>
        <v>-1.2203590333800474E-2</v>
      </c>
      <c r="Z240" s="4">
        <f t="shared" si="220"/>
        <v>5279.4853947609981</v>
      </c>
      <c r="AA240" s="4">
        <f t="shared" si="212"/>
        <v>58482.866794415626</v>
      </c>
      <c r="AB240" s="4">
        <f t="shared" si="213"/>
        <v>5919.1225246344902</v>
      </c>
      <c r="AC240" s="12">
        <f t="shared" si="214"/>
        <v>1.4358546816940589</v>
      </c>
      <c r="AD240" s="12">
        <f t="shared" si="215"/>
        <v>4.49433608085576</v>
      </c>
      <c r="AE240" s="12">
        <f t="shared" si="216"/>
        <v>1.9296798879430179</v>
      </c>
      <c r="AF240" s="11">
        <f t="shared" si="198"/>
        <v>-2.9039671966837322E-3</v>
      </c>
      <c r="AG240" s="11">
        <f t="shared" si="199"/>
        <v>2.0567434751257441E-3</v>
      </c>
      <c r="AH240" s="11">
        <f t="shared" si="200"/>
        <v>8.257041531207765E-4</v>
      </c>
      <c r="AI240" s="1">
        <f t="shared" si="179"/>
        <v>512479.12197941641</v>
      </c>
      <c r="AJ240" s="1">
        <f t="shared" si="180"/>
        <v>490188.20254789712</v>
      </c>
      <c r="AK240" s="1">
        <f t="shared" si="181"/>
        <v>93482.548824817582</v>
      </c>
      <c r="AL240" s="19">
        <f t="shared" si="230"/>
        <v>62.57641805751333</v>
      </c>
      <c r="AM240" s="19">
        <f t="shared" si="230"/>
        <v>27.231912473531512</v>
      </c>
      <c r="AN240" s="19">
        <f t="shared" si="230"/>
        <v>4.2487045648431954</v>
      </c>
      <c r="AO240" s="7">
        <f t="shared" si="231"/>
        <v>2.8758734158917426E-3</v>
      </c>
      <c r="AP240" s="7">
        <f t="shared" si="231"/>
        <v>4.4286289485704344E-3</v>
      </c>
      <c r="AQ240" s="7">
        <f t="shared" si="231"/>
        <v>3.2056191668150499E-3</v>
      </c>
      <c r="AR240" s="1">
        <f t="shared" si="221"/>
        <v>266611.01634136209</v>
      </c>
      <c r="AS240" s="1">
        <f t="shared" si="218"/>
        <v>260332.84271098714</v>
      </c>
      <c r="AT240" s="1">
        <f t="shared" si="219"/>
        <v>48851.653509612384</v>
      </c>
      <c r="AU240" s="1">
        <f t="shared" si="182"/>
        <v>53322.203268272424</v>
      </c>
      <c r="AV240" s="1">
        <f t="shared" si="183"/>
        <v>52066.568542197434</v>
      </c>
      <c r="AW240" s="1">
        <f t="shared" si="184"/>
        <v>9770.3307019224776</v>
      </c>
      <c r="AX240" s="16">
        <v>0</v>
      </c>
      <c r="AY240" s="16">
        <v>0</v>
      </c>
      <c r="AZ240" s="16">
        <v>0</v>
      </c>
      <c r="BA240">
        <f t="shared" si="222"/>
        <v>0</v>
      </c>
      <c r="BB240">
        <f t="shared" si="223"/>
        <v>0</v>
      </c>
      <c r="BC240">
        <f t="shared" si="223"/>
        <v>0</v>
      </c>
      <c r="BD240">
        <f t="shared" si="223"/>
        <v>0</v>
      </c>
      <c r="BE240">
        <f t="shared" si="224"/>
        <v>0</v>
      </c>
      <c r="BF240">
        <f t="shared" si="224"/>
        <v>0</v>
      </c>
      <c r="BG240">
        <f t="shared" si="224"/>
        <v>0</v>
      </c>
      <c r="BH240">
        <f t="shared" si="202"/>
        <v>0</v>
      </c>
      <c r="BI240">
        <f t="shared" si="227"/>
        <v>0</v>
      </c>
      <c r="BJ240">
        <f t="shared" si="227"/>
        <v>0</v>
      </c>
      <c r="BK240" s="7">
        <f t="shared" si="225"/>
        <v>3.4628999982401848E-2</v>
      </c>
    </row>
    <row r="241" spans="1:63">
      <c r="A241">
        <f t="shared" si="185"/>
        <v>2195</v>
      </c>
      <c r="B241" s="4">
        <f t="shared" si="203"/>
        <v>1286.5169551921349</v>
      </c>
      <c r="C241" s="4">
        <f t="shared" si="204"/>
        <v>3572.5099868329071</v>
      </c>
      <c r="D241" s="4">
        <f t="shared" si="205"/>
        <v>6809.2174089317741</v>
      </c>
      <c r="E241" s="11">
        <f t="shared" si="186"/>
        <v>7.3797338090890369E-7</v>
      </c>
      <c r="F241" s="11">
        <f t="shared" si="187"/>
        <v>1.4794739384511362E-6</v>
      </c>
      <c r="G241" s="11">
        <f t="shared" si="188"/>
        <v>3.2664258616481622E-6</v>
      </c>
      <c r="H241" s="4">
        <f t="shared" si="206"/>
        <v>267586.3362925729</v>
      </c>
      <c r="I241" s="4">
        <f t="shared" si="207"/>
        <v>261798.8788699992</v>
      </c>
      <c r="J241" s="4">
        <f t="shared" si="208"/>
        <v>49050.989039286622</v>
      </c>
      <c r="K241" s="4">
        <f t="shared" si="176"/>
        <v>207992.8563806687</v>
      </c>
      <c r="L241" s="4">
        <f t="shared" si="177"/>
        <v>73281.496716567184</v>
      </c>
      <c r="M241" s="4">
        <f t="shared" si="178"/>
        <v>7203.6162298101317</v>
      </c>
      <c r="N241" s="11">
        <f t="shared" si="189"/>
        <v>3.6574725723814705E-3</v>
      </c>
      <c r="O241" s="11">
        <f t="shared" si="190"/>
        <v>5.629903702137895E-3</v>
      </c>
      <c r="P241" s="11">
        <f t="shared" si="191"/>
        <v>4.0771456945518647E-3</v>
      </c>
      <c r="Q241" s="4">
        <f t="shared" si="192"/>
        <v>3614.2104807327555</v>
      </c>
      <c r="R241" s="4">
        <f t="shared" si="193"/>
        <v>12814.401932259092</v>
      </c>
      <c r="S241" s="4">
        <f t="shared" si="194"/>
        <v>3017.60113782595</v>
      </c>
      <c r="T241" s="4">
        <f t="shared" si="209"/>
        <v>13.506707894012417</v>
      </c>
      <c r="U241" s="4">
        <f t="shared" si="210"/>
        <v>48.947504999142133</v>
      </c>
      <c r="V241" s="4">
        <f t="shared" si="211"/>
        <v>61.519679764439601</v>
      </c>
      <c r="W241" s="11">
        <f t="shared" si="195"/>
        <v>-1.219247815263802E-2</v>
      </c>
      <c r="X241" s="11">
        <f t="shared" si="196"/>
        <v>-1.3228699347321071E-2</v>
      </c>
      <c r="Y241" s="11">
        <f t="shared" si="197"/>
        <v>-1.2203590333800474E-2</v>
      </c>
      <c r="Z241" s="4">
        <f t="shared" si="220"/>
        <v>5219.1856593959928</v>
      </c>
      <c r="AA241" s="4">
        <f t="shared" si="212"/>
        <v>58156.849339200046</v>
      </c>
      <c r="AB241" s="4">
        <f t="shared" si="213"/>
        <v>5875.8352752660358</v>
      </c>
      <c r="AC241" s="12">
        <f t="shared" si="214"/>
        <v>1.4316850067992146</v>
      </c>
      <c r="AD241" s="12">
        <f t="shared" si="215"/>
        <v>4.5035797772650819</v>
      </c>
      <c r="AE241" s="12">
        <f t="shared" si="216"/>
        <v>1.9312732326406861</v>
      </c>
      <c r="AF241" s="11">
        <f t="shared" si="198"/>
        <v>-2.9039671966837322E-3</v>
      </c>
      <c r="AG241" s="11">
        <f t="shared" si="199"/>
        <v>2.0567434751257441E-3</v>
      </c>
      <c r="AH241" s="11">
        <f t="shared" si="200"/>
        <v>8.257041531207765E-4</v>
      </c>
      <c r="AI241" s="1">
        <f t="shared" si="179"/>
        <v>514553.41304974724</v>
      </c>
      <c r="AJ241" s="1">
        <f t="shared" si="180"/>
        <v>493235.9508353048</v>
      </c>
      <c r="AK241" s="1">
        <f t="shared" si="181"/>
        <v>93904.624644258307</v>
      </c>
      <c r="AL241" s="19">
        <f t="shared" si="230"/>
        <v>62.754580296095128</v>
      </c>
      <c r="AM241" s="19">
        <f t="shared" si="230"/>
        <v>27.351306509077681</v>
      </c>
      <c r="AN241" s="19">
        <f t="shared" si="230"/>
        <v>4.2621880963425189</v>
      </c>
      <c r="AO241" s="7">
        <f t="shared" si="231"/>
        <v>2.8471146817328251E-3</v>
      </c>
      <c r="AP241" s="7">
        <f t="shared" si="231"/>
        <v>4.3843426590847298E-3</v>
      </c>
      <c r="AQ241" s="7">
        <f t="shared" si="231"/>
        <v>3.1735629751468994E-3</v>
      </c>
      <c r="AR241" s="1">
        <f t="shared" si="221"/>
        <v>267586.3362925729</v>
      </c>
      <c r="AS241" s="1">
        <f t="shared" si="218"/>
        <v>261798.8788699992</v>
      </c>
      <c r="AT241" s="1">
        <f t="shared" si="219"/>
        <v>49050.989039286622</v>
      </c>
      <c r="AU241" s="1">
        <f t="shared" si="182"/>
        <v>53517.267258514585</v>
      </c>
      <c r="AV241" s="1">
        <f t="shared" si="183"/>
        <v>52359.775773999841</v>
      </c>
      <c r="AW241" s="1">
        <f t="shared" si="184"/>
        <v>9810.1978078573247</v>
      </c>
      <c r="AX241" s="16">
        <v>0</v>
      </c>
      <c r="AY241" s="16">
        <v>0</v>
      </c>
      <c r="AZ241" s="16">
        <v>0</v>
      </c>
      <c r="BA241">
        <f t="shared" si="222"/>
        <v>0</v>
      </c>
      <c r="BB241">
        <f t="shared" si="223"/>
        <v>0</v>
      </c>
      <c r="BC241">
        <f t="shared" si="223"/>
        <v>0</v>
      </c>
      <c r="BD241">
        <f t="shared" si="223"/>
        <v>0</v>
      </c>
      <c r="BE241">
        <f t="shared" si="224"/>
        <v>0</v>
      </c>
      <c r="BF241">
        <f t="shared" si="224"/>
        <v>0</v>
      </c>
      <c r="BG241">
        <f t="shared" si="224"/>
        <v>0</v>
      </c>
      <c r="BH241">
        <f t="shared" si="202"/>
        <v>0</v>
      </c>
      <c r="BI241">
        <f t="shared" si="227"/>
        <v>0</v>
      </c>
      <c r="BJ241">
        <f t="shared" si="227"/>
        <v>0</v>
      </c>
      <c r="BK241" s="7">
        <f t="shared" si="225"/>
        <v>3.4583710532132467E-2</v>
      </c>
    </row>
    <row r="242" spans="1:63">
      <c r="A242">
        <f t="shared" si="185"/>
        <v>2196</v>
      </c>
      <c r="B242" s="4">
        <f t="shared" si="203"/>
        <v>1286.5178571366384</v>
      </c>
      <c r="C242" s="4">
        <f t="shared" si="204"/>
        <v>3572.5150079965565</v>
      </c>
      <c r="D242" s="4">
        <f t="shared" si="205"/>
        <v>6809.2385386454243</v>
      </c>
      <c r="E242" s="11">
        <f t="shared" si="186"/>
        <v>7.0107471186345851E-7</v>
      </c>
      <c r="F242" s="11">
        <f t="shared" si="187"/>
        <v>1.4055002415285793E-6</v>
      </c>
      <c r="G242" s="11">
        <f t="shared" si="188"/>
        <v>3.1031045685657541E-6</v>
      </c>
      <c r="H242" s="4">
        <f t="shared" si="206"/>
        <v>268555.43316951627</v>
      </c>
      <c r="I242" s="4">
        <f t="shared" si="207"/>
        <v>263258.42526007566</v>
      </c>
      <c r="J242" s="4">
        <f t="shared" si="208"/>
        <v>49249.130039438656</v>
      </c>
      <c r="K242" s="4">
        <f t="shared" si="176"/>
        <v>208745.98178313009</v>
      </c>
      <c r="L242" s="4">
        <f t="shared" si="177"/>
        <v>73689.942427340371</v>
      </c>
      <c r="M242" s="4">
        <f t="shared" si="178"/>
        <v>7232.6927247339299</v>
      </c>
      <c r="N242" s="11">
        <f t="shared" si="189"/>
        <v>3.6209195621748069E-3</v>
      </c>
      <c r="O242" s="11">
        <f t="shared" si="190"/>
        <v>5.5736540473914076E-3</v>
      </c>
      <c r="P242" s="11">
        <f t="shared" si="191"/>
        <v>4.0363747868013E-3</v>
      </c>
      <c r="Q242" s="4">
        <f t="shared" si="192"/>
        <v>3583.0740157380978</v>
      </c>
      <c r="R242" s="4">
        <f t="shared" si="193"/>
        <v>12715.380142455988</v>
      </c>
      <c r="S242" s="4">
        <f t="shared" si="194"/>
        <v>2992.8163840973361</v>
      </c>
      <c r="T242" s="4">
        <f t="shared" si="209"/>
        <v>13.342027653100606</v>
      </c>
      <c r="U242" s="4">
        <f t="shared" si="210"/>
        <v>48.299993171706987</v>
      </c>
      <c r="V242" s="4">
        <f t="shared" si="211"/>
        <v>60.768918795127789</v>
      </c>
      <c r="W242" s="11">
        <f t="shared" si="195"/>
        <v>-1.219247815263802E-2</v>
      </c>
      <c r="X242" s="11">
        <f t="shared" si="196"/>
        <v>-1.3228699347321071E-2</v>
      </c>
      <c r="Y242" s="11">
        <f t="shared" si="197"/>
        <v>-1.2203590333800474E-2</v>
      </c>
      <c r="Z242" s="4">
        <f t="shared" si="220"/>
        <v>5159.3846370013034</v>
      </c>
      <c r="AA242" s="4">
        <f t="shared" si="212"/>
        <v>57829.37746728288</v>
      </c>
      <c r="AB242" s="4">
        <f t="shared" si="213"/>
        <v>5832.6243530925785</v>
      </c>
      <c r="AC242" s="12">
        <f t="shared" si="214"/>
        <v>1.4275274405034857</v>
      </c>
      <c r="AD242" s="12">
        <f t="shared" si="215"/>
        <v>4.5128424855866802</v>
      </c>
      <c r="AE242" s="12">
        <f t="shared" si="216"/>
        <v>1.9328678929696885</v>
      </c>
      <c r="AF242" s="11">
        <f t="shared" si="198"/>
        <v>-2.9039671966837322E-3</v>
      </c>
      <c r="AG242" s="11">
        <f t="shared" si="199"/>
        <v>2.0567434751257441E-3</v>
      </c>
      <c r="AH242" s="11">
        <f t="shared" si="200"/>
        <v>8.257041531207765E-4</v>
      </c>
      <c r="AI242" s="1">
        <f t="shared" si="179"/>
        <v>516615.33900328714</v>
      </c>
      <c r="AJ242" s="1">
        <f t="shared" si="180"/>
        <v>496272.1315257742</v>
      </c>
      <c r="AK242" s="1">
        <f t="shared" si="181"/>
        <v>94324.359987689808</v>
      </c>
      <c r="AL242" s="19">
        <f t="shared" si="230"/>
        <v>62.931463088133057</v>
      </c>
      <c r="AM242" s="19">
        <f t="shared" si="230"/>
        <v>27.470024833988035</v>
      </c>
      <c r="AN242" s="19">
        <f t="shared" si="230"/>
        <v>4.2755791554548264</v>
      </c>
      <c r="AO242" s="7">
        <f t="shared" si="231"/>
        <v>2.8186435349154969E-3</v>
      </c>
      <c r="AP242" s="7">
        <f t="shared" si="231"/>
        <v>4.3404992324938821E-3</v>
      </c>
      <c r="AQ242" s="7">
        <f t="shared" si="231"/>
        <v>3.1418273453954304E-3</v>
      </c>
      <c r="AR242" s="1">
        <f t="shared" si="221"/>
        <v>268555.43316951627</v>
      </c>
      <c r="AS242" s="1">
        <f t="shared" si="218"/>
        <v>263258.42526007566</v>
      </c>
      <c r="AT242" s="1">
        <f t="shared" si="219"/>
        <v>49249.130039438656</v>
      </c>
      <c r="AU242" s="1">
        <f t="shared" si="182"/>
        <v>53711.086633903258</v>
      </c>
      <c r="AV242" s="1">
        <f t="shared" si="183"/>
        <v>52651.685052015135</v>
      </c>
      <c r="AW242" s="1">
        <f t="shared" si="184"/>
        <v>9849.826007887732</v>
      </c>
      <c r="AX242" s="16">
        <v>0</v>
      </c>
      <c r="AY242" s="16">
        <v>0</v>
      </c>
      <c r="AZ242" s="16">
        <v>0</v>
      </c>
      <c r="BA242">
        <f t="shared" si="222"/>
        <v>0</v>
      </c>
      <c r="BB242">
        <f t="shared" si="223"/>
        <v>0</v>
      </c>
      <c r="BC242">
        <f t="shared" si="223"/>
        <v>0</v>
      </c>
      <c r="BD242">
        <f t="shared" si="223"/>
        <v>0</v>
      </c>
      <c r="BE242">
        <f t="shared" si="224"/>
        <v>0</v>
      </c>
      <c r="BF242">
        <f t="shared" si="224"/>
        <v>0</v>
      </c>
      <c r="BG242">
        <f t="shared" si="224"/>
        <v>0</v>
      </c>
      <c r="BH242">
        <f t="shared" si="202"/>
        <v>0</v>
      </c>
      <c r="BI242">
        <f t="shared" si="227"/>
        <v>0</v>
      </c>
      <c r="BJ242">
        <f t="shared" si="227"/>
        <v>0</v>
      </c>
      <c r="BK242" s="7">
        <f t="shared" si="225"/>
        <v>3.453885330278525E-2</v>
      </c>
    </row>
    <row r="243" spans="1:63">
      <c r="A243">
        <f t="shared" si="185"/>
        <v>2197</v>
      </c>
      <c r="B243" s="4">
        <f t="shared" si="203"/>
        <v>1286.5187139845177</v>
      </c>
      <c r="C243" s="4">
        <f t="shared" si="204"/>
        <v>3572.5197781087281</v>
      </c>
      <c r="D243" s="4">
        <f t="shared" si="205"/>
        <v>6809.258611935682</v>
      </c>
      <c r="E243" s="11">
        <f t="shared" si="186"/>
        <v>6.6602097627028559E-7</v>
      </c>
      <c r="F243" s="11">
        <f t="shared" si="187"/>
        <v>1.3352252294521503E-6</v>
      </c>
      <c r="G243" s="11">
        <f t="shared" si="188"/>
        <v>2.9479493401374663E-6</v>
      </c>
      <c r="H243" s="4">
        <f t="shared" si="206"/>
        <v>269518.31191289361</v>
      </c>
      <c r="I243" s="4">
        <f t="shared" si="207"/>
        <v>264711.42988249281</v>
      </c>
      <c r="J243" s="4">
        <f t="shared" si="208"/>
        <v>49446.075951214843</v>
      </c>
      <c r="K243" s="4">
        <f t="shared" si="176"/>
        <v>209494.2801711449</v>
      </c>
      <c r="L243" s="4">
        <f t="shared" si="177"/>
        <v>74096.561061624001</v>
      </c>
      <c r="M243" s="4">
        <f t="shared" si="178"/>
        <v>7261.5946565082368</v>
      </c>
      <c r="N243" s="11">
        <f t="shared" si="189"/>
        <v>3.5847319388990773E-3</v>
      </c>
      <c r="O243" s="11">
        <f t="shared" si="190"/>
        <v>5.5179665079065909E-3</v>
      </c>
      <c r="P243" s="11">
        <f t="shared" si="191"/>
        <v>3.9960126711133803E-3</v>
      </c>
      <c r="Q243" s="4">
        <f t="shared" si="192"/>
        <v>3552.0775851251656</v>
      </c>
      <c r="R243" s="4">
        <f t="shared" si="193"/>
        <v>12616.423923186197</v>
      </c>
      <c r="S243" s="4">
        <f t="shared" si="194"/>
        <v>2968.1154142320274</v>
      </c>
      <c r="T243" s="4">
        <f t="shared" si="209"/>
        <v>13.179355272428285</v>
      </c>
      <c r="U243" s="4">
        <f t="shared" si="210"/>
        <v>47.661047083560817</v>
      </c>
      <c r="V243" s="4">
        <f t="shared" si="211"/>
        <v>60.027319805124058</v>
      </c>
      <c r="W243" s="11">
        <f t="shared" si="195"/>
        <v>-1.219247815263802E-2</v>
      </c>
      <c r="X243" s="11">
        <f t="shared" si="196"/>
        <v>-1.3228699347321071E-2</v>
      </c>
      <c r="Y243" s="11">
        <f t="shared" si="197"/>
        <v>-1.2203590333800474E-2</v>
      </c>
      <c r="Z243" s="4">
        <f t="shared" si="220"/>
        <v>5100.082871073535</v>
      </c>
      <c r="AA243" s="4">
        <f t="shared" si="212"/>
        <v>57500.528825614994</v>
      </c>
      <c r="AB243" s="4">
        <f t="shared" si="213"/>
        <v>5789.4951646292639</v>
      </c>
      <c r="AC243" s="12">
        <f t="shared" si="214"/>
        <v>1.4233819476438976</v>
      </c>
      <c r="AD243" s="12">
        <f t="shared" si="215"/>
        <v>4.5221242449231811</v>
      </c>
      <c r="AE243" s="12">
        <f t="shared" si="216"/>
        <v>1.9344638700163475</v>
      </c>
      <c r="AF243" s="11">
        <f t="shared" si="198"/>
        <v>-2.9039671966837322E-3</v>
      </c>
      <c r="AG243" s="11">
        <f t="shared" si="199"/>
        <v>2.0567434751257441E-3</v>
      </c>
      <c r="AH243" s="11">
        <f t="shared" si="200"/>
        <v>8.257041531207765E-4</v>
      </c>
      <c r="AI243" s="1">
        <f t="shared" si="179"/>
        <v>518664.89173686173</v>
      </c>
      <c r="AJ243" s="1">
        <f t="shared" si="180"/>
        <v>499296.60342521191</v>
      </c>
      <c r="AK243" s="1">
        <f t="shared" si="181"/>
        <v>94741.749996808561</v>
      </c>
      <c r="AL243" s="19">
        <f t="shared" ref="AL243:AN258" si="232">AL242*(1+AO243)</f>
        <v>63.107070636093432</v>
      </c>
      <c r="AM243" s="19">
        <f t="shared" si="232"/>
        <v>27.588066119479464</v>
      </c>
      <c r="AN243" s="19">
        <f t="shared" si="232"/>
        <v>4.2888779556477568</v>
      </c>
      <c r="AO243" s="7">
        <f t="shared" si="231"/>
        <v>2.7904570995663418E-3</v>
      </c>
      <c r="AP243" s="7">
        <f t="shared" si="231"/>
        <v>4.2970942401689433E-3</v>
      </c>
      <c r="AQ243" s="7">
        <f t="shared" si="231"/>
        <v>3.110409071941476E-3</v>
      </c>
      <c r="AR243" s="1">
        <f t="shared" si="221"/>
        <v>269518.31191289361</v>
      </c>
      <c r="AS243" s="1">
        <f t="shared" si="218"/>
        <v>264711.42988249281</v>
      </c>
      <c r="AT243" s="1">
        <f t="shared" si="219"/>
        <v>49446.075951214843</v>
      </c>
      <c r="AU243" s="1">
        <f t="shared" si="182"/>
        <v>53903.662382578725</v>
      </c>
      <c r="AV243" s="1">
        <f t="shared" si="183"/>
        <v>52942.285976498562</v>
      </c>
      <c r="AW243" s="1">
        <f t="shared" si="184"/>
        <v>9889.2151902429687</v>
      </c>
      <c r="AX243" s="16">
        <v>0</v>
      </c>
      <c r="AY243" s="16">
        <v>0</v>
      </c>
      <c r="AZ243" s="16">
        <v>0</v>
      </c>
      <c r="BA243">
        <f t="shared" si="222"/>
        <v>0</v>
      </c>
      <c r="BB243">
        <f t="shared" si="223"/>
        <v>0</v>
      </c>
      <c r="BC243">
        <f t="shared" si="223"/>
        <v>0</v>
      </c>
      <c r="BD243">
        <f t="shared" si="223"/>
        <v>0</v>
      </c>
      <c r="BE243">
        <f t="shared" si="224"/>
        <v>0</v>
      </c>
      <c r="BF243">
        <f t="shared" si="224"/>
        <v>0</v>
      </c>
      <c r="BG243">
        <f t="shared" si="224"/>
        <v>0</v>
      </c>
      <c r="BH243">
        <f t="shared" si="202"/>
        <v>0</v>
      </c>
      <c r="BI243">
        <f t="shared" si="227"/>
        <v>0</v>
      </c>
      <c r="BJ243">
        <f t="shared" si="227"/>
        <v>0</v>
      </c>
      <c r="BK243" s="7">
        <f t="shared" si="225"/>
        <v>3.4494424429179132E-2</v>
      </c>
    </row>
    <row r="244" spans="1:63">
      <c r="A244">
        <f t="shared" si="185"/>
        <v>2198</v>
      </c>
      <c r="B244" s="4">
        <f t="shared" si="203"/>
        <v>1286.5195279905452</v>
      </c>
      <c r="C244" s="4">
        <f t="shared" si="204"/>
        <v>3572.524309721342</v>
      </c>
      <c r="D244" s="4">
        <f t="shared" si="205"/>
        <v>6809.277681617642</v>
      </c>
      <c r="E244" s="11">
        <f t="shared" si="186"/>
        <v>6.3271992745677127E-7</v>
      </c>
      <c r="F244" s="11">
        <f t="shared" si="187"/>
        <v>1.2684639679795426E-6</v>
      </c>
      <c r="G244" s="11">
        <f t="shared" si="188"/>
        <v>2.8005518731305927E-6</v>
      </c>
      <c r="H244" s="4">
        <f t="shared" si="206"/>
        <v>270474.9782123788</v>
      </c>
      <c r="I244" s="4">
        <f t="shared" si="207"/>
        <v>266157.8424755648</v>
      </c>
      <c r="J244" s="4">
        <f t="shared" si="208"/>
        <v>49641.826380584207</v>
      </c>
      <c r="K244" s="4">
        <f t="shared" si="176"/>
        <v>210237.75568711504</v>
      </c>
      <c r="L244" s="4">
        <f t="shared" si="177"/>
        <v>74501.338381746435</v>
      </c>
      <c r="M244" s="4">
        <f t="shared" si="178"/>
        <v>7290.3219257157798</v>
      </c>
      <c r="N244" s="11">
        <f t="shared" si="189"/>
        <v>3.5489060386888482E-3</v>
      </c>
      <c r="O244" s="11">
        <f t="shared" si="190"/>
        <v>5.4628354450321215E-3</v>
      </c>
      <c r="P244" s="11">
        <f t="shared" si="191"/>
        <v>3.9560551871062888E-3</v>
      </c>
      <c r="Q244" s="4">
        <f t="shared" si="192"/>
        <v>3521.2234760579563</v>
      </c>
      <c r="R244" s="4">
        <f t="shared" si="193"/>
        <v>12517.550628995463</v>
      </c>
      <c r="S244" s="4">
        <f t="shared" si="194"/>
        <v>2943.5007265330482</v>
      </c>
      <c r="T244" s="4">
        <f t="shared" si="209"/>
        <v>13.018666271203349</v>
      </c>
      <c r="U244" s="4">
        <f t="shared" si="210"/>
        <v>47.030553421113879</v>
      </c>
      <c r="V244" s="4">
        <f t="shared" si="211"/>
        <v>59.294770985386293</v>
      </c>
      <c r="W244" s="11">
        <f t="shared" si="195"/>
        <v>-1.219247815263802E-2</v>
      </c>
      <c r="X244" s="11">
        <f t="shared" si="196"/>
        <v>-1.3228699347321071E-2</v>
      </c>
      <c r="Y244" s="11">
        <f t="shared" si="197"/>
        <v>-1.2203590333800474E-2</v>
      </c>
      <c r="Z244" s="4">
        <f t="shared" si="220"/>
        <v>5041.2807602748389</v>
      </c>
      <c r="AA244" s="4">
        <f t="shared" si="212"/>
        <v>57170.379967841582</v>
      </c>
      <c r="AB244" s="4">
        <f t="shared" si="213"/>
        <v>5746.452986340375</v>
      </c>
      <c r="AC244" s="12">
        <f t="shared" si="214"/>
        <v>1.4192484931595879</v>
      </c>
      <c r="AD244" s="12">
        <f t="shared" si="215"/>
        <v>4.5314250944576351</v>
      </c>
      <c r="AE244" s="12">
        <f t="shared" si="216"/>
        <v>1.936061164867882</v>
      </c>
      <c r="AF244" s="11">
        <f t="shared" si="198"/>
        <v>-2.9039671966837322E-3</v>
      </c>
      <c r="AG244" s="11">
        <f t="shared" si="199"/>
        <v>2.0567434751257441E-3</v>
      </c>
      <c r="AH244" s="11">
        <f t="shared" si="200"/>
        <v>8.257041531207765E-4</v>
      </c>
      <c r="AI244" s="1">
        <f t="shared" si="179"/>
        <v>520702.06494575425</v>
      </c>
      <c r="AJ244" s="1">
        <f t="shared" si="180"/>
        <v>502309.22905918927</v>
      </c>
      <c r="AK244" s="1">
        <f t="shared" si="181"/>
        <v>95156.790187370672</v>
      </c>
      <c r="AL244" s="19">
        <f t="shared" si="232"/>
        <v>63.281407233649858</v>
      </c>
      <c r="AM244" s="19">
        <f t="shared" si="232"/>
        <v>27.705429154298688</v>
      </c>
      <c r="AN244" s="19">
        <f t="shared" si="232"/>
        <v>4.3020847189004368</v>
      </c>
      <c r="AO244" s="7">
        <f t="shared" si="231"/>
        <v>2.7625525285706783E-3</v>
      </c>
      <c r="AP244" s="7">
        <f t="shared" si="231"/>
        <v>4.2541232977672538E-3</v>
      </c>
      <c r="AQ244" s="7">
        <f t="shared" si="231"/>
        <v>3.0793049812220612E-3</v>
      </c>
      <c r="AR244" s="1">
        <f t="shared" si="221"/>
        <v>270474.9782123788</v>
      </c>
      <c r="AS244" s="1">
        <f t="shared" si="218"/>
        <v>266157.8424755648</v>
      </c>
      <c r="AT244" s="1">
        <f t="shared" si="219"/>
        <v>49641.826380584207</v>
      </c>
      <c r="AU244" s="1">
        <f t="shared" si="182"/>
        <v>54094.995642475762</v>
      </c>
      <c r="AV244" s="1">
        <f t="shared" si="183"/>
        <v>53231.568495112966</v>
      </c>
      <c r="AW244" s="1">
        <f t="shared" si="184"/>
        <v>9928.3652761168414</v>
      </c>
      <c r="AX244" s="16">
        <v>0</v>
      </c>
      <c r="AY244" s="16">
        <v>0</v>
      </c>
      <c r="AZ244" s="16">
        <v>0</v>
      </c>
      <c r="BA244">
        <f t="shared" si="222"/>
        <v>0</v>
      </c>
      <c r="BB244">
        <f t="shared" si="223"/>
        <v>0</v>
      </c>
      <c r="BC244">
        <f t="shared" si="223"/>
        <v>0</v>
      </c>
      <c r="BD244">
        <f t="shared" si="223"/>
        <v>0</v>
      </c>
      <c r="BE244">
        <f t="shared" si="224"/>
        <v>0</v>
      </c>
      <c r="BF244">
        <f t="shared" si="224"/>
        <v>0</v>
      </c>
      <c r="BG244">
        <f t="shared" si="224"/>
        <v>0</v>
      </c>
      <c r="BH244">
        <f t="shared" si="202"/>
        <v>0</v>
      </c>
      <c r="BI244">
        <f t="shared" si="227"/>
        <v>0</v>
      </c>
      <c r="BJ244">
        <f t="shared" si="227"/>
        <v>0</v>
      </c>
      <c r="BK244" s="7">
        <f t="shared" si="225"/>
        <v>3.4450420073127458E-2</v>
      </c>
    </row>
    <row r="245" spans="1:63">
      <c r="A245">
        <f t="shared" si="185"/>
        <v>2199</v>
      </c>
      <c r="B245" s="4">
        <f t="shared" si="203"/>
        <v>1286.5203012967604</v>
      </c>
      <c r="C245" s="4">
        <f t="shared" si="204"/>
        <v>3572.5286147587858</v>
      </c>
      <c r="D245" s="4">
        <f t="shared" si="205"/>
        <v>6809.2957978662398</v>
      </c>
      <c r="E245" s="11">
        <f t="shared" si="186"/>
        <v>6.0108393108393271E-7</v>
      </c>
      <c r="F245" s="11">
        <f t="shared" si="187"/>
        <v>1.2050407695805654E-6</v>
      </c>
      <c r="G245" s="11">
        <f t="shared" si="188"/>
        <v>2.660524279474063E-6</v>
      </c>
      <c r="H245" s="4">
        <f t="shared" si="206"/>
        <v>271425.43849183962</v>
      </c>
      <c r="I245" s="4">
        <f t="shared" si="207"/>
        <v>267597.61449754302</v>
      </c>
      <c r="J245" s="4">
        <f t="shared" si="208"/>
        <v>49836.381095781806</v>
      </c>
      <c r="K245" s="4">
        <f t="shared" si="176"/>
        <v>210976.41305640785</v>
      </c>
      <c r="L245" s="4">
        <f t="shared" si="177"/>
        <v>74904.260638262509</v>
      </c>
      <c r="M245" s="4">
        <f t="shared" si="178"/>
        <v>7318.8744585598006</v>
      </c>
      <c r="N245" s="11">
        <f t="shared" si="189"/>
        <v>3.5134382351003079E-3</v>
      </c>
      <c r="O245" s="11">
        <f t="shared" si="190"/>
        <v>5.4082552779319837E-3</v>
      </c>
      <c r="P245" s="11">
        <f t="shared" si="191"/>
        <v>3.9164982198254261E-3</v>
      </c>
      <c r="Q245" s="4">
        <f t="shared" si="192"/>
        <v>3490.5138945639469</v>
      </c>
      <c r="R245" s="4">
        <f t="shared" si="193"/>
        <v>12418.777231596769</v>
      </c>
      <c r="S245" s="4">
        <f t="shared" si="194"/>
        <v>2918.9747452397578</v>
      </c>
      <c r="T245" s="4">
        <f t="shared" si="209"/>
        <v>12.859936467115217</v>
      </c>
      <c r="U245" s="4">
        <f t="shared" si="210"/>
        <v>46.40840036976784</v>
      </c>
      <c r="V245" s="4">
        <f t="shared" si="211"/>
        <v>58.571161891344119</v>
      </c>
      <c r="W245" s="11">
        <f t="shared" si="195"/>
        <v>-1.219247815263802E-2</v>
      </c>
      <c r="X245" s="11">
        <f t="shared" si="196"/>
        <v>-1.3228699347321071E-2</v>
      </c>
      <c r="Y245" s="11">
        <f t="shared" si="197"/>
        <v>-1.2203590333800474E-2</v>
      </c>
      <c r="Z245" s="4">
        <f t="shared" si="220"/>
        <v>4982.9785622170793</v>
      </c>
      <c r="AA245" s="4">
        <f t="shared" si="212"/>
        <v>56839.006350318181</v>
      </c>
      <c r="AB245" s="4">
        <f t="shared" si="213"/>
        <v>5703.5029661194922</v>
      </c>
      <c r="AC245" s="12">
        <f t="shared" si="214"/>
        <v>1.4151270420915096</v>
      </c>
      <c r="AD245" s="12">
        <f t="shared" si="215"/>
        <v>4.5407450734536816</v>
      </c>
      <c r="AE245" s="12">
        <f t="shared" si="216"/>
        <v>1.9376597786124092</v>
      </c>
      <c r="AF245" s="11">
        <f t="shared" si="198"/>
        <v>-2.9039671966837322E-3</v>
      </c>
      <c r="AG245" s="11">
        <f t="shared" si="199"/>
        <v>2.0567434751257441E-3</v>
      </c>
      <c r="AH245" s="11">
        <f t="shared" si="200"/>
        <v>8.257041531207765E-4</v>
      </c>
      <c r="AI245" s="1">
        <f t="shared" si="179"/>
        <v>522726.85409365461</v>
      </c>
      <c r="AJ245" s="1">
        <f t="shared" si="180"/>
        <v>505309.87464838335</v>
      </c>
      <c r="AK245" s="1">
        <f t="shared" si="181"/>
        <v>95569.476444750442</v>
      </c>
      <c r="AL245" s="19">
        <f t="shared" si="232"/>
        <v>63.454477263099044</v>
      </c>
      <c r="AM245" s="19">
        <f t="shared" si="232"/>
        <v>27.822112842822232</v>
      </c>
      <c r="AN245" s="19">
        <f t="shared" si="232"/>
        <v>4.3151996754959407</v>
      </c>
      <c r="AO245" s="7">
        <f t="shared" si="231"/>
        <v>2.7349270032849715E-3</v>
      </c>
      <c r="AP245" s="7">
        <f t="shared" si="231"/>
        <v>4.211582064789581E-3</v>
      </c>
      <c r="AQ245" s="7">
        <f t="shared" si="231"/>
        <v>3.0485119314098406E-3</v>
      </c>
      <c r="AR245" s="1">
        <f t="shared" si="221"/>
        <v>271425.43849183962</v>
      </c>
      <c r="AS245" s="1">
        <f t="shared" si="218"/>
        <v>267597.61449754302</v>
      </c>
      <c r="AT245" s="1">
        <f t="shared" si="219"/>
        <v>49836.381095781806</v>
      </c>
      <c r="AU245" s="1">
        <f t="shared" si="182"/>
        <v>54285.087698367926</v>
      </c>
      <c r="AV245" s="1">
        <f t="shared" si="183"/>
        <v>53519.522899508607</v>
      </c>
      <c r="AW245" s="1">
        <f t="shared" si="184"/>
        <v>9967.2762191563615</v>
      </c>
      <c r="AX245" s="16">
        <v>0</v>
      </c>
      <c r="AY245" s="16">
        <v>0</v>
      </c>
      <c r="AZ245" s="16">
        <v>0</v>
      </c>
      <c r="BA245">
        <f t="shared" si="222"/>
        <v>0</v>
      </c>
      <c r="BB245">
        <f t="shared" si="223"/>
        <v>0</v>
      </c>
      <c r="BC245">
        <f t="shared" si="223"/>
        <v>0</v>
      </c>
      <c r="BD245">
        <f t="shared" si="223"/>
        <v>0</v>
      </c>
      <c r="BE245">
        <f t="shared" si="224"/>
        <v>0</v>
      </c>
      <c r="BF245">
        <f t="shared" si="224"/>
        <v>0</v>
      </c>
      <c r="BG245">
        <f t="shared" si="224"/>
        <v>0</v>
      </c>
      <c r="BH245">
        <f t="shared" si="202"/>
        <v>0</v>
      </c>
      <c r="BI245">
        <f t="shared" si="227"/>
        <v>0</v>
      </c>
      <c r="BJ245">
        <f t="shared" si="227"/>
        <v>0</v>
      </c>
      <c r="BK245" s="7">
        <f t="shared" si="225"/>
        <v>3.4406836423544557E-2</v>
      </c>
    </row>
    <row r="246" spans="1:63">
      <c r="A246">
        <f t="shared" si="185"/>
        <v>2200</v>
      </c>
      <c r="B246" s="4">
        <f t="shared" si="203"/>
        <v>1286.5210359381067</v>
      </c>
      <c r="C246" s="4">
        <f t="shared" si="204"/>
        <v>3572.5327045492859</v>
      </c>
      <c r="D246" s="4">
        <f t="shared" si="205"/>
        <v>6809.3130083481965</v>
      </c>
      <c r="E246" s="11">
        <f t="shared" si="186"/>
        <v>5.7102973452973609E-7</v>
      </c>
      <c r="F246" s="11">
        <f t="shared" si="187"/>
        <v>1.1447887311015369E-6</v>
      </c>
      <c r="G246" s="11">
        <f t="shared" si="188"/>
        <v>2.5274980655003597E-6</v>
      </c>
      <c r="H246" s="4">
        <f t="shared" si="206"/>
        <v>272369.69989465014</v>
      </c>
      <c r="I246" s="4">
        <f t="shared" si="207"/>
        <v>269030.69910923479</v>
      </c>
      <c r="J246" s="4">
        <f t="shared" si="208"/>
        <v>50029.740024742205</v>
      </c>
      <c r="K246" s="4">
        <f t="shared" si="176"/>
        <v>211710.25757541799</v>
      </c>
      <c r="L246" s="4">
        <f t="shared" si="177"/>
        <v>75305.31456483221</v>
      </c>
      <c r="M246" s="4">
        <f t="shared" si="178"/>
        <v>7347.2522064128789</v>
      </c>
      <c r="N246" s="11">
        <f t="shared" si="189"/>
        <v>3.4783249386931558E-3</v>
      </c>
      <c r="O246" s="11">
        <f t="shared" si="190"/>
        <v>5.3542204829513107E-3</v>
      </c>
      <c r="P246" s="11">
        <f t="shared" si="191"/>
        <v>3.8773376990897113E-3</v>
      </c>
      <c r="Q246" s="4">
        <f t="shared" si="192"/>
        <v>3459.9509668222349</v>
      </c>
      <c r="R246" s="4">
        <f t="shared" si="193"/>
        <v>12320.120322479164</v>
      </c>
      <c r="S246" s="4">
        <f t="shared" si="194"/>
        <v>2894.5398215869632</v>
      </c>
      <c r="T246" s="4">
        <f t="shared" si="209"/>
        <v>12.703141972695601</v>
      </c>
      <c r="U246" s="4">
        <f t="shared" si="210"/>
        <v>45.794477594086075</v>
      </c>
      <c r="V246" s="4">
        <f t="shared" si="211"/>
        <v>57.856383426247447</v>
      </c>
      <c r="W246" s="11">
        <f t="shared" si="195"/>
        <v>-1.219247815263802E-2</v>
      </c>
      <c r="X246" s="11">
        <f t="shared" si="196"/>
        <v>-1.3228699347321071E-2</v>
      </c>
      <c r="Y246" s="11">
        <f t="shared" si="197"/>
        <v>-1.2203590333800474E-2</v>
      </c>
      <c r="Z246" s="4">
        <f t="shared" si="220"/>
        <v>4925.1763971951568</v>
      </c>
      <c r="AA246" s="4">
        <f t="shared" si="212"/>
        <v>56506.482328778213</v>
      </c>
      <c r="AB246" s="4">
        <f t="shared" si="213"/>
        <v>5660.6501247782971</v>
      </c>
      <c r="AC246" s="12">
        <f t="shared" si="214"/>
        <v>1.4110175595821357</v>
      </c>
      <c r="AD246" s="12">
        <f t="shared" si="215"/>
        <v>4.5500842212557169</v>
      </c>
      <c r="AE246" s="12">
        <f t="shared" si="216"/>
        <v>1.9392597123389446</v>
      </c>
      <c r="AF246" s="11">
        <f t="shared" si="198"/>
        <v>-2.9039671966837322E-3</v>
      </c>
      <c r="AG246" s="11">
        <f t="shared" si="199"/>
        <v>2.0567434751257441E-3</v>
      </c>
      <c r="AH246" s="11">
        <f t="shared" si="200"/>
        <v>8.257041531207765E-4</v>
      </c>
      <c r="AI246" s="1">
        <f t="shared" si="179"/>
        <v>524739.2563826571</v>
      </c>
      <c r="AJ246" s="1">
        <f t="shared" si="180"/>
        <v>508298.41008305363</v>
      </c>
      <c r="AK246" s="1">
        <f t="shared" si="181"/>
        <v>95979.805019431762</v>
      </c>
      <c r="AL246" s="19">
        <f t="shared" si="232"/>
        <v>63.626285192811764</v>
      </c>
      <c r="AM246" s="19">
        <f t="shared" si="232"/>
        <v>27.93811620316108</v>
      </c>
      <c r="AN246" s="19">
        <f t="shared" si="232"/>
        <v>4.328223063816135</v>
      </c>
      <c r="AO246" s="7">
        <f t="shared" si="231"/>
        <v>2.7075777332521219E-3</v>
      </c>
      <c r="AP246" s="7">
        <f t="shared" si="231"/>
        <v>4.1694662441416853E-3</v>
      </c>
      <c r="AQ246" s="7">
        <f t="shared" si="231"/>
        <v>3.0180268120957423E-3</v>
      </c>
      <c r="AR246" s="1">
        <f t="shared" si="221"/>
        <v>272369.69989465014</v>
      </c>
      <c r="AS246" s="1">
        <f t="shared" si="218"/>
        <v>269030.69910923479</v>
      </c>
      <c r="AT246" s="1">
        <f t="shared" si="219"/>
        <v>50029.740024742205</v>
      </c>
      <c r="AU246" s="1">
        <f t="shared" si="182"/>
        <v>54473.93997893003</v>
      </c>
      <c r="AV246" s="1">
        <f t="shared" si="183"/>
        <v>53806.139821846962</v>
      </c>
      <c r="AW246" s="1">
        <f t="shared" si="184"/>
        <v>10005.948004948441</v>
      </c>
      <c r="AX246" s="16">
        <v>0</v>
      </c>
      <c r="AY246" s="16">
        <v>0</v>
      </c>
      <c r="AZ246" s="16">
        <v>0</v>
      </c>
      <c r="BA246">
        <f t="shared" si="222"/>
        <v>0</v>
      </c>
      <c r="BB246">
        <f t="shared" si="223"/>
        <v>0</v>
      </c>
      <c r="BC246">
        <f t="shared" si="223"/>
        <v>0</v>
      </c>
      <c r="BD246">
        <f t="shared" si="223"/>
        <v>0</v>
      </c>
      <c r="BE246">
        <f t="shared" si="224"/>
        <v>0</v>
      </c>
      <c r="BF246">
        <f t="shared" si="224"/>
        <v>0</v>
      </c>
      <c r="BG246">
        <f t="shared" si="224"/>
        <v>0</v>
      </c>
      <c r="BH246">
        <f t="shared" si="202"/>
        <v>0</v>
      </c>
      <c r="BI246">
        <f t="shared" si="227"/>
        <v>0</v>
      </c>
      <c r="BJ246">
        <f t="shared" si="227"/>
        <v>0</v>
      </c>
      <c r="BK246" s="7">
        <f t="shared" si="225"/>
        <v>3.436366969652857E-2</v>
      </c>
    </row>
    <row r="247" spans="1:63">
      <c r="A247">
        <f t="shared" si="185"/>
        <v>2201</v>
      </c>
      <c r="B247" s="4">
        <f t="shared" si="203"/>
        <v>1286.5217338477842</v>
      </c>
      <c r="C247" s="4">
        <f t="shared" si="204"/>
        <v>3572.5365898547088</v>
      </c>
      <c r="D247" s="4">
        <f t="shared" si="205"/>
        <v>6809.3293583473805</v>
      </c>
      <c r="E247" s="11">
        <f t="shared" si="186"/>
        <v>5.4247824780324925E-7</v>
      </c>
      <c r="F247" s="11">
        <f t="shared" si="187"/>
        <v>1.08754929454646E-6</v>
      </c>
      <c r="G247" s="11">
        <f t="shared" si="188"/>
        <v>2.4011231622253418E-6</v>
      </c>
      <c r="H247" s="4">
        <f t="shared" si="206"/>
        <v>273307.77026910096</v>
      </c>
      <c r="I247" s="4">
        <f t="shared" si="207"/>
        <v>270457.05115634511</v>
      </c>
      <c r="J247" s="4">
        <f t="shared" si="208"/>
        <v>50221.903252526216</v>
      </c>
      <c r="K247" s="4">
        <f t="shared" si="176"/>
        <v>212439.2950997263</v>
      </c>
      <c r="L247" s="4">
        <f t="shared" si="177"/>
        <v>75704.487373030453</v>
      </c>
      <c r="M247" s="4">
        <f t="shared" si="178"/>
        <v>7375.455145367654</v>
      </c>
      <c r="N247" s="11">
        <f t="shared" si="189"/>
        <v>3.443562596623817E-3</v>
      </c>
      <c r="O247" s="11">
        <f t="shared" si="190"/>
        <v>5.3007255929404806E-3</v>
      </c>
      <c r="P247" s="11">
        <f t="shared" si="191"/>
        <v>3.8385695988711888E-3</v>
      </c>
      <c r="Q247" s="4">
        <f t="shared" si="192"/>
        <v>3429.5367404487415</v>
      </c>
      <c r="R247" s="4">
        <f t="shared" si="193"/>
        <v>12221.596115640341</v>
      </c>
      <c r="S247" s="4">
        <f t="shared" si="194"/>
        <v>2870.1982348631564</v>
      </c>
      <c r="T247" s="4">
        <f t="shared" si="209"/>
        <v>12.54825919172365</v>
      </c>
      <c r="U247" s="4">
        <f t="shared" si="210"/>
        <v>45.188676218226277</v>
      </c>
      <c r="V247" s="4">
        <f t="shared" si="211"/>
        <v>57.150327824718239</v>
      </c>
      <c r="W247" s="11">
        <f t="shared" si="195"/>
        <v>-1.219247815263802E-2</v>
      </c>
      <c r="X247" s="11">
        <f t="shared" si="196"/>
        <v>-1.3228699347321071E-2</v>
      </c>
      <c r="Y247" s="11">
        <f t="shared" si="197"/>
        <v>-1.2203590333800474E-2</v>
      </c>
      <c r="Z247" s="4">
        <f t="shared" si="220"/>
        <v>4867.8742518690751</v>
      </c>
      <c r="AA247" s="4">
        <f t="shared" si="212"/>
        <v>56172.881155635689</v>
      </c>
      <c r="AB247" s="4">
        <f t="shared" si="213"/>
        <v>5617.8993575429986</v>
      </c>
      <c r="AC247" s="12">
        <f t="shared" si="214"/>
        <v>1.4069200108751645</v>
      </c>
      <c r="AD247" s="12">
        <f t="shared" si="215"/>
        <v>4.5594425772890572</v>
      </c>
      <c r="AE247" s="12">
        <f t="shared" si="216"/>
        <v>1.9408609671374026</v>
      </c>
      <c r="AF247" s="11">
        <f t="shared" si="198"/>
        <v>-2.9039671966837322E-3</v>
      </c>
      <c r="AG247" s="11">
        <f t="shared" si="199"/>
        <v>2.0567434751257441E-3</v>
      </c>
      <c r="AH247" s="11">
        <f t="shared" si="200"/>
        <v>8.257041531207765E-4</v>
      </c>
      <c r="AI247" s="1">
        <f t="shared" si="179"/>
        <v>526739.27072332148</v>
      </c>
      <c r="AJ247" s="1">
        <f t="shared" si="180"/>
        <v>511274.70889659523</v>
      </c>
      <c r="AK247" s="1">
        <f t="shared" si="181"/>
        <v>96387.772522437022</v>
      </c>
      <c r="AL247" s="19">
        <f t="shared" si="232"/>
        <v>63.79683557471899</v>
      </c>
      <c r="AM247" s="19">
        <f t="shared" si="232"/>
        <v>28.053438365270729</v>
      </c>
      <c r="AN247" s="19">
        <f t="shared" si="232"/>
        <v>4.34115513013891</v>
      </c>
      <c r="AO247" s="7">
        <f t="shared" si="231"/>
        <v>2.6805019559196005E-3</v>
      </c>
      <c r="AP247" s="7">
        <f t="shared" si="231"/>
        <v>4.1277715817002684E-3</v>
      </c>
      <c r="AQ247" s="7">
        <f t="shared" si="231"/>
        <v>2.9878465439747847E-3</v>
      </c>
      <c r="AR247" s="1">
        <f t="shared" si="221"/>
        <v>273307.77026910096</v>
      </c>
      <c r="AS247" s="1">
        <f t="shared" si="218"/>
        <v>270457.05115634511</v>
      </c>
      <c r="AT247" s="1">
        <f t="shared" si="219"/>
        <v>50221.903252526216</v>
      </c>
      <c r="AU247" s="1">
        <f t="shared" si="182"/>
        <v>54661.554053820197</v>
      </c>
      <c r="AV247" s="1">
        <f t="shared" si="183"/>
        <v>54091.410231269023</v>
      </c>
      <c r="AW247" s="1">
        <f t="shared" si="184"/>
        <v>10044.380650505243</v>
      </c>
      <c r="AX247" s="16">
        <v>0</v>
      </c>
      <c r="AY247" s="16">
        <v>0</v>
      </c>
      <c r="AZ247" s="16">
        <v>0</v>
      </c>
      <c r="BA247">
        <f t="shared" si="222"/>
        <v>0</v>
      </c>
      <c r="BB247">
        <f t="shared" si="223"/>
        <v>0</v>
      </c>
      <c r="BC247">
        <f t="shared" si="223"/>
        <v>0</v>
      </c>
      <c r="BD247">
        <f t="shared" si="223"/>
        <v>0</v>
      </c>
      <c r="BE247">
        <f t="shared" si="224"/>
        <v>0</v>
      </c>
      <c r="BF247">
        <f t="shared" si="224"/>
        <v>0</v>
      </c>
      <c r="BG247">
        <f t="shared" si="224"/>
        <v>0</v>
      </c>
      <c r="BH247">
        <f t="shared" si="202"/>
        <v>0</v>
      </c>
      <c r="BI247">
        <f t="shared" si="227"/>
        <v>0</v>
      </c>
      <c r="BJ247">
        <f t="shared" si="227"/>
        <v>0</v>
      </c>
      <c r="BK247" s="7">
        <f t="shared" si="225"/>
        <v>3.4320916135427842E-2</v>
      </c>
    </row>
    <row r="248" spans="1:63">
      <c r="A248">
        <f t="shared" si="185"/>
        <v>2202</v>
      </c>
      <c r="B248" s="4">
        <f t="shared" si="203"/>
        <v>1286.5223968623372</v>
      </c>
      <c r="C248" s="4">
        <f t="shared" si="204"/>
        <v>3572.5402808988747</v>
      </c>
      <c r="D248" s="4">
        <f t="shared" si="205"/>
        <v>6809.3448908839</v>
      </c>
      <c r="E248" s="11">
        <f t="shared" si="186"/>
        <v>5.1535433541308677E-7</v>
      </c>
      <c r="F248" s="11">
        <f t="shared" si="187"/>
        <v>1.0331718298191369E-6</v>
      </c>
      <c r="G248" s="11">
        <f t="shared" si="188"/>
        <v>2.2810670041140748E-6</v>
      </c>
      <c r="H248" s="4">
        <f t="shared" si="206"/>
        <v>274239.6581539085</v>
      </c>
      <c r="I248" s="4">
        <f t="shared" si="207"/>
        <v>271876.62715157482</v>
      </c>
      <c r="J248" s="4">
        <f t="shared" si="208"/>
        <v>50412.871018741971</v>
      </c>
      <c r="K248" s="4">
        <f t="shared" si="176"/>
        <v>213163.53203235619</v>
      </c>
      <c r="L248" s="4">
        <f t="shared" si="177"/>
        <v>76101.766747097077</v>
      </c>
      <c r="M248" s="4">
        <f t="shared" si="178"/>
        <v>7403.4832757895501</v>
      </c>
      <c r="N248" s="11">
        <f t="shared" si="189"/>
        <v>3.4091476922379904E-3</v>
      </c>
      <c r="O248" s="11">
        <f t="shared" si="190"/>
        <v>5.2477651966527095E-3</v>
      </c>
      <c r="P248" s="11">
        <f t="shared" si="191"/>
        <v>3.8001899366848502E-3</v>
      </c>
      <c r="Q248" s="4">
        <f t="shared" si="192"/>
        <v>3399.2731857778599</v>
      </c>
      <c r="R248" s="4">
        <f t="shared" si="193"/>
        <v>12123.220450437999</v>
      </c>
      <c r="S248" s="4">
        <f t="shared" si="194"/>
        <v>2845.952193467429</v>
      </c>
      <c r="T248" s="4">
        <f t="shared" si="209"/>
        <v>12.395264815674921</v>
      </c>
      <c r="U248" s="4">
        <f t="shared" si="210"/>
        <v>44.590888806631924</v>
      </c>
      <c r="V248" s="4">
        <f t="shared" si="211"/>
        <v>56.452888636502976</v>
      </c>
      <c r="W248" s="11">
        <f t="shared" si="195"/>
        <v>-1.219247815263802E-2</v>
      </c>
      <c r="X248" s="11">
        <f t="shared" si="196"/>
        <v>-1.3228699347321071E-2</v>
      </c>
      <c r="Y248" s="11">
        <f t="shared" si="197"/>
        <v>-1.2203590333800474E-2</v>
      </c>
      <c r="Z248" s="4">
        <f t="shared" si="220"/>
        <v>4811.0719828945084</v>
      </c>
      <c r="AA248" s="4">
        <f t="shared" si="212"/>
        <v>55838.274977903406</v>
      </c>
      <c r="AB248" s="4">
        <f t="shared" si="213"/>
        <v>5575.2554355578268</v>
      </c>
      <c r="AC248" s="12">
        <f t="shared" si="214"/>
        <v>1.402834361315225</v>
      </c>
      <c r="AD248" s="12">
        <f t="shared" si="215"/>
        <v>4.568820181060107</v>
      </c>
      <c r="AE248" s="12">
        <f t="shared" si="216"/>
        <v>1.942463544098598</v>
      </c>
      <c r="AF248" s="11">
        <f t="shared" si="198"/>
        <v>-2.9039671966837322E-3</v>
      </c>
      <c r="AG248" s="11">
        <f t="shared" si="199"/>
        <v>2.0567434751257441E-3</v>
      </c>
      <c r="AH248" s="11">
        <f t="shared" si="200"/>
        <v>8.257041531207765E-4</v>
      </c>
      <c r="AI248" s="1">
        <f t="shared" si="179"/>
        <v>528726.89770480955</v>
      </c>
      <c r="AJ248" s="1">
        <f t="shared" si="180"/>
        <v>514238.64823820471</v>
      </c>
      <c r="AK248" s="1">
        <f t="shared" si="181"/>
        <v>96793.375920698571</v>
      </c>
      <c r="AL248" s="19">
        <f t="shared" si="232"/>
        <v>63.96613304183311</v>
      </c>
      <c r="AM248" s="19">
        <f t="shared" si="232"/>
        <v>28.168078569067344</v>
      </c>
      <c r="AN248" s="19">
        <f t="shared" si="232"/>
        <v>4.3539961284378297</v>
      </c>
      <c r="AO248" s="7">
        <f t="shared" si="231"/>
        <v>2.6536969363604047E-3</v>
      </c>
      <c r="AP248" s="7">
        <f t="shared" si="231"/>
        <v>4.0864938658832653E-3</v>
      </c>
      <c r="AQ248" s="7">
        <f t="shared" si="231"/>
        <v>2.9579680785350366E-3</v>
      </c>
      <c r="AR248" s="1">
        <f t="shared" si="221"/>
        <v>274239.6581539085</v>
      </c>
      <c r="AS248" s="1">
        <f t="shared" si="218"/>
        <v>271876.62715157482</v>
      </c>
      <c r="AT248" s="1">
        <f t="shared" si="219"/>
        <v>50412.871018741971</v>
      </c>
      <c r="AU248" s="1">
        <f t="shared" si="182"/>
        <v>54847.931630781706</v>
      </c>
      <c r="AV248" s="1">
        <f t="shared" si="183"/>
        <v>54375.325430314966</v>
      </c>
      <c r="AW248" s="1">
        <f t="shared" si="184"/>
        <v>10082.574203748394</v>
      </c>
      <c r="AX248" s="16">
        <v>0</v>
      </c>
      <c r="AY248" s="16">
        <v>0</v>
      </c>
      <c r="AZ248" s="16">
        <v>0</v>
      </c>
      <c r="BA248">
        <f t="shared" si="222"/>
        <v>0</v>
      </c>
      <c r="BB248">
        <f t="shared" si="223"/>
        <v>0</v>
      </c>
      <c r="BC248">
        <f t="shared" si="223"/>
        <v>0</v>
      </c>
      <c r="BD248">
        <f t="shared" si="223"/>
        <v>0</v>
      </c>
      <c r="BE248">
        <f t="shared" si="224"/>
        <v>0</v>
      </c>
      <c r="BF248">
        <f t="shared" si="224"/>
        <v>0</v>
      </c>
      <c r="BG248">
        <f t="shared" si="224"/>
        <v>0</v>
      </c>
      <c r="BH248">
        <f t="shared" si="202"/>
        <v>0</v>
      </c>
      <c r="BI248">
        <f t="shared" si="227"/>
        <v>0</v>
      </c>
      <c r="BJ248">
        <f t="shared" si="227"/>
        <v>0</v>
      </c>
      <c r="BK248" s="7">
        <f t="shared" si="225"/>
        <v>3.4278572010905978E-2</v>
      </c>
    </row>
    <row r="249" spans="1:63">
      <c r="A249">
        <f t="shared" si="185"/>
        <v>2203</v>
      </c>
      <c r="B249" s="4">
        <f t="shared" si="203"/>
        <v>1286.5230267264872</v>
      </c>
      <c r="C249" s="4">
        <f t="shared" si="204"/>
        <v>3572.5437873944547</v>
      </c>
      <c r="D249" s="4">
        <f t="shared" si="205"/>
        <v>6809.3596468272526</v>
      </c>
      <c r="E249" s="11">
        <f t="shared" si="186"/>
        <v>4.8958661864243245E-7</v>
      </c>
      <c r="F249" s="11">
        <f t="shared" si="187"/>
        <v>9.8151323832817995E-7</v>
      </c>
      <c r="G249" s="11">
        <f t="shared" si="188"/>
        <v>2.1670136539083709E-6</v>
      </c>
      <c r="H249" s="4">
        <f t="shared" si="206"/>
        <v>275165.37276382995</v>
      </c>
      <c r="I249" s="4">
        <f t="shared" si="207"/>
        <v>273289.38525647653</v>
      </c>
      <c r="J249" s="4">
        <f t="shared" si="208"/>
        <v>50602.643714962724</v>
      </c>
      <c r="K249" s="4">
        <f t="shared" ref="K249:K312" si="233">H249/B249*1000</f>
        <v>213882.97531213149</v>
      </c>
      <c r="L249" s="4">
        <f t="shared" ref="L249:L312" si="234">I249/C249*1000</f>
        <v>76497.140838627281</v>
      </c>
      <c r="M249" s="4">
        <f t="shared" ref="M249:M312" si="235">J249/D249*1000</f>
        <v>7431.3366218717028</v>
      </c>
      <c r="N249" s="11">
        <f t="shared" si="189"/>
        <v>3.3750767446754093E-3</v>
      </c>
      <c r="O249" s="11">
        <f t="shared" si="190"/>
        <v>5.1953339380952368E-3</v>
      </c>
      <c r="P249" s="11">
        <f t="shared" si="191"/>
        <v>3.7621947729979954E-3</v>
      </c>
      <c r="Q249" s="4">
        <f t="shared" si="192"/>
        <v>3369.1621971400491</v>
      </c>
      <c r="R249" s="4">
        <f t="shared" si="193"/>
        <v>12025.008794553834</v>
      </c>
      <c r="S249" s="4">
        <f t="shared" si="194"/>
        <v>2821.8038359647367</v>
      </c>
      <c r="T249" s="4">
        <f t="shared" si="209"/>
        <v>12.244135820213641</v>
      </c>
      <c r="U249" s="4">
        <f t="shared" si="210"/>
        <v>44.001009344979167</v>
      </c>
      <c r="V249" s="4">
        <f t="shared" si="211"/>
        <v>55.763960710423433</v>
      </c>
      <c r="W249" s="11">
        <f t="shared" si="195"/>
        <v>-1.219247815263802E-2</v>
      </c>
      <c r="X249" s="11">
        <f t="shared" si="196"/>
        <v>-1.3228699347321071E-2</v>
      </c>
      <c r="Y249" s="11">
        <f t="shared" si="197"/>
        <v>-1.2203590333800474E-2</v>
      </c>
      <c r="Z249" s="4">
        <f t="shared" si="220"/>
        <v>4754.7693205015303</v>
      </c>
      <c r="AA249" s="4">
        <f t="shared" si="212"/>
        <v>55502.73483571237</v>
      </c>
      <c r="AB249" s="4">
        <f t="shared" si="213"/>
        <v>5532.7230073947467</v>
      </c>
      <c r="AC249" s="12">
        <f t="shared" si="214"/>
        <v>1.3987605763475848</v>
      </c>
      <c r="AD249" s="12">
        <f t="shared" si="215"/>
        <v>4.5782170721565256</v>
      </c>
      <c r="AE249" s="12">
        <f t="shared" si="216"/>
        <v>1.9440674443142458</v>
      </c>
      <c r="AF249" s="11">
        <f t="shared" si="198"/>
        <v>-2.9039671966837322E-3</v>
      </c>
      <c r="AG249" s="11">
        <f t="shared" si="199"/>
        <v>2.0567434751257441E-3</v>
      </c>
      <c r="AH249" s="11">
        <f t="shared" si="200"/>
        <v>8.257041531207765E-4</v>
      </c>
      <c r="AI249" s="1">
        <f t="shared" ref="AI249:AI312" si="236">(1-$AI$5)*AI248+AU248</f>
        <v>530702.13956511032</v>
      </c>
      <c r="AJ249" s="1">
        <f t="shared" ref="AJ249:AJ312" si="237">(1-$AI$5)*AJ248+AV248</f>
        <v>517190.10884469922</v>
      </c>
      <c r="AK249" s="1">
        <f t="shared" ref="AK249:AK312" si="238">(1-$AI$5)*AK248+AW248</f>
        <v>97196.612532377098</v>
      </c>
      <c r="AL249" s="19">
        <f t="shared" si="232"/>
        <v>64.134182305804202</v>
      </c>
      <c r="AM249" s="19">
        <f t="shared" si="232"/>
        <v>28.282036162550693</v>
      </c>
      <c r="AN249" s="19">
        <f t="shared" si="232"/>
        <v>4.3667463201841947</v>
      </c>
      <c r="AO249" s="7">
        <f t="shared" si="231"/>
        <v>2.6271599669968008E-3</v>
      </c>
      <c r="AP249" s="7">
        <f t="shared" si="231"/>
        <v>4.0456289272244325E-3</v>
      </c>
      <c r="AQ249" s="7">
        <f t="shared" si="231"/>
        <v>2.9283883977496861E-3</v>
      </c>
      <c r="AR249" s="1">
        <f t="shared" si="221"/>
        <v>275165.37276382995</v>
      </c>
      <c r="AS249" s="1">
        <f t="shared" si="218"/>
        <v>273289.38525647653</v>
      </c>
      <c r="AT249" s="1">
        <f t="shared" si="219"/>
        <v>50602.643714962724</v>
      </c>
      <c r="AU249" s="1">
        <f t="shared" ref="AU249:AU312" si="239">$AU$5*AR249</f>
        <v>55033.074552765989</v>
      </c>
      <c r="AV249" s="1">
        <f t="shared" ref="AV249:AV312" si="240">$AU$5*AS249</f>
        <v>54657.877051295305</v>
      </c>
      <c r="AW249" s="1">
        <f t="shared" ref="AW249:AW312" si="241">$AU$5*AT249</f>
        <v>10120.528742992545</v>
      </c>
      <c r="AX249" s="16">
        <v>0</v>
      </c>
      <c r="AY249" s="16">
        <v>0</v>
      </c>
      <c r="AZ249" s="16">
        <v>0</v>
      </c>
      <c r="BA249">
        <f t="shared" si="222"/>
        <v>0</v>
      </c>
      <c r="BB249">
        <f t="shared" si="223"/>
        <v>0</v>
      </c>
      <c r="BC249">
        <f t="shared" si="223"/>
        <v>0</v>
      </c>
      <c r="BD249">
        <f t="shared" si="223"/>
        <v>0</v>
      </c>
      <c r="BE249">
        <f t="shared" si="224"/>
        <v>0</v>
      </c>
      <c r="BF249">
        <f t="shared" si="224"/>
        <v>0</v>
      </c>
      <c r="BG249">
        <f t="shared" si="224"/>
        <v>0</v>
      </c>
      <c r="BH249">
        <f t="shared" si="202"/>
        <v>0</v>
      </c>
      <c r="BI249">
        <f t="shared" si="227"/>
        <v>0</v>
      </c>
      <c r="BJ249">
        <f t="shared" si="227"/>
        <v>0</v>
      </c>
      <c r="BK249" s="7">
        <f t="shared" si="225"/>
        <v>3.4236633620978035E-2</v>
      </c>
    </row>
    <row r="250" spans="1:63">
      <c r="A250">
        <f t="shared" ref="A250:A313" si="242">1+A249</f>
        <v>2204</v>
      </c>
      <c r="B250" s="4">
        <f t="shared" si="203"/>
        <v>1286.5236250977227</v>
      </c>
      <c r="C250" s="4">
        <f t="shared" si="204"/>
        <v>3572.5471185685255</v>
      </c>
      <c r="D250" s="4">
        <f t="shared" si="205"/>
        <v>6809.3736650038154</v>
      </c>
      <c r="E250" s="11">
        <f t="shared" ref="E250:E313" si="243">E249*$E$5</f>
        <v>4.6510728771031078E-7</v>
      </c>
      <c r="F250" s="11">
        <f t="shared" ref="F250:F313" si="244">F249*$E$5</f>
        <v>9.3243757641177088E-7</v>
      </c>
      <c r="G250" s="11">
        <f t="shared" ref="G250:G313" si="245">G249*$E$5</f>
        <v>2.058662971212952E-6</v>
      </c>
      <c r="H250" s="4">
        <f t="shared" si="206"/>
        <v>276084.92397538503</v>
      </c>
      <c r="I250" s="4">
        <f t="shared" si="207"/>
        <v>274695.28526309406</v>
      </c>
      <c r="J250" s="4">
        <f t="shared" si="208"/>
        <v>50791.221882141683</v>
      </c>
      <c r="K250" s="4">
        <f t="shared" si="233"/>
        <v>214597.6324021364</v>
      </c>
      <c r="L250" s="4">
        <f t="shared" si="234"/>
        <v>76890.598261209496</v>
      </c>
      <c r="M250" s="4">
        <f t="shared" si="235"/>
        <v>7459.0152311920783</v>
      </c>
      <c r="N250" s="11">
        <f t="shared" ref="N250:N313" si="246">K250/K249-1</f>
        <v>3.3413463084752681E-3</v>
      </c>
      <c r="O250" s="11">
        <f t="shared" ref="O250:O313" si="247">L250/L249-1</f>
        <v>5.1434265159298054E-3</v>
      </c>
      <c r="P250" s="11">
        <f t="shared" ref="P250:P313" si="248">M250/M249-1</f>
        <v>3.7245802106329329E-3</v>
      </c>
      <c r="Q250" s="4">
        <f t="shared" ref="Q250:Q313" si="249">T250*H250/1000</f>
        <v>3339.2055941348331</v>
      </c>
      <c r="R250" s="4">
        <f t="shared" ref="R250:R313" si="250">U250*I250/1000</f>
        <v>11926.976247065051</v>
      </c>
      <c r="S250" s="4">
        <f t="shared" ref="S250:S313" si="251">V250*J250/1000</f>
        <v>2797.7552321390544</v>
      </c>
      <c r="T250" s="4">
        <f t="shared" si="209"/>
        <v>12.094849461727753</v>
      </c>
      <c r="U250" s="4">
        <f t="shared" si="210"/>
        <v>43.418933221375774</v>
      </c>
      <c r="V250" s="4">
        <f t="shared" si="211"/>
        <v>55.083440178523283</v>
      </c>
      <c r="W250" s="11">
        <f t="shared" ref="W250:W313" si="252">T$5-1</f>
        <v>-1.219247815263802E-2</v>
      </c>
      <c r="X250" s="11">
        <f t="shared" ref="X250:X313" si="253">U$5-1</f>
        <v>-1.3228699347321071E-2</v>
      </c>
      <c r="Y250" s="11">
        <f t="shared" ref="Y250:Y313" si="254">V$5-1</f>
        <v>-1.2203590333800474E-2</v>
      </c>
      <c r="Z250" s="4">
        <f t="shared" si="220"/>
        <v>4698.965872021301</v>
      </c>
      <c r="AA250" s="4">
        <f t="shared" si="212"/>
        <v>55166.330661412838</v>
      </c>
      <c r="AB250" s="4">
        <f t="shared" si="213"/>
        <v>5490.3066005687615</v>
      </c>
      <c r="AC250" s="12">
        <f t="shared" si="214"/>
        <v>1.394698621517857</v>
      </c>
      <c r="AD250" s="12">
        <f t="shared" si="215"/>
        <v>4.5876332902473926</v>
      </c>
      <c r="AE250" s="12">
        <f t="shared" si="216"/>
        <v>1.945672668876963</v>
      </c>
      <c r="AF250" s="11">
        <f t="shared" ref="AF250:AF313" si="255">AC$5-1</f>
        <v>-2.9039671966837322E-3</v>
      </c>
      <c r="AG250" s="11">
        <f t="shared" ref="AG250:AG313" si="256">AD$5-1</f>
        <v>2.0567434751257441E-3</v>
      </c>
      <c r="AH250" s="11">
        <f t="shared" ref="AH250:AH313" si="257">AE$5-1</f>
        <v>8.257041531207765E-4</v>
      </c>
      <c r="AI250" s="1">
        <f t="shared" si="236"/>
        <v>532665.00016136537</v>
      </c>
      <c r="AJ250" s="1">
        <f t="shared" si="237"/>
        <v>520128.97501152463</v>
      </c>
      <c r="AK250" s="1">
        <f t="shared" si="238"/>
        <v>97597.480022131931</v>
      </c>
      <c r="AL250" s="19">
        <f t="shared" si="232"/>
        <v>64.300988154511387</v>
      </c>
      <c r="AM250" s="19">
        <f t="shared" si="232"/>
        <v>28.395310599934515</v>
      </c>
      <c r="AN250" s="19">
        <f t="shared" si="232"/>
        <v>4.3794059741515392</v>
      </c>
      <c r="AO250" s="7">
        <f t="shared" ref="AO250:AQ265" si="258">AO$5*AO249</f>
        <v>2.6008883673268326E-3</v>
      </c>
      <c r="AP250" s="7">
        <f t="shared" si="258"/>
        <v>4.005172637952188E-3</v>
      </c>
      <c r="AQ250" s="7">
        <f t="shared" si="258"/>
        <v>2.8991045137721893E-3</v>
      </c>
      <c r="AR250" s="1">
        <f t="shared" si="221"/>
        <v>276084.92397538503</v>
      </c>
      <c r="AS250" s="1">
        <f t="shared" si="218"/>
        <v>274695.28526309406</v>
      </c>
      <c r="AT250" s="1">
        <f t="shared" si="219"/>
        <v>50791.221882141683</v>
      </c>
      <c r="AU250" s="1">
        <f t="shared" si="239"/>
        <v>55216.984795077005</v>
      </c>
      <c r="AV250" s="1">
        <f t="shared" si="240"/>
        <v>54939.057052618817</v>
      </c>
      <c r="AW250" s="1">
        <f t="shared" si="241"/>
        <v>10158.244376428338</v>
      </c>
      <c r="AX250" s="16">
        <v>0</v>
      </c>
      <c r="AY250" s="16">
        <v>0</v>
      </c>
      <c r="AZ250" s="16">
        <v>0</v>
      </c>
      <c r="BA250">
        <f t="shared" si="222"/>
        <v>0</v>
      </c>
      <c r="BB250">
        <f t="shared" si="223"/>
        <v>0</v>
      </c>
      <c r="BC250">
        <f t="shared" si="223"/>
        <v>0</v>
      </c>
      <c r="BD250">
        <f t="shared" si="223"/>
        <v>0</v>
      </c>
      <c r="BE250">
        <f t="shared" si="224"/>
        <v>0</v>
      </c>
      <c r="BF250">
        <f t="shared" si="224"/>
        <v>0</v>
      </c>
      <c r="BG250">
        <f t="shared" si="224"/>
        <v>0</v>
      </c>
      <c r="BH250">
        <f t="shared" si="202"/>
        <v>0</v>
      </c>
      <c r="BI250">
        <f t="shared" si="227"/>
        <v>0</v>
      </c>
      <c r="BJ250">
        <f t="shared" si="227"/>
        <v>0</v>
      </c>
      <c r="BK250" s="7">
        <f t="shared" si="225"/>
        <v>3.4195097291042947E-2</v>
      </c>
    </row>
    <row r="251" spans="1:63">
      <c r="A251">
        <f t="shared" si="242"/>
        <v>2205</v>
      </c>
      <c r="B251" s="4">
        <f t="shared" si="203"/>
        <v>1286.5241935506608</v>
      </c>
      <c r="C251" s="4">
        <f t="shared" si="204"/>
        <v>3572.5502831868439</v>
      </c>
      <c r="D251" s="4">
        <f t="shared" si="205"/>
        <v>6809.3869822989664</v>
      </c>
      <c r="E251" s="11">
        <f t="shared" si="243"/>
        <v>4.4185192332479525E-7</v>
      </c>
      <c r="F251" s="11">
        <f t="shared" si="244"/>
        <v>8.8581569759118234E-7</v>
      </c>
      <c r="G251" s="11">
        <f t="shared" si="245"/>
        <v>1.9557298226523045E-6</v>
      </c>
      <c r="H251" s="4">
        <f t="shared" si="206"/>
        <v>276998.32231268857</v>
      </c>
      <c r="I251" s="4">
        <f t="shared" si="207"/>
        <v>276094.28857539321</v>
      </c>
      <c r="J251" s="4">
        <f t="shared" si="208"/>
        <v>50978.606208027231</v>
      </c>
      <c r="K251" s="4">
        <f t="shared" si="233"/>
        <v>215307.51127827968</v>
      </c>
      <c r="L251" s="4">
        <f t="shared" si="234"/>
        <v>77282.12808501246</v>
      </c>
      <c r="M251" s="4">
        <f t="shared" si="235"/>
        <v>7486.5191742731549</v>
      </c>
      <c r="N251" s="11">
        <f t="shared" si="246"/>
        <v>3.3079529731858681E-3</v>
      </c>
      <c r="O251" s="11">
        <f t="shared" si="247"/>
        <v>5.092037682850048E-3</v>
      </c>
      <c r="P251" s="11">
        <f t="shared" si="248"/>
        <v>3.6873423942158645E-3</v>
      </c>
      <c r="Q251" s="4">
        <f t="shared" si="249"/>
        <v>3309.4051228986918</v>
      </c>
      <c r="R251" s="4">
        <f t="shared" si="250"/>
        <v>11829.137541617702</v>
      </c>
      <c r="S251" s="4">
        <f t="shared" si="251"/>
        <v>2773.8083840441554</v>
      </c>
      <c r="T251" s="4">
        <f t="shared" si="209"/>
        <v>11.947383273906192</v>
      </c>
      <c r="U251" s="4">
        <f t="shared" si="210"/>
        <v>42.844557207808784</v>
      </c>
      <c r="V251" s="4">
        <f t="shared" si="211"/>
        <v>54.411224440408176</v>
      </c>
      <c r="W251" s="11">
        <f t="shared" si="252"/>
        <v>-1.219247815263802E-2</v>
      </c>
      <c r="X251" s="11">
        <f t="shared" si="253"/>
        <v>-1.3228699347321071E-2</v>
      </c>
      <c r="Y251" s="11">
        <f t="shared" si="254"/>
        <v>-1.2203590333800474E-2</v>
      </c>
      <c r="Z251" s="4">
        <f t="shared" si="220"/>
        <v>4643.6611253605352</v>
      </c>
      <c r="AA251" s="4">
        <f t="shared" si="212"/>
        <v>54829.131279241512</v>
      </c>
      <c r="AB251" s="4">
        <f t="shared" si="213"/>
        <v>5448.0106230579213</v>
      </c>
      <c r="AC251" s="12">
        <f t="shared" si="214"/>
        <v>1.390648462471709</v>
      </c>
      <c r="AD251" s="12">
        <f t="shared" si="215"/>
        <v>4.5970688750833784</v>
      </c>
      <c r="AE251" s="12">
        <f t="shared" si="216"/>
        <v>1.9472792188802683</v>
      </c>
      <c r="AF251" s="11">
        <f t="shared" si="255"/>
        <v>-2.9039671966837322E-3</v>
      </c>
      <c r="AG251" s="11">
        <f t="shared" si="256"/>
        <v>2.0567434751257441E-3</v>
      </c>
      <c r="AH251" s="11">
        <f t="shared" si="257"/>
        <v>8.257041531207765E-4</v>
      </c>
      <c r="AI251" s="1">
        <f t="shared" si="236"/>
        <v>534615.48494030582</v>
      </c>
      <c r="AJ251" s="1">
        <f t="shared" si="237"/>
        <v>523055.13456299098</v>
      </c>
      <c r="AK251" s="1">
        <f t="shared" si="238"/>
        <v>97995.976396347076</v>
      </c>
      <c r="AL251" s="19">
        <f t="shared" si="232"/>
        <v>64.466555449689082</v>
      </c>
      <c r="AM251" s="19">
        <f t="shared" si="232"/>
        <v>28.50790143978492</v>
      </c>
      <c r="AN251" s="19">
        <f t="shared" si="232"/>
        <v>4.3919753662225691</v>
      </c>
      <c r="AO251" s="7">
        <f t="shared" si="258"/>
        <v>2.5748794836535642E-3</v>
      </c>
      <c r="AP251" s="7">
        <f t="shared" si="258"/>
        <v>3.9651209115726662E-3</v>
      </c>
      <c r="AQ251" s="7">
        <f t="shared" si="258"/>
        <v>2.8701134686344673E-3</v>
      </c>
      <c r="AR251" s="1">
        <f t="shared" si="221"/>
        <v>276998.32231268857</v>
      </c>
      <c r="AS251" s="1">
        <f t="shared" si="218"/>
        <v>276094.28857539321</v>
      </c>
      <c r="AT251" s="1">
        <f t="shared" si="219"/>
        <v>50978.606208027231</v>
      </c>
      <c r="AU251" s="1">
        <f t="shared" si="239"/>
        <v>55399.664462537716</v>
      </c>
      <c r="AV251" s="1">
        <f t="shared" si="240"/>
        <v>55218.857715078644</v>
      </c>
      <c r="AW251" s="1">
        <f t="shared" si="241"/>
        <v>10195.721241605446</v>
      </c>
      <c r="AX251" s="16">
        <v>0</v>
      </c>
      <c r="AY251" s="16">
        <v>0</v>
      </c>
      <c r="AZ251" s="16">
        <v>0</v>
      </c>
      <c r="BA251">
        <f t="shared" si="222"/>
        <v>0</v>
      </c>
      <c r="BB251">
        <f t="shared" si="223"/>
        <v>0</v>
      </c>
      <c r="BC251">
        <f t="shared" si="223"/>
        <v>0</v>
      </c>
      <c r="BD251">
        <f t="shared" si="223"/>
        <v>0</v>
      </c>
      <c r="BE251">
        <f t="shared" si="224"/>
        <v>0</v>
      </c>
      <c r="BF251">
        <f t="shared" si="224"/>
        <v>0</v>
      </c>
      <c r="BG251">
        <f t="shared" si="224"/>
        <v>0</v>
      </c>
      <c r="BH251">
        <f t="shared" si="202"/>
        <v>0</v>
      </c>
      <c r="BI251">
        <f t="shared" si="227"/>
        <v>0</v>
      </c>
      <c r="BJ251">
        <f t="shared" si="227"/>
        <v>0</v>
      </c>
      <c r="BK251" s="7">
        <f t="shared" si="225"/>
        <v>3.4153959373898618E-2</v>
      </c>
    </row>
    <row r="252" spans="1:63">
      <c r="A252">
        <f t="shared" si="242"/>
        <v>2206</v>
      </c>
      <c r="B252" s="4">
        <f t="shared" si="203"/>
        <v>1286.5247335811905</v>
      </c>
      <c r="C252" s="4">
        <f t="shared" si="204"/>
        <v>3572.5532895769088</v>
      </c>
      <c r="D252" s="4">
        <f t="shared" si="205"/>
        <v>6809.399633754103</v>
      </c>
      <c r="E252" s="11">
        <f t="shared" si="243"/>
        <v>4.1975932715855545E-7</v>
      </c>
      <c r="F252" s="11">
        <f t="shared" si="244"/>
        <v>8.4152491271162315E-7</v>
      </c>
      <c r="G252" s="11">
        <f t="shared" si="245"/>
        <v>1.8579433315196892E-6</v>
      </c>
      <c r="H252" s="4">
        <f t="shared" si="206"/>
        <v>277905.57893339981</v>
      </c>
      <c r="I252" s="4">
        <f t="shared" si="207"/>
        <v>277486.35819050664</v>
      </c>
      <c r="J252" s="4">
        <f t="shared" si="208"/>
        <v>51164.797524578309</v>
      </c>
      <c r="K252" s="4">
        <f t="shared" si="233"/>
        <v>216012.62041796697</v>
      </c>
      <c r="L252" s="4">
        <f t="shared" si="234"/>
        <v>77671.719831327937</v>
      </c>
      <c r="M252" s="4">
        <f t="shared" si="235"/>
        <v>7513.8485441440516</v>
      </c>
      <c r="N252" s="11">
        <f t="shared" si="246"/>
        <v>3.274893362990694E-3</v>
      </c>
      <c r="O252" s="11">
        <f t="shared" si="247"/>
        <v>5.0411622450008409E-3</v>
      </c>
      <c r="P252" s="11">
        <f t="shared" si="248"/>
        <v>3.6504775096031228E-3</v>
      </c>
      <c r="Q252" s="4">
        <f t="shared" si="249"/>
        <v>3279.7624573674075</v>
      </c>
      <c r="R252" s="4">
        <f t="shared" si="250"/>
        <v>11731.50704969698</v>
      </c>
      <c r="S252" s="4">
        <f t="shared" si="251"/>
        <v>2749.9652270515639</v>
      </c>
      <c r="T252" s="4">
        <f t="shared" si="209"/>
        <v>11.801715064357898</v>
      </c>
      <c r="U252" s="4">
        <f t="shared" si="210"/>
        <v>42.277779441837581</v>
      </c>
      <c r="V252" s="4">
        <f t="shared" si="211"/>
        <v>53.747212147776963</v>
      </c>
      <c r="W252" s="11">
        <f t="shared" si="252"/>
        <v>-1.219247815263802E-2</v>
      </c>
      <c r="X252" s="11">
        <f t="shared" si="253"/>
        <v>-1.3228699347321071E-2</v>
      </c>
      <c r="Y252" s="11">
        <f t="shared" si="254"/>
        <v>-1.2203590333800474E-2</v>
      </c>
      <c r="Z252" s="4">
        <f t="shared" si="220"/>
        <v>4588.8544524235504</v>
      </c>
      <c r="AA252" s="4">
        <f t="shared" si="212"/>
        <v>54491.204405536526</v>
      </c>
      <c r="AB252" s="4">
        <f t="shared" si="213"/>
        <v>5405.8393648275287</v>
      </c>
      <c r="AC252" s="12">
        <f t="shared" si="214"/>
        <v>1.3866100649545725</v>
      </c>
      <c r="AD252" s="12">
        <f t="shared" si="215"/>
        <v>4.6065238664969099</v>
      </c>
      <c r="AE252" s="12">
        <f t="shared" si="216"/>
        <v>1.9488870954185835</v>
      </c>
      <c r="AF252" s="11">
        <f t="shared" si="255"/>
        <v>-2.9039671966837322E-3</v>
      </c>
      <c r="AG252" s="11">
        <f t="shared" si="256"/>
        <v>2.0567434751257441E-3</v>
      </c>
      <c r="AH252" s="11">
        <f t="shared" si="257"/>
        <v>8.257041531207765E-4</v>
      </c>
      <c r="AI252" s="1">
        <f t="shared" si="236"/>
        <v>536553.60090881295</v>
      </c>
      <c r="AJ252" s="1">
        <f t="shared" si="237"/>
        <v>525968.47882177052</v>
      </c>
      <c r="AK252" s="1">
        <f t="shared" si="238"/>
        <v>98392.099998317804</v>
      </c>
      <c r="AL252" s="19">
        <f t="shared" si="232"/>
        <v>64.630889124588208</v>
      </c>
      <c r="AM252" s="19">
        <f t="shared" si="232"/>
        <v>28.619808343167424</v>
      </c>
      <c r="AN252" s="19">
        <f t="shared" si="232"/>
        <v>4.4044547791985504</v>
      </c>
      <c r="AO252" s="7">
        <f t="shared" si="258"/>
        <v>2.5491306888170287E-3</v>
      </c>
      <c r="AP252" s="7">
        <f t="shared" si="258"/>
        <v>3.9254697024569398E-3</v>
      </c>
      <c r="AQ252" s="7">
        <f t="shared" si="258"/>
        <v>2.8414123339481224E-3</v>
      </c>
      <c r="AR252" s="1">
        <f t="shared" si="221"/>
        <v>277905.57893339981</v>
      </c>
      <c r="AS252" s="1">
        <f t="shared" si="218"/>
        <v>277486.35819050664</v>
      </c>
      <c r="AT252" s="1">
        <f t="shared" si="219"/>
        <v>51164.797524578309</v>
      </c>
      <c r="AU252" s="1">
        <f t="shared" si="239"/>
        <v>55581.115786679962</v>
      </c>
      <c r="AV252" s="1">
        <f t="shared" si="240"/>
        <v>55497.271638101331</v>
      </c>
      <c r="AW252" s="1">
        <f t="shared" si="241"/>
        <v>10232.959504915663</v>
      </c>
      <c r="AX252" s="16">
        <v>0</v>
      </c>
      <c r="AY252" s="16">
        <v>0</v>
      </c>
      <c r="AZ252" s="16">
        <v>0</v>
      </c>
      <c r="BA252">
        <f t="shared" si="222"/>
        <v>0</v>
      </c>
      <c r="BB252">
        <f t="shared" si="223"/>
        <v>0</v>
      </c>
      <c r="BC252">
        <f t="shared" si="223"/>
        <v>0</v>
      </c>
      <c r="BD252">
        <f t="shared" si="223"/>
        <v>0</v>
      </c>
      <c r="BE252">
        <f t="shared" si="224"/>
        <v>0</v>
      </c>
      <c r="BF252">
        <f t="shared" si="224"/>
        <v>0</v>
      </c>
      <c r="BG252">
        <f t="shared" si="224"/>
        <v>0</v>
      </c>
      <c r="BH252">
        <f t="shared" si="202"/>
        <v>0</v>
      </c>
      <c r="BI252">
        <f t="shared" si="227"/>
        <v>0</v>
      </c>
      <c r="BJ252">
        <f t="shared" si="227"/>
        <v>0</v>
      </c>
      <c r="BK252" s="7">
        <f t="shared" si="225"/>
        <v>3.411321624975458E-2</v>
      </c>
    </row>
    <row r="253" spans="1:63">
      <c r="A253">
        <f t="shared" si="242"/>
        <v>2207</v>
      </c>
      <c r="B253" s="4">
        <f t="shared" si="203"/>
        <v>1286.5252466104093</v>
      </c>
      <c r="C253" s="4">
        <f t="shared" si="204"/>
        <v>3572.556145649874</v>
      </c>
      <c r="D253" s="4">
        <f t="shared" si="205"/>
        <v>6809.4116526588123</v>
      </c>
      <c r="E253" s="11">
        <f t="shared" si="243"/>
        <v>3.9877136080062764E-7</v>
      </c>
      <c r="F253" s="11">
        <f t="shared" si="244"/>
        <v>7.9944866707604192E-7</v>
      </c>
      <c r="G253" s="11">
        <f t="shared" si="245"/>
        <v>1.7650461649437046E-6</v>
      </c>
      <c r="H253" s="4">
        <f t="shared" si="206"/>
        <v>278806.70561478694</v>
      </c>
      <c r="I253" s="4">
        <f t="shared" si="207"/>
        <v>278871.45867980039</v>
      </c>
      <c r="J253" s="4">
        <f t="shared" si="208"/>
        <v>51349.796805382859</v>
      </c>
      <c r="K253" s="4">
        <f t="shared" si="233"/>
        <v>216712.96878887934</v>
      </c>
      <c r="L253" s="4">
        <f t="shared" si="234"/>
        <v>78059.363467070609</v>
      </c>
      <c r="M253" s="4">
        <f t="shared" si="235"/>
        <v>7541.0034559054375</v>
      </c>
      <c r="N253" s="11">
        <f t="shared" si="246"/>
        <v>3.2421641363233888E-3</v>
      </c>
      <c r="O253" s="11">
        <f t="shared" si="247"/>
        <v>4.9907950613747865E-3</v>
      </c>
      <c r="P253" s="11">
        <f t="shared" si="248"/>
        <v>3.6139817833498178E-3</v>
      </c>
      <c r="Q253" s="4">
        <f t="shared" si="249"/>
        <v>3250.2792005323463</v>
      </c>
      <c r="R253" s="4">
        <f t="shared" si="250"/>
        <v>11634.098783988917</v>
      </c>
      <c r="S253" s="4">
        <f t="shared" si="251"/>
        <v>2726.2276308953979</v>
      </c>
      <c r="T253" s="4">
        <f t="shared" si="209"/>
        <v>11.657822911272056</v>
      </c>
      <c r="U253" s="4">
        <f t="shared" si="210"/>
        <v>41.718499408529162</v>
      </c>
      <c r="V253" s="4">
        <f t="shared" si="211"/>
        <v>53.091303189141627</v>
      </c>
      <c r="W253" s="11">
        <f t="shared" si="252"/>
        <v>-1.219247815263802E-2</v>
      </c>
      <c r="X253" s="11">
        <f t="shared" si="253"/>
        <v>-1.3228699347321071E-2</v>
      </c>
      <c r="Y253" s="11">
        <f t="shared" si="254"/>
        <v>-1.2203590333800474E-2</v>
      </c>
      <c r="Z253" s="4">
        <f t="shared" si="220"/>
        <v>4534.5451124818555</v>
      </c>
      <c r="AA253" s="4">
        <f t="shared" si="212"/>
        <v>54152.616649485339</v>
      </c>
      <c r="AB253" s="4">
        <f t="shared" si="213"/>
        <v>5363.7969993576435</v>
      </c>
      <c r="AC253" s="12">
        <f t="shared" si="214"/>
        <v>1.3825833948113528</v>
      </c>
      <c r="AD253" s="12">
        <f t="shared" si="215"/>
        <v>4.6159983044023383</v>
      </c>
      <c r="AE253" s="12">
        <f t="shared" si="216"/>
        <v>1.9504962995872341</v>
      </c>
      <c r="AF253" s="11">
        <f t="shared" si="255"/>
        <v>-2.9039671966837322E-3</v>
      </c>
      <c r="AG253" s="11">
        <f t="shared" si="256"/>
        <v>2.0567434751257441E-3</v>
      </c>
      <c r="AH253" s="11">
        <f t="shared" si="257"/>
        <v>8.257041531207765E-4</v>
      </c>
      <c r="AI253" s="1">
        <f t="shared" si="236"/>
        <v>538479.35660461162</v>
      </c>
      <c r="AJ253" s="1">
        <f t="shared" si="237"/>
        <v>528868.90257769485</v>
      </c>
      <c r="AK253" s="1">
        <f t="shared" si="238"/>
        <v>98785.849503401696</v>
      </c>
      <c r="AL253" s="19">
        <f t="shared" si="232"/>
        <v>64.79399418167209</v>
      </c>
      <c r="AM253" s="19">
        <f t="shared" si="232"/>
        <v>28.73103107180324</v>
      </c>
      <c r="AN253" s="19">
        <f t="shared" si="232"/>
        <v>4.4168445026111423</v>
      </c>
      <c r="AO253" s="7">
        <f t="shared" si="258"/>
        <v>2.5236393819288586E-3</v>
      </c>
      <c r="AP253" s="7">
        <f t="shared" si="258"/>
        <v>3.8862150054323704E-3</v>
      </c>
      <c r="AQ253" s="7">
        <f t="shared" si="258"/>
        <v>2.8129982106086414E-3</v>
      </c>
      <c r="AR253" s="1">
        <f t="shared" si="221"/>
        <v>278806.70561478694</v>
      </c>
      <c r="AS253" s="1">
        <f t="shared" si="218"/>
        <v>278871.45867980039</v>
      </c>
      <c r="AT253" s="1">
        <f t="shared" si="219"/>
        <v>51349.796805382859</v>
      </c>
      <c r="AU253" s="1">
        <f t="shared" si="239"/>
        <v>55761.34112295739</v>
      </c>
      <c r="AV253" s="1">
        <f t="shared" si="240"/>
        <v>55774.291735960083</v>
      </c>
      <c r="AW253" s="1">
        <f t="shared" si="241"/>
        <v>10269.959361076573</v>
      </c>
      <c r="AX253" s="16">
        <v>0</v>
      </c>
      <c r="AY253" s="16">
        <v>0</v>
      </c>
      <c r="AZ253" s="16">
        <v>0</v>
      </c>
      <c r="BA253">
        <f t="shared" si="222"/>
        <v>0</v>
      </c>
      <c r="BB253">
        <f t="shared" si="223"/>
        <v>0</v>
      </c>
      <c r="BC253">
        <f t="shared" si="223"/>
        <v>0</v>
      </c>
      <c r="BD253">
        <f t="shared" si="223"/>
        <v>0</v>
      </c>
      <c r="BE253">
        <f t="shared" si="224"/>
        <v>0</v>
      </c>
      <c r="BF253">
        <f t="shared" si="224"/>
        <v>0</v>
      </c>
      <c r="BG253">
        <f t="shared" si="224"/>
        <v>0</v>
      </c>
      <c r="BH253">
        <f t="shared" si="202"/>
        <v>0</v>
      </c>
      <c r="BI253">
        <f t="shared" si="227"/>
        <v>0</v>
      </c>
      <c r="BJ253">
        <f t="shared" si="227"/>
        <v>0</v>
      </c>
      <c r="BK253" s="7">
        <f t="shared" si="225"/>
        <v>3.4072864326220448E-2</v>
      </c>
    </row>
    <row r="254" spans="1:63">
      <c r="A254">
        <f t="shared" si="242"/>
        <v>2208</v>
      </c>
      <c r="B254" s="4">
        <f t="shared" si="203"/>
        <v>1286.5257339883615</v>
      </c>
      <c r="C254" s="4">
        <f t="shared" si="204"/>
        <v>3572.5588589213603</v>
      </c>
      <c r="D254" s="4">
        <f t="shared" si="205"/>
        <v>6809.4230706384387</v>
      </c>
      <c r="E254" s="11">
        <f t="shared" si="243"/>
        <v>3.7883279276059623E-7</v>
      </c>
      <c r="F254" s="11">
        <f t="shared" si="244"/>
        <v>7.5947623372223976E-7</v>
      </c>
      <c r="G254" s="11">
        <f t="shared" si="245"/>
        <v>1.6767938566965194E-6</v>
      </c>
      <c r="H254" s="4">
        <f t="shared" si="206"/>
        <v>279701.71473991621</v>
      </c>
      <c r="I254" s="4">
        <f t="shared" si="207"/>
        <v>280249.55616978172</v>
      </c>
      <c r="J254" s="4">
        <f t="shared" si="208"/>
        <v>51533.605163079388</v>
      </c>
      <c r="K254" s="4">
        <f t="shared" si="233"/>
        <v>217408.56583786497</v>
      </c>
      <c r="L254" s="4">
        <f t="shared" si="234"/>
        <v>78445.049399240874</v>
      </c>
      <c r="M254" s="4">
        <f t="shared" si="235"/>
        <v>7567.9840462971406</v>
      </c>
      <c r="N254" s="11">
        <f t="shared" si="246"/>
        <v>3.2097619855102622E-3</v>
      </c>
      <c r="O254" s="11">
        <f t="shared" si="247"/>
        <v>4.9409310432433351E-3</v>
      </c>
      <c r="P254" s="11">
        <f t="shared" si="248"/>
        <v>3.5778514821624974E-3</v>
      </c>
      <c r="Q254" s="4">
        <f t="shared" si="249"/>
        <v>3220.9568856903043</v>
      </c>
      <c r="R254" s="4">
        <f t="shared" si="250"/>
        <v>11536.926401828696</v>
      </c>
      <c r="S254" s="4">
        <f t="shared" si="251"/>
        <v>2702.5974007136901</v>
      </c>
      <c r="T254" s="4">
        <f t="shared" si="209"/>
        <v>11.515685160119048</v>
      </c>
      <c r="U254" s="4">
        <f t="shared" si="210"/>
        <v>41.166617922632341</v>
      </c>
      <c r="V254" s="4">
        <f t="shared" si="211"/>
        <v>52.44339867473375</v>
      </c>
      <c r="W254" s="11">
        <f t="shared" si="252"/>
        <v>-1.219247815263802E-2</v>
      </c>
      <c r="X254" s="11">
        <f t="shared" si="253"/>
        <v>-1.3228699347321071E-2</v>
      </c>
      <c r="Y254" s="11">
        <f t="shared" si="254"/>
        <v>-1.2203590333800474E-2</v>
      </c>
      <c r="Z254" s="4">
        <f t="shared" si="220"/>
        <v>4480.7322554911361</v>
      </c>
      <c r="AA254" s="4">
        <f t="shared" si="212"/>
        <v>53813.433514387005</v>
      </c>
      <c r="AB254" s="4">
        <f t="shared" si="213"/>
        <v>5321.8875851733492</v>
      </c>
      <c r="AC254" s="12">
        <f t="shared" si="214"/>
        <v>1.378568417986141</v>
      </c>
      <c r="AD254" s="12">
        <f t="shared" si="215"/>
        <v>4.6254922287961096</v>
      </c>
      <c r="AE254" s="12">
        <f t="shared" si="216"/>
        <v>1.95210683248245</v>
      </c>
      <c r="AF254" s="11">
        <f t="shared" si="255"/>
        <v>-2.9039671966837322E-3</v>
      </c>
      <c r="AG254" s="11">
        <f t="shared" si="256"/>
        <v>2.0567434751257441E-3</v>
      </c>
      <c r="AH254" s="11">
        <f t="shared" si="257"/>
        <v>8.257041531207765E-4</v>
      </c>
      <c r="AI254" s="1">
        <f t="shared" si="236"/>
        <v>540392.76206710783</v>
      </c>
      <c r="AJ254" s="1">
        <f t="shared" si="237"/>
        <v>531756.30405588541</v>
      </c>
      <c r="AK254" s="1">
        <f t="shared" si="238"/>
        <v>99177.2239141381</v>
      </c>
      <c r="AL254" s="19">
        <f t="shared" si="232"/>
        <v>64.955875690347142</v>
      </c>
      <c r="AM254" s="19">
        <f t="shared" si="232"/>
        <v>28.841569486235297</v>
      </c>
      <c r="AN254" s="19">
        <f t="shared" si="232"/>
        <v>4.4291448325367</v>
      </c>
      <c r="AO254" s="7">
        <f t="shared" si="258"/>
        <v>2.4984029881095701E-3</v>
      </c>
      <c r="AP254" s="7">
        <f t="shared" si="258"/>
        <v>3.8473528553780467E-3</v>
      </c>
      <c r="AQ254" s="7">
        <f t="shared" si="258"/>
        <v>2.7848682285025548E-3</v>
      </c>
      <c r="AR254" s="1">
        <f t="shared" si="221"/>
        <v>279701.71473991621</v>
      </c>
      <c r="AS254" s="1">
        <f t="shared" si="218"/>
        <v>280249.55616978172</v>
      </c>
      <c r="AT254" s="1">
        <f t="shared" si="219"/>
        <v>51533.605163079388</v>
      </c>
      <c r="AU254" s="1">
        <f t="shared" si="239"/>
        <v>55940.342947983241</v>
      </c>
      <c r="AV254" s="1">
        <f t="shared" si="240"/>
        <v>56049.911233956343</v>
      </c>
      <c r="AW254" s="1">
        <f t="shared" si="241"/>
        <v>10306.721032615878</v>
      </c>
      <c r="AX254" s="16">
        <v>0</v>
      </c>
      <c r="AY254" s="16">
        <v>0</v>
      </c>
      <c r="AZ254" s="16">
        <v>0</v>
      </c>
      <c r="BA254">
        <f t="shared" si="222"/>
        <v>0</v>
      </c>
      <c r="BB254">
        <f t="shared" si="223"/>
        <v>0</v>
      </c>
      <c r="BC254">
        <f t="shared" si="223"/>
        <v>0</v>
      </c>
      <c r="BD254">
        <f t="shared" si="223"/>
        <v>0</v>
      </c>
      <c r="BE254">
        <f t="shared" si="224"/>
        <v>0</v>
      </c>
      <c r="BF254">
        <f t="shared" si="224"/>
        <v>0</v>
      </c>
      <c r="BG254">
        <f t="shared" si="224"/>
        <v>0</v>
      </c>
      <c r="BH254">
        <f t="shared" si="202"/>
        <v>0</v>
      </c>
      <c r="BI254">
        <f t="shared" si="227"/>
        <v>0</v>
      </c>
      <c r="BJ254">
        <f t="shared" si="227"/>
        <v>0</v>
      </c>
      <c r="BK254" s="7">
        <f t="shared" si="225"/>
        <v>3.4032900038299035E-2</v>
      </c>
    </row>
    <row r="255" spans="1:63">
      <c r="A255">
        <f t="shared" si="242"/>
        <v>2209</v>
      </c>
      <c r="B255" s="4">
        <f t="shared" si="203"/>
        <v>1286.5261969975913</v>
      </c>
      <c r="C255" s="4">
        <f t="shared" si="204"/>
        <v>3572.5614365312299</v>
      </c>
      <c r="D255" s="4">
        <f t="shared" si="205"/>
        <v>6809.4339177372731</v>
      </c>
      <c r="E255" s="11">
        <f t="shared" si="243"/>
        <v>3.5989115312256638E-7</v>
      </c>
      <c r="F255" s="11">
        <f t="shared" si="244"/>
        <v>7.2150242203612775E-7</v>
      </c>
      <c r="G255" s="11">
        <f t="shared" si="245"/>
        <v>1.5929541638616933E-6</v>
      </c>
      <c r="H255" s="4">
        <f t="shared" si="206"/>
        <v>280590.61928395869</v>
      </c>
      <c r="I255" s="4">
        <f t="shared" si="207"/>
        <v>281620.61832285899</v>
      </c>
      <c r="J255" s="4">
        <f t="shared" si="208"/>
        <v>51716.2238467844</v>
      </c>
      <c r="K255" s="4">
        <f t="shared" si="233"/>
        <v>218099.42147993745</v>
      </c>
      <c r="L255" s="4">
        <f t="shared" si="234"/>
        <v>78828.768469352872</v>
      </c>
      <c r="M255" s="4">
        <f t="shared" si="235"/>
        <v>7594.7904732687875</v>
      </c>
      <c r="N255" s="11">
        <f t="shared" si="246"/>
        <v>3.1776836363830441E-3</v>
      </c>
      <c r="O255" s="11">
        <f t="shared" si="247"/>
        <v>4.8915651535774707E-3</v>
      </c>
      <c r="P255" s="11">
        <f t="shared" si="248"/>
        <v>3.5420829123924413E-3</v>
      </c>
      <c r="Q255" s="4">
        <f t="shared" si="249"/>
        <v>3191.7969776863797</v>
      </c>
      <c r="R255" s="4">
        <f t="shared" si="250"/>
        <v>11440.003208730508</v>
      </c>
      <c r="S255" s="4">
        <f t="shared" si="251"/>
        <v>2679.0762780859309</v>
      </c>
      <c r="T255" s="4">
        <f t="shared" si="209"/>
        <v>11.375280420391638</v>
      </c>
      <c r="U255" s="4">
        <f t="shared" si="210"/>
        <v>40.622037110987797</v>
      </c>
      <c r="V255" s="4">
        <f t="shared" si="211"/>
        <v>51.803400921595127</v>
      </c>
      <c r="W255" s="11">
        <f t="shared" si="252"/>
        <v>-1.219247815263802E-2</v>
      </c>
      <c r="X255" s="11">
        <f t="shared" si="253"/>
        <v>-1.3228699347321071E-2</v>
      </c>
      <c r="Y255" s="11">
        <f t="shared" si="254"/>
        <v>-1.2203590333800474E-2</v>
      </c>
      <c r="Z255" s="4">
        <f t="shared" si="220"/>
        <v>4427.4149253556798</v>
      </c>
      <c r="AA255" s="4">
        <f t="shared" si="212"/>
        <v>53473.719399413691</v>
      </c>
      <c r="AB255" s="4">
        <f t="shared" si="213"/>
        <v>5280.1150673769544</v>
      </c>
      <c r="AC255" s="12">
        <f t="shared" si="214"/>
        <v>1.374565100521925</v>
      </c>
      <c r="AD255" s="12">
        <f t="shared" si="215"/>
        <v>4.6350056797569303</v>
      </c>
      <c r="AE255" s="12">
        <f t="shared" si="216"/>
        <v>1.9537186952013661</v>
      </c>
      <c r="AF255" s="11">
        <f t="shared" si="255"/>
        <v>-2.9039671966837322E-3</v>
      </c>
      <c r="AG255" s="11">
        <f t="shared" si="256"/>
        <v>2.0567434751257441E-3</v>
      </c>
      <c r="AH255" s="11">
        <f t="shared" si="257"/>
        <v>8.257041531207765E-4</v>
      </c>
      <c r="AI255" s="1">
        <f t="shared" si="236"/>
        <v>542293.82880838029</v>
      </c>
      <c r="AJ255" s="1">
        <f t="shared" si="237"/>
        <v>534630.58488425321</v>
      </c>
      <c r="AK255" s="1">
        <f t="shared" si="238"/>
        <v>99566.22255534018</v>
      </c>
      <c r="AL255" s="19">
        <f t="shared" si="232"/>
        <v>65.116538784727979</v>
      </c>
      <c r="AM255" s="19">
        <f t="shared" si="232"/>
        <v>28.951423544004584</v>
      </c>
      <c r="AN255" s="19">
        <f t="shared" si="232"/>
        <v>4.4413560714130318</v>
      </c>
      <c r="AO255" s="7">
        <f t="shared" si="258"/>
        <v>2.4734189582284742E-3</v>
      </c>
      <c r="AP255" s="7">
        <f t="shared" si="258"/>
        <v>3.8088793268242663E-3</v>
      </c>
      <c r="AQ255" s="7">
        <f t="shared" si="258"/>
        <v>2.7570195462175294E-3</v>
      </c>
      <c r="AR255" s="1">
        <f t="shared" si="221"/>
        <v>280590.61928395869</v>
      </c>
      <c r="AS255" s="1">
        <f t="shared" si="218"/>
        <v>281620.61832285899</v>
      </c>
      <c r="AT255" s="1">
        <f t="shared" si="219"/>
        <v>51716.2238467844</v>
      </c>
      <c r="AU255" s="1">
        <f t="shared" si="239"/>
        <v>56118.123856791739</v>
      </c>
      <c r="AV255" s="1">
        <f t="shared" si="240"/>
        <v>56324.123664571802</v>
      </c>
      <c r="AW255" s="1">
        <f t="shared" si="241"/>
        <v>10343.244769356881</v>
      </c>
      <c r="AX255" s="16">
        <v>0</v>
      </c>
      <c r="AY255" s="16">
        <v>0</v>
      </c>
      <c r="AZ255" s="16">
        <v>0</v>
      </c>
      <c r="BA255">
        <f t="shared" si="222"/>
        <v>0</v>
      </c>
      <c r="BB255">
        <f t="shared" si="223"/>
        <v>0</v>
      </c>
      <c r="BC255">
        <f t="shared" si="223"/>
        <v>0</v>
      </c>
      <c r="BD255">
        <f t="shared" si="223"/>
        <v>0</v>
      </c>
      <c r="BE255">
        <f t="shared" si="224"/>
        <v>0</v>
      </c>
      <c r="BF255">
        <f t="shared" si="224"/>
        <v>0</v>
      </c>
      <c r="BG255">
        <f t="shared" si="224"/>
        <v>0</v>
      </c>
      <c r="BH255">
        <f t="shared" si="202"/>
        <v>0</v>
      </c>
      <c r="BI255">
        <f t="shared" si="227"/>
        <v>0</v>
      </c>
      <c r="BJ255">
        <f t="shared" si="227"/>
        <v>0</v>
      </c>
      <c r="BK255" s="7">
        <f t="shared" si="225"/>
        <v>3.3993319848354159E-2</v>
      </c>
    </row>
    <row r="256" spans="1:63">
      <c r="A256">
        <f t="shared" si="242"/>
        <v>2210</v>
      </c>
      <c r="B256" s="4">
        <f t="shared" si="203"/>
        <v>1286.5266368565181</v>
      </c>
      <c r="C256" s="4">
        <f t="shared" si="204"/>
        <v>3572.5638852623729</v>
      </c>
      <c r="D256" s="4">
        <f t="shared" si="205"/>
        <v>6809.4442224975801</v>
      </c>
      <c r="E256" s="11">
        <f t="shared" si="243"/>
        <v>3.4189659546643806E-7</v>
      </c>
      <c r="F256" s="11">
        <f t="shared" si="244"/>
        <v>6.8542730093432135E-7</v>
      </c>
      <c r="G256" s="11">
        <f t="shared" si="245"/>
        <v>1.5133064556686086E-6</v>
      </c>
      <c r="H256" s="4">
        <f t="shared" si="206"/>
        <v>281473.43280063075</v>
      </c>
      <c r="I256" s="4">
        <f t="shared" si="207"/>
        <v>282984.61431796948</v>
      </c>
      <c r="J256" s="4">
        <f t="shared" si="208"/>
        <v>51897.654239525757</v>
      </c>
      <c r="K256" s="4">
        <f t="shared" si="233"/>
        <v>218785.54608739325</v>
      </c>
      <c r="L256" s="4">
        <f t="shared" si="234"/>
        <v>79210.511947832332</v>
      </c>
      <c r="M256" s="4">
        <f t="shared" si="235"/>
        <v>7621.4229155533994</v>
      </c>
      <c r="N256" s="11">
        <f t="shared" si="246"/>
        <v>3.1459258479460406E-3</v>
      </c>
      <c r="O256" s="11">
        <f t="shared" si="247"/>
        <v>4.8426924064894905E-3</v>
      </c>
      <c r="P256" s="11">
        <f t="shared" si="248"/>
        <v>3.5066724195156329E-3</v>
      </c>
      <c r="Q256" s="4">
        <f t="shared" si="249"/>
        <v>3162.8008741496255</v>
      </c>
      <c r="R256" s="4">
        <f t="shared" si="250"/>
        <v>11343.3421619942</v>
      </c>
      <c r="S256" s="4">
        <f t="shared" si="251"/>
        <v>2655.6659420664296</v>
      </c>
      <c r="T256" s="4">
        <f t="shared" si="209"/>
        <v>11.236587562385882</v>
      </c>
      <c r="U256" s="4">
        <f t="shared" si="210"/>
        <v>40.084660395170822</v>
      </c>
      <c r="V256" s="4">
        <f t="shared" si="211"/>
        <v>51.171213438850359</v>
      </c>
      <c r="W256" s="11">
        <f t="shared" si="252"/>
        <v>-1.219247815263802E-2</v>
      </c>
      <c r="X256" s="11">
        <f t="shared" si="253"/>
        <v>-1.3228699347321071E-2</v>
      </c>
      <c r="Y256" s="11">
        <f t="shared" si="254"/>
        <v>-1.2203590333800474E-2</v>
      </c>
      <c r="Z256" s="4">
        <f t="shared" si="220"/>
        <v>4374.592063140095</v>
      </c>
      <c r="AA256" s="4">
        <f t="shared" si="212"/>
        <v>53133.537601854579</v>
      </c>
      <c r="AB256" s="4">
        <f t="shared" si="213"/>
        <v>5238.4832791816216</v>
      </c>
      <c r="AC256" s="12">
        <f t="shared" si="214"/>
        <v>1.3705734085603032</v>
      </c>
      <c r="AD256" s="12">
        <f t="shared" si="215"/>
        <v>4.6445386974459408</v>
      </c>
      <c r="AE256" s="12">
        <f t="shared" si="216"/>
        <v>1.9553318888420235</v>
      </c>
      <c r="AF256" s="11">
        <f t="shared" si="255"/>
        <v>-2.9039671966837322E-3</v>
      </c>
      <c r="AG256" s="11">
        <f t="shared" si="256"/>
        <v>2.0567434751257441E-3</v>
      </c>
      <c r="AH256" s="11">
        <f t="shared" si="257"/>
        <v>8.257041531207765E-4</v>
      </c>
      <c r="AI256" s="1">
        <f t="shared" si="236"/>
        <v>544182.56978433405</v>
      </c>
      <c r="AJ256" s="1">
        <f t="shared" si="237"/>
        <v>537491.65006039967</v>
      </c>
      <c r="AK256" s="1">
        <f t="shared" si="238"/>
        <v>99952.845069163042</v>
      </c>
      <c r="AL256" s="19">
        <f t="shared" si="232"/>
        <v>65.275988661437111</v>
      </c>
      <c r="AM256" s="19">
        <f t="shared" si="232"/>
        <v>29.060593297837286</v>
      </c>
      <c r="AN256" s="19">
        <f t="shared" si="232"/>
        <v>4.4534785278586231</v>
      </c>
      <c r="AO256" s="7">
        <f t="shared" si="258"/>
        <v>2.4486847686461892E-3</v>
      </c>
      <c r="AP256" s="7">
        <f t="shared" si="258"/>
        <v>3.7707905335560236E-3</v>
      </c>
      <c r="AQ256" s="7">
        <f t="shared" si="258"/>
        <v>2.7294493507553541E-3</v>
      </c>
      <c r="AR256" s="1">
        <f t="shared" si="221"/>
        <v>281473.43280063075</v>
      </c>
      <c r="AS256" s="1">
        <f t="shared" si="218"/>
        <v>282984.61431796948</v>
      </c>
      <c r="AT256" s="1">
        <f t="shared" si="219"/>
        <v>51897.654239525757</v>
      </c>
      <c r="AU256" s="1">
        <f t="shared" si="239"/>
        <v>56294.686560126152</v>
      </c>
      <c r="AV256" s="1">
        <f t="shared" si="240"/>
        <v>56596.9228635939</v>
      </c>
      <c r="AW256" s="1">
        <f t="shared" si="241"/>
        <v>10379.530847905153</v>
      </c>
      <c r="AX256" s="16">
        <v>0</v>
      </c>
      <c r="AY256" s="16">
        <v>0</v>
      </c>
      <c r="AZ256" s="16">
        <v>0</v>
      </c>
      <c r="BA256">
        <f t="shared" si="222"/>
        <v>0</v>
      </c>
      <c r="BB256">
        <f t="shared" si="223"/>
        <v>0</v>
      </c>
      <c r="BC256">
        <f t="shared" si="223"/>
        <v>0</v>
      </c>
      <c r="BD256">
        <f t="shared" si="223"/>
        <v>0</v>
      </c>
      <c r="BE256">
        <f t="shared" si="224"/>
        <v>0</v>
      </c>
      <c r="BF256">
        <f t="shared" si="224"/>
        <v>0</v>
      </c>
      <c r="BG256">
        <f t="shared" si="224"/>
        <v>0</v>
      </c>
      <c r="BH256">
        <f t="shared" si="202"/>
        <v>0</v>
      </c>
      <c r="BI256">
        <f t="shared" si="227"/>
        <v>0</v>
      </c>
      <c r="BJ256">
        <f t="shared" si="227"/>
        <v>0</v>
      </c>
      <c r="BK256" s="7">
        <f t="shared" si="225"/>
        <v>3.3954120246089986E-2</v>
      </c>
    </row>
    <row r="257" spans="1:63">
      <c r="A257">
        <f t="shared" si="242"/>
        <v>2211</v>
      </c>
      <c r="B257" s="4">
        <f t="shared" si="203"/>
        <v>1286.5270547226414</v>
      </c>
      <c r="C257" s="4">
        <f t="shared" si="204"/>
        <v>3572.5662115585528</v>
      </c>
      <c r="D257" s="4">
        <f t="shared" si="205"/>
        <v>6809.4540120346855</v>
      </c>
      <c r="E257" s="11">
        <f t="shared" si="243"/>
        <v>3.2480176569311615E-7</v>
      </c>
      <c r="F257" s="11">
        <f t="shared" si="244"/>
        <v>6.5115593588760523E-7</v>
      </c>
      <c r="G257" s="11">
        <f t="shared" si="245"/>
        <v>1.4376411328851782E-6</v>
      </c>
      <c r="H257" s="4">
        <f t="shared" si="206"/>
        <v>282350.16940875532</v>
      </c>
      <c r="I257" s="4">
        <f t="shared" si="207"/>
        <v>284341.51483108581</v>
      </c>
      <c r="J257" s="4">
        <f t="shared" si="208"/>
        <v>52077.897855683688</v>
      </c>
      <c r="K257" s="4">
        <f t="shared" si="233"/>
        <v>219466.95047903701</v>
      </c>
      <c r="L257" s="4">
        <f t="shared" si="234"/>
        <v>79590.271528386918</v>
      </c>
      <c r="M257" s="4">
        <f t="shared" si="235"/>
        <v>7647.881572244095</v>
      </c>
      <c r="N257" s="11">
        <f t="shared" si="246"/>
        <v>3.1144854119913301E-3</v>
      </c>
      <c r="O257" s="11">
        <f t="shared" si="247"/>
        <v>4.7943078666716765E-3</v>
      </c>
      <c r="P257" s="11">
        <f t="shared" si="248"/>
        <v>3.4716163876302719E-3</v>
      </c>
      <c r="Q257" s="4">
        <f t="shared" si="249"/>
        <v>3133.9699067209112</v>
      </c>
      <c r="R257" s="4">
        <f t="shared" si="250"/>
        <v>11246.955874383857</v>
      </c>
      <c r="S257" s="4">
        <f t="shared" si="251"/>
        <v>2632.3680102132107</v>
      </c>
      <c r="T257" s="4">
        <f t="shared" si="209"/>
        <v>11.099585714021288</v>
      </c>
      <c r="U257" s="4">
        <f t="shared" si="210"/>
        <v>39.554392474363638</v>
      </c>
      <c r="V257" s="4">
        <f t="shared" si="211"/>
        <v>50.546740913159162</v>
      </c>
      <c r="W257" s="11">
        <f t="shared" si="252"/>
        <v>-1.219247815263802E-2</v>
      </c>
      <c r="X257" s="11">
        <f t="shared" si="253"/>
        <v>-1.3228699347321071E-2</v>
      </c>
      <c r="Y257" s="11">
        <f t="shared" si="254"/>
        <v>-1.2203590333800474E-2</v>
      </c>
      <c r="Z257" s="4">
        <f t="shared" si="220"/>
        <v>4322.2625102285665</v>
      </c>
      <c r="AA257" s="4">
        <f t="shared" si="212"/>
        <v>52792.950319826319</v>
      </c>
      <c r="AB257" s="4">
        <f t="shared" si="213"/>
        <v>5196.9959434456132</v>
      </c>
      <c r="AC257" s="12">
        <f t="shared" si="214"/>
        <v>1.366593308341197</v>
      </c>
      <c r="AD257" s="12">
        <f t="shared" si="215"/>
        <v>4.6540913221068818</v>
      </c>
      <c r="AE257" s="12">
        <f t="shared" si="216"/>
        <v>1.9569464145033699</v>
      </c>
      <c r="AF257" s="11">
        <f t="shared" si="255"/>
        <v>-2.9039671966837322E-3</v>
      </c>
      <c r="AG257" s="11">
        <f t="shared" si="256"/>
        <v>2.0567434751257441E-3</v>
      </c>
      <c r="AH257" s="11">
        <f t="shared" si="257"/>
        <v>8.257041531207765E-4</v>
      </c>
      <c r="AI257" s="1">
        <f t="shared" si="236"/>
        <v>546058.99936602684</v>
      </c>
      <c r="AJ257" s="1">
        <f t="shared" si="237"/>
        <v>540339.40791795356</v>
      </c>
      <c r="AK257" s="1">
        <f t="shared" si="238"/>
        <v>100337.09141015189</v>
      </c>
      <c r="AL257" s="19">
        <f t="shared" si="232"/>
        <v>65.434230577438768</v>
      </c>
      <c r="AM257" s="19">
        <f t="shared" si="232"/>
        <v>29.169078893843224</v>
      </c>
      <c r="AN257" s="19">
        <f t="shared" si="232"/>
        <v>4.4655125164943259</v>
      </c>
      <c r="AO257" s="7">
        <f t="shared" si="258"/>
        <v>2.4241979209597272E-3</v>
      </c>
      <c r="AP257" s="7">
        <f t="shared" si="258"/>
        <v>3.7330826282204635E-3</v>
      </c>
      <c r="AQ257" s="7">
        <f t="shared" si="258"/>
        <v>2.7021548572478005E-3</v>
      </c>
      <c r="AR257" s="1">
        <f t="shared" si="221"/>
        <v>282350.16940875532</v>
      </c>
      <c r="AS257" s="1">
        <f t="shared" si="218"/>
        <v>284341.51483108581</v>
      </c>
      <c r="AT257" s="1">
        <f t="shared" si="219"/>
        <v>52077.897855683688</v>
      </c>
      <c r="AU257" s="1">
        <f t="shared" si="239"/>
        <v>56470.033881751064</v>
      </c>
      <c r="AV257" s="1">
        <f t="shared" si="240"/>
        <v>56868.302966217161</v>
      </c>
      <c r="AW257" s="1">
        <f t="shared" si="241"/>
        <v>10415.579571136739</v>
      </c>
      <c r="AX257" s="16">
        <v>0</v>
      </c>
      <c r="AY257" s="16">
        <v>0</v>
      </c>
      <c r="AZ257" s="16">
        <v>0</v>
      </c>
      <c r="BA257">
        <f t="shared" si="222"/>
        <v>0</v>
      </c>
      <c r="BB257">
        <f t="shared" si="223"/>
        <v>0</v>
      </c>
      <c r="BC257">
        <f t="shared" si="223"/>
        <v>0</v>
      </c>
      <c r="BD257">
        <f t="shared" si="223"/>
        <v>0</v>
      </c>
      <c r="BE257">
        <f t="shared" si="224"/>
        <v>0</v>
      </c>
      <c r="BF257">
        <f t="shared" si="224"/>
        <v>0</v>
      </c>
      <c r="BG257">
        <f t="shared" si="224"/>
        <v>0</v>
      </c>
      <c r="BH257">
        <f t="shared" si="202"/>
        <v>0</v>
      </c>
      <c r="BI257">
        <f t="shared" si="227"/>
        <v>0</v>
      </c>
      <c r="BJ257">
        <f t="shared" si="227"/>
        <v>0</v>
      </c>
      <c r="BK257" s="7">
        <f t="shared" si="225"/>
        <v>3.3915297748493528E-2</v>
      </c>
    </row>
    <row r="258" spans="1:63">
      <c r="A258">
        <f t="shared" si="242"/>
        <v>2212</v>
      </c>
      <c r="B258" s="4">
        <f t="shared" si="203"/>
        <v>1286.5274516955874</v>
      </c>
      <c r="C258" s="4">
        <f t="shared" si="204"/>
        <v>3572.5684215413635</v>
      </c>
      <c r="D258" s="4">
        <f t="shared" si="205"/>
        <v>6809.463312108307</v>
      </c>
      <c r="E258" s="11">
        <f t="shared" si="243"/>
        <v>3.085616774084603E-7</v>
      </c>
      <c r="F258" s="11">
        <f t="shared" si="244"/>
        <v>6.1859813909322489E-7</v>
      </c>
      <c r="G258" s="11">
        <f t="shared" si="245"/>
        <v>1.3657590762409192E-6</v>
      </c>
      <c r="H258" s="4">
        <f t="shared" si="206"/>
        <v>283220.84377895988</v>
      </c>
      <c r="I258" s="4">
        <f t="shared" si="207"/>
        <v>285691.2920156162</v>
      </c>
      <c r="J258" s="4">
        <f t="shared" si="208"/>
        <v>52256.95633844105</v>
      </c>
      <c r="K258" s="4">
        <f t="shared" si="233"/>
        <v>220143.64590952729</v>
      </c>
      <c r="L258" s="4">
        <f t="shared" si="234"/>
        <v>79968.039322352968</v>
      </c>
      <c r="M258" s="4">
        <f t="shared" si="235"/>
        <v>7674.1666623740939</v>
      </c>
      <c r="N258" s="11">
        <f t="shared" si="246"/>
        <v>3.0833591527710258E-3</v>
      </c>
      <c r="O258" s="11">
        <f t="shared" si="247"/>
        <v>4.7464066488491774E-3</v>
      </c>
      <c r="P258" s="11">
        <f t="shared" si="248"/>
        <v>3.436911238975382E-3</v>
      </c>
      <c r="Q258" s="4">
        <f t="shared" si="249"/>
        <v>3105.3053422727767</v>
      </c>
      <c r="R258" s="4">
        <f t="shared" si="250"/>
        <v>11150.856617873826</v>
      </c>
      <c r="S258" s="4">
        <f t="shared" si="251"/>
        <v>2609.1840396121497</v>
      </c>
      <c r="T258" s="4">
        <f t="shared" si="209"/>
        <v>10.96425425769975</v>
      </c>
      <c r="U258" s="4">
        <f t="shared" si="210"/>
        <v>39.031139308454343</v>
      </c>
      <c r="V258" s="4">
        <f t="shared" si="211"/>
        <v>49.929889194346217</v>
      </c>
      <c r="W258" s="11">
        <f t="shared" si="252"/>
        <v>-1.219247815263802E-2</v>
      </c>
      <c r="X258" s="11">
        <f t="shared" si="253"/>
        <v>-1.3228699347321071E-2</v>
      </c>
      <c r="Y258" s="11">
        <f t="shared" si="254"/>
        <v>-1.2203590333800474E-2</v>
      </c>
      <c r="Z258" s="4">
        <f t="shared" si="220"/>
        <v>4270.4250114314609</v>
      </c>
      <c r="AA258" s="4">
        <f t="shared" si="212"/>
        <v>52452.018655433705</v>
      </c>
      <c r="AB258" s="4">
        <f t="shared" si="213"/>
        <v>5155.6566742065825</v>
      </c>
      <c r="AC258" s="12">
        <f t="shared" si="214"/>
        <v>1.3626247662025666</v>
      </c>
      <c r="AD258" s="12">
        <f t="shared" si="215"/>
        <v>4.6636635940662643</v>
      </c>
      <c r="AE258" s="12">
        <f t="shared" si="216"/>
        <v>1.9585622732852601</v>
      </c>
      <c r="AF258" s="11">
        <f t="shared" si="255"/>
        <v>-2.9039671966837322E-3</v>
      </c>
      <c r="AG258" s="11">
        <f t="shared" si="256"/>
        <v>2.0567434751257441E-3</v>
      </c>
      <c r="AH258" s="11">
        <f t="shared" si="257"/>
        <v>8.257041531207765E-4</v>
      </c>
      <c r="AI258" s="1">
        <f t="shared" si="236"/>
        <v>547923.13331117528</v>
      </c>
      <c r="AJ258" s="1">
        <f t="shared" si="237"/>
        <v>543173.77009237534</v>
      </c>
      <c r="AK258" s="1">
        <f t="shared" si="238"/>
        <v>100718.96184027343</v>
      </c>
      <c r="AL258" s="19">
        <f t="shared" si="232"/>
        <v>65.591269847906929</v>
      </c>
      <c r="AM258" s="19">
        <f t="shared" si="232"/>
        <v>29.276880569726025</v>
      </c>
      <c r="AN258" s="19">
        <f t="shared" si="232"/>
        <v>4.4774583577675067</v>
      </c>
      <c r="AO258" s="7">
        <f t="shared" si="258"/>
        <v>2.3999559417501298E-3</v>
      </c>
      <c r="AP258" s="7">
        <f t="shared" si="258"/>
        <v>3.695751801938259E-3</v>
      </c>
      <c r="AQ258" s="7">
        <f t="shared" si="258"/>
        <v>2.6751333086753224E-3</v>
      </c>
      <c r="AR258" s="1">
        <f t="shared" si="221"/>
        <v>283220.84377895988</v>
      </c>
      <c r="AS258" s="1">
        <f t="shared" si="218"/>
        <v>285691.2920156162</v>
      </c>
      <c r="AT258" s="1">
        <f t="shared" si="219"/>
        <v>52256.95633844105</v>
      </c>
      <c r="AU258" s="1">
        <f t="shared" si="239"/>
        <v>56644.168755791979</v>
      </c>
      <c r="AV258" s="1">
        <f t="shared" si="240"/>
        <v>57138.25840312324</v>
      </c>
      <c r="AW258" s="1">
        <f t="shared" si="241"/>
        <v>10451.39126768821</v>
      </c>
      <c r="AX258" s="16">
        <v>0</v>
      </c>
      <c r="AY258" s="16">
        <v>0</v>
      </c>
      <c r="AZ258" s="16">
        <v>0</v>
      </c>
      <c r="BA258">
        <f t="shared" si="222"/>
        <v>0</v>
      </c>
      <c r="BB258">
        <f t="shared" si="223"/>
        <v>0</v>
      </c>
      <c r="BC258">
        <f t="shared" si="223"/>
        <v>0</v>
      </c>
      <c r="BD258">
        <f t="shared" si="223"/>
        <v>0</v>
      </c>
      <c r="BE258">
        <f t="shared" si="224"/>
        <v>0</v>
      </c>
      <c r="BF258">
        <f t="shared" si="224"/>
        <v>0</v>
      </c>
      <c r="BG258">
        <f t="shared" si="224"/>
        <v>0</v>
      </c>
      <c r="BH258">
        <f t="shared" ref="BH258:BH321" si="259">IF(AX257=0.99,2*BB$5*AX258*AR258/Z258*1000,BH257*(1+BK257))</f>
        <v>0</v>
      </c>
      <c r="BI258">
        <f t="shared" si="227"/>
        <v>0</v>
      </c>
      <c r="BJ258">
        <f t="shared" si="227"/>
        <v>0</v>
      </c>
      <c r="BK258" s="7">
        <f t="shared" si="225"/>
        <v>3.3876848899798001E-2</v>
      </c>
    </row>
    <row r="259" spans="1:63">
      <c r="A259">
        <f t="shared" si="242"/>
        <v>2213</v>
      </c>
      <c r="B259" s="4">
        <f t="shared" ref="B259:B322" si="260">B258*(1+E259)</f>
        <v>1286.5278288200027</v>
      </c>
      <c r="C259" s="4">
        <f t="shared" ref="C259:C322" si="261">C258*(1+F259)</f>
        <v>3572.5705210263318</v>
      </c>
      <c r="D259" s="4">
        <f t="shared" ref="D259:D322" si="262">D258*(1+G259)</f>
        <v>6809.4721471903131</v>
      </c>
      <c r="E259" s="11">
        <f t="shared" si="243"/>
        <v>2.9313359353803728E-7</v>
      </c>
      <c r="F259" s="11">
        <f t="shared" si="244"/>
        <v>5.8766823213856364E-7</v>
      </c>
      <c r="G259" s="11">
        <f t="shared" si="245"/>
        <v>1.297471122428873E-6</v>
      </c>
      <c r="H259" s="4">
        <f t="shared" ref="H259:H322" si="263">AR259</f>
        <v>284085.4711205053</v>
      </c>
      <c r="I259" s="4">
        <f t="shared" ref="I259:I322" si="264">AS259</f>
        <v>287033.91948271077</v>
      </c>
      <c r="J259" s="4">
        <f t="shared" ref="J259:J322" si="265">AT259</f>
        <v>52434.831457243032</v>
      </c>
      <c r="K259" s="4">
        <f t="shared" si="233"/>
        <v>220815.64405883639</v>
      </c>
      <c r="L259" s="4">
        <f t="shared" si="234"/>
        <v>80343.807853022125</v>
      </c>
      <c r="M259" s="4">
        <f t="shared" si="235"/>
        <v>7700.2784244999666</v>
      </c>
      <c r="N259" s="11">
        <f t="shared" si="246"/>
        <v>3.0525439266382293E-3</v>
      </c>
      <c r="O259" s="11">
        <f t="shared" si="247"/>
        <v>4.6989839172426606E-3</v>
      </c>
      <c r="P259" s="11">
        <f t="shared" si="248"/>
        <v>3.4025534334427565E-3</v>
      </c>
      <c r="Q259" s="4">
        <f t="shared" si="249"/>
        <v>3076.8083841208445</v>
      </c>
      <c r="R259" s="4">
        <f t="shared" si="250"/>
        <v>11055.056327457647</v>
      </c>
      <c r="S259" s="4">
        <f t="shared" si="251"/>
        <v>2586.1155278960082</v>
      </c>
      <c r="T259" s="4">
        <f t="shared" ref="T259:T322" si="266">T258*(1+W259)</f>
        <v>10.830572827202777</v>
      </c>
      <c r="U259" s="4">
        <f t="shared" ref="U259:U322" si="267">U258*(1+X259)</f>
        <v>38.514808101359392</v>
      </c>
      <c r="V259" s="4">
        <f t="shared" ref="V259:V322" si="268">V258*(1+Y259)</f>
        <v>49.320565281206363</v>
      </c>
      <c r="W259" s="11">
        <f t="shared" si="252"/>
        <v>-1.219247815263802E-2</v>
      </c>
      <c r="X259" s="11">
        <f t="shared" si="253"/>
        <v>-1.3228699347321071E-2</v>
      </c>
      <c r="Y259" s="11">
        <f t="shared" si="254"/>
        <v>-1.2203590333800474E-2</v>
      </c>
      <c r="Z259" s="4">
        <f t="shared" si="220"/>
        <v>4219.07821803959</v>
      </c>
      <c r="AA259" s="4">
        <f t="shared" ref="AA259:AA322" si="269">R258*AD259*(1-AY258)</f>
        <v>52110.802618365276</v>
      </c>
      <c r="AB259" s="4">
        <f t="shared" ref="AB259:AB322" si="270">S258*AE259*(1-AZ258)</f>
        <v>5114.4689782153055</v>
      </c>
      <c r="AC259" s="12">
        <f t="shared" ref="AC259:AC322" si="271">AC258*(1+AF259)</f>
        <v>1.3586677485801255</v>
      </c>
      <c r="AD259" s="12">
        <f t="shared" ref="AD259:AD322" si="272">AD258*(1+AG259)</f>
        <v>4.6732555537335418</v>
      </c>
      <c r="AE259" s="12">
        <f t="shared" ref="AE259:AE322" si="273">AE258*(1+AH259)</f>
        <v>1.9601794662884575</v>
      </c>
      <c r="AF259" s="11">
        <f t="shared" si="255"/>
        <v>-2.9039671966837322E-3</v>
      </c>
      <c r="AG259" s="11">
        <f t="shared" si="256"/>
        <v>2.0567434751257441E-3</v>
      </c>
      <c r="AH259" s="11">
        <f t="shared" si="257"/>
        <v>8.257041531207765E-4</v>
      </c>
      <c r="AI259" s="1">
        <f t="shared" si="236"/>
        <v>549774.98873584974</v>
      </c>
      <c r="AJ259" s="1">
        <f t="shared" si="237"/>
        <v>545994.65148626105</v>
      </c>
      <c r="AK259" s="1">
        <f t="shared" si="238"/>
        <v>101098.45692393431</v>
      </c>
      <c r="AL259" s="19">
        <f t="shared" ref="AL259:AN274" si="274">AL258*(1+AO259)</f>
        <v>65.747111844127375</v>
      </c>
      <c r="AM259" s="19">
        <f t="shared" si="274"/>
        <v>29.383998653005513</v>
      </c>
      <c r="AN259" s="19">
        <f t="shared" si="274"/>
        <v>4.4893163777786658</v>
      </c>
      <c r="AO259" s="7">
        <f t="shared" si="258"/>
        <v>2.3759563823326285E-3</v>
      </c>
      <c r="AP259" s="7">
        <f t="shared" si="258"/>
        <v>3.6587942839188762E-3</v>
      </c>
      <c r="AQ259" s="7">
        <f t="shared" si="258"/>
        <v>2.6483819755885691E-3</v>
      </c>
      <c r="AR259" s="1">
        <f t="shared" si="221"/>
        <v>284085.4711205053</v>
      </c>
      <c r="AS259" s="1">
        <f t="shared" ref="AS259:AS322" si="275">AM259*AJ259^$AR$5*C259^(1-$AR$5)*(1-BC258)</f>
        <v>287033.91948271077</v>
      </c>
      <c r="AT259" s="1">
        <f t="shared" ref="AT259:AT322" si="276">AN259*AK259^$AR$5*D259^(1-$AR$5)*(1-BD258)</f>
        <v>52434.831457243032</v>
      </c>
      <c r="AU259" s="1">
        <f t="shared" si="239"/>
        <v>56817.094224101063</v>
      </c>
      <c r="AV259" s="1">
        <f t="shared" si="240"/>
        <v>57406.783896542154</v>
      </c>
      <c r="AW259" s="1">
        <f t="shared" si="241"/>
        <v>10486.966291448607</v>
      </c>
      <c r="AX259" s="16">
        <v>0</v>
      </c>
      <c r="AY259" s="16">
        <v>0</v>
      </c>
      <c r="AZ259" s="16">
        <v>0</v>
      </c>
      <c r="BA259">
        <f t="shared" si="222"/>
        <v>0</v>
      </c>
      <c r="BB259">
        <f t="shared" si="223"/>
        <v>0</v>
      </c>
      <c r="BC259">
        <f t="shared" si="223"/>
        <v>0</v>
      </c>
      <c r="BD259">
        <f t="shared" si="223"/>
        <v>0</v>
      </c>
      <c r="BE259">
        <f t="shared" si="224"/>
        <v>0</v>
      </c>
      <c r="BF259">
        <f t="shared" si="224"/>
        <v>0</v>
      </c>
      <c r="BG259">
        <f t="shared" si="224"/>
        <v>0</v>
      </c>
      <c r="BH259">
        <f t="shared" si="259"/>
        <v>0</v>
      </c>
      <c r="BI259">
        <f t="shared" si="227"/>
        <v>0</v>
      </c>
      <c r="BJ259">
        <f t="shared" si="227"/>
        <v>0</v>
      </c>
      <c r="BK259" s="7">
        <f t="shared" si="225"/>
        <v>3.3838770271420876E-2</v>
      </c>
    </row>
    <row r="260" spans="1:63">
      <c r="A260">
        <f t="shared" si="242"/>
        <v>2214</v>
      </c>
      <c r="B260" s="4">
        <f t="shared" si="260"/>
        <v>1286.5281870883018</v>
      </c>
      <c r="C260" s="4">
        <f t="shared" si="261"/>
        <v>3572.5725155382243</v>
      </c>
      <c r="D260" s="4">
        <f t="shared" si="262"/>
        <v>6809.480540529109</v>
      </c>
      <c r="E260" s="11">
        <f t="shared" si="243"/>
        <v>2.7847691386113543E-7</v>
      </c>
      <c r="F260" s="11">
        <f t="shared" si="244"/>
        <v>5.5828482053163547E-7</v>
      </c>
      <c r="G260" s="11">
        <f t="shared" si="245"/>
        <v>1.2325975663074293E-6</v>
      </c>
      <c r="H260" s="4">
        <f t="shared" si="263"/>
        <v>284944.06716824888</v>
      </c>
      <c r="I260" s="4">
        <f t="shared" si="264"/>
        <v>288369.3722814871</v>
      </c>
      <c r="J260" s="4">
        <f t="shared" si="265"/>
        <v>52611.525105268258</v>
      </c>
      <c r="K260" s="4">
        <f t="shared" si="233"/>
        <v>221482.95702182819</v>
      </c>
      <c r="L260" s="4">
        <f t="shared" si="234"/>
        <v>80717.570049951231</v>
      </c>
      <c r="M260" s="4">
        <f t="shared" si="235"/>
        <v>7726.2171162883224</v>
      </c>
      <c r="N260" s="11">
        <f t="shared" si="246"/>
        <v>3.0220366217077466E-3</v>
      </c>
      <c r="O260" s="11">
        <f t="shared" si="247"/>
        <v>4.6520348850387361E-3</v>
      </c>
      <c r="P260" s="11">
        <f t="shared" si="248"/>
        <v>3.3685394681088887E-3</v>
      </c>
      <c r="Q260" s="4">
        <f t="shared" si="249"/>
        <v>3048.48017322645</v>
      </c>
      <c r="R260" s="4">
        <f t="shared" si="250"/>
        <v>10959.56660501554</v>
      </c>
      <c r="S260" s="4">
        <f t="shared" si="251"/>
        <v>2563.1639142581075</v>
      </c>
      <c r="T260" s="4">
        <f t="shared" si="266"/>
        <v>10.698521304626553</v>
      </c>
      <c r="U260" s="4">
        <f t="shared" si="267"/>
        <v>38.00530728456674</v>
      </c>
      <c r="V260" s="4">
        <f t="shared" si="268"/>
        <v>48.718677307483055</v>
      </c>
      <c r="W260" s="11">
        <f t="shared" si="252"/>
        <v>-1.219247815263802E-2</v>
      </c>
      <c r="X260" s="11">
        <f t="shared" si="253"/>
        <v>-1.3228699347321071E-2</v>
      </c>
      <c r="Y260" s="11">
        <f t="shared" si="254"/>
        <v>-1.2203590333800474E-2</v>
      </c>
      <c r="Z260" s="4">
        <f t="shared" ref="Z260:Z323" si="277">Q259*AC260*(1-AX259)</f>
        <v>4168.2206908261323</v>
      </c>
      <c r="AA260" s="4">
        <f t="shared" si="269"/>
        <v>51769.36112990835</v>
      </c>
      <c r="AB260" s="4">
        <f t="shared" si="270"/>
        <v>5073.4362564681542</v>
      </c>
      <c r="AC260" s="12">
        <f t="shared" si="271"/>
        <v>1.3547222220070567</v>
      </c>
      <c r="AD260" s="12">
        <f t="shared" si="272"/>
        <v>4.6828672416012784</v>
      </c>
      <c r="AE260" s="12">
        <f t="shared" si="273"/>
        <v>1.961797994614634</v>
      </c>
      <c r="AF260" s="11">
        <f t="shared" si="255"/>
        <v>-2.9039671966837322E-3</v>
      </c>
      <c r="AG260" s="11">
        <f t="shared" si="256"/>
        <v>2.0567434751257441E-3</v>
      </c>
      <c r="AH260" s="11">
        <f t="shared" si="257"/>
        <v>8.257041531207765E-4</v>
      </c>
      <c r="AI260" s="1">
        <f t="shared" si="236"/>
        <v>551614.58408636588</v>
      </c>
      <c r="AJ260" s="1">
        <f t="shared" si="237"/>
        <v>548801.97023417708</v>
      </c>
      <c r="AK260" s="1">
        <f t="shared" si="238"/>
        <v>101475.57752298949</v>
      </c>
      <c r="AL260" s="19">
        <f t="shared" si="274"/>
        <v>65.901761991433318</v>
      </c>
      <c r="AM260" s="19">
        <f t="shared" si="274"/>
        <v>29.490433559252711</v>
      </c>
      <c r="AN260" s="19">
        <f t="shared" si="274"/>
        <v>4.5010869081105129</v>
      </c>
      <c r="AO260" s="7">
        <f t="shared" si="258"/>
        <v>2.352196818509302E-3</v>
      </c>
      <c r="AP260" s="7">
        <f t="shared" si="258"/>
        <v>3.6222063410796873E-3</v>
      </c>
      <c r="AQ260" s="7">
        <f t="shared" si="258"/>
        <v>2.6218981558326832E-3</v>
      </c>
      <c r="AR260" s="1">
        <f t="shared" ref="AR260:AR323" si="278">AL260*AI260^$AR$5*B260^(1-$AR$5)*(1-BB259)</f>
        <v>284944.06716824888</v>
      </c>
      <c r="AS260" s="1">
        <f t="shared" si="275"/>
        <v>288369.3722814871</v>
      </c>
      <c r="AT260" s="1">
        <f t="shared" si="276"/>
        <v>52611.525105268258</v>
      </c>
      <c r="AU260" s="1">
        <f t="shared" si="239"/>
        <v>56988.813433649775</v>
      </c>
      <c r="AV260" s="1">
        <f t="shared" si="240"/>
        <v>57673.874456297424</v>
      </c>
      <c r="AW260" s="1">
        <f t="shared" si="241"/>
        <v>10522.305021053653</v>
      </c>
      <c r="AX260" s="16">
        <v>0</v>
      </c>
      <c r="AY260" s="16">
        <v>0</v>
      </c>
      <c r="AZ260" s="16">
        <v>0</v>
      </c>
      <c r="BA260">
        <f t="shared" si="222"/>
        <v>0</v>
      </c>
      <c r="BB260">
        <f t="shared" si="223"/>
        <v>0</v>
      </c>
      <c r="BC260">
        <f t="shared" si="223"/>
        <v>0</v>
      </c>
      <c r="BD260">
        <f t="shared" si="223"/>
        <v>0</v>
      </c>
      <c r="BE260">
        <f t="shared" si="224"/>
        <v>0</v>
      </c>
      <c r="BF260">
        <f t="shared" si="224"/>
        <v>0</v>
      </c>
      <c r="BG260">
        <f t="shared" si="224"/>
        <v>0</v>
      </c>
      <c r="BH260">
        <f t="shared" si="259"/>
        <v>0</v>
      </c>
      <c r="BI260">
        <f t="shared" si="227"/>
        <v>0</v>
      </c>
      <c r="BJ260">
        <f t="shared" si="227"/>
        <v>0</v>
      </c>
      <c r="BK260" s="7">
        <f t="shared" si="225"/>
        <v>3.3801058461899486E-2</v>
      </c>
    </row>
    <row r="261" spans="1:63">
      <c r="A261">
        <f t="shared" si="242"/>
        <v>2215</v>
      </c>
      <c r="B261" s="4">
        <f t="shared" si="260"/>
        <v>1286.5285274432808</v>
      </c>
      <c r="C261" s="4">
        <f t="shared" si="261"/>
        <v>3572.5744103255793</v>
      </c>
      <c r="D261" s="4">
        <f t="shared" si="262"/>
        <v>6809.4885142107933</v>
      </c>
      <c r="E261" s="11">
        <f t="shared" si="243"/>
        <v>2.6455306816807864E-7</v>
      </c>
      <c r="F261" s="11">
        <f t="shared" si="244"/>
        <v>5.303705795050537E-7</v>
      </c>
      <c r="G261" s="11">
        <f t="shared" si="245"/>
        <v>1.1709676879920578E-6</v>
      </c>
      <c r="H261" s="4">
        <f t="shared" si="263"/>
        <v>285796.64816974563</v>
      </c>
      <c r="I261" s="4">
        <f t="shared" si="264"/>
        <v>289697.62687918224</v>
      </c>
      <c r="J261" s="4">
        <f t="shared" si="265"/>
        <v>52787.03929691192</v>
      </c>
      <c r="K261" s="4">
        <f t="shared" si="233"/>
        <v>222145.59729795463</v>
      </c>
      <c r="L261" s="4">
        <f t="shared" si="234"/>
        <v>81089.319243257196</v>
      </c>
      <c r="M261" s="4">
        <f t="shared" si="235"/>
        <v>7751.983014105992</v>
      </c>
      <c r="N261" s="11">
        <f t="shared" si="246"/>
        <v>2.9918341575201346E-3</v>
      </c>
      <c r="O261" s="11">
        <f t="shared" si="247"/>
        <v>4.6055548138517199E-3</v>
      </c>
      <c r="P261" s="11">
        <f t="shared" si="248"/>
        <v>3.3348658767755612E-3</v>
      </c>
      <c r="Q261" s="4">
        <f t="shared" si="249"/>
        <v>3020.3217893902142</v>
      </c>
      <c r="R261" s="4">
        <f t="shared" si="250"/>
        <v>10864.398723235941</v>
      </c>
      <c r="S261" s="4">
        <f t="shared" si="251"/>
        <v>2540.3305804603574</v>
      </c>
      <c r="T261" s="4">
        <f t="shared" si="266"/>
        <v>10.568079817354361</v>
      </c>
      <c r="U261" s="4">
        <f t="shared" si="267"/>
        <v>37.502546500896656</v>
      </c>
      <c r="V261" s="4">
        <f t="shared" si="268"/>
        <v>48.124134528017912</v>
      </c>
      <c r="W261" s="11">
        <f t="shared" si="252"/>
        <v>-1.219247815263802E-2</v>
      </c>
      <c r="X261" s="11">
        <f t="shared" si="253"/>
        <v>-1.3228699347321071E-2</v>
      </c>
      <c r="Y261" s="11">
        <f t="shared" si="254"/>
        <v>-1.2203590333800474E-2</v>
      </c>
      <c r="Z261" s="4">
        <f t="shared" si="277"/>
        <v>4117.8509029963798</v>
      </c>
      <c r="AA261" s="4">
        <f t="shared" si="269"/>
        <v>51427.752027368319</v>
      </c>
      <c r="AB261" s="4">
        <f t="shared" si="270"/>
        <v>5032.5618057377833</v>
      </c>
      <c r="AC261" s="12">
        <f t="shared" si="271"/>
        <v>1.3507881531137298</v>
      </c>
      <c r="AD261" s="12">
        <f t="shared" si="272"/>
        <v>4.6924986982453216</v>
      </c>
      <c r="AE261" s="12">
        <f t="shared" si="273"/>
        <v>1.9634178593663714</v>
      </c>
      <c r="AF261" s="11">
        <f t="shared" si="255"/>
        <v>-2.9039671966837322E-3</v>
      </c>
      <c r="AG261" s="11">
        <f t="shared" si="256"/>
        <v>2.0567434751257441E-3</v>
      </c>
      <c r="AH261" s="11">
        <f t="shared" si="257"/>
        <v>8.257041531207765E-4</v>
      </c>
      <c r="AI261" s="1">
        <f t="shared" si="236"/>
        <v>553441.93911137909</v>
      </c>
      <c r="AJ261" s="1">
        <f t="shared" si="237"/>
        <v>551595.64766705676</v>
      </c>
      <c r="AK261" s="1">
        <f t="shared" si="238"/>
        <v>101850.32479174421</v>
      </c>
      <c r="AL261" s="19">
        <f t="shared" si="274"/>
        <v>66.055225767174818</v>
      </c>
      <c r="AM261" s="19">
        <f t="shared" si="274"/>
        <v>29.596185790337831</v>
      </c>
      <c r="AN261" s="19">
        <f t="shared" si="274"/>
        <v>4.512770285659494</v>
      </c>
      <c r="AO261" s="7">
        <f t="shared" si="258"/>
        <v>2.3286748503242088E-3</v>
      </c>
      <c r="AP261" s="7">
        <f t="shared" si="258"/>
        <v>3.5859842776688904E-3</v>
      </c>
      <c r="AQ261" s="7">
        <f t="shared" si="258"/>
        <v>2.5956791742743563E-3</v>
      </c>
      <c r="AR261" s="1">
        <f t="shared" si="278"/>
        <v>285796.64816974563</v>
      </c>
      <c r="AS261" s="1">
        <f t="shared" si="275"/>
        <v>289697.62687918224</v>
      </c>
      <c r="AT261" s="1">
        <f t="shared" si="276"/>
        <v>52787.03929691192</v>
      </c>
      <c r="AU261" s="1">
        <f t="shared" si="239"/>
        <v>57159.329633949128</v>
      </c>
      <c r="AV261" s="1">
        <f t="shared" si="240"/>
        <v>57939.525375836449</v>
      </c>
      <c r="AW261" s="1">
        <f t="shared" si="241"/>
        <v>10557.407859382385</v>
      </c>
      <c r="AX261" s="16">
        <v>0</v>
      </c>
      <c r="AY261" s="16">
        <v>0</v>
      </c>
      <c r="AZ261" s="16">
        <v>0</v>
      </c>
      <c r="BA261">
        <f t="shared" si="222"/>
        <v>0</v>
      </c>
      <c r="BB261">
        <f t="shared" si="223"/>
        <v>0</v>
      </c>
      <c r="BC261">
        <f t="shared" si="223"/>
        <v>0</v>
      </c>
      <c r="BD261">
        <f t="shared" si="223"/>
        <v>0</v>
      </c>
      <c r="BE261">
        <f t="shared" si="224"/>
        <v>0</v>
      </c>
      <c r="BF261">
        <f t="shared" si="224"/>
        <v>0</v>
      </c>
      <c r="BG261">
        <f t="shared" si="224"/>
        <v>0</v>
      </c>
      <c r="BH261">
        <f t="shared" si="259"/>
        <v>0</v>
      </c>
      <c r="BI261">
        <f t="shared" si="227"/>
        <v>0</v>
      </c>
      <c r="BJ261">
        <f t="shared" si="227"/>
        <v>0</v>
      </c>
      <c r="BK261" s="7">
        <f t="shared" si="225"/>
        <v>3.3763710096821525E-2</v>
      </c>
    </row>
    <row r="262" spans="1:63">
      <c r="A262">
        <f t="shared" si="242"/>
        <v>2216</v>
      </c>
      <c r="B262" s="4">
        <f t="shared" si="260"/>
        <v>1286.5288507805965</v>
      </c>
      <c r="C262" s="4">
        <f t="shared" si="261"/>
        <v>3572.5762103745215</v>
      </c>
      <c r="D262" s="4">
        <f t="shared" si="262"/>
        <v>6809.4960892172639</v>
      </c>
      <c r="E262" s="11">
        <f t="shared" si="243"/>
        <v>2.5132541475967468E-7</v>
      </c>
      <c r="F262" s="11">
        <f t="shared" si="244"/>
        <v>5.0385205052980098E-7</v>
      </c>
      <c r="G262" s="11">
        <f t="shared" si="245"/>
        <v>1.1124193035924548E-6</v>
      </c>
      <c r="H262" s="4">
        <f t="shared" si="263"/>
        <v>286643.23087248829</v>
      </c>
      <c r="I262" s="4">
        <f t="shared" si="264"/>
        <v>291018.66114124842</v>
      </c>
      <c r="J262" s="4">
        <f t="shared" si="265"/>
        <v>52961.376165281588</v>
      </c>
      <c r="K262" s="4">
        <f t="shared" si="233"/>
        <v>222803.57778107238</v>
      </c>
      <c r="L262" s="4">
        <f t="shared" si="234"/>
        <v>81459.049157901725</v>
      </c>
      <c r="M262" s="4">
        <f t="shared" si="235"/>
        <v>7777.5764126137237</v>
      </c>
      <c r="N262" s="11">
        <f t="shared" si="246"/>
        <v>2.9619334847101886E-3</v>
      </c>
      <c r="O262" s="11">
        <f t="shared" si="247"/>
        <v>4.5595390132131541E-3</v>
      </c>
      <c r="P262" s="11">
        <f t="shared" si="248"/>
        <v>3.3015292295095477E-3</v>
      </c>
      <c r="Q262" s="4">
        <f t="shared" si="249"/>
        <v>2992.3342524362183</v>
      </c>
      <c r="R262" s="4">
        <f t="shared" si="250"/>
        <v>10769.56362958719</v>
      </c>
      <c r="S262" s="4">
        <f t="shared" si="251"/>
        <v>2517.6168518353261</v>
      </c>
      <c r="T262" s="4">
        <f t="shared" si="266"/>
        <v>10.439228735065933</v>
      </c>
      <c r="U262" s="4">
        <f t="shared" si="267"/>
        <v>37.006436588477364</v>
      </c>
      <c r="V262" s="4">
        <f t="shared" si="268"/>
        <v>47.53684730506928</v>
      </c>
      <c r="W262" s="11">
        <f t="shared" si="252"/>
        <v>-1.219247815263802E-2</v>
      </c>
      <c r="X262" s="11">
        <f t="shared" si="253"/>
        <v>-1.3228699347321071E-2</v>
      </c>
      <c r="Y262" s="11">
        <f t="shared" si="254"/>
        <v>-1.2203590333800474E-2</v>
      </c>
      <c r="Z262" s="4">
        <f t="shared" si="277"/>
        <v>4067.9672430855262</v>
      </c>
      <c r="AA262" s="4">
        <f t="shared" si="269"/>
        <v>51086.032068876171</v>
      </c>
      <c r="AB262" s="4">
        <f t="shared" si="270"/>
        <v>4991.8488201014097</v>
      </c>
      <c r="AC262" s="12">
        <f t="shared" si="271"/>
        <v>1.3468655086274186</v>
      </c>
      <c r="AD262" s="12">
        <f t="shared" si="272"/>
        <v>4.702149964324974</v>
      </c>
      <c r="AE262" s="12">
        <f t="shared" si="273"/>
        <v>1.9650390616471616</v>
      </c>
      <c r="AF262" s="11">
        <f t="shared" si="255"/>
        <v>-2.9039671966837322E-3</v>
      </c>
      <c r="AG262" s="11">
        <f t="shared" si="256"/>
        <v>2.0567434751257441E-3</v>
      </c>
      <c r="AH262" s="11">
        <f t="shared" si="257"/>
        <v>8.257041531207765E-4</v>
      </c>
      <c r="AI262" s="1">
        <f t="shared" si="236"/>
        <v>555257.07483419031</v>
      </c>
      <c r="AJ262" s="1">
        <f t="shared" si="237"/>
        <v>554375.60827618756</v>
      </c>
      <c r="AK262" s="1">
        <f t="shared" si="238"/>
        <v>102222.70017195216</v>
      </c>
      <c r="AL262" s="19">
        <f t="shared" si="274"/>
        <v>66.207508698721554</v>
      </c>
      <c r="AM262" s="19">
        <f t="shared" si="274"/>
        <v>29.701255932691716</v>
      </c>
      <c r="AN262" s="19">
        <f t="shared" si="274"/>
        <v>4.5243668524697771</v>
      </c>
      <c r="AO262" s="7">
        <f t="shared" si="258"/>
        <v>2.3053881018209668E-3</v>
      </c>
      <c r="AP262" s="7">
        <f t="shared" si="258"/>
        <v>3.5501244348922017E-3</v>
      </c>
      <c r="AQ262" s="7">
        <f t="shared" si="258"/>
        <v>2.5697223825316127E-3</v>
      </c>
      <c r="AR262" s="1">
        <f t="shared" si="278"/>
        <v>286643.23087248829</v>
      </c>
      <c r="AS262" s="1">
        <f t="shared" si="275"/>
        <v>291018.66114124842</v>
      </c>
      <c r="AT262" s="1">
        <f t="shared" si="276"/>
        <v>52961.376165281588</v>
      </c>
      <c r="AU262" s="1">
        <f t="shared" si="239"/>
        <v>57328.646174497662</v>
      </c>
      <c r="AV262" s="1">
        <f t="shared" si="240"/>
        <v>58203.73222824969</v>
      </c>
      <c r="AW262" s="1">
        <f t="shared" si="241"/>
        <v>10592.275233056318</v>
      </c>
      <c r="AX262" s="16">
        <v>0</v>
      </c>
      <c r="AY262" s="16">
        <v>0</v>
      </c>
      <c r="AZ262" s="16">
        <v>0</v>
      </c>
      <c r="BA262">
        <f t="shared" si="222"/>
        <v>0</v>
      </c>
      <c r="BB262">
        <f t="shared" si="223"/>
        <v>0</v>
      </c>
      <c r="BC262">
        <f t="shared" si="223"/>
        <v>0</v>
      </c>
      <c r="BD262">
        <f t="shared" si="223"/>
        <v>0</v>
      </c>
      <c r="BE262">
        <f t="shared" si="224"/>
        <v>0</v>
      </c>
      <c r="BF262">
        <f t="shared" si="224"/>
        <v>0</v>
      </c>
      <c r="BG262">
        <f t="shared" si="224"/>
        <v>0</v>
      </c>
      <c r="BH262">
        <f t="shared" si="259"/>
        <v>0</v>
      </c>
      <c r="BI262">
        <f t="shared" si="227"/>
        <v>0</v>
      </c>
      <c r="BJ262">
        <f t="shared" si="227"/>
        <v>0</v>
      </c>
      <c r="BK262" s="7">
        <f t="shared" si="225"/>
        <v>3.3726721828743117E-2</v>
      </c>
    </row>
    <row r="263" spans="1:63">
      <c r="A263">
        <f t="shared" si="242"/>
        <v>2217</v>
      </c>
      <c r="B263" s="4">
        <f t="shared" si="260"/>
        <v>1286.5291579511236</v>
      </c>
      <c r="C263" s="4">
        <f t="shared" si="261"/>
        <v>3572.5779204218784</v>
      </c>
      <c r="D263" s="4">
        <f t="shared" si="262"/>
        <v>6809.5032854814162</v>
      </c>
      <c r="E263" s="11">
        <f t="shared" si="243"/>
        <v>2.3875914402169095E-7</v>
      </c>
      <c r="F263" s="11">
        <f t="shared" si="244"/>
        <v>4.7865944800331088E-7</v>
      </c>
      <c r="G263" s="11">
        <f t="shared" si="245"/>
        <v>1.0567983384128321E-6</v>
      </c>
      <c r="H263" s="4">
        <f t="shared" si="263"/>
        <v>287483.83251128544</v>
      </c>
      <c r="I263" s="4">
        <f t="shared" si="264"/>
        <v>292332.45431140217</v>
      </c>
      <c r="J263" s="4">
        <f t="shared" si="265"/>
        <v>53134.537959707974</v>
      </c>
      <c r="K263" s="4">
        <f t="shared" si="233"/>
        <v>223456.9117493777</v>
      </c>
      <c r="L263" s="4">
        <f t="shared" si="234"/>
        <v>81826.75390796829</v>
      </c>
      <c r="M263" s="4">
        <f t="shared" si="235"/>
        <v>7802.997624363652</v>
      </c>
      <c r="N263" s="11">
        <f t="shared" si="246"/>
        <v>2.9323315846718767E-3</v>
      </c>
      <c r="O263" s="11">
        <f t="shared" si="247"/>
        <v>4.513982840062436E-3</v>
      </c>
      <c r="P263" s="11">
        <f t="shared" si="248"/>
        <v>3.2685261322151771E-3</v>
      </c>
      <c r="Q263" s="4">
        <f t="shared" si="249"/>
        <v>2964.5185233864895</v>
      </c>
      <c r="R263" s="4">
        <f t="shared" si="250"/>
        <v>10675.071950335207</v>
      </c>
      <c r="S263" s="4">
        <f t="shared" si="251"/>
        <v>2495.0239982821809</v>
      </c>
      <c r="T263" s="4">
        <f t="shared" si="266"/>
        <v>10.311948666783252</v>
      </c>
      <c r="U263" s="4">
        <f t="shared" si="267"/>
        <v>36.516889564932697</v>
      </c>
      <c r="V263" s="4">
        <f t="shared" si="268"/>
        <v>46.956727094797785</v>
      </c>
      <c r="W263" s="11">
        <f t="shared" si="252"/>
        <v>-1.219247815263802E-2</v>
      </c>
      <c r="X263" s="11">
        <f t="shared" si="253"/>
        <v>-1.3228699347321071E-2</v>
      </c>
      <c r="Y263" s="11">
        <f t="shared" si="254"/>
        <v>-1.2203590333800474E-2</v>
      </c>
      <c r="Z263" s="4">
        <f t="shared" si="277"/>
        <v>4018.5680178046709</v>
      </c>
      <c r="AA263" s="4">
        <f t="shared" si="269"/>
        <v>50744.25693857063</v>
      </c>
      <c r="AB263" s="4">
        <f t="shared" si="270"/>
        <v>4951.3003924660698</v>
      </c>
      <c r="AC263" s="12">
        <f t="shared" si="271"/>
        <v>1.3429542553720197</v>
      </c>
      <c r="AD263" s="12">
        <f t="shared" si="272"/>
        <v>4.711821080583162</v>
      </c>
      <c r="AE263" s="12">
        <f t="shared" si="273"/>
        <v>1.9666616025614081</v>
      </c>
      <c r="AF263" s="11">
        <f t="shared" si="255"/>
        <v>-2.9039671966837322E-3</v>
      </c>
      <c r="AG263" s="11">
        <f t="shared" si="256"/>
        <v>2.0567434751257441E-3</v>
      </c>
      <c r="AH263" s="11">
        <f t="shared" si="257"/>
        <v>8.257041531207765E-4</v>
      </c>
      <c r="AI263" s="1">
        <f t="shared" si="236"/>
        <v>557060.01352526888</v>
      </c>
      <c r="AJ263" s="1">
        <f t="shared" si="237"/>
        <v>557141.77967681852</v>
      </c>
      <c r="AK263" s="1">
        <f t="shared" si="238"/>
        <v>102592.70538781327</v>
      </c>
      <c r="AL263" s="19">
        <f t="shared" si="274"/>
        <v>66.358616361498733</v>
      </c>
      <c r="AM263" s="19">
        <f t="shared" si="274"/>
        <v>29.805644655581013</v>
      </c>
      <c r="AN263" s="19">
        <f t="shared" si="274"/>
        <v>4.5358769555696776</v>
      </c>
      <c r="AO263" s="7">
        <f t="shared" si="258"/>
        <v>2.2823342208027572E-3</v>
      </c>
      <c r="AP263" s="7">
        <f t="shared" si="258"/>
        <v>3.5146231905432796E-3</v>
      </c>
      <c r="AQ263" s="7">
        <f t="shared" si="258"/>
        <v>2.5440251587062965E-3</v>
      </c>
      <c r="AR263" s="1">
        <f t="shared" si="278"/>
        <v>287483.83251128544</v>
      </c>
      <c r="AS263" s="1">
        <f t="shared" si="275"/>
        <v>292332.45431140217</v>
      </c>
      <c r="AT263" s="1">
        <f t="shared" si="276"/>
        <v>53134.537959707974</v>
      </c>
      <c r="AU263" s="1">
        <f t="shared" si="239"/>
        <v>57496.766502257087</v>
      </c>
      <c r="AV263" s="1">
        <f t="shared" si="240"/>
        <v>58466.490862280436</v>
      </c>
      <c r="AW263" s="1">
        <f t="shared" si="241"/>
        <v>10626.907591941595</v>
      </c>
      <c r="AX263" s="16">
        <v>0</v>
      </c>
      <c r="AY263" s="16">
        <v>0</v>
      </c>
      <c r="AZ263" s="16">
        <v>0</v>
      </c>
      <c r="BA263">
        <f t="shared" ref="BA263:BA326" si="279">(AX263*Z263+AY263*AA263+AZ263*AB263)/(Z263+AA263+AB263)</f>
        <v>0</v>
      </c>
      <c r="BB263">
        <f t="shared" ref="BB263:BD326" si="280">BB$5*AX263^2</f>
        <v>0</v>
      </c>
      <c r="BC263">
        <f t="shared" si="280"/>
        <v>0</v>
      </c>
      <c r="BD263">
        <f t="shared" si="280"/>
        <v>0</v>
      </c>
      <c r="BE263">
        <f t="shared" ref="BE263:BG326" si="281">BB263*AR263</f>
        <v>0</v>
      </c>
      <c r="BF263">
        <f t="shared" si="281"/>
        <v>0</v>
      </c>
      <c r="BG263">
        <f t="shared" si="281"/>
        <v>0</v>
      </c>
      <c r="BH263">
        <f t="shared" si="259"/>
        <v>0</v>
      </c>
      <c r="BI263">
        <f t="shared" si="227"/>
        <v>0</v>
      </c>
      <c r="BJ263">
        <f t="shared" si="227"/>
        <v>0</v>
      </c>
      <c r="BK263" s="7">
        <f t="shared" si="225"/>
        <v>3.3690090337111317E-2</v>
      </c>
    </row>
    <row r="264" spans="1:63">
      <c r="A264">
        <f t="shared" si="242"/>
        <v>2218</v>
      </c>
      <c r="B264" s="4">
        <f t="shared" si="260"/>
        <v>1286.529449763194</v>
      </c>
      <c r="C264" s="4">
        <f t="shared" si="261"/>
        <v>3572.5795449676448</v>
      </c>
      <c r="D264" s="4">
        <f t="shared" si="262"/>
        <v>6809.5101219395856</v>
      </c>
      <c r="E264" s="11">
        <f t="shared" si="243"/>
        <v>2.268211868206064E-7</v>
      </c>
      <c r="F264" s="11">
        <f t="shared" si="244"/>
        <v>4.5472647560314529E-7</v>
      </c>
      <c r="G264" s="11">
        <f t="shared" si="245"/>
        <v>1.0039584214921904E-6</v>
      </c>
      <c r="H264" s="4">
        <f t="shared" si="263"/>
        <v>288318.4707957842</v>
      </c>
      <c r="I264" s="4">
        <f t="shared" si="264"/>
        <v>293638.98699163576</v>
      </c>
      <c r="J264" s="4">
        <f t="shared" si="265"/>
        <v>53306.527043269241</v>
      </c>
      <c r="K264" s="4">
        <f t="shared" si="233"/>
        <v>224105.6128554646</v>
      </c>
      <c r="L264" s="4">
        <f t="shared" si="234"/>
        <v>82192.427990933676</v>
      </c>
      <c r="M264" s="4">
        <f t="shared" si="235"/>
        <v>7828.2469794002873</v>
      </c>
      <c r="N264" s="11">
        <f t="shared" si="246"/>
        <v>2.9030254692432589E-3</v>
      </c>
      <c r="O264" s="11">
        <f t="shared" si="247"/>
        <v>4.4688816982361157E-3</v>
      </c>
      <c r="P264" s="11">
        <f t="shared" si="248"/>
        <v>3.235853226175367E-3</v>
      </c>
      <c r="Q264" s="4">
        <f t="shared" si="249"/>
        <v>2936.8755056255604</v>
      </c>
      <c r="R264" s="4">
        <f t="shared" si="250"/>
        <v>10580.9339946031</v>
      </c>
      <c r="S264" s="4">
        <f t="shared" si="251"/>
        <v>2472.5532352561067</v>
      </c>
      <c r="T264" s="4">
        <f t="shared" si="266"/>
        <v>10.186220457952372</v>
      </c>
      <c r="U264" s="4">
        <f t="shared" si="267"/>
        <v>36.033818611778877</v>
      </c>
      <c r="V264" s="4">
        <f t="shared" si="268"/>
        <v>46.3836864339168</v>
      </c>
      <c r="W264" s="11">
        <f t="shared" si="252"/>
        <v>-1.219247815263802E-2</v>
      </c>
      <c r="X264" s="11">
        <f t="shared" si="253"/>
        <v>-1.3228699347321071E-2</v>
      </c>
      <c r="Y264" s="11">
        <f t="shared" si="254"/>
        <v>-1.2203590333800474E-2</v>
      </c>
      <c r="Z264" s="4">
        <f t="shared" si="277"/>
        <v>3969.651454835257</v>
      </c>
      <c r="AA264" s="4">
        <f t="shared" si="269"/>
        <v>50402.48125213998</v>
      </c>
      <c r="AB264" s="4">
        <f t="shared" si="270"/>
        <v>4910.9195160904319</v>
      </c>
      <c r="AC264" s="12">
        <f t="shared" si="271"/>
        <v>1.3390543602677725</v>
      </c>
      <c r="AD264" s="12">
        <f t="shared" si="272"/>
        <v>4.7215120878466115</v>
      </c>
      <c r="AE264" s="12">
        <f t="shared" si="273"/>
        <v>1.9682854832144263</v>
      </c>
      <c r="AF264" s="11">
        <f t="shared" si="255"/>
        <v>-2.9039671966837322E-3</v>
      </c>
      <c r="AG264" s="11">
        <f t="shared" si="256"/>
        <v>2.0567434751257441E-3</v>
      </c>
      <c r="AH264" s="11">
        <f t="shared" si="257"/>
        <v>8.257041531207765E-4</v>
      </c>
      <c r="AI264" s="1">
        <f t="shared" si="236"/>
        <v>558850.77867499902</v>
      </c>
      <c r="AJ264" s="1">
        <f t="shared" si="237"/>
        <v>559894.0925714171</v>
      </c>
      <c r="AK264" s="1">
        <f t="shared" si="238"/>
        <v>102960.34244097355</v>
      </c>
      <c r="AL264" s="19">
        <f t="shared" si="274"/>
        <v>66.508554377056029</v>
      </c>
      <c r="AM264" s="19">
        <f t="shared" si="274"/>
        <v>29.909352709397456</v>
      </c>
      <c r="AN264" s="19">
        <f t="shared" si="274"/>
        <v>4.547300946810525</v>
      </c>
      <c r="AO264" s="7">
        <f t="shared" si="258"/>
        <v>2.2595108785947297E-3</v>
      </c>
      <c r="AP264" s="7">
        <f t="shared" si="258"/>
        <v>3.4794769586378466E-3</v>
      </c>
      <c r="AQ264" s="7">
        <f t="shared" si="258"/>
        <v>2.5185849071192334E-3</v>
      </c>
      <c r="AR264" s="1">
        <f t="shared" si="278"/>
        <v>288318.4707957842</v>
      </c>
      <c r="AS264" s="1">
        <f t="shared" si="275"/>
        <v>293638.98699163576</v>
      </c>
      <c r="AT264" s="1">
        <f t="shared" si="276"/>
        <v>53306.527043269241</v>
      </c>
      <c r="AU264" s="1">
        <f t="shared" si="239"/>
        <v>57663.694159156847</v>
      </c>
      <c r="AV264" s="1">
        <f t="shared" si="240"/>
        <v>58727.797398327151</v>
      </c>
      <c r="AW264" s="1">
        <f t="shared" si="241"/>
        <v>10661.305408653849</v>
      </c>
      <c r="AX264" s="16">
        <v>0</v>
      </c>
      <c r="AY264" s="16">
        <v>0</v>
      </c>
      <c r="AZ264" s="16">
        <v>0</v>
      </c>
      <c r="BA264">
        <f t="shared" si="279"/>
        <v>0</v>
      </c>
      <c r="BB264">
        <f t="shared" si="280"/>
        <v>0</v>
      </c>
      <c r="BC264">
        <f t="shared" si="280"/>
        <v>0</v>
      </c>
      <c r="BD264">
        <f t="shared" si="280"/>
        <v>0</v>
      </c>
      <c r="BE264">
        <f t="shared" si="281"/>
        <v>0</v>
      </c>
      <c r="BF264">
        <f t="shared" si="281"/>
        <v>0</v>
      </c>
      <c r="BG264">
        <f t="shared" si="281"/>
        <v>0</v>
      </c>
      <c r="BH264">
        <f t="shared" si="259"/>
        <v>0</v>
      </c>
      <c r="BI264">
        <f t="shared" si="227"/>
        <v>0</v>
      </c>
      <c r="BJ264">
        <f t="shared" si="227"/>
        <v>0</v>
      </c>
      <c r="BK264" s="7">
        <f t="shared" ref="BK264:BK327" si="282">SUM(H264:J264)*SUM(B263:D263)/SUM(H263:J263)/SUM(B264:D264)-1+BK$5</f>
        <v>3.3653812328173077E-2</v>
      </c>
    </row>
    <row r="265" spans="1:63">
      <c r="A265">
        <f t="shared" si="242"/>
        <v>2219</v>
      </c>
      <c r="B265" s="4">
        <f t="shared" si="260"/>
        <v>1286.5297269847238</v>
      </c>
      <c r="C265" s="4">
        <f t="shared" si="261"/>
        <v>3572.581088286825</v>
      </c>
      <c r="D265" s="4">
        <f t="shared" si="262"/>
        <v>6809.5166165813671</v>
      </c>
      <c r="E265" s="11">
        <f t="shared" si="243"/>
        <v>2.1548012747957606E-7</v>
      </c>
      <c r="F265" s="11">
        <f t="shared" si="244"/>
        <v>4.3199015182298802E-7</v>
      </c>
      <c r="G265" s="11">
        <f t="shared" si="245"/>
        <v>9.5376050041758084E-7</v>
      </c>
      <c r="H265" s="4">
        <f t="shared" si="263"/>
        <v>289147.16389813292</v>
      </c>
      <c r="I265" s="4">
        <f t="shared" si="264"/>
        <v>294938.24112220295</v>
      </c>
      <c r="J265" s="4">
        <f t="shared" si="265"/>
        <v>53477.34589033205</v>
      </c>
      <c r="K265" s="4">
        <f t="shared" si="233"/>
        <v>224749.69511650177</v>
      </c>
      <c r="L265" s="4">
        <f t="shared" si="234"/>
        <v>82556.066281937339</v>
      </c>
      <c r="M265" s="4">
        <f t="shared" si="235"/>
        <v>7853.3248248654227</v>
      </c>
      <c r="N265" s="11">
        <f t="shared" si="246"/>
        <v>2.8740121803756402E-3</v>
      </c>
      <c r="O265" s="11">
        <f t="shared" si="247"/>
        <v>4.4242310379707384E-3</v>
      </c>
      <c r="P265" s="11">
        <f t="shared" si="248"/>
        <v>3.2035071876406196E-3</v>
      </c>
      <c r="Q265" s="4">
        <f t="shared" si="249"/>
        <v>2909.4060460547935</v>
      </c>
      <c r="R265" s="4">
        <f t="shared" si="250"/>
        <v>10487.159758468986</v>
      </c>
      <c r="S265" s="4">
        <f t="shared" si="251"/>
        <v>2450.2057247510938</v>
      </c>
      <c r="T265" s="4">
        <f t="shared" si="266"/>
        <v>10.062025187560833</v>
      </c>
      <c r="U265" s="4">
        <f t="shared" si="267"/>
        <v>35.55713805902775</v>
      </c>
      <c r="V265" s="4">
        <f t="shared" si="268"/>
        <v>45.817638926505822</v>
      </c>
      <c r="W265" s="11">
        <f t="shared" si="252"/>
        <v>-1.219247815263802E-2</v>
      </c>
      <c r="X265" s="11">
        <f t="shared" si="253"/>
        <v>-1.3228699347321071E-2</v>
      </c>
      <c r="Y265" s="11">
        <f t="shared" si="254"/>
        <v>-1.2203590333800474E-2</v>
      </c>
      <c r="Z265" s="4">
        <f t="shared" si="277"/>
        <v>3921.2157055722437</v>
      </c>
      <c r="AA265" s="4">
        <f t="shared" si="269"/>
        <v>50060.758562708565</v>
      </c>
      <c r="AB265" s="4">
        <f t="shared" si="270"/>
        <v>4870.7090861023898</v>
      </c>
      <c r="AC265" s="12">
        <f t="shared" si="271"/>
        <v>1.3351657903309786</v>
      </c>
      <c r="AD265" s="12">
        <f t="shared" si="272"/>
        <v>4.7312230270260169</v>
      </c>
      <c r="AE265" s="12">
        <f t="shared" si="273"/>
        <v>1.9699107047124438</v>
      </c>
      <c r="AF265" s="11">
        <f t="shared" si="255"/>
        <v>-2.9039671966837322E-3</v>
      </c>
      <c r="AG265" s="11">
        <f t="shared" si="256"/>
        <v>2.0567434751257441E-3</v>
      </c>
      <c r="AH265" s="11">
        <f t="shared" si="257"/>
        <v>8.257041531207765E-4</v>
      </c>
      <c r="AI265" s="1">
        <f t="shared" si="236"/>
        <v>560629.39496665599</v>
      </c>
      <c r="AJ265" s="1">
        <f t="shared" si="237"/>
        <v>562632.48071260261</v>
      </c>
      <c r="AK265" s="1">
        <f t="shared" si="238"/>
        <v>103325.61360553004</v>
      </c>
      <c r="AL265" s="19">
        <f t="shared" si="274"/>
        <v>66.657328411169246</v>
      </c>
      <c r="AM265" s="19">
        <f t="shared" si="274"/>
        <v>30.012380923961576</v>
      </c>
      <c r="AN265" s="19">
        <f t="shared" si="274"/>
        <v>4.5586391827079629</v>
      </c>
      <c r="AO265" s="7">
        <f t="shared" si="258"/>
        <v>2.2369157698087822E-3</v>
      </c>
      <c r="AP265" s="7">
        <f t="shared" si="258"/>
        <v>3.4446821890514682E-3</v>
      </c>
      <c r="AQ265" s="7">
        <f t="shared" si="258"/>
        <v>2.4933990580480411E-3</v>
      </c>
      <c r="AR265" s="1">
        <f t="shared" si="278"/>
        <v>289147.16389813292</v>
      </c>
      <c r="AS265" s="1">
        <f t="shared" si="275"/>
        <v>294938.24112220295</v>
      </c>
      <c r="AT265" s="1">
        <f t="shared" si="276"/>
        <v>53477.34589033205</v>
      </c>
      <c r="AU265" s="1">
        <f t="shared" si="239"/>
        <v>57829.432779626586</v>
      </c>
      <c r="AV265" s="1">
        <f t="shared" si="240"/>
        <v>58987.648224440592</v>
      </c>
      <c r="AW265" s="1">
        <f t="shared" si="241"/>
        <v>10695.469178066411</v>
      </c>
      <c r="AX265" s="16">
        <v>0</v>
      </c>
      <c r="AY265" s="16">
        <v>0</v>
      </c>
      <c r="AZ265" s="16">
        <v>0</v>
      </c>
      <c r="BA265">
        <f t="shared" si="279"/>
        <v>0</v>
      </c>
      <c r="BB265">
        <f t="shared" si="280"/>
        <v>0</v>
      </c>
      <c r="BC265">
        <f t="shared" si="280"/>
        <v>0</v>
      </c>
      <c r="BD265">
        <f t="shared" si="280"/>
        <v>0</v>
      </c>
      <c r="BE265">
        <f t="shared" si="281"/>
        <v>0</v>
      </c>
      <c r="BF265">
        <f t="shared" si="281"/>
        <v>0</v>
      </c>
      <c r="BG265">
        <f t="shared" si="281"/>
        <v>0</v>
      </c>
      <c r="BH265">
        <f t="shared" si="259"/>
        <v>0</v>
      </c>
      <c r="BI265">
        <f t="shared" si="227"/>
        <v>0</v>
      </c>
      <c r="BJ265">
        <f t="shared" si="227"/>
        <v>0</v>
      </c>
      <c r="BK265" s="7">
        <f t="shared" si="282"/>
        <v>3.361788453487688E-2</v>
      </c>
    </row>
    <row r="266" spans="1:63">
      <c r="A266">
        <f t="shared" si="242"/>
        <v>2220</v>
      </c>
      <c r="B266" s="4">
        <f t="shared" si="260"/>
        <v>1286.529990345234</v>
      </c>
      <c r="C266" s="4">
        <f t="shared" si="261"/>
        <v>3572.5825544406789</v>
      </c>
      <c r="D266" s="4">
        <f t="shared" si="262"/>
        <v>6809.5227864969447</v>
      </c>
      <c r="E266" s="11">
        <f t="shared" si="243"/>
        <v>2.0470612110559724E-7</v>
      </c>
      <c r="F266" s="11">
        <f t="shared" si="244"/>
        <v>4.103906442318386E-7</v>
      </c>
      <c r="G266" s="11">
        <f t="shared" si="245"/>
        <v>9.0607247539670173E-7</v>
      </c>
      <c r="H266" s="4">
        <f t="shared" si="263"/>
        <v>289969.93044078996</v>
      </c>
      <c r="I266" s="4">
        <f t="shared" si="264"/>
        <v>296230.19996158872</v>
      </c>
      <c r="J266" s="4">
        <f t="shared" si="265"/>
        <v>53646.997084109156</v>
      </c>
      <c r="K266" s="4">
        <f t="shared" si="233"/>
        <v>225389.17290453365</v>
      </c>
      <c r="L266" s="4">
        <f t="shared" si="234"/>
        <v>82917.664028051076</v>
      </c>
      <c r="M266" s="4">
        <f t="shared" si="235"/>
        <v>7878.2315246068865</v>
      </c>
      <c r="N266" s="11">
        <f t="shared" si="246"/>
        <v>2.8452887898264834E-3</v>
      </c>
      <c r="O266" s="11">
        <f t="shared" si="247"/>
        <v>4.3800263554085728E-3</v>
      </c>
      <c r="P266" s="11">
        <f t="shared" si="248"/>
        <v>3.1714847274117997E-3</v>
      </c>
      <c r="Q266" s="4">
        <f t="shared" si="249"/>
        <v>2882.1109362362722</v>
      </c>
      <c r="R266" s="4">
        <f t="shared" si="250"/>
        <v>10393.758929098176</v>
      </c>
      <c r="S266" s="4">
        <f t="shared" si="251"/>
        <v>2427.9825762757955</v>
      </c>
      <c r="T266" s="4">
        <f t="shared" si="266"/>
        <v>9.9393441652902048</v>
      </c>
      <c r="U266" s="4">
        <f t="shared" si="267"/>
        <v>35.086763369993683</v>
      </c>
      <c r="V266" s="4">
        <f t="shared" si="268"/>
        <v>45.258499230984754</v>
      </c>
      <c r="W266" s="11">
        <f t="shared" si="252"/>
        <v>-1.219247815263802E-2</v>
      </c>
      <c r="X266" s="11">
        <f t="shared" si="253"/>
        <v>-1.3228699347321071E-2</v>
      </c>
      <c r="Y266" s="11">
        <f t="shared" si="254"/>
        <v>-1.2203590333800474E-2</v>
      </c>
      <c r="Z266" s="4">
        <f t="shared" si="277"/>
        <v>3873.2588478162234</v>
      </c>
      <c r="AA266" s="4">
        <f t="shared" si="269"/>
        <v>49719.141367054617</v>
      </c>
      <c r="AB266" s="4">
        <f t="shared" si="270"/>
        <v>4830.6719010121396</v>
      </c>
      <c r="AC266" s="12">
        <f t="shared" si="271"/>
        <v>1.3312885126737231</v>
      </c>
      <c r="AD266" s="12">
        <f t="shared" si="272"/>
        <v>4.740953939116217</v>
      </c>
      <c r="AE266" s="12">
        <f t="shared" si="273"/>
        <v>1.971537268162602</v>
      </c>
      <c r="AF266" s="11">
        <f t="shared" si="255"/>
        <v>-2.9039671966837322E-3</v>
      </c>
      <c r="AG266" s="11">
        <f t="shared" si="256"/>
        <v>2.0567434751257441E-3</v>
      </c>
      <c r="AH266" s="11">
        <f t="shared" si="257"/>
        <v>8.257041531207765E-4</v>
      </c>
      <c r="AI266" s="1">
        <f t="shared" si="236"/>
        <v>562395.88824961695</v>
      </c>
      <c r="AJ266" s="1">
        <f t="shared" si="237"/>
        <v>565356.88086578296</v>
      </c>
      <c r="AK266" s="1">
        <f t="shared" si="238"/>
        <v>103688.52142304345</v>
      </c>
      <c r="AL266" s="19">
        <f t="shared" si="274"/>
        <v>66.80494417197454</v>
      </c>
      <c r="AM266" s="19">
        <f t="shared" si="274"/>
        <v>30.114730206841177</v>
      </c>
      <c r="AN266" s="19">
        <f t="shared" si="274"/>
        <v>4.5698920242856662</v>
      </c>
      <c r="AO266" s="7">
        <f t="shared" ref="AO266:AQ281" si="283">AO$5*AO265</f>
        <v>2.2145466121106941E-3</v>
      </c>
      <c r="AP266" s="7">
        <f t="shared" si="283"/>
        <v>3.4102353671609533E-3</v>
      </c>
      <c r="AQ266" s="7">
        <f t="shared" si="283"/>
        <v>2.4684650674675606E-3</v>
      </c>
      <c r="AR266" s="1">
        <f t="shared" si="278"/>
        <v>289969.93044078996</v>
      </c>
      <c r="AS266" s="1">
        <f t="shared" si="275"/>
        <v>296230.19996158872</v>
      </c>
      <c r="AT266" s="1">
        <f t="shared" si="276"/>
        <v>53646.997084109156</v>
      </c>
      <c r="AU266" s="1">
        <f t="shared" si="239"/>
        <v>57993.986088157995</v>
      </c>
      <c r="AV266" s="1">
        <f t="shared" si="240"/>
        <v>59246.039992317747</v>
      </c>
      <c r="AW266" s="1">
        <f t="shared" si="241"/>
        <v>10729.399416821832</v>
      </c>
      <c r="AX266" s="16">
        <v>0</v>
      </c>
      <c r="AY266" s="16">
        <v>0</v>
      </c>
      <c r="AZ266" s="16">
        <v>0</v>
      </c>
      <c r="BA266">
        <f t="shared" si="279"/>
        <v>0</v>
      </c>
      <c r="BB266">
        <f t="shared" si="280"/>
        <v>0</v>
      </c>
      <c r="BC266">
        <f t="shared" si="280"/>
        <v>0</v>
      </c>
      <c r="BD266">
        <f t="shared" si="280"/>
        <v>0</v>
      </c>
      <c r="BE266">
        <f t="shared" si="281"/>
        <v>0</v>
      </c>
      <c r="BF266">
        <f t="shared" si="281"/>
        <v>0</v>
      </c>
      <c r="BG266">
        <f t="shared" si="281"/>
        <v>0</v>
      </c>
      <c r="BH266">
        <f t="shared" si="259"/>
        <v>0</v>
      </c>
      <c r="BI266">
        <f t="shared" si="227"/>
        <v>0</v>
      </c>
      <c r="BJ266">
        <f t="shared" si="227"/>
        <v>0</v>
      </c>
      <c r="BK266" s="7">
        <f t="shared" si="282"/>
        <v>3.3582303716776146E-2</v>
      </c>
    </row>
    <row r="267" spans="1:63">
      <c r="A267">
        <f t="shared" si="242"/>
        <v>2221</v>
      </c>
      <c r="B267" s="4">
        <f t="shared" si="260"/>
        <v>1286.5302405377697</v>
      </c>
      <c r="C267" s="4">
        <f t="shared" si="261"/>
        <v>3572.5839472874122</v>
      </c>
      <c r="D267" s="4">
        <f t="shared" si="262"/>
        <v>6809.5286479220531</v>
      </c>
      <c r="E267" s="11">
        <f t="shared" si="243"/>
        <v>1.9447081505031737E-7</v>
      </c>
      <c r="F267" s="11">
        <f t="shared" si="244"/>
        <v>3.8987111202024668E-7</v>
      </c>
      <c r="G267" s="11">
        <f t="shared" si="245"/>
        <v>8.607688516268666E-7</v>
      </c>
      <c r="H267" s="4">
        <f t="shared" si="263"/>
        <v>290786.78948447737</v>
      </c>
      <c r="I267" s="4">
        <f t="shared" si="264"/>
        <v>297514.84806647676</v>
      </c>
      <c r="J267" s="4">
        <f t="shared" si="265"/>
        <v>53815.483314233374</v>
      </c>
      <c r="K267" s="4">
        <f t="shared" si="233"/>
        <v>226024.06093690303</v>
      </c>
      <c r="L267" s="4">
        <f t="shared" si="234"/>
        <v>83277.21684255272</v>
      </c>
      <c r="M267" s="4">
        <f t="shared" si="235"/>
        <v>7902.9674587910458</v>
      </c>
      <c r="N267" s="11">
        <f t="shared" si="246"/>
        <v>2.816852398842995E-3</v>
      </c>
      <c r="O267" s="11">
        <f t="shared" si="247"/>
        <v>4.33626319212288E-3</v>
      </c>
      <c r="P267" s="11">
        <f t="shared" si="248"/>
        <v>3.1397825904073695E-3</v>
      </c>
      <c r="Q267" s="4">
        <f t="shared" si="249"/>
        <v>2854.9909135260041</v>
      </c>
      <c r="R267" s="4">
        <f t="shared" si="250"/>
        <v>10300.740888906279</v>
      </c>
      <c r="S267" s="4">
        <f t="shared" si="251"/>
        <v>2405.8848478221944</v>
      </c>
      <c r="T267" s="4">
        <f t="shared" si="266"/>
        <v>9.8181589287033546</v>
      </c>
      <c r="U267" s="4">
        <f t="shared" si="267"/>
        <v>34.622611126301436</v>
      </c>
      <c r="V267" s="4">
        <f t="shared" si="268"/>
        <v>44.706183047247194</v>
      </c>
      <c r="W267" s="11">
        <f t="shared" si="252"/>
        <v>-1.219247815263802E-2</v>
      </c>
      <c r="X267" s="11">
        <f t="shared" si="253"/>
        <v>-1.3228699347321071E-2</v>
      </c>
      <c r="Y267" s="11">
        <f t="shared" si="254"/>
        <v>-1.2203590333800474E-2</v>
      </c>
      <c r="Z267" s="4">
        <f t="shared" si="277"/>
        <v>3825.7788884148486</v>
      </c>
      <c r="AA267" s="4">
        <f t="shared" si="269"/>
        <v>49377.681112144877</v>
      </c>
      <c r="AB267" s="4">
        <f t="shared" si="270"/>
        <v>4790.8106642201237</v>
      </c>
      <c r="AC267" s="12">
        <f t="shared" si="271"/>
        <v>1.3274224945035966</v>
      </c>
      <c r="AD267" s="12">
        <f t="shared" si="272"/>
        <v>4.7507048651963659</v>
      </c>
      <c r="AE267" s="12">
        <f t="shared" si="273"/>
        <v>1.9731651746729562</v>
      </c>
      <c r="AF267" s="11">
        <f t="shared" si="255"/>
        <v>-2.9039671966837322E-3</v>
      </c>
      <c r="AG267" s="11">
        <f t="shared" si="256"/>
        <v>2.0567434751257441E-3</v>
      </c>
      <c r="AH267" s="11">
        <f t="shared" si="257"/>
        <v>8.257041531207765E-4</v>
      </c>
      <c r="AI267" s="1">
        <f t="shared" si="236"/>
        <v>564150.28551281325</v>
      </c>
      <c r="AJ267" s="1">
        <f t="shared" si="237"/>
        <v>568067.23277152248</v>
      </c>
      <c r="AK267" s="1">
        <f t="shared" si="238"/>
        <v>104049.06869756094</v>
      </c>
      <c r="AL267" s="19">
        <f t="shared" si="274"/>
        <v>66.951407408134941</v>
      </c>
      <c r="AM267" s="19">
        <f t="shared" si="274"/>
        <v>30.216401541684821</v>
      </c>
      <c r="AN267" s="19">
        <f t="shared" si="274"/>
        <v>4.5810598369214741</v>
      </c>
      <c r="AO267" s="7">
        <f t="shared" si="283"/>
        <v>2.1924011459895872E-3</v>
      </c>
      <c r="AP267" s="7">
        <f t="shared" si="283"/>
        <v>3.3761330134893437E-3</v>
      </c>
      <c r="AQ267" s="7">
        <f t="shared" si="283"/>
        <v>2.4437804167928849E-3</v>
      </c>
      <c r="AR267" s="1">
        <f t="shared" si="278"/>
        <v>290786.78948447737</v>
      </c>
      <c r="AS267" s="1">
        <f t="shared" si="275"/>
        <v>297514.84806647676</v>
      </c>
      <c r="AT267" s="1">
        <f t="shared" si="276"/>
        <v>53815.483314233374</v>
      </c>
      <c r="AU267" s="1">
        <f t="shared" si="239"/>
        <v>58157.357896895475</v>
      </c>
      <c r="AV267" s="1">
        <f t="shared" si="240"/>
        <v>59502.969613295354</v>
      </c>
      <c r="AW267" s="1">
        <f t="shared" si="241"/>
        <v>10763.096662846676</v>
      </c>
      <c r="AX267" s="16">
        <v>0</v>
      </c>
      <c r="AY267" s="16">
        <v>0</v>
      </c>
      <c r="AZ267" s="16">
        <v>0</v>
      </c>
      <c r="BA267">
        <f t="shared" si="279"/>
        <v>0</v>
      </c>
      <c r="BB267">
        <f t="shared" si="280"/>
        <v>0</v>
      </c>
      <c r="BC267">
        <f t="shared" si="280"/>
        <v>0</v>
      </c>
      <c r="BD267">
        <f t="shared" si="280"/>
        <v>0</v>
      </c>
      <c r="BE267">
        <f t="shared" si="281"/>
        <v>0</v>
      </c>
      <c r="BF267">
        <f t="shared" si="281"/>
        <v>0</v>
      </c>
      <c r="BG267">
        <f t="shared" si="281"/>
        <v>0</v>
      </c>
      <c r="BH267">
        <f t="shared" si="259"/>
        <v>0</v>
      </c>
      <c r="BI267">
        <f t="shared" si="227"/>
        <v>0</v>
      </c>
      <c r="BJ267">
        <f t="shared" si="227"/>
        <v>0</v>
      </c>
      <c r="BK267" s="7">
        <f t="shared" si="282"/>
        <v>3.3547066659929986E-2</v>
      </c>
    </row>
    <row r="268" spans="1:63">
      <c r="A268">
        <f t="shared" si="242"/>
        <v>2222</v>
      </c>
      <c r="B268" s="4">
        <f t="shared" si="260"/>
        <v>1286.5304782207249</v>
      </c>
      <c r="C268" s="4">
        <f t="shared" si="261"/>
        <v>3572.5852704923245</v>
      </c>
      <c r="D268" s="4">
        <f t="shared" si="262"/>
        <v>6809.5342162806992</v>
      </c>
      <c r="E268" s="11">
        <f t="shared" si="243"/>
        <v>1.8474727429780148E-7</v>
      </c>
      <c r="F268" s="11">
        <f t="shared" si="244"/>
        <v>3.7037755641923434E-7</v>
      </c>
      <c r="G268" s="11">
        <f t="shared" si="245"/>
        <v>8.1773040904552326E-7</v>
      </c>
      <c r="H268" s="4">
        <f t="shared" si="263"/>
        <v>291597.76051627944</v>
      </c>
      <c r="I268" s="4">
        <f t="shared" si="264"/>
        <v>298792.17127171555</v>
      </c>
      <c r="J268" s="4">
        <f t="shared" si="265"/>
        <v>53982.807374350625</v>
      </c>
      <c r="K268" s="4">
        <f t="shared" si="233"/>
        <v>226654.37426679538</v>
      </c>
      <c r="L268" s="4">
        <f t="shared" si="234"/>
        <v>83634.720699203957</v>
      </c>
      <c r="M268" s="4">
        <f t="shared" si="235"/>
        <v>7927.5330235194124</v>
      </c>
      <c r="N268" s="11">
        <f t="shared" si="246"/>
        <v>2.7887001378508192E-3</v>
      </c>
      <c r="O268" s="11">
        <f t="shared" si="247"/>
        <v>4.2929371346205336E-3</v>
      </c>
      <c r="P268" s="11">
        <f t="shared" si="248"/>
        <v>3.1083975552803622E-3</v>
      </c>
      <c r="Q268" s="4">
        <f t="shared" si="249"/>
        <v>2828.0466621962214</v>
      </c>
      <c r="R268" s="4">
        <f t="shared" si="250"/>
        <v>10208.114719749381</v>
      </c>
      <c r="S268" s="4">
        <f t="shared" si="251"/>
        <v>2383.9135468269501</v>
      </c>
      <c r="T268" s="4">
        <f t="shared" si="266"/>
        <v>9.6984512404660119</v>
      </c>
      <c r="U268" s="4">
        <f t="shared" si="267"/>
        <v>34.164599013092378</v>
      </c>
      <c r="V268" s="4">
        <f t="shared" si="268"/>
        <v>44.160607103950696</v>
      </c>
      <c r="W268" s="11">
        <f t="shared" si="252"/>
        <v>-1.219247815263802E-2</v>
      </c>
      <c r="X268" s="11">
        <f t="shared" si="253"/>
        <v>-1.3228699347321071E-2</v>
      </c>
      <c r="Y268" s="11">
        <f t="shared" si="254"/>
        <v>-1.2203590333800474E-2</v>
      </c>
      <c r="Z268" s="4">
        <f t="shared" si="277"/>
        <v>3778.7737658538422</v>
      </c>
      <c r="AA268" s="4">
        <f t="shared" si="269"/>
        <v>49036.428201973329</v>
      </c>
      <c r="AB268" s="4">
        <f t="shared" si="270"/>
        <v>4751.1279855192615</v>
      </c>
      <c r="AC268" s="12">
        <f t="shared" si="271"/>
        <v>1.3235677031234181</v>
      </c>
      <c r="AD268" s="12">
        <f t="shared" si="272"/>
        <v>4.7604758464301069</v>
      </c>
      <c r="AE268" s="12">
        <f t="shared" si="273"/>
        <v>1.974794425352477</v>
      </c>
      <c r="AF268" s="11">
        <f t="shared" si="255"/>
        <v>-2.9039671966837322E-3</v>
      </c>
      <c r="AG268" s="11">
        <f t="shared" si="256"/>
        <v>2.0567434751257441E-3</v>
      </c>
      <c r="AH268" s="11">
        <f t="shared" si="257"/>
        <v>8.257041531207765E-4</v>
      </c>
      <c r="AI268" s="1">
        <f t="shared" si="236"/>
        <v>565892.61485842743</v>
      </c>
      <c r="AJ268" s="1">
        <f t="shared" si="237"/>
        <v>570763.4791076656</v>
      </c>
      <c r="AK268" s="1">
        <f t="shared" si="238"/>
        <v>104407.25849065153</v>
      </c>
      <c r="AL268" s="19">
        <f t="shared" si="274"/>
        <v>67.096723907038879</v>
      </c>
      <c r="AM268" s="19">
        <f t="shared" si="274"/>
        <v>30.317395986570617</v>
      </c>
      <c r="AN268" s="19">
        <f t="shared" si="274"/>
        <v>4.5921429901959225</v>
      </c>
      <c r="AO268" s="7">
        <f t="shared" si="283"/>
        <v>2.1704771345296913E-3</v>
      </c>
      <c r="AP268" s="7">
        <f t="shared" si="283"/>
        <v>3.3423716833544501E-3</v>
      </c>
      <c r="AQ268" s="7">
        <f t="shared" si="283"/>
        <v>2.4193426126249561E-3</v>
      </c>
      <c r="AR268" s="1">
        <f t="shared" si="278"/>
        <v>291597.76051627944</v>
      </c>
      <c r="AS268" s="1">
        <f t="shared" si="275"/>
        <v>298792.17127171555</v>
      </c>
      <c r="AT268" s="1">
        <f t="shared" si="276"/>
        <v>53982.807374350625</v>
      </c>
      <c r="AU268" s="1">
        <f t="shared" si="239"/>
        <v>58319.55210325589</v>
      </c>
      <c r="AV268" s="1">
        <f t="shared" si="240"/>
        <v>59758.434254343112</v>
      </c>
      <c r="AW268" s="1">
        <f t="shared" si="241"/>
        <v>10796.561474870126</v>
      </c>
      <c r="AX268" s="16">
        <v>0</v>
      </c>
      <c r="AY268" s="16">
        <v>0</v>
      </c>
      <c r="AZ268" s="16">
        <v>0</v>
      </c>
      <c r="BA268">
        <f t="shared" si="279"/>
        <v>0</v>
      </c>
      <c r="BB268">
        <f t="shared" si="280"/>
        <v>0</v>
      </c>
      <c r="BC268">
        <f t="shared" si="280"/>
        <v>0</v>
      </c>
      <c r="BD268">
        <f t="shared" si="280"/>
        <v>0</v>
      </c>
      <c r="BE268">
        <f t="shared" si="281"/>
        <v>0</v>
      </c>
      <c r="BF268">
        <f t="shared" si="281"/>
        <v>0</v>
      </c>
      <c r="BG268">
        <f t="shared" si="281"/>
        <v>0</v>
      </c>
      <c r="BH268">
        <f t="shared" si="259"/>
        <v>0</v>
      </c>
      <c r="BI268">
        <f t="shared" si="227"/>
        <v>0</v>
      </c>
      <c r="BJ268">
        <f t="shared" si="227"/>
        <v>0</v>
      </c>
      <c r="BK268" s="7">
        <f t="shared" si="282"/>
        <v>3.3512170176783512E-2</v>
      </c>
    </row>
    <row r="269" spans="1:63">
      <c r="A269">
        <f t="shared" si="242"/>
        <v>2223</v>
      </c>
      <c r="B269" s="4">
        <f t="shared" si="260"/>
        <v>1286.5307040195742</v>
      </c>
      <c r="C269" s="4">
        <f t="shared" si="261"/>
        <v>3572.5865275374572</v>
      </c>
      <c r="D269" s="4">
        <f t="shared" si="262"/>
        <v>6809.5395062257394</v>
      </c>
      <c r="E269" s="11">
        <f t="shared" si="243"/>
        <v>1.755099105829114E-7</v>
      </c>
      <c r="F269" s="11">
        <f t="shared" si="244"/>
        <v>3.518586785982726E-7</v>
      </c>
      <c r="G269" s="11">
        <f t="shared" si="245"/>
        <v>7.7684388859324704E-7</v>
      </c>
      <c r="H269" s="4">
        <f t="shared" si="263"/>
        <v>292402.86343788938</v>
      </c>
      <c r="I269" s="4">
        <f t="shared" si="264"/>
        <v>300062.15667030297</v>
      </c>
      <c r="J269" s="4">
        <f t="shared" si="265"/>
        <v>54148.972159731573</v>
      </c>
      <c r="K269" s="4">
        <f t="shared" si="233"/>
        <v>227280.12827390752</v>
      </c>
      <c r="L269" s="4">
        <f t="shared" si="234"/>
        <v>83990.171926537601</v>
      </c>
      <c r="M269" s="4">
        <f t="shared" si="235"/>
        <v>7951.9286304492307</v>
      </c>
      <c r="N269" s="11">
        <f t="shared" si="246"/>
        <v>2.7608291661540552E-3</v>
      </c>
      <c r="O269" s="11">
        <f t="shared" si="247"/>
        <v>4.2500438138848295E-3</v>
      </c>
      <c r="P269" s="11">
        <f t="shared" si="248"/>
        <v>3.0773264340169248E-3</v>
      </c>
      <c r="Q269" s="4">
        <f t="shared" si="249"/>
        <v>2801.2788145465879</v>
      </c>
      <c r="R269" s="4">
        <f t="shared" si="250"/>
        <v>10115.889207138225</v>
      </c>
      <c r="S269" s="4">
        <f t="shared" si="251"/>
        <v>2362.0696311251704</v>
      </c>
      <c r="T269" s="4">
        <f t="shared" si="266"/>
        <v>9.5802030856022053</v>
      </c>
      <c r="U269" s="4">
        <f t="shared" si="267"/>
        <v>33.712645804426394</v>
      </c>
      <c r="V269" s="4">
        <f t="shared" si="268"/>
        <v>43.621689145962165</v>
      </c>
      <c r="W269" s="11">
        <f t="shared" si="252"/>
        <v>-1.219247815263802E-2</v>
      </c>
      <c r="X269" s="11">
        <f t="shared" si="253"/>
        <v>-1.3228699347321071E-2</v>
      </c>
      <c r="Y269" s="11">
        <f t="shared" si="254"/>
        <v>-1.2203590333800474E-2</v>
      </c>
      <c r="Z269" s="4">
        <f t="shared" si="277"/>
        <v>3732.2413527979375</v>
      </c>
      <c r="AA269" s="4">
        <f t="shared" si="269"/>
        <v>48695.432004689144</v>
      </c>
      <c r="AB269" s="4">
        <f t="shared" si="270"/>
        <v>4711.6263825911565</v>
      </c>
      <c r="AC269" s="12">
        <f t="shared" si="271"/>
        <v>1.3197241059309577</v>
      </c>
      <c r="AD269" s="12">
        <f t="shared" si="272"/>
        <v>4.770266924065746</v>
      </c>
      <c r="AE269" s="12">
        <f t="shared" si="273"/>
        <v>1.9764250213110504</v>
      </c>
      <c r="AF269" s="11">
        <f t="shared" si="255"/>
        <v>-2.9039671966837322E-3</v>
      </c>
      <c r="AG269" s="11">
        <f t="shared" si="256"/>
        <v>2.0567434751257441E-3</v>
      </c>
      <c r="AH269" s="11">
        <f t="shared" si="257"/>
        <v>8.257041531207765E-4</v>
      </c>
      <c r="AI269" s="1">
        <f t="shared" si="236"/>
        <v>567622.90547584055</v>
      </c>
      <c r="AJ269" s="1">
        <f t="shared" si="237"/>
        <v>573445.56545124215</v>
      </c>
      <c r="AK269" s="1">
        <f t="shared" si="238"/>
        <v>104763.09411645652</v>
      </c>
      <c r="AL269" s="19">
        <f t="shared" si="274"/>
        <v>67.24089949303054</v>
      </c>
      <c r="AM269" s="19">
        <f t="shared" si="274"/>
        <v>30.41771467237059</v>
      </c>
      <c r="AN269" s="19">
        <f t="shared" si="274"/>
        <v>4.603141857743176</v>
      </c>
      <c r="AO269" s="7">
        <f t="shared" si="283"/>
        <v>2.1487723631843942E-3</v>
      </c>
      <c r="AP269" s="7">
        <f t="shared" si="283"/>
        <v>3.3089479665209054E-3</v>
      </c>
      <c r="AQ269" s="7">
        <f t="shared" si="283"/>
        <v>2.3951491864987063E-3</v>
      </c>
      <c r="AR269" s="1">
        <f t="shared" si="278"/>
        <v>292402.86343788938</v>
      </c>
      <c r="AS269" s="1">
        <f t="shared" si="275"/>
        <v>300062.15667030297</v>
      </c>
      <c r="AT269" s="1">
        <f t="shared" si="276"/>
        <v>54148.972159731573</v>
      </c>
      <c r="AU269" s="1">
        <f t="shared" si="239"/>
        <v>58480.572687577878</v>
      </c>
      <c r="AV269" s="1">
        <f t="shared" si="240"/>
        <v>60012.431334060595</v>
      </c>
      <c r="AW269" s="1">
        <f t="shared" si="241"/>
        <v>10829.794431946315</v>
      </c>
      <c r="AX269" s="16">
        <v>0</v>
      </c>
      <c r="AY269" s="16">
        <v>0</v>
      </c>
      <c r="AZ269" s="16">
        <v>0</v>
      </c>
      <c r="BA269">
        <f t="shared" si="279"/>
        <v>0</v>
      </c>
      <c r="BB269">
        <f t="shared" si="280"/>
        <v>0</v>
      </c>
      <c r="BC269">
        <f t="shared" si="280"/>
        <v>0</v>
      </c>
      <c r="BD269">
        <f t="shared" si="280"/>
        <v>0</v>
      </c>
      <c r="BE269">
        <f t="shared" si="281"/>
        <v>0</v>
      </c>
      <c r="BF269">
        <f t="shared" si="281"/>
        <v>0</v>
      </c>
      <c r="BG269">
        <f t="shared" si="281"/>
        <v>0</v>
      </c>
      <c r="BH269">
        <f t="shared" si="259"/>
        <v>0</v>
      </c>
      <c r="BI269">
        <f t="shared" ref="BI269:BJ332" si="284">2*BC$5*AY269*AS269/AA269*1000</f>
        <v>0</v>
      </c>
      <c r="BJ269">
        <f t="shared" si="284"/>
        <v>0</v>
      </c>
      <c r="BK269" s="7">
        <f t="shared" si="282"/>
        <v>3.3477611106065258E-2</v>
      </c>
    </row>
    <row r="270" spans="1:63">
      <c r="A270">
        <f t="shared" si="242"/>
        <v>2224</v>
      </c>
      <c r="B270" s="4">
        <f t="shared" si="260"/>
        <v>1286.5309185285187</v>
      </c>
      <c r="C270" s="4">
        <f t="shared" si="261"/>
        <v>3572.5877217307529</v>
      </c>
      <c r="D270" s="4">
        <f t="shared" si="262"/>
        <v>6809.5445316774321</v>
      </c>
      <c r="E270" s="11">
        <f t="shared" si="243"/>
        <v>1.6673441505376583E-7</v>
      </c>
      <c r="F270" s="11">
        <f t="shared" si="244"/>
        <v>3.3426574466835898E-7</v>
      </c>
      <c r="G270" s="11">
        <f t="shared" si="245"/>
        <v>7.3800169416358469E-7</v>
      </c>
      <c r="H270" s="4">
        <f t="shared" si="263"/>
        <v>293202.11855400354</v>
      </c>
      <c r="I270" s="4">
        <f t="shared" si="264"/>
        <v>301324.79259338992</v>
      </c>
      <c r="J270" s="4">
        <f t="shared" si="265"/>
        <v>54313.980664901806</v>
      </c>
      <c r="K270" s="4">
        <f t="shared" si="233"/>
        <v>227901.33865523894</v>
      </c>
      <c r="L270" s="4">
        <f t="shared" si="234"/>
        <v>84343.567202154532</v>
      </c>
      <c r="M270" s="4">
        <f t="shared" si="235"/>
        <v>7976.1547064179858</v>
      </c>
      <c r="N270" s="11">
        <f t="shared" si="246"/>
        <v>2.7332366716317225E-3</v>
      </c>
      <c r="O270" s="11">
        <f t="shared" si="247"/>
        <v>4.2075789048989787E-3</v>
      </c>
      <c r="P270" s="11">
        <f t="shared" si="248"/>
        <v>3.0465660715299769E-3</v>
      </c>
      <c r="Q270" s="4">
        <f t="shared" si="249"/>
        <v>2774.6879520041239</v>
      </c>
      <c r="R270" s="4">
        <f t="shared" si="250"/>
        <v>10024.072844472803</v>
      </c>
      <c r="S270" s="4">
        <f t="shared" si="251"/>
        <v>2340.3540098963695</v>
      </c>
      <c r="T270" s="4">
        <f t="shared" si="266"/>
        <v>9.4633966687831652</v>
      </c>
      <c r="U270" s="4">
        <f t="shared" si="267"/>
        <v>33.266671348876912</v>
      </c>
      <c r="V270" s="4">
        <f t="shared" si="268"/>
        <v>43.089347921956453</v>
      </c>
      <c r="W270" s="11">
        <f t="shared" si="252"/>
        <v>-1.219247815263802E-2</v>
      </c>
      <c r="X270" s="11">
        <f t="shared" si="253"/>
        <v>-1.3228699347321071E-2</v>
      </c>
      <c r="Y270" s="11">
        <f t="shared" si="254"/>
        <v>-1.2203590333800474E-2</v>
      </c>
      <c r="Z270" s="4">
        <f t="shared" si="277"/>
        <v>3686.1794585821171</v>
      </c>
      <c r="AA270" s="4">
        <f t="shared" si="269"/>
        <v>48354.740860002312</v>
      </c>
      <c r="AB270" s="4">
        <f t="shared" si="270"/>
        <v>4672.3082824957191</v>
      </c>
      <c r="AC270" s="12">
        <f t="shared" si="271"/>
        <v>1.3158916704186614</v>
      </c>
      <c r="AD270" s="12">
        <f t="shared" si="272"/>
        <v>4.7800781394364265</v>
      </c>
      <c r="AE270" s="12">
        <f t="shared" si="273"/>
        <v>1.9780569636594787</v>
      </c>
      <c r="AF270" s="11">
        <f t="shared" si="255"/>
        <v>-2.9039671966837322E-3</v>
      </c>
      <c r="AG270" s="11">
        <f t="shared" si="256"/>
        <v>2.0567434751257441E-3</v>
      </c>
      <c r="AH270" s="11">
        <f t="shared" si="257"/>
        <v>8.257041531207765E-4</v>
      </c>
      <c r="AI270" s="1">
        <f t="shared" si="236"/>
        <v>569341.18761583441</v>
      </c>
      <c r="AJ270" s="1">
        <f t="shared" si="237"/>
        <v>576113.44024017849</v>
      </c>
      <c r="AK270" s="1">
        <f t="shared" si="238"/>
        <v>105116.57913675718</v>
      </c>
      <c r="AL270" s="19">
        <f t="shared" si="274"/>
        <v>67.383940025671762</v>
      </c>
      <c r="AM270" s="19">
        <f t="shared" si="274"/>
        <v>30.517358801130833</v>
      </c>
      <c r="AN270" s="19">
        <f t="shared" si="274"/>
        <v>4.6140568171043288</v>
      </c>
      <c r="AO270" s="7">
        <f t="shared" si="283"/>
        <v>2.1272846395525504E-3</v>
      </c>
      <c r="AP270" s="7">
        <f t="shared" si="283"/>
        <v>3.2758584868556964E-3</v>
      </c>
      <c r="AQ270" s="7">
        <f t="shared" si="283"/>
        <v>2.3711976946337193E-3</v>
      </c>
      <c r="AR270" s="1">
        <f t="shared" si="278"/>
        <v>293202.11855400354</v>
      </c>
      <c r="AS270" s="1">
        <f t="shared" si="275"/>
        <v>301324.79259338992</v>
      </c>
      <c r="AT270" s="1">
        <f t="shared" si="276"/>
        <v>54313.980664901806</v>
      </c>
      <c r="AU270" s="1">
        <f t="shared" si="239"/>
        <v>58640.423710800707</v>
      </c>
      <c r="AV270" s="1">
        <f t="shared" si="240"/>
        <v>60264.958518677988</v>
      </c>
      <c r="AW270" s="1">
        <f t="shared" si="241"/>
        <v>10862.796132980362</v>
      </c>
      <c r="AX270" s="16">
        <v>0</v>
      </c>
      <c r="AY270" s="16">
        <v>0</v>
      </c>
      <c r="AZ270" s="16">
        <v>0</v>
      </c>
      <c r="BA270">
        <f t="shared" si="279"/>
        <v>0</v>
      </c>
      <c r="BB270">
        <f t="shared" si="280"/>
        <v>0</v>
      </c>
      <c r="BC270">
        <f t="shared" si="280"/>
        <v>0</v>
      </c>
      <c r="BD270">
        <f t="shared" si="280"/>
        <v>0</v>
      </c>
      <c r="BE270">
        <f t="shared" si="281"/>
        <v>0</v>
      </c>
      <c r="BF270">
        <f t="shared" si="281"/>
        <v>0</v>
      </c>
      <c r="BG270">
        <f t="shared" si="281"/>
        <v>0</v>
      </c>
      <c r="BH270">
        <f t="shared" si="259"/>
        <v>0</v>
      </c>
      <c r="BI270">
        <f t="shared" si="284"/>
        <v>0</v>
      </c>
      <c r="BJ270">
        <f t="shared" si="284"/>
        <v>0</v>
      </c>
      <c r="BK270" s="7">
        <f t="shared" si="282"/>
        <v>3.3443386312665274E-2</v>
      </c>
    </row>
    <row r="271" spans="1:63">
      <c r="A271">
        <f t="shared" si="242"/>
        <v>2225</v>
      </c>
      <c r="B271" s="4">
        <f t="shared" si="260"/>
        <v>1286.5311223120498</v>
      </c>
      <c r="C271" s="4">
        <f t="shared" si="261"/>
        <v>3572.5888562147634</v>
      </c>
      <c r="D271" s="4">
        <f t="shared" si="262"/>
        <v>6809.5493058600632</v>
      </c>
      <c r="E271" s="11">
        <f t="shared" si="243"/>
        <v>1.5839769430107753E-7</v>
      </c>
      <c r="F271" s="11">
        <f t="shared" si="244"/>
        <v>3.1755245743494099E-7</v>
      </c>
      <c r="G271" s="11">
        <f t="shared" si="245"/>
        <v>7.0110160945540542E-7</v>
      </c>
      <c r="H271" s="4">
        <f t="shared" si="263"/>
        <v>293995.54656086396</v>
      </c>
      <c r="I271" s="4">
        <f t="shared" si="264"/>
        <v>302580.06859031721</v>
      </c>
      <c r="J271" s="4">
        <f t="shared" si="265"/>
        <v>54477.835981292978</v>
      </c>
      <c r="K271" s="4">
        <f t="shared" si="233"/>
        <v>228518.02141600658</v>
      </c>
      <c r="L271" s="4">
        <f t="shared" si="234"/>
        <v>84694.903547033799</v>
      </c>
      <c r="M271" s="4">
        <f t="shared" si="235"/>
        <v>8000.211693072144</v>
      </c>
      <c r="N271" s="11">
        <f t="shared" si="246"/>
        <v>2.7059198704424414E-3</v>
      </c>
      <c r="O271" s="11">
        <f t="shared" si="247"/>
        <v>4.1655381261878066E-3</v>
      </c>
      <c r="P271" s="11">
        <f t="shared" si="248"/>
        <v>3.0161133452941691E-3</v>
      </c>
      <c r="Q271" s="4">
        <f t="shared" si="249"/>
        <v>2748.274606211663</v>
      </c>
      <c r="R271" s="4">
        <f t="shared" si="250"/>
        <v>9932.673837294331</v>
      </c>
      <c r="S271" s="4">
        <f t="shared" si="251"/>
        <v>2318.7675446025187</v>
      </c>
      <c r="T271" s="4">
        <f t="shared" si="266"/>
        <v>9.3480144116492792</v>
      </c>
      <c r="U271" s="4">
        <f t="shared" si="267"/>
        <v>32.826596555316478</v>
      </c>
      <c r="V271" s="4">
        <f t="shared" si="268"/>
        <v>42.5635031721663</v>
      </c>
      <c r="W271" s="11">
        <f t="shared" si="252"/>
        <v>-1.219247815263802E-2</v>
      </c>
      <c r="X271" s="11">
        <f t="shared" si="253"/>
        <v>-1.3228699347321071E-2</v>
      </c>
      <c r="Y271" s="11">
        <f t="shared" si="254"/>
        <v>-1.2203590333800474E-2</v>
      </c>
      <c r="Z271" s="4">
        <f t="shared" si="277"/>
        <v>3640.58583165353</v>
      </c>
      <c r="AA271" s="4">
        <f t="shared" si="269"/>
        <v>48014.402086852853</v>
      </c>
      <c r="AB271" s="4">
        <f t="shared" si="270"/>
        <v>4633.1760231536755</v>
      </c>
      <c r="AC271" s="12">
        <f t="shared" si="271"/>
        <v>1.3120703641733762</v>
      </c>
      <c r="AD271" s="12">
        <f t="shared" si="272"/>
        <v>4.7899095339603033</v>
      </c>
      <c r="AE271" s="12">
        <f t="shared" si="273"/>
        <v>1.9796902535094818</v>
      </c>
      <c r="AF271" s="11">
        <f t="shared" si="255"/>
        <v>-2.9039671966837322E-3</v>
      </c>
      <c r="AG271" s="11">
        <f t="shared" si="256"/>
        <v>2.0567434751257441E-3</v>
      </c>
      <c r="AH271" s="11">
        <f t="shared" si="257"/>
        <v>8.257041531207765E-4</v>
      </c>
      <c r="AI271" s="1">
        <f t="shared" si="236"/>
        <v>571047.49256505165</v>
      </c>
      <c r="AJ271" s="1">
        <f t="shared" si="237"/>
        <v>578767.05473483866</v>
      </c>
      <c r="AK271" s="1">
        <f t="shared" si="238"/>
        <v>105467.71735606182</v>
      </c>
      <c r="AL271" s="19">
        <f t="shared" si="274"/>
        <v>67.525851398035215</v>
      </c>
      <c r="AM271" s="19">
        <f t="shared" si="274"/>
        <v>30.61632964446769</v>
      </c>
      <c r="AN271" s="19">
        <f t="shared" si="274"/>
        <v>4.624888249583079</v>
      </c>
      <c r="AO271" s="7">
        <f t="shared" si="283"/>
        <v>2.1060117931570249E-3</v>
      </c>
      <c r="AP271" s="7">
        <f t="shared" si="283"/>
        <v>3.2430999019871392E-3</v>
      </c>
      <c r="AQ271" s="7">
        <f t="shared" si="283"/>
        <v>2.347485717687382E-3</v>
      </c>
      <c r="AR271" s="1">
        <f t="shared" si="278"/>
        <v>293995.54656086396</v>
      </c>
      <c r="AS271" s="1">
        <f t="shared" si="275"/>
        <v>302580.06859031721</v>
      </c>
      <c r="AT271" s="1">
        <f t="shared" si="276"/>
        <v>54477.835981292978</v>
      </c>
      <c r="AU271" s="1">
        <f t="shared" si="239"/>
        <v>58799.109312172797</v>
      </c>
      <c r="AV271" s="1">
        <f t="shared" si="240"/>
        <v>60516.013718063448</v>
      </c>
      <c r="AW271" s="1">
        <f t="shared" si="241"/>
        <v>10895.567196258597</v>
      </c>
      <c r="AX271" s="16">
        <v>0</v>
      </c>
      <c r="AY271" s="16">
        <v>0</v>
      </c>
      <c r="AZ271" s="16">
        <v>0</v>
      </c>
      <c r="BA271">
        <f t="shared" si="279"/>
        <v>0</v>
      </c>
      <c r="BB271">
        <f t="shared" si="280"/>
        <v>0</v>
      </c>
      <c r="BC271">
        <f t="shared" si="280"/>
        <v>0</v>
      </c>
      <c r="BD271">
        <f t="shared" si="280"/>
        <v>0</v>
      </c>
      <c r="BE271">
        <f t="shared" si="281"/>
        <v>0</v>
      </c>
      <c r="BF271">
        <f t="shared" si="281"/>
        <v>0</v>
      </c>
      <c r="BG271">
        <f t="shared" si="281"/>
        <v>0</v>
      </c>
      <c r="BH271">
        <f t="shared" si="259"/>
        <v>0</v>
      </c>
      <c r="BI271">
        <f t="shared" si="284"/>
        <v>0</v>
      </c>
      <c r="BJ271">
        <f t="shared" si="284"/>
        <v>0</v>
      </c>
      <c r="BK271" s="7">
        <f t="shared" si="282"/>
        <v>3.3409492687517001E-2</v>
      </c>
    </row>
    <row r="272" spans="1:63">
      <c r="A272">
        <f t="shared" si="242"/>
        <v>2226</v>
      </c>
      <c r="B272" s="4">
        <f t="shared" si="260"/>
        <v>1286.5313159064349</v>
      </c>
      <c r="C272" s="4">
        <f t="shared" si="261"/>
        <v>3572.5899339749158</v>
      </c>
      <c r="D272" s="4">
        <f t="shared" si="262"/>
        <v>6809.5538413367431</v>
      </c>
      <c r="E272" s="11">
        <f t="shared" si="243"/>
        <v>1.5047780958602364E-7</v>
      </c>
      <c r="F272" s="11">
        <f t="shared" si="244"/>
        <v>3.0167483456319394E-7</v>
      </c>
      <c r="G272" s="11">
        <f t="shared" si="245"/>
        <v>6.6604652898263516E-7</v>
      </c>
      <c r="H272" s="4">
        <f t="shared" si="263"/>
        <v>294783.16853494995</v>
      </c>
      <c r="I272" s="4">
        <f t="shared" si="264"/>
        <v>303827.97540868935</v>
      </c>
      <c r="J272" s="4">
        <f t="shared" si="265"/>
        <v>54640.541294914015</v>
      </c>
      <c r="K272" s="4">
        <f t="shared" si="233"/>
        <v>229130.19286068319</v>
      </c>
      <c r="L272" s="4">
        <f t="shared" si="234"/>
        <v>85044.178319857121</v>
      </c>
      <c r="M272" s="4">
        <f t="shared" si="235"/>
        <v>8024.1000464999424</v>
      </c>
      <c r="N272" s="11">
        <f t="shared" si="246"/>
        <v>2.678876006729336E-3</v>
      </c>
      <c r="O272" s="11">
        <f t="shared" si="247"/>
        <v>4.1239172393574552E-3</v>
      </c>
      <c r="P272" s="11">
        <f t="shared" si="248"/>
        <v>2.9859651649573049E-3</v>
      </c>
      <c r="Q272" s="4">
        <f t="shared" si="249"/>
        <v>2722.0392601046929</v>
      </c>
      <c r="R272" s="4">
        <f t="shared" si="250"/>
        <v>9841.7001075513308</v>
      </c>
      <c r="S272" s="4">
        <f t="shared" si="251"/>
        <v>2297.3110499179311</v>
      </c>
      <c r="T272" s="4">
        <f t="shared" si="266"/>
        <v>9.2340389501647007</v>
      </c>
      <c r="U272" s="4">
        <f t="shared" si="267"/>
        <v>32.392343378890388</v>
      </c>
      <c r="V272" s="4">
        <f t="shared" si="268"/>
        <v>42.044075616281766</v>
      </c>
      <c r="W272" s="11">
        <f t="shared" si="252"/>
        <v>-1.219247815263802E-2</v>
      </c>
      <c r="X272" s="11">
        <f t="shared" si="253"/>
        <v>-1.3228699347321071E-2</v>
      </c>
      <c r="Y272" s="11">
        <f t="shared" si="254"/>
        <v>-1.2203590333800474E-2</v>
      </c>
      <c r="Z272" s="4">
        <f t="shared" si="277"/>
        <v>3595.4581619644564</v>
      </c>
      <c r="AA272" s="4">
        <f t="shared" si="269"/>
        <v>47674.461991331787</v>
      </c>
      <c r="AB272" s="4">
        <f t="shared" si="270"/>
        <v>4594.2318548217008</v>
      </c>
      <c r="AC272" s="12">
        <f t="shared" si="271"/>
        <v>1.3082601548760757</v>
      </c>
      <c r="AD272" s="12">
        <f t="shared" si="272"/>
        <v>4.7997611491407186</v>
      </c>
      <c r="AE272" s="12">
        <f t="shared" si="273"/>
        <v>1.9813248919736972</v>
      </c>
      <c r="AF272" s="11">
        <f t="shared" si="255"/>
        <v>-2.9039671966837322E-3</v>
      </c>
      <c r="AG272" s="11">
        <f t="shared" si="256"/>
        <v>2.0567434751257441E-3</v>
      </c>
      <c r="AH272" s="11">
        <f t="shared" si="257"/>
        <v>8.257041531207765E-4</v>
      </c>
      <c r="AI272" s="1">
        <f t="shared" si="236"/>
        <v>572741.85262071923</v>
      </c>
      <c r="AJ272" s="1">
        <f t="shared" si="237"/>
        <v>581406.36297941825</v>
      </c>
      <c r="AK272" s="1">
        <f t="shared" si="238"/>
        <v>105816.51281671424</v>
      </c>
      <c r="AL272" s="19">
        <f t="shared" si="274"/>
        <v>67.66663953502858</v>
      </c>
      <c r="AM272" s="19">
        <f t="shared" si="274"/>
        <v>30.714628541980176</v>
      </c>
      <c r="AN272" s="19">
        <f t="shared" si="274"/>
        <v>4.6356365401037571</v>
      </c>
      <c r="AO272" s="7">
        <f t="shared" si="283"/>
        <v>2.0849516752254548E-3</v>
      </c>
      <c r="AP272" s="7">
        <f t="shared" si="283"/>
        <v>3.2106689029672677E-3</v>
      </c>
      <c r="AQ272" s="7">
        <f t="shared" si="283"/>
        <v>2.3240108605105084E-3</v>
      </c>
      <c r="AR272" s="1">
        <f t="shared" si="278"/>
        <v>294783.16853494995</v>
      </c>
      <c r="AS272" s="1">
        <f t="shared" si="275"/>
        <v>303827.97540868935</v>
      </c>
      <c r="AT272" s="1">
        <f t="shared" si="276"/>
        <v>54640.541294914015</v>
      </c>
      <c r="AU272" s="1">
        <f t="shared" si="239"/>
        <v>58956.633706989989</v>
      </c>
      <c r="AV272" s="1">
        <f t="shared" si="240"/>
        <v>60765.595081737876</v>
      </c>
      <c r="AW272" s="1">
        <f t="shared" si="241"/>
        <v>10928.108258982804</v>
      </c>
      <c r="AX272" s="16">
        <v>0</v>
      </c>
      <c r="AY272" s="16">
        <v>0</v>
      </c>
      <c r="AZ272" s="16">
        <v>0</v>
      </c>
      <c r="BA272">
        <f t="shared" si="279"/>
        <v>0</v>
      </c>
      <c r="BB272">
        <f t="shared" si="280"/>
        <v>0</v>
      </c>
      <c r="BC272">
        <f t="shared" si="280"/>
        <v>0</v>
      </c>
      <c r="BD272">
        <f t="shared" si="280"/>
        <v>0</v>
      </c>
      <c r="BE272">
        <f t="shared" si="281"/>
        <v>0</v>
      </c>
      <c r="BF272">
        <f t="shared" si="281"/>
        <v>0</v>
      </c>
      <c r="BG272">
        <f t="shared" si="281"/>
        <v>0</v>
      </c>
      <c r="BH272">
        <f t="shared" si="259"/>
        <v>0</v>
      </c>
      <c r="BI272">
        <f t="shared" si="284"/>
        <v>0</v>
      </c>
      <c r="BJ272">
        <f t="shared" si="284"/>
        <v>0</v>
      </c>
      <c r="BK272" s="7">
        <f t="shared" si="282"/>
        <v>3.3375927147471812E-2</v>
      </c>
    </row>
    <row r="273" spans="1:63">
      <c r="A273">
        <f t="shared" si="242"/>
        <v>2227</v>
      </c>
      <c r="B273" s="4">
        <f t="shared" si="260"/>
        <v>1286.5314998211286</v>
      </c>
      <c r="C273" s="4">
        <f t="shared" si="261"/>
        <v>3572.5909578473693</v>
      </c>
      <c r="D273" s="4">
        <f t="shared" si="262"/>
        <v>6809.5581500424587</v>
      </c>
      <c r="E273" s="11">
        <f t="shared" si="243"/>
        <v>1.4295391910672244E-7</v>
      </c>
      <c r="F273" s="11">
        <f t="shared" si="244"/>
        <v>2.8659109283503421E-7</v>
      </c>
      <c r="G273" s="11">
        <f t="shared" si="245"/>
        <v>6.3274420253350342E-7</v>
      </c>
      <c r="H273" s="4">
        <f t="shared" si="263"/>
        <v>295565.00592181698</v>
      </c>
      <c r="I273" s="4">
        <f t="shared" si="264"/>
        <v>305068.50497450039</v>
      </c>
      <c r="J273" s="4">
        <f t="shared" si="265"/>
        <v>54802.099884043389</v>
      </c>
      <c r="K273" s="4">
        <f t="shared" si="233"/>
        <v>229737.86958415748</v>
      </c>
      <c r="L273" s="4">
        <f t="shared" si="234"/>
        <v>85391.389211351678</v>
      </c>
      <c r="M273" s="4">
        <f t="shared" si="235"/>
        <v>8047.8202368683324</v>
      </c>
      <c r="N273" s="11">
        <f t="shared" si="246"/>
        <v>2.6521023523240483E-3</v>
      </c>
      <c r="O273" s="11">
        <f t="shared" si="247"/>
        <v>4.0827120486564006E-3</v>
      </c>
      <c r="P273" s="11">
        <f t="shared" si="248"/>
        <v>2.9561184719695266E-3</v>
      </c>
      <c r="Q273" s="4">
        <f t="shared" si="249"/>
        <v>2695.9823489764003</v>
      </c>
      <c r="R273" s="4">
        <f t="shared" si="250"/>
        <v>9751.1592978770386</v>
      </c>
      <c r="S273" s="4">
        <f t="shared" si="251"/>
        <v>2275.9852946508381</v>
      </c>
      <c r="T273" s="4">
        <f t="shared" si="266"/>
        <v>9.1214531320042092</v>
      </c>
      <c r="U273" s="4">
        <f t="shared" si="267"/>
        <v>31.963834807175861</v>
      </c>
      <c r="V273" s="4">
        <f t="shared" si="268"/>
        <v>41.530986941497332</v>
      </c>
      <c r="W273" s="11">
        <f t="shared" si="252"/>
        <v>-1.219247815263802E-2</v>
      </c>
      <c r="X273" s="11">
        <f t="shared" si="253"/>
        <v>-1.3228699347321071E-2</v>
      </c>
      <c r="Y273" s="11">
        <f t="shared" si="254"/>
        <v>-1.2203590333800474E-2</v>
      </c>
      <c r="Z273" s="4">
        <f t="shared" si="277"/>
        <v>3550.7940833167527</v>
      </c>
      <c r="AA273" s="4">
        <f t="shared" si="269"/>
        <v>47334.965874840731</v>
      </c>
      <c r="AB273" s="4">
        <f t="shared" si="270"/>
        <v>4555.4779415596067</v>
      </c>
      <c r="AC273" s="12">
        <f t="shared" si="271"/>
        <v>1.3044610103015872</v>
      </c>
      <c r="AD273" s="12">
        <f t="shared" si="272"/>
        <v>4.8096330265663756</v>
      </c>
      <c r="AE273" s="12">
        <f t="shared" si="273"/>
        <v>1.9829608801656815</v>
      </c>
      <c r="AF273" s="11">
        <f t="shared" si="255"/>
        <v>-2.9039671966837322E-3</v>
      </c>
      <c r="AG273" s="11">
        <f t="shared" si="256"/>
        <v>2.0567434751257441E-3</v>
      </c>
      <c r="AH273" s="11">
        <f t="shared" si="257"/>
        <v>8.257041531207765E-4</v>
      </c>
      <c r="AI273" s="1">
        <f t="shared" si="236"/>
        <v>574424.30106563726</v>
      </c>
      <c r="AJ273" s="1">
        <f t="shared" si="237"/>
        <v>584031.32176321431</v>
      </c>
      <c r="AK273" s="1">
        <f t="shared" si="238"/>
        <v>106162.96979402562</v>
      </c>
      <c r="AL273" s="19">
        <f t="shared" si="274"/>
        <v>67.806310391749463</v>
      </c>
      <c r="AM273" s="19">
        <f t="shared" si="274"/>
        <v>30.81225689967884</v>
      </c>
      <c r="AN273" s="19">
        <f t="shared" si="274"/>
        <v>4.6463020770716916</v>
      </c>
      <c r="AO273" s="7">
        <f t="shared" si="283"/>
        <v>2.0641021584732002E-3</v>
      </c>
      <c r="AP273" s="7">
        <f t="shared" si="283"/>
        <v>3.1785622139375949E-3</v>
      </c>
      <c r="AQ273" s="7">
        <f t="shared" si="283"/>
        <v>2.3007707519054031E-3</v>
      </c>
      <c r="AR273" s="1">
        <f t="shared" si="278"/>
        <v>295565.00592181698</v>
      </c>
      <c r="AS273" s="1">
        <f t="shared" si="275"/>
        <v>305068.50497450039</v>
      </c>
      <c r="AT273" s="1">
        <f t="shared" si="276"/>
        <v>54802.099884043389</v>
      </c>
      <c r="AU273" s="1">
        <f t="shared" si="239"/>
        <v>59113.001184363398</v>
      </c>
      <c r="AV273" s="1">
        <f t="shared" si="240"/>
        <v>61013.700994900079</v>
      </c>
      <c r="AW273" s="1">
        <f t="shared" si="241"/>
        <v>10960.419976808678</v>
      </c>
      <c r="AX273" s="16">
        <v>0</v>
      </c>
      <c r="AY273" s="16">
        <v>0</v>
      </c>
      <c r="AZ273" s="16">
        <v>0</v>
      </c>
      <c r="BA273">
        <f t="shared" si="279"/>
        <v>0</v>
      </c>
      <c r="BB273">
        <f t="shared" si="280"/>
        <v>0</v>
      </c>
      <c r="BC273">
        <f t="shared" si="280"/>
        <v>0</v>
      </c>
      <c r="BD273">
        <f t="shared" si="280"/>
        <v>0</v>
      </c>
      <c r="BE273">
        <f t="shared" si="281"/>
        <v>0</v>
      </c>
      <c r="BF273">
        <f t="shared" si="281"/>
        <v>0</v>
      </c>
      <c r="BG273">
        <f t="shared" si="281"/>
        <v>0</v>
      </c>
      <c r="BH273">
        <f t="shared" si="259"/>
        <v>0</v>
      </c>
      <c r="BI273">
        <f t="shared" si="284"/>
        <v>0</v>
      </c>
      <c r="BJ273">
        <f t="shared" si="284"/>
        <v>0</v>
      </c>
      <c r="BK273" s="7">
        <f t="shared" si="282"/>
        <v>3.3342686635173563E-2</v>
      </c>
    </row>
    <row r="274" spans="1:63">
      <c r="A274">
        <f t="shared" si="242"/>
        <v>2228</v>
      </c>
      <c r="B274" s="4">
        <f t="shared" si="260"/>
        <v>1286.5316745401126</v>
      </c>
      <c r="C274" s="4">
        <f t="shared" si="261"/>
        <v>3572.5919305264788</v>
      </c>
      <c r="D274" s="4">
        <f t="shared" si="262"/>
        <v>6809.5622433154776</v>
      </c>
      <c r="E274" s="11">
        <f t="shared" si="243"/>
        <v>1.3580622315138631E-7</v>
      </c>
      <c r="F274" s="11">
        <f t="shared" si="244"/>
        <v>2.7226153819328249E-7</v>
      </c>
      <c r="G274" s="11">
        <f t="shared" si="245"/>
        <v>6.0110699240682824E-7</v>
      </c>
      <c r="H274" s="4">
        <f t="shared" si="263"/>
        <v>296341.08052508987</v>
      </c>
      <c r="I274" s="4">
        <f t="shared" si="264"/>
        <v>306301.65037230967</v>
      </c>
      <c r="J274" s="4">
        <f t="shared" si="265"/>
        <v>54962.515116943476</v>
      </c>
      <c r="K274" s="4">
        <f t="shared" si="233"/>
        <v>230341.06846302157</v>
      </c>
      <c r="L274" s="4">
        <f t="shared" si="234"/>
        <v>85736.53423865042</v>
      </c>
      <c r="M274" s="4">
        <f t="shared" si="235"/>
        <v>8071.372748064201</v>
      </c>
      <c r="N274" s="11">
        <f t="shared" si="246"/>
        <v>2.6255962064762883E-3</v>
      </c>
      <c r="O274" s="11">
        <f t="shared" si="247"/>
        <v>4.0419184005131559E-3</v>
      </c>
      <c r="P274" s="11">
        <f t="shared" si="248"/>
        <v>2.9265702392271553E-3</v>
      </c>
      <c r="Q274" s="4">
        <f t="shared" si="249"/>
        <v>2670.1042615308443</v>
      </c>
      <c r="R274" s="4">
        <f t="shared" si="250"/>
        <v>9661.0587758749061</v>
      </c>
      <c r="S274" s="4">
        <f t="shared" si="251"/>
        <v>2254.7910026565219</v>
      </c>
      <c r="T274" s="4">
        <f t="shared" si="266"/>
        <v>9.0102400139719361</v>
      </c>
      <c r="U274" s="4">
        <f t="shared" si="267"/>
        <v>31.540994846524296</v>
      </c>
      <c r="V274" s="4">
        <f t="shared" si="268"/>
        <v>41.024159790704879</v>
      </c>
      <c r="W274" s="11">
        <f t="shared" si="252"/>
        <v>-1.219247815263802E-2</v>
      </c>
      <c r="X274" s="11">
        <f t="shared" si="253"/>
        <v>-1.3228699347321071E-2</v>
      </c>
      <c r="Y274" s="11">
        <f t="shared" si="254"/>
        <v>-1.2203590333800474E-2</v>
      </c>
      <c r="Z274" s="4">
        <f t="shared" si="277"/>
        <v>3506.5911756581627</v>
      </c>
      <c r="AA274" s="4">
        <f t="shared" si="269"/>
        <v>46995.958042479142</v>
      </c>
      <c r="AB274" s="4">
        <f t="shared" si="270"/>
        <v>4516.9163626892368</v>
      </c>
      <c r="AC274" s="12">
        <f t="shared" si="271"/>
        <v>1.3006728983183184</v>
      </c>
      <c r="AD274" s="12">
        <f t="shared" si="272"/>
        <v>4.8195252079115152</v>
      </c>
      <c r="AE274" s="12">
        <f t="shared" si="273"/>
        <v>1.9845982191999103</v>
      </c>
      <c r="AF274" s="11">
        <f t="shared" si="255"/>
        <v>-2.9039671966837322E-3</v>
      </c>
      <c r="AG274" s="11">
        <f t="shared" si="256"/>
        <v>2.0567434751257441E-3</v>
      </c>
      <c r="AH274" s="11">
        <f t="shared" si="257"/>
        <v>8.257041531207765E-4</v>
      </c>
      <c r="AI274" s="1">
        <f t="shared" si="236"/>
        <v>576094.87214343692</v>
      </c>
      <c r="AJ274" s="1">
        <f t="shared" si="237"/>
        <v>586641.89058179292</v>
      </c>
      <c r="AK274" s="1">
        <f t="shared" si="238"/>
        <v>106507.09279143174</v>
      </c>
      <c r="AL274" s="19">
        <f t="shared" si="274"/>
        <v>67.9448699518708</v>
      </c>
      <c r="AM274" s="19">
        <f t="shared" si="274"/>
        <v>30.909216188431223</v>
      </c>
      <c r="AN274" s="19">
        <f t="shared" si="274"/>
        <v>4.6568852522359014</v>
      </c>
      <c r="AO274" s="7">
        <f t="shared" si="283"/>
        <v>2.0434611368884683E-3</v>
      </c>
      <c r="AP274" s="7">
        <f t="shared" si="283"/>
        <v>3.1467765917982189E-3</v>
      </c>
      <c r="AQ274" s="7">
        <f t="shared" si="283"/>
        <v>2.2777630443863491E-3</v>
      </c>
      <c r="AR274" s="1">
        <f t="shared" si="278"/>
        <v>296341.08052508987</v>
      </c>
      <c r="AS274" s="1">
        <f t="shared" si="275"/>
        <v>306301.65037230967</v>
      </c>
      <c r="AT274" s="1">
        <f t="shared" si="276"/>
        <v>54962.515116943476</v>
      </c>
      <c r="AU274" s="1">
        <f t="shared" si="239"/>
        <v>59268.216105017978</v>
      </c>
      <c r="AV274" s="1">
        <f t="shared" si="240"/>
        <v>61260.330074461934</v>
      </c>
      <c r="AW274" s="1">
        <f t="shared" si="241"/>
        <v>10992.503023388696</v>
      </c>
      <c r="AX274" s="16">
        <v>0</v>
      </c>
      <c r="AY274" s="16">
        <v>0</v>
      </c>
      <c r="AZ274" s="16">
        <v>0</v>
      </c>
      <c r="BA274">
        <f t="shared" si="279"/>
        <v>0</v>
      </c>
      <c r="BB274">
        <f t="shared" si="280"/>
        <v>0</v>
      </c>
      <c r="BC274">
        <f t="shared" si="280"/>
        <v>0</v>
      </c>
      <c r="BD274">
        <f t="shared" si="280"/>
        <v>0</v>
      </c>
      <c r="BE274">
        <f t="shared" si="281"/>
        <v>0</v>
      </c>
      <c r="BF274">
        <f t="shared" si="281"/>
        <v>0</v>
      </c>
      <c r="BG274">
        <f t="shared" si="281"/>
        <v>0</v>
      </c>
      <c r="BH274">
        <f t="shared" si="259"/>
        <v>0</v>
      </c>
      <c r="BI274">
        <f t="shared" si="284"/>
        <v>0</v>
      </c>
      <c r="BJ274">
        <f t="shared" si="284"/>
        <v>0</v>
      </c>
      <c r="BK274" s="7">
        <f t="shared" si="282"/>
        <v>3.330976811892869E-2</v>
      </c>
    </row>
    <row r="275" spans="1:63">
      <c r="A275">
        <f t="shared" si="242"/>
        <v>2229</v>
      </c>
      <c r="B275" s="4">
        <f t="shared" si="260"/>
        <v>1286.5318405231699</v>
      </c>
      <c r="C275" s="4">
        <f t="shared" si="261"/>
        <v>3572.5928545718843</v>
      </c>
      <c r="D275" s="4">
        <f t="shared" si="262"/>
        <v>6809.566131927184</v>
      </c>
      <c r="E275" s="11">
        <f t="shared" si="243"/>
        <v>1.29015911993817E-7</v>
      </c>
      <c r="F275" s="11">
        <f t="shared" si="244"/>
        <v>2.5864846128361837E-7</v>
      </c>
      <c r="G275" s="11">
        <f t="shared" si="245"/>
        <v>5.7105164278648676E-7</v>
      </c>
      <c r="H275" s="4">
        <f t="shared" si="263"/>
        <v>297111.41449560074</v>
      </c>
      <c r="I275" s="4">
        <f t="shared" si="264"/>
        <v>307527.40582548594</v>
      </c>
      <c r="J275" s="4">
        <f t="shared" si="265"/>
        <v>55121.790449596403</v>
      </c>
      <c r="K275" s="4">
        <f t="shared" si="233"/>
        <v>230939.80664697732</v>
      </c>
      <c r="L275" s="4">
        <f t="shared" si="234"/>
        <v>86079.611739675252</v>
      </c>
      <c r="M275" s="4">
        <f t="shared" si="235"/>
        <v>8094.7580773396958</v>
      </c>
      <c r="N275" s="11">
        <f t="shared" si="246"/>
        <v>2.5993548955507428E-3</v>
      </c>
      <c r="O275" s="11">
        <f t="shared" si="247"/>
        <v>4.0015321831166073E-3</v>
      </c>
      <c r="P275" s="11">
        <f t="shared" si="248"/>
        <v>2.8973174706996563E-3</v>
      </c>
      <c r="Q275" s="4">
        <f t="shared" si="249"/>
        <v>2644.4053409240514</v>
      </c>
      <c r="R275" s="4">
        <f t="shared" si="250"/>
        <v>9571.4056384097439</v>
      </c>
      <c r="S275" s="4">
        <f t="shared" si="251"/>
        <v>2233.7288537417926</v>
      </c>
      <c r="T275" s="4">
        <f t="shared" si="266"/>
        <v>8.9003828594515575</v>
      </c>
      <c r="U275" s="4">
        <f t="shared" si="267"/>
        <v>31.123748508584221</v>
      </c>
      <c r="V275" s="4">
        <f t="shared" si="268"/>
        <v>40.523517750830749</v>
      </c>
      <c r="W275" s="11">
        <f t="shared" si="252"/>
        <v>-1.219247815263802E-2</v>
      </c>
      <c r="X275" s="11">
        <f t="shared" si="253"/>
        <v>-1.3228699347321071E-2</v>
      </c>
      <c r="Y275" s="11">
        <f t="shared" si="254"/>
        <v>-1.2203590333800474E-2</v>
      </c>
      <c r="Z275" s="4">
        <f t="shared" si="277"/>
        <v>3462.8469673310101</v>
      </c>
      <c r="AA275" s="4">
        <f t="shared" si="269"/>
        <v>46657.481811645754</v>
      </c>
      <c r="AB275" s="4">
        <f t="shared" si="270"/>
        <v>4478.5491142447154</v>
      </c>
      <c r="AC275" s="12">
        <f t="shared" si="271"/>
        <v>1.2968957868879865</v>
      </c>
      <c r="AD275" s="12">
        <f t="shared" si="272"/>
        <v>4.8294377349360911</v>
      </c>
      <c r="AE275" s="12">
        <f t="shared" si="273"/>
        <v>1.9862369101917798</v>
      </c>
      <c r="AF275" s="11">
        <f t="shared" si="255"/>
        <v>-2.9039671966837322E-3</v>
      </c>
      <c r="AG275" s="11">
        <f t="shared" si="256"/>
        <v>2.0567434751257441E-3</v>
      </c>
      <c r="AH275" s="11">
        <f t="shared" si="257"/>
        <v>8.257041531207765E-4</v>
      </c>
      <c r="AI275" s="1">
        <f t="shared" si="236"/>
        <v>577753.60103411123</v>
      </c>
      <c r="AJ275" s="1">
        <f t="shared" si="237"/>
        <v>589238.03159807553</v>
      </c>
      <c r="AK275" s="1">
        <f t="shared" si="238"/>
        <v>106848.88653567726</v>
      </c>
      <c r="AL275" s="19">
        <f t="shared" ref="AL275:AN290" si="285">AL274*(1+AO275)</f>
        <v>68.082324226056414</v>
      </c>
      <c r="AM275" s="19">
        <f t="shared" si="285"/>
        <v>31.005507942424082</v>
      </c>
      <c r="AN275" s="19">
        <f t="shared" si="285"/>
        <v>4.6673864605540967</v>
      </c>
      <c r="AO275" s="7">
        <f t="shared" si="283"/>
        <v>2.0230265255195838E-3</v>
      </c>
      <c r="AP275" s="7">
        <f t="shared" si="283"/>
        <v>3.1153088258802368E-3</v>
      </c>
      <c r="AQ275" s="7">
        <f t="shared" si="283"/>
        <v>2.2549854139424855E-3</v>
      </c>
      <c r="AR275" s="1">
        <f t="shared" si="278"/>
        <v>297111.41449560074</v>
      </c>
      <c r="AS275" s="1">
        <f t="shared" si="275"/>
        <v>307527.40582548594</v>
      </c>
      <c r="AT275" s="1">
        <f t="shared" si="276"/>
        <v>55121.790449596403</v>
      </c>
      <c r="AU275" s="1">
        <f t="shared" si="239"/>
        <v>59422.282899120153</v>
      </c>
      <c r="AV275" s="1">
        <f t="shared" si="240"/>
        <v>61505.48116509719</v>
      </c>
      <c r="AW275" s="1">
        <f t="shared" si="241"/>
        <v>11024.358089919282</v>
      </c>
      <c r="AX275" s="16">
        <v>0</v>
      </c>
      <c r="AY275" s="16">
        <v>0</v>
      </c>
      <c r="AZ275" s="16">
        <v>0</v>
      </c>
      <c r="BA275">
        <f t="shared" si="279"/>
        <v>0</v>
      </c>
      <c r="BB275">
        <f t="shared" si="280"/>
        <v>0</v>
      </c>
      <c r="BC275">
        <f t="shared" si="280"/>
        <v>0</v>
      </c>
      <c r="BD275">
        <f t="shared" si="280"/>
        <v>0</v>
      </c>
      <c r="BE275">
        <f t="shared" si="281"/>
        <v>0</v>
      </c>
      <c r="BF275">
        <f t="shared" si="281"/>
        <v>0</v>
      </c>
      <c r="BG275">
        <f t="shared" si="281"/>
        <v>0</v>
      </c>
      <c r="BH275">
        <f t="shared" si="259"/>
        <v>0</v>
      </c>
      <c r="BI275">
        <f t="shared" si="284"/>
        <v>0</v>
      </c>
      <c r="BJ275">
        <f t="shared" si="284"/>
        <v>0</v>
      </c>
      <c r="BK275" s="7">
        <f t="shared" si="282"/>
        <v>3.3277168592573875E-2</v>
      </c>
    </row>
    <row r="276" spans="1:63">
      <c r="A276">
        <f t="shared" si="242"/>
        <v>2230</v>
      </c>
      <c r="B276" s="4">
        <f t="shared" si="260"/>
        <v>1286.5319982070948</v>
      </c>
      <c r="C276" s="4">
        <f t="shared" si="261"/>
        <v>3572.5937324152464</v>
      </c>
      <c r="D276" s="4">
        <f t="shared" si="262"/>
        <v>6809.5698261104135</v>
      </c>
      <c r="E276" s="11">
        <f t="shared" si="243"/>
        <v>1.2256511639412613E-7</v>
      </c>
      <c r="F276" s="11">
        <f t="shared" si="244"/>
        <v>2.4571603821943742E-7</v>
      </c>
      <c r="G276" s="11">
        <f t="shared" si="245"/>
        <v>5.4249906064716237E-7</v>
      </c>
      <c r="H276" s="4">
        <f t="shared" si="263"/>
        <v>297876.03032067907</v>
      </c>
      <c r="I276" s="4">
        <f t="shared" si="264"/>
        <v>308745.76667651813</v>
      </c>
      <c r="J276" s="4">
        <f t="shared" si="265"/>
        <v>55279.929423462927</v>
      </c>
      <c r="K276" s="4">
        <f t="shared" si="233"/>
        <v>231534.10155036778</v>
      </c>
      <c r="L276" s="4">
        <f t="shared" si="234"/>
        <v>86420.620367542055</v>
      </c>
      <c r="M276" s="4">
        <f t="shared" si="235"/>
        <v>8117.9767349619051</v>
      </c>
      <c r="N276" s="11">
        <f t="shared" si="246"/>
        <v>2.5733757727568474E-3</v>
      </c>
      <c r="O276" s="11">
        <f t="shared" si="247"/>
        <v>3.9615493259668177E-3</v>
      </c>
      <c r="P276" s="11">
        <f t="shared" si="248"/>
        <v>2.8683572010888003E-3</v>
      </c>
      <c r="Q276" s="4">
        <f t="shared" si="249"/>
        <v>2618.8858857929704</v>
      </c>
      <c r="R276" s="4">
        <f t="shared" si="250"/>
        <v>9482.2067159014805</v>
      </c>
      <c r="S276" s="4">
        <f t="shared" si="251"/>
        <v>2212.7994845607318</v>
      </c>
      <c r="T276" s="4">
        <f t="shared" si="266"/>
        <v>8.7918651358875799</v>
      </c>
      <c r="U276" s="4">
        <f t="shared" si="267"/>
        <v>30.712021797002528</v>
      </c>
      <c r="V276" s="4">
        <f t="shared" si="268"/>
        <v>40.028985341315121</v>
      </c>
      <c r="W276" s="11">
        <f t="shared" si="252"/>
        <v>-1.219247815263802E-2</v>
      </c>
      <c r="X276" s="11">
        <f t="shared" si="253"/>
        <v>-1.3228699347321071E-2</v>
      </c>
      <c r="Y276" s="11">
        <f t="shared" si="254"/>
        <v>-1.2203590333800474E-2</v>
      </c>
      <c r="Z276" s="4">
        <f t="shared" si="277"/>
        <v>3419.5589372736194</v>
      </c>
      <c r="AA276" s="4">
        <f t="shared" si="269"/>
        <v>46319.579520844411</v>
      </c>
      <c r="AB276" s="4">
        <f t="shared" si="270"/>
        <v>4440.3781104135705</v>
      </c>
      <c r="AC276" s="12">
        <f t="shared" si="271"/>
        <v>1.2931296440653464</v>
      </c>
      <c r="AD276" s="12">
        <f t="shared" si="272"/>
        <v>4.8393706494859465</v>
      </c>
      <c r="AE276" s="12">
        <f t="shared" si="273"/>
        <v>1.9878769542576069</v>
      </c>
      <c r="AF276" s="11">
        <f t="shared" si="255"/>
        <v>-2.9039671966837322E-3</v>
      </c>
      <c r="AG276" s="11">
        <f t="shared" si="256"/>
        <v>2.0567434751257441E-3</v>
      </c>
      <c r="AH276" s="11">
        <f t="shared" si="257"/>
        <v>8.257041531207765E-4</v>
      </c>
      <c r="AI276" s="1">
        <f t="shared" si="236"/>
        <v>579400.52382982022</v>
      </c>
      <c r="AJ276" s="1">
        <f t="shared" si="237"/>
        <v>591819.70960336516</v>
      </c>
      <c r="AK276" s="1">
        <f t="shared" si="238"/>
        <v>107188.3559720288</v>
      </c>
      <c r="AL276" s="19">
        <f t="shared" si="285"/>
        <v>68.218679250406467</v>
      </c>
      <c r="AM276" s="19">
        <f t="shared" si="285"/>
        <v>31.101133757642572</v>
      </c>
      <c r="AN276" s="19">
        <f t="shared" si="285"/>
        <v>4.6778061000599811</v>
      </c>
      <c r="AO276" s="7">
        <f t="shared" si="283"/>
        <v>2.002796260264388E-3</v>
      </c>
      <c r="AP276" s="7">
        <f t="shared" si="283"/>
        <v>3.0841557376214343E-3</v>
      </c>
      <c r="AQ276" s="7">
        <f t="shared" si="283"/>
        <v>2.2324355598030607E-3</v>
      </c>
      <c r="AR276" s="1">
        <f t="shared" si="278"/>
        <v>297876.03032067907</v>
      </c>
      <c r="AS276" s="1">
        <f t="shared" si="275"/>
        <v>308745.76667651813</v>
      </c>
      <c r="AT276" s="1">
        <f t="shared" si="276"/>
        <v>55279.929423462927</v>
      </c>
      <c r="AU276" s="1">
        <f t="shared" si="239"/>
        <v>59575.206064135818</v>
      </c>
      <c r="AV276" s="1">
        <f t="shared" si="240"/>
        <v>61749.153335303628</v>
      </c>
      <c r="AW276" s="1">
        <f t="shared" si="241"/>
        <v>11055.985884692585</v>
      </c>
      <c r="AX276" s="16">
        <v>0</v>
      </c>
      <c r="AY276" s="16">
        <v>0</v>
      </c>
      <c r="AZ276" s="16">
        <v>0</v>
      </c>
      <c r="BA276">
        <f t="shared" si="279"/>
        <v>0</v>
      </c>
      <c r="BB276">
        <f t="shared" si="280"/>
        <v>0</v>
      </c>
      <c r="BC276">
        <f t="shared" si="280"/>
        <v>0</v>
      </c>
      <c r="BD276">
        <f t="shared" si="280"/>
        <v>0</v>
      </c>
      <c r="BE276">
        <f t="shared" si="281"/>
        <v>0</v>
      </c>
      <c r="BF276">
        <f t="shared" si="281"/>
        <v>0</v>
      </c>
      <c r="BG276">
        <f t="shared" si="281"/>
        <v>0</v>
      </c>
      <c r="BH276">
        <f t="shared" si="259"/>
        <v>0</v>
      </c>
      <c r="BI276">
        <f t="shared" si="284"/>
        <v>0</v>
      </c>
      <c r="BJ276">
        <f t="shared" si="284"/>
        <v>0</v>
      </c>
      <c r="BK276" s="7">
        <f t="shared" si="282"/>
        <v>3.3244885075339042E-2</v>
      </c>
    </row>
    <row r="277" spans="1:63">
      <c r="A277">
        <f t="shared" si="242"/>
        <v>2231</v>
      </c>
      <c r="B277" s="4">
        <f t="shared" si="260"/>
        <v>1286.5321480068417</v>
      </c>
      <c r="C277" s="4">
        <f t="shared" si="261"/>
        <v>3572.5945663666453</v>
      </c>
      <c r="D277" s="4">
        <f t="shared" si="262"/>
        <v>6809.5733355863858</v>
      </c>
      <c r="E277" s="11">
        <f t="shared" si="243"/>
        <v>1.1643686057441982E-7</v>
      </c>
      <c r="F277" s="11">
        <f t="shared" si="244"/>
        <v>2.3343023630846553E-7</v>
      </c>
      <c r="G277" s="11">
        <f t="shared" si="245"/>
        <v>5.1537410761480421E-7</v>
      </c>
      <c r="H277" s="4">
        <f t="shared" si="263"/>
        <v>298634.95081359363</v>
      </c>
      <c r="I277" s="4">
        <f t="shared" si="264"/>
        <v>309956.7293674036</v>
      </c>
      <c r="J277" s="4">
        <f t="shared" si="265"/>
        <v>55436.935663263852</v>
      </c>
      <c r="K277" s="4">
        <f t="shared" si="233"/>
        <v>232123.97084383277</v>
      </c>
      <c r="L277" s="4">
        <f t="shared" si="234"/>
        <v>86759.559084990673</v>
      </c>
      <c r="M277" s="4">
        <f t="shared" si="235"/>
        <v>8141.0292438667257</v>
      </c>
      <c r="N277" s="11">
        <f t="shared" si="246"/>
        <v>2.5476562178754492E-3</v>
      </c>
      <c r="O277" s="11">
        <f t="shared" si="247"/>
        <v>3.9219657994484791E-3</v>
      </c>
      <c r="P277" s="11">
        <f t="shared" si="248"/>
        <v>2.839686495471172E-3</v>
      </c>
      <c r="Q277" s="4">
        <f t="shared" si="249"/>
        <v>2593.5461512721804</v>
      </c>
      <c r="R277" s="4">
        <f t="shared" si="250"/>
        <v>9393.4685766190833</v>
      </c>
      <c r="S277" s="4">
        <f t="shared" si="251"/>
        <v>2192.0034895015101</v>
      </c>
      <c r="T277" s="4">
        <f t="shared" si="266"/>
        <v>8.6846705122973304</v>
      </c>
      <c r="U277" s="4">
        <f t="shared" si="267"/>
        <v>30.305741694301609</v>
      </c>
      <c r="V277" s="4">
        <f t="shared" si="268"/>
        <v>39.540488002732005</v>
      </c>
      <c r="W277" s="11">
        <f t="shared" si="252"/>
        <v>-1.219247815263802E-2</v>
      </c>
      <c r="X277" s="11">
        <f t="shared" si="253"/>
        <v>-1.3228699347321071E-2</v>
      </c>
      <c r="Y277" s="11">
        <f t="shared" si="254"/>
        <v>-1.2203590333800474E-2</v>
      </c>
      <c r="Z277" s="4">
        <f t="shared" si="277"/>
        <v>3376.7245171749996</v>
      </c>
      <c r="AA277" s="4">
        <f t="shared" si="269"/>
        <v>45982.292538681439</v>
      </c>
      <c r="AB277" s="4">
        <f t="shared" si="270"/>
        <v>4402.4051849684911</v>
      </c>
      <c r="AC277" s="12">
        <f t="shared" si="271"/>
        <v>1.2893744379979213</v>
      </c>
      <c r="AD277" s="12">
        <f t="shared" si="272"/>
        <v>4.8493239934929919</v>
      </c>
      <c r="AE277" s="12">
        <f t="shared" si="273"/>
        <v>1.9895183525146305</v>
      </c>
      <c r="AF277" s="11">
        <f t="shared" si="255"/>
        <v>-2.9039671966837322E-3</v>
      </c>
      <c r="AG277" s="11">
        <f t="shared" si="256"/>
        <v>2.0567434751257441E-3</v>
      </c>
      <c r="AH277" s="11">
        <f t="shared" si="257"/>
        <v>8.257041531207765E-4</v>
      </c>
      <c r="AI277" s="1">
        <f t="shared" si="236"/>
        <v>581035.677510974</v>
      </c>
      <c r="AJ277" s="1">
        <f t="shared" si="237"/>
        <v>594386.89197833231</v>
      </c>
      <c r="AK277" s="1">
        <f t="shared" si="238"/>
        <v>107525.5062595185</v>
      </c>
      <c r="AL277" s="19">
        <f t="shared" si="285"/>
        <v>68.353941084932515</v>
      </c>
      <c r="AM277" s="19">
        <f t="shared" si="285"/>
        <v>31.196095290366483</v>
      </c>
      <c r="AN277" s="19">
        <f t="shared" si="285"/>
        <v>4.6881445717328223</v>
      </c>
      <c r="AO277" s="7">
        <f t="shared" si="283"/>
        <v>1.982768297661744E-3</v>
      </c>
      <c r="AP277" s="7">
        <f t="shared" si="283"/>
        <v>3.0533141802452199E-3</v>
      </c>
      <c r="AQ277" s="7">
        <f t="shared" si="283"/>
        <v>2.2101112042050299E-3</v>
      </c>
      <c r="AR277" s="1">
        <f t="shared" si="278"/>
        <v>298634.95081359363</v>
      </c>
      <c r="AS277" s="1">
        <f t="shared" si="275"/>
        <v>309956.7293674036</v>
      </c>
      <c r="AT277" s="1">
        <f t="shared" si="276"/>
        <v>55436.935663263852</v>
      </c>
      <c r="AU277" s="1">
        <f t="shared" si="239"/>
        <v>59726.990162718728</v>
      </c>
      <c r="AV277" s="1">
        <f t="shared" si="240"/>
        <v>61991.345873480721</v>
      </c>
      <c r="AW277" s="1">
        <f t="shared" si="241"/>
        <v>11087.387132652771</v>
      </c>
      <c r="AX277" s="16">
        <v>0</v>
      </c>
      <c r="AY277" s="16">
        <v>0</v>
      </c>
      <c r="AZ277" s="16">
        <v>0</v>
      </c>
      <c r="BA277">
        <f t="shared" si="279"/>
        <v>0</v>
      </c>
      <c r="BB277">
        <f t="shared" si="280"/>
        <v>0</v>
      </c>
      <c r="BC277">
        <f t="shared" si="280"/>
        <v>0</v>
      </c>
      <c r="BD277">
        <f t="shared" si="280"/>
        <v>0</v>
      </c>
      <c r="BE277">
        <f t="shared" si="281"/>
        <v>0</v>
      </c>
      <c r="BF277">
        <f t="shared" si="281"/>
        <v>0</v>
      </c>
      <c r="BG277">
        <f t="shared" si="281"/>
        <v>0</v>
      </c>
      <c r="BH277">
        <f t="shared" si="259"/>
        <v>0</v>
      </c>
      <c r="BI277">
        <f t="shared" si="284"/>
        <v>0</v>
      </c>
      <c r="BJ277">
        <f t="shared" si="284"/>
        <v>0</v>
      </c>
      <c r="BK277" s="7">
        <f t="shared" si="282"/>
        <v>3.3212914611710359E-2</v>
      </c>
    </row>
    <row r="278" spans="1:63">
      <c r="A278">
        <f t="shared" si="242"/>
        <v>2232</v>
      </c>
      <c r="B278" s="4">
        <f t="shared" si="260"/>
        <v>1286.5322903166179</v>
      </c>
      <c r="C278" s="4">
        <f t="shared" si="261"/>
        <v>3572.5953586206592</v>
      </c>
      <c r="D278" s="4">
        <f t="shared" si="262"/>
        <v>6809.5766695902776</v>
      </c>
      <c r="E278" s="11">
        <f t="shared" si="243"/>
        <v>1.1061501754569883E-7</v>
      </c>
      <c r="F278" s="11">
        <f t="shared" si="244"/>
        <v>2.2175872449304223E-7</v>
      </c>
      <c r="G278" s="11">
        <f t="shared" si="245"/>
        <v>4.8960540223406395E-7</v>
      </c>
      <c r="H278" s="4">
        <f t="shared" si="263"/>
        <v>299388.1991031433</v>
      </c>
      <c r="I278" s="4">
        <f t="shared" si="264"/>
        <v>311160.29142012389</v>
      </c>
      <c r="J278" s="4">
        <f t="shared" si="265"/>
        <v>55592.812874785232</v>
      </c>
      <c r="K278" s="4">
        <f t="shared" si="233"/>
        <v>232709.43244608599</v>
      </c>
      <c r="L278" s="4">
        <f t="shared" si="234"/>
        <v>87096.427158842736</v>
      </c>
      <c r="M278" s="4">
        <f t="shared" si="235"/>
        <v>8163.9161393170971</v>
      </c>
      <c r="N278" s="11">
        <f t="shared" si="246"/>
        <v>2.5221936369816955E-3</v>
      </c>
      <c r="O278" s="11">
        <f t="shared" si="247"/>
        <v>3.8827776144190196E-3</v>
      </c>
      <c r="P278" s="11">
        <f t="shared" si="248"/>
        <v>2.8113024489642147E-3</v>
      </c>
      <c r="Q278" s="4">
        <f t="shared" si="249"/>
        <v>2568.3863499982481</v>
      </c>
      <c r="R278" s="4">
        <f t="shared" si="250"/>
        <v>9305.1975309721511</v>
      </c>
      <c r="S278" s="4">
        <f t="shared" si="251"/>
        <v>2171.3414215642038</v>
      </c>
      <c r="T278" s="4">
        <f t="shared" si="266"/>
        <v>8.5787828568132856</v>
      </c>
      <c r="U278" s="4">
        <f t="shared" si="267"/>
        <v>29.904836148930119</v>
      </c>
      <c r="V278" s="4">
        <f t="shared" si="268"/>
        <v>39.057952085548109</v>
      </c>
      <c r="W278" s="11">
        <f t="shared" si="252"/>
        <v>-1.219247815263802E-2</v>
      </c>
      <c r="X278" s="11">
        <f t="shared" si="253"/>
        <v>-1.3228699347321071E-2</v>
      </c>
      <c r="Y278" s="11">
        <f t="shared" si="254"/>
        <v>-1.2203590333800474E-2</v>
      </c>
      <c r="Z278" s="4">
        <f t="shared" si="277"/>
        <v>3334.3410935832608</v>
      </c>
      <c r="AA278" s="4">
        <f t="shared" si="269"/>
        <v>45645.661273044192</v>
      </c>
      <c r="AB278" s="4">
        <f t="shared" si="270"/>
        <v>4364.6320926892649</v>
      </c>
      <c r="AC278" s="12">
        <f t="shared" si="271"/>
        <v>1.2856301369257328</v>
      </c>
      <c r="AD278" s="12">
        <f t="shared" si="272"/>
        <v>4.8592978089753798</v>
      </c>
      <c r="AE278" s="12">
        <f t="shared" si="273"/>
        <v>1.9911611060810119</v>
      </c>
      <c r="AF278" s="11">
        <f t="shared" si="255"/>
        <v>-2.9039671966837322E-3</v>
      </c>
      <c r="AG278" s="11">
        <f t="shared" si="256"/>
        <v>2.0567434751257441E-3</v>
      </c>
      <c r="AH278" s="11">
        <f t="shared" si="257"/>
        <v>8.257041531207765E-4</v>
      </c>
      <c r="AI278" s="1">
        <f t="shared" si="236"/>
        <v>582659.09992259531</v>
      </c>
      <c r="AJ278" s="1">
        <f t="shared" si="237"/>
        <v>596939.54865397979</v>
      </c>
      <c r="AK278" s="1">
        <f t="shared" si="238"/>
        <v>107860.34276621943</v>
      </c>
      <c r="AL278" s="19">
        <f t="shared" si="285"/>
        <v>68.48811581206192</v>
      </c>
      <c r="AM278" s="19">
        <f t="shared" si="285"/>
        <v>31.290394255683655</v>
      </c>
      <c r="AN278" s="19">
        <f t="shared" si="285"/>
        <v>4.6984022793692928</v>
      </c>
      <c r="AO278" s="7">
        <f t="shared" si="283"/>
        <v>1.9629406146851264E-3</v>
      </c>
      <c r="AP278" s="7">
        <f t="shared" si="283"/>
        <v>3.0227810384427676E-3</v>
      </c>
      <c r="AQ278" s="7">
        <f t="shared" si="283"/>
        <v>2.1880100921629797E-3</v>
      </c>
      <c r="AR278" s="1">
        <f t="shared" si="278"/>
        <v>299388.1991031433</v>
      </c>
      <c r="AS278" s="1">
        <f t="shared" si="275"/>
        <v>311160.29142012389</v>
      </c>
      <c r="AT278" s="1">
        <f t="shared" si="276"/>
        <v>55592.812874785232</v>
      </c>
      <c r="AU278" s="1">
        <f t="shared" si="239"/>
        <v>59877.639820628661</v>
      </c>
      <c r="AV278" s="1">
        <f t="shared" si="240"/>
        <v>62232.058284024781</v>
      </c>
      <c r="AW278" s="1">
        <f t="shared" si="241"/>
        <v>11118.562574957046</v>
      </c>
      <c r="AX278" s="16">
        <v>0</v>
      </c>
      <c r="AY278" s="16">
        <v>0</v>
      </c>
      <c r="AZ278" s="16">
        <v>0</v>
      </c>
      <c r="BA278">
        <f t="shared" si="279"/>
        <v>0</v>
      </c>
      <c r="BB278">
        <f t="shared" si="280"/>
        <v>0</v>
      </c>
      <c r="BC278">
        <f t="shared" si="280"/>
        <v>0</v>
      </c>
      <c r="BD278">
        <f t="shared" si="280"/>
        <v>0</v>
      </c>
      <c r="BE278">
        <f t="shared" si="281"/>
        <v>0</v>
      </c>
      <c r="BF278">
        <f t="shared" si="281"/>
        <v>0</v>
      </c>
      <c r="BG278">
        <f t="shared" si="281"/>
        <v>0</v>
      </c>
      <c r="BH278">
        <f t="shared" si="259"/>
        <v>0</v>
      </c>
      <c r="BI278">
        <f t="shared" si="284"/>
        <v>0</v>
      </c>
      <c r="BJ278">
        <f t="shared" si="284"/>
        <v>0</v>
      </c>
      <c r="BK278" s="7">
        <f t="shared" si="282"/>
        <v>3.3181254271295896E-2</v>
      </c>
    </row>
    <row r="279" spans="1:63">
      <c r="A279">
        <f t="shared" si="242"/>
        <v>2233</v>
      </c>
      <c r="B279" s="4">
        <f t="shared" si="260"/>
        <v>1286.5324255109201</v>
      </c>
      <c r="C279" s="4">
        <f t="shared" si="261"/>
        <v>3572.5961112621399</v>
      </c>
      <c r="D279" s="4">
        <f t="shared" si="262"/>
        <v>6809.5798368955266</v>
      </c>
      <c r="E279" s="11">
        <f t="shared" si="243"/>
        <v>1.0508426666841388E-7</v>
      </c>
      <c r="F279" s="11">
        <f t="shared" si="244"/>
        <v>2.1067078826839011E-7</v>
      </c>
      <c r="G279" s="11">
        <f t="shared" si="245"/>
        <v>4.6512513212236075E-7</v>
      </c>
      <c r="H279" s="4">
        <f t="shared" si="263"/>
        <v>300135.79862339405</v>
      </c>
      <c r="I279" s="4">
        <f t="shared" si="264"/>
        <v>312356.45141720661</v>
      </c>
      <c r="J279" s="4">
        <f t="shared" si="265"/>
        <v>55747.564842706801</v>
      </c>
      <c r="K279" s="4">
        <f t="shared" si="233"/>
        <v>233290.50451581212</v>
      </c>
      <c r="L279" s="4">
        <f t="shared" si="234"/>
        <v>87431.224154486394</v>
      </c>
      <c r="M279" s="4">
        <f t="shared" si="235"/>
        <v>8186.6379685654738</v>
      </c>
      <c r="N279" s="11">
        <f t="shared" si="246"/>
        <v>2.4969854621632592E-3</v>
      </c>
      <c r="O279" s="11">
        <f t="shared" si="247"/>
        <v>3.8439808217742844E-3</v>
      </c>
      <c r="P279" s="11">
        <f t="shared" si="248"/>
        <v>2.7832021863807288E-3</v>
      </c>
      <c r="Q279" s="4">
        <f t="shared" si="249"/>
        <v>2543.4066531016065</v>
      </c>
      <c r="R279" s="4">
        <f t="shared" si="250"/>
        <v>9217.399635797583</v>
      </c>
      <c r="S279" s="4">
        <f t="shared" si="251"/>
        <v>2150.8137932294421</v>
      </c>
      <c r="T279" s="4">
        <f t="shared" si="266"/>
        <v>8.4741862342553649</v>
      </c>
      <c r="U279" s="4">
        <f t="shared" si="267"/>
        <v>29.509234062485024</v>
      </c>
      <c r="V279" s="4">
        <f t="shared" si="268"/>
        <v>38.58130483901887</v>
      </c>
      <c r="W279" s="11">
        <f t="shared" si="252"/>
        <v>-1.219247815263802E-2</v>
      </c>
      <c r="X279" s="11">
        <f t="shared" si="253"/>
        <v>-1.3228699347321071E-2</v>
      </c>
      <c r="Y279" s="11">
        <f t="shared" si="254"/>
        <v>-1.2203590333800474E-2</v>
      </c>
      <c r="Z279" s="4">
        <f t="shared" si="277"/>
        <v>3292.4060099682379</v>
      </c>
      <c r="AA279" s="4">
        <f t="shared" si="269"/>
        <v>45309.725180450347</v>
      </c>
      <c r="AB279" s="4">
        <f t="shared" si="270"/>
        <v>4327.0605107746651</v>
      </c>
      <c r="AC279" s="12">
        <f t="shared" si="271"/>
        <v>1.2818967091810325</v>
      </c>
      <c r="AD279" s="12">
        <f t="shared" si="272"/>
        <v>4.8692921380376823</v>
      </c>
      <c r="AE279" s="12">
        <f t="shared" si="273"/>
        <v>1.9928052160758356</v>
      </c>
      <c r="AF279" s="11">
        <f t="shared" si="255"/>
        <v>-2.9039671966837322E-3</v>
      </c>
      <c r="AG279" s="11">
        <f t="shared" si="256"/>
        <v>2.0567434751257441E-3</v>
      </c>
      <c r="AH279" s="11">
        <f t="shared" si="257"/>
        <v>8.257041531207765E-4</v>
      </c>
      <c r="AI279" s="1">
        <f t="shared" si="236"/>
        <v>584270.82975096453</v>
      </c>
      <c r="AJ279" s="1">
        <f t="shared" si="237"/>
        <v>599477.65207260661</v>
      </c>
      <c r="AK279" s="1">
        <f t="shared" si="238"/>
        <v>108192.87106455454</v>
      </c>
      <c r="AL279" s="19">
        <f t="shared" si="285"/>
        <v>68.621209535171175</v>
      </c>
      <c r="AM279" s="19">
        <f t="shared" si="285"/>
        <v>31.38403242602072</v>
      </c>
      <c r="AN279" s="19">
        <f t="shared" si="285"/>
        <v>4.7085796294575522</v>
      </c>
      <c r="AO279" s="7">
        <f t="shared" si="283"/>
        <v>1.9433112085382751E-3</v>
      </c>
      <c r="AP279" s="7">
        <f t="shared" si="283"/>
        <v>2.9925532280583398E-3</v>
      </c>
      <c r="AQ279" s="7">
        <f t="shared" si="283"/>
        <v>2.16612999124135E-3</v>
      </c>
      <c r="AR279" s="1">
        <f t="shared" si="278"/>
        <v>300135.79862339405</v>
      </c>
      <c r="AS279" s="1">
        <f t="shared" si="275"/>
        <v>312356.45141720661</v>
      </c>
      <c r="AT279" s="1">
        <f t="shared" si="276"/>
        <v>55747.564842706801</v>
      </c>
      <c r="AU279" s="1">
        <f t="shared" si="239"/>
        <v>60027.159724678815</v>
      </c>
      <c r="AV279" s="1">
        <f t="shared" si="240"/>
        <v>62471.290283441325</v>
      </c>
      <c r="AW279" s="1">
        <f t="shared" si="241"/>
        <v>11149.512968541361</v>
      </c>
      <c r="AX279" s="16">
        <v>0</v>
      </c>
      <c r="AY279" s="16">
        <v>0</v>
      </c>
      <c r="AZ279" s="16">
        <v>0</v>
      </c>
      <c r="BA279">
        <f t="shared" si="279"/>
        <v>0</v>
      </c>
      <c r="BB279">
        <f t="shared" si="280"/>
        <v>0</v>
      </c>
      <c r="BC279">
        <f t="shared" si="280"/>
        <v>0</v>
      </c>
      <c r="BD279">
        <f t="shared" si="280"/>
        <v>0</v>
      </c>
      <c r="BE279">
        <f t="shared" si="281"/>
        <v>0</v>
      </c>
      <c r="BF279">
        <f t="shared" si="281"/>
        <v>0</v>
      </c>
      <c r="BG279">
        <f t="shared" si="281"/>
        <v>0</v>
      </c>
      <c r="BH279">
        <f t="shared" si="259"/>
        <v>0</v>
      </c>
      <c r="BI279">
        <f t="shared" si="284"/>
        <v>0</v>
      </c>
      <c r="BJ279">
        <f t="shared" si="284"/>
        <v>0</v>
      </c>
      <c r="BK279" s="7">
        <f t="shared" si="282"/>
        <v>3.3149901148671085E-2</v>
      </c>
    </row>
    <row r="280" spans="1:63">
      <c r="A280">
        <f t="shared" si="242"/>
        <v>2234</v>
      </c>
      <c r="B280" s="4">
        <f t="shared" si="260"/>
        <v>1286.5325539455207</v>
      </c>
      <c r="C280" s="4">
        <f t="shared" si="261"/>
        <v>3572.5968262716965</v>
      </c>
      <c r="D280" s="4">
        <f t="shared" si="262"/>
        <v>6809.5828458369115</v>
      </c>
      <c r="E280" s="11">
        <f t="shared" si="243"/>
        <v>9.9830053334993188E-8</v>
      </c>
      <c r="F280" s="11">
        <f t="shared" si="244"/>
        <v>2.0013724885497059E-7</v>
      </c>
      <c r="G280" s="11">
        <f t="shared" si="245"/>
        <v>4.4186887551624267E-7</v>
      </c>
      <c r="H280" s="4">
        <f t="shared" si="263"/>
        <v>300877.77310357481</v>
      </c>
      <c r="I280" s="4">
        <f t="shared" si="264"/>
        <v>313545.20898238569</v>
      </c>
      <c r="J280" s="4">
        <f t="shared" si="265"/>
        <v>55901.19542845479</v>
      </c>
      <c r="K280" s="4">
        <f t="shared" si="233"/>
        <v>233867.20544369199</v>
      </c>
      <c r="L280" s="4">
        <f t="shared" si="234"/>
        <v>87763.949930391755</v>
      </c>
      <c r="M280" s="4">
        <f t="shared" si="235"/>
        <v>8209.1952905206799</v>
      </c>
      <c r="N280" s="11">
        <f t="shared" si="246"/>
        <v>2.4720291512798642E-3</v>
      </c>
      <c r="O280" s="11">
        <f t="shared" si="247"/>
        <v>3.8055715120430822E-3</v>
      </c>
      <c r="P280" s="11">
        <f t="shared" si="248"/>
        <v>2.7553828619049092E-3</v>
      </c>
      <c r="Q280" s="4">
        <f t="shared" si="249"/>
        <v>2518.6071911860017</v>
      </c>
      <c r="R280" s="4">
        <f t="shared" si="250"/>
        <v>9130.0806986390962</v>
      </c>
      <c r="S280" s="4">
        <f t="shared" si="251"/>
        <v>2130.421077317822</v>
      </c>
      <c r="T280" s="4">
        <f t="shared" si="266"/>
        <v>8.3708649037328211</v>
      </c>
      <c r="U280" s="4">
        <f t="shared" si="267"/>
        <v>29.118865277102685</v>
      </c>
      <c r="V280" s="4">
        <f t="shared" si="268"/>
        <v>38.110474400220006</v>
      </c>
      <c r="W280" s="11">
        <f t="shared" si="252"/>
        <v>-1.219247815263802E-2</v>
      </c>
      <c r="X280" s="11">
        <f t="shared" si="253"/>
        <v>-1.3228699347321071E-2</v>
      </c>
      <c r="Y280" s="11">
        <f t="shared" si="254"/>
        <v>-1.2203590333800474E-2</v>
      </c>
      <c r="Z280" s="4">
        <f t="shared" si="277"/>
        <v>3250.9165687387576</v>
      </c>
      <c r="AA280" s="4">
        <f t="shared" si="269"/>
        <v>44974.522775556419</v>
      </c>
      <c r="AB280" s="4">
        <f t="shared" si="270"/>
        <v>4289.6920402438727</v>
      </c>
      <c r="AC280" s="12">
        <f t="shared" si="271"/>
        <v>1.2781741231880339</v>
      </c>
      <c r="AD280" s="12">
        <f t="shared" si="272"/>
        <v>4.8793070228710729</v>
      </c>
      <c r="AE280" s="12">
        <f t="shared" si="273"/>
        <v>1.9944506836191103</v>
      </c>
      <c r="AF280" s="11">
        <f t="shared" si="255"/>
        <v>-2.9039671966837322E-3</v>
      </c>
      <c r="AG280" s="11">
        <f t="shared" si="256"/>
        <v>2.0567434751257441E-3</v>
      </c>
      <c r="AH280" s="11">
        <f t="shared" si="257"/>
        <v>8.257041531207765E-4</v>
      </c>
      <c r="AI280" s="1">
        <f t="shared" si="236"/>
        <v>585870.90650054696</v>
      </c>
      <c r="AJ280" s="1">
        <f t="shared" si="237"/>
        <v>602001.1771487873</v>
      </c>
      <c r="AK280" s="1">
        <f t="shared" si="238"/>
        <v>108523.09692664044</v>
      </c>
      <c r="AL280" s="19">
        <f t="shared" si="285"/>
        <v>68.753228377148005</v>
      </c>
      <c r="AM280" s="19">
        <f t="shared" si="285"/>
        <v>31.477011629691233</v>
      </c>
      <c r="AN280" s="19">
        <f t="shared" si="285"/>
        <v>4.7186770310535531</v>
      </c>
      <c r="AO280" s="7">
        <f t="shared" si="283"/>
        <v>1.9238780964528923E-3</v>
      </c>
      <c r="AP280" s="7">
        <f t="shared" si="283"/>
        <v>2.9626276957777564E-3</v>
      </c>
      <c r="AQ280" s="7">
        <f t="shared" si="283"/>
        <v>2.1444686913289364E-3</v>
      </c>
      <c r="AR280" s="1">
        <f t="shared" si="278"/>
        <v>300877.77310357481</v>
      </c>
      <c r="AS280" s="1">
        <f t="shared" si="275"/>
        <v>313545.20898238569</v>
      </c>
      <c r="AT280" s="1">
        <f t="shared" si="276"/>
        <v>55901.19542845479</v>
      </c>
      <c r="AU280" s="1">
        <f t="shared" si="239"/>
        <v>60175.554620714967</v>
      </c>
      <c r="AV280" s="1">
        <f t="shared" si="240"/>
        <v>62709.04179647714</v>
      </c>
      <c r="AW280" s="1">
        <f t="shared" si="241"/>
        <v>11180.239085690959</v>
      </c>
      <c r="AX280" s="16">
        <v>0</v>
      </c>
      <c r="AY280" s="16">
        <v>0</v>
      </c>
      <c r="AZ280" s="16">
        <v>0</v>
      </c>
      <c r="BA280">
        <f t="shared" si="279"/>
        <v>0</v>
      </c>
      <c r="BB280">
        <f t="shared" si="280"/>
        <v>0</v>
      </c>
      <c r="BC280">
        <f t="shared" si="280"/>
        <v>0</v>
      </c>
      <c r="BD280">
        <f t="shared" si="280"/>
        <v>0</v>
      </c>
      <c r="BE280">
        <f t="shared" si="281"/>
        <v>0</v>
      </c>
      <c r="BF280">
        <f t="shared" si="281"/>
        <v>0</v>
      </c>
      <c r="BG280">
        <f t="shared" si="281"/>
        <v>0</v>
      </c>
      <c r="BH280">
        <f t="shared" si="259"/>
        <v>0</v>
      </c>
      <c r="BI280">
        <f t="shared" si="284"/>
        <v>0</v>
      </c>
      <c r="BJ280">
        <f t="shared" si="284"/>
        <v>0</v>
      </c>
      <c r="BK280" s="7">
        <f t="shared" si="282"/>
        <v>3.3118852363250378E-2</v>
      </c>
    </row>
    <row r="281" spans="1:63">
      <c r="A281">
        <f t="shared" si="242"/>
        <v>2235</v>
      </c>
      <c r="B281" s="4">
        <f t="shared" si="260"/>
        <v>1286.5326759584034</v>
      </c>
      <c r="C281" s="4">
        <f t="shared" si="261"/>
        <v>3572.5975055309113</v>
      </c>
      <c r="D281" s="4">
        <f t="shared" si="262"/>
        <v>6809.5857043324904</v>
      </c>
      <c r="E281" s="11">
        <f t="shared" si="243"/>
        <v>9.4838550668243524E-8</v>
      </c>
      <c r="F281" s="11">
        <f t="shared" si="244"/>
        <v>1.9013038641222205E-7</v>
      </c>
      <c r="G281" s="11">
        <f t="shared" si="245"/>
        <v>4.1977543174043053E-7</v>
      </c>
      <c r="H281" s="4">
        <f t="shared" si="263"/>
        <v>301614.14655811322</v>
      </c>
      <c r="I281" s="4">
        <f t="shared" si="264"/>
        <v>314726.5647613667</v>
      </c>
      <c r="J281" s="4">
        <f t="shared" si="265"/>
        <v>56053.708568078866</v>
      </c>
      <c r="K281" s="4">
        <f t="shared" si="233"/>
        <v>234439.5538445423</v>
      </c>
      <c r="L281" s="4">
        <f t="shared" si="234"/>
        <v>88094.604632658244</v>
      </c>
      <c r="M281" s="4">
        <f t="shared" si="235"/>
        <v>8231.5886754190615</v>
      </c>
      <c r="N281" s="11">
        <f t="shared" si="246"/>
        <v>2.4473221876681883E-3</v>
      </c>
      <c r="O281" s="11">
        <f t="shared" si="247"/>
        <v>3.76754581498151E-3</v>
      </c>
      <c r="P281" s="11">
        <f t="shared" si="248"/>
        <v>2.7278416587603882E-3</v>
      </c>
      <c r="Q281" s="4">
        <f t="shared" si="249"/>
        <v>2493.9880552952932</v>
      </c>
      <c r="R281" s="4">
        <f t="shared" si="250"/>
        <v>9043.2462820174187</v>
      </c>
      <c r="S281" s="4">
        <f t="shared" si="251"/>
        <v>2110.1637078399513</v>
      </c>
      <c r="T281" s="4">
        <f t="shared" si="266"/>
        <v>8.268803316275374</v>
      </c>
      <c r="U281" s="4">
        <f t="shared" si="267"/>
        <v>28.733660563016748</v>
      </c>
      <c r="V281" s="4">
        <f t="shared" si="268"/>
        <v>37.645389783212934</v>
      </c>
      <c r="W281" s="11">
        <f t="shared" si="252"/>
        <v>-1.219247815263802E-2</v>
      </c>
      <c r="X281" s="11">
        <f t="shared" si="253"/>
        <v>-1.3228699347321071E-2</v>
      </c>
      <c r="Y281" s="11">
        <f t="shared" si="254"/>
        <v>-1.2203590333800474E-2</v>
      </c>
      <c r="Z281" s="4">
        <f t="shared" si="277"/>
        <v>3209.870033215213</v>
      </c>
      <c r="AA281" s="4">
        <f t="shared" si="269"/>
        <v>44640.091640815728</v>
      </c>
      <c r="AB281" s="4">
        <f t="shared" si="270"/>
        <v>4252.5282073272192</v>
      </c>
      <c r="AC281" s="12">
        <f t="shared" si="271"/>
        <v>1.274462347462646</v>
      </c>
      <c r="AD281" s="12">
        <f t="shared" si="272"/>
        <v>4.8893425057534978</v>
      </c>
      <c r="AE281" s="12">
        <f t="shared" si="273"/>
        <v>1.996097509831769</v>
      </c>
      <c r="AF281" s="11">
        <f t="shared" si="255"/>
        <v>-2.9039671966837322E-3</v>
      </c>
      <c r="AG281" s="11">
        <f t="shared" si="256"/>
        <v>2.0567434751257441E-3</v>
      </c>
      <c r="AH281" s="11">
        <f t="shared" si="257"/>
        <v>8.257041531207765E-4</v>
      </c>
      <c r="AI281" s="1">
        <f t="shared" si="236"/>
        <v>587459.37047120731</v>
      </c>
      <c r="AJ281" s="1">
        <f t="shared" si="237"/>
        <v>604510.10123038571</v>
      </c>
      <c r="AK281" s="1">
        <f t="shared" si="238"/>
        <v>108851.02631966736</v>
      </c>
      <c r="AL281" s="19">
        <f t="shared" si="285"/>
        <v>68.88417847898188</v>
      </c>
      <c r="AM281" s="19">
        <f t="shared" si="285"/>
        <v>31.569333749461332</v>
      </c>
      <c r="AN281" s="19">
        <f t="shared" si="285"/>
        <v>4.7286948956595642</v>
      </c>
      <c r="AO281" s="7">
        <f t="shared" si="283"/>
        <v>1.9046393154883634E-3</v>
      </c>
      <c r="AP281" s="7">
        <f t="shared" si="283"/>
        <v>2.9330014188199789E-3</v>
      </c>
      <c r="AQ281" s="7">
        <f t="shared" si="283"/>
        <v>2.1230240044156469E-3</v>
      </c>
      <c r="AR281" s="1">
        <f t="shared" si="278"/>
        <v>301614.14655811322</v>
      </c>
      <c r="AS281" s="1">
        <f t="shared" si="275"/>
        <v>314726.5647613667</v>
      </c>
      <c r="AT281" s="1">
        <f t="shared" si="276"/>
        <v>56053.708568078866</v>
      </c>
      <c r="AU281" s="1">
        <f t="shared" si="239"/>
        <v>60322.829311622649</v>
      </c>
      <c r="AV281" s="1">
        <f t="shared" si="240"/>
        <v>62945.312952273343</v>
      </c>
      <c r="AW281" s="1">
        <f t="shared" si="241"/>
        <v>11210.741713615775</v>
      </c>
      <c r="AX281" s="16">
        <v>0</v>
      </c>
      <c r="AY281" s="16">
        <v>0</v>
      </c>
      <c r="AZ281" s="16">
        <v>0</v>
      </c>
      <c r="BA281">
        <f t="shared" si="279"/>
        <v>0</v>
      </c>
      <c r="BB281">
        <f t="shared" si="280"/>
        <v>0</v>
      </c>
      <c r="BC281">
        <f t="shared" si="280"/>
        <v>0</v>
      </c>
      <c r="BD281">
        <f t="shared" si="280"/>
        <v>0</v>
      </c>
      <c r="BE281">
        <f t="shared" si="281"/>
        <v>0</v>
      </c>
      <c r="BF281">
        <f t="shared" si="281"/>
        <v>0</v>
      </c>
      <c r="BG281">
        <f t="shared" si="281"/>
        <v>0</v>
      </c>
      <c r="BH281">
        <f t="shared" si="259"/>
        <v>0</v>
      </c>
      <c r="BI281">
        <f t="shared" si="284"/>
        <v>0</v>
      </c>
      <c r="BJ281">
        <f t="shared" si="284"/>
        <v>0</v>
      </c>
      <c r="BK281" s="7">
        <f t="shared" si="282"/>
        <v>3.3088105059130929E-2</v>
      </c>
    </row>
    <row r="282" spans="1:63">
      <c r="A282">
        <f t="shared" si="242"/>
        <v>2236</v>
      </c>
      <c r="B282" s="4">
        <f t="shared" si="260"/>
        <v>1286.532791870653</v>
      </c>
      <c r="C282" s="4">
        <f t="shared" si="261"/>
        <v>3572.5981508272889</v>
      </c>
      <c r="D282" s="4">
        <f t="shared" si="262"/>
        <v>6809.5884199044303</v>
      </c>
      <c r="E282" s="11">
        <f t="shared" si="243"/>
        <v>9.0096623134831338E-8</v>
      </c>
      <c r="F282" s="11">
        <f t="shared" si="244"/>
        <v>1.8062386709161094E-7</v>
      </c>
      <c r="G282" s="11">
        <f t="shared" si="245"/>
        <v>3.9878666015340899E-7</v>
      </c>
      <c r="H282" s="4">
        <f t="shared" si="263"/>
        <v>302344.94327682728</v>
      </c>
      <c r="I282" s="4">
        <f t="shared" si="264"/>
        <v>315900.52040269604</v>
      </c>
      <c r="J282" s="4">
        <f t="shared" si="265"/>
        <v>56205.10827015376</v>
      </c>
      <c r="K282" s="4">
        <f t="shared" si="233"/>
        <v>235007.56854958175</v>
      </c>
      <c r="L282" s="4">
        <f t="shared" si="234"/>
        <v>88423.188689594012</v>
      </c>
      <c r="M282" s="4">
        <f t="shared" si="235"/>
        <v>8253.8187044999959</v>
      </c>
      <c r="N282" s="11">
        <f t="shared" si="246"/>
        <v>2.4228620799036094E-3</v>
      </c>
      <c r="O282" s="11">
        <f t="shared" si="247"/>
        <v>3.7298998991586174E-3</v>
      </c>
      <c r="P282" s="11">
        <f t="shared" si="248"/>
        <v>2.7005757888896031E-3</v>
      </c>
      <c r="Q282" s="4">
        <f t="shared" si="249"/>
        <v>2469.5492978676775</v>
      </c>
      <c r="R282" s="4">
        <f t="shared" si="250"/>
        <v>8956.9017076887467</v>
      </c>
      <c r="S282" s="4">
        <f t="shared" si="251"/>
        <v>2090.0420808370486</v>
      </c>
      <c r="T282" s="4">
        <f t="shared" si="266"/>
        <v>8.1679861124932263</v>
      </c>
      <c r="U282" s="4">
        <f t="shared" si="267"/>
        <v>28.353551606280625</v>
      </c>
      <c r="V282" s="4">
        <f t="shared" si="268"/>
        <v>37.185980868342362</v>
      </c>
      <c r="W282" s="11">
        <f t="shared" si="252"/>
        <v>-1.219247815263802E-2</v>
      </c>
      <c r="X282" s="11">
        <f t="shared" si="253"/>
        <v>-1.3228699347321071E-2</v>
      </c>
      <c r="Y282" s="11">
        <f t="shared" si="254"/>
        <v>-1.2203590333800474E-2</v>
      </c>
      <c r="Z282" s="4">
        <f t="shared" si="277"/>
        <v>3169.2636295577558</v>
      </c>
      <c r="AA282" s="4">
        <f t="shared" si="269"/>
        <v>44306.468436276402</v>
      </c>
      <c r="AB282" s="4">
        <f t="shared" si="270"/>
        <v>4215.5704648459032</v>
      </c>
      <c r="AC282" s="12">
        <f t="shared" si="271"/>
        <v>1.270761350612206</v>
      </c>
      <c r="AD282" s="12">
        <f t="shared" si="272"/>
        <v>4.8993986290498617</v>
      </c>
      <c r="AE282" s="12">
        <f t="shared" si="273"/>
        <v>1.9977456958356712</v>
      </c>
      <c r="AF282" s="11">
        <f t="shared" si="255"/>
        <v>-2.9039671966837322E-3</v>
      </c>
      <c r="AG282" s="11">
        <f t="shared" si="256"/>
        <v>2.0567434751257441E-3</v>
      </c>
      <c r="AH282" s="11">
        <f t="shared" si="257"/>
        <v>8.257041531207765E-4</v>
      </c>
      <c r="AI282" s="1">
        <f t="shared" si="236"/>
        <v>589036.2627357092</v>
      </c>
      <c r="AJ282" s="1">
        <f t="shared" si="237"/>
        <v>607004.40405962046</v>
      </c>
      <c r="AK282" s="1">
        <f t="shared" si="238"/>
        <v>109176.66540131641</v>
      </c>
      <c r="AL282" s="19">
        <f t="shared" si="285"/>
        <v>69.014065998382605</v>
      </c>
      <c r="AM282" s="19">
        <f t="shared" si="285"/>
        <v>31.661000721132918</v>
      </c>
      <c r="AN282" s="19">
        <f t="shared" si="285"/>
        <v>4.7386336371048765</v>
      </c>
      <c r="AO282" s="7">
        <f t="shared" ref="AO282:AQ297" si="286">AO$5*AO281</f>
        <v>1.8855929223334797E-3</v>
      </c>
      <c r="AP282" s="7">
        <f t="shared" si="286"/>
        <v>2.9036714046317791E-3</v>
      </c>
      <c r="AQ282" s="7">
        <f t="shared" si="286"/>
        <v>2.1017937643714904E-3</v>
      </c>
      <c r="AR282" s="1">
        <f t="shared" si="278"/>
        <v>302344.94327682728</v>
      </c>
      <c r="AS282" s="1">
        <f t="shared" si="275"/>
        <v>315900.52040269604</v>
      </c>
      <c r="AT282" s="1">
        <f t="shared" si="276"/>
        <v>56205.10827015376</v>
      </c>
      <c r="AU282" s="1">
        <f t="shared" si="239"/>
        <v>60468.988655365458</v>
      </c>
      <c r="AV282" s="1">
        <f t="shared" si="240"/>
        <v>63180.104080539211</v>
      </c>
      <c r="AW282" s="1">
        <f t="shared" si="241"/>
        <v>11241.021654030752</v>
      </c>
      <c r="AX282" s="16">
        <v>0</v>
      </c>
      <c r="AY282" s="16">
        <v>0</v>
      </c>
      <c r="AZ282" s="16">
        <v>0</v>
      </c>
      <c r="BA282">
        <f t="shared" si="279"/>
        <v>0</v>
      </c>
      <c r="BB282">
        <f t="shared" si="280"/>
        <v>0</v>
      </c>
      <c r="BC282">
        <f t="shared" si="280"/>
        <v>0</v>
      </c>
      <c r="BD282">
        <f t="shared" si="280"/>
        <v>0</v>
      </c>
      <c r="BE282">
        <f t="shared" si="281"/>
        <v>0</v>
      </c>
      <c r="BF282">
        <f t="shared" si="281"/>
        <v>0</v>
      </c>
      <c r="BG282">
        <f t="shared" si="281"/>
        <v>0</v>
      </c>
      <c r="BH282">
        <f t="shared" si="259"/>
        <v>0</v>
      </c>
      <c r="BI282">
        <f t="shared" si="284"/>
        <v>0</v>
      </c>
      <c r="BJ282">
        <f t="shared" si="284"/>
        <v>0</v>
      </c>
      <c r="BK282" s="7">
        <f t="shared" si="282"/>
        <v>3.3057656404948704E-2</v>
      </c>
    </row>
    <row r="283" spans="1:63">
      <c r="A283">
        <f t="shared" si="242"/>
        <v>2237</v>
      </c>
      <c r="B283" s="4">
        <f t="shared" si="260"/>
        <v>1286.5329019873</v>
      </c>
      <c r="C283" s="4">
        <f t="shared" si="261"/>
        <v>3572.5987638589581</v>
      </c>
      <c r="D283" s="4">
        <f t="shared" si="262"/>
        <v>6809.5909996988021</v>
      </c>
      <c r="E283" s="11">
        <f t="shared" si="243"/>
        <v>8.5591791978089762E-8</v>
      </c>
      <c r="F283" s="11">
        <f t="shared" si="244"/>
        <v>1.7159267373703039E-7</v>
      </c>
      <c r="G283" s="11">
        <f t="shared" si="245"/>
        <v>3.788473271457385E-7</v>
      </c>
      <c r="H283" s="4">
        <f t="shared" si="263"/>
        <v>303070.18781526427</v>
      </c>
      <c r="I283" s="4">
        <f t="shared" si="264"/>
        <v>317067.07853874605</v>
      </c>
      <c r="J283" s="4">
        <f t="shared" si="265"/>
        <v>56355.398613705765</v>
      </c>
      <c r="K283" s="4">
        <f t="shared" si="233"/>
        <v>235571.26859881586</v>
      </c>
      <c r="L283" s="4">
        <f t="shared" si="234"/>
        <v>88749.702806330446</v>
      </c>
      <c r="M283" s="4">
        <f t="shared" si="235"/>
        <v>8275.8859696857635</v>
      </c>
      <c r="N283" s="11">
        <f t="shared" si="246"/>
        <v>2.3986463615328635E-3</v>
      </c>
      <c r="O283" s="11">
        <f t="shared" si="247"/>
        <v>3.6926299715638322E-3</v>
      </c>
      <c r="P283" s="11">
        <f t="shared" si="248"/>
        <v>2.6735824926389373E-3</v>
      </c>
      <c r="Q283" s="4">
        <f t="shared" si="249"/>
        <v>2445.2909336772213</v>
      </c>
      <c r="R283" s="4">
        <f t="shared" si="250"/>
        <v>8871.0520608896113</v>
      </c>
      <c r="S283" s="4">
        <f t="shared" si="251"/>
        <v>2070.0565552120061</v>
      </c>
      <c r="T283" s="4">
        <f t="shared" si="266"/>
        <v>8.0683981202656021</v>
      </c>
      <c r="U283" s="4">
        <f t="shared" si="267"/>
        <v>27.978470996652387</v>
      </c>
      <c r="V283" s="4">
        <f t="shared" si="268"/>
        <v>36.732178391664569</v>
      </c>
      <c r="W283" s="11">
        <f t="shared" si="252"/>
        <v>-1.219247815263802E-2</v>
      </c>
      <c r="X283" s="11">
        <f t="shared" si="253"/>
        <v>-1.3228699347321071E-2</v>
      </c>
      <c r="Y283" s="11">
        <f t="shared" si="254"/>
        <v>-1.2203590333800474E-2</v>
      </c>
      <c r="Z283" s="4">
        <f t="shared" si="277"/>
        <v>3129.094548650804</v>
      </c>
      <c r="AA283" s="4">
        <f t="shared" si="269"/>
        <v>43973.688909508106</v>
      </c>
      <c r="AB283" s="4">
        <f t="shared" si="270"/>
        <v>4178.8201935804345</v>
      </c>
      <c r="AC283" s="12">
        <f t="shared" si="271"/>
        <v>1.2670711013352145</v>
      </c>
      <c r="AD283" s="12">
        <f t="shared" si="272"/>
        <v>4.9094754352122001</v>
      </c>
      <c r="AE283" s="12">
        <f t="shared" si="273"/>
        <v>1.9993952427536019</v>
      </c>
      <c r="AF283" s="11">
        <f t="shared" si="255"/>
        <v>-2.9039671966837322E-3</v>
      </c>
      <c r="AG283" s="11">
        <f t="shared" si="256"/>
        <v>2.0567434751257441E-3</v>
      </c>
      <c r="AH283" s="11">
        <f t="shared" si="257"/>
        <v>8.257041531207765E-4</v>
      </c>
      <c r="AI283" s="1">
        <f t="shared" si="236"/>
        <v>590601.62511750369</v>
      </c>
      <c r="AJ283" s="1">
        <f t="shared" si="237"/>
        <v>609484.0677341976</v>
      </c>
      <c r="AK283" s="1">
        <f t="shared" si="238"/>
        <v>109500.02051521552</v>
      </c>
      <c r="AL283" s="19">
        <f t="shared" si="285"/>
        <v>69.142897108426737</v>
      </c>
      <c r="AM283" s="19">
        <f t="shared" si="285"/>
        <v>31.752014532144539</v>
      </c>
      <c r="AN283" s="19">
        <f t="shared" si="285"/>
        <v>4.7484936714286841</v>
      </c>
      <c r="AO283" s="7">
        <f t="shared" si="286"/>
        <v>1.8667369931101448E-3</v>
      </c>
      <c r="AP283" s="7">
        <f t="shared" si="286"/>
        <v>2.8746346905854613E-3</v>
      </c>
      <c r="AQ283" s="7">
        <f t="shared" si="286"/>
        <v>2.0807758267277756E-3</v>
      </c>
      <c r="AR283" s="1">
        <f t="shared" si="278"/>
        <v>303070.18781526427</v>
      </c>
      <c r="AS283" s="1">
        <f t="shared" si="275"/>
        <v>317067.07853874605</v>
      </c>
      <c r="AT283" s="1">
        <f t="shared" si="276"/>
        <v>56355.398613705765</v>
      </c>
      <c r="AU283" s="1">
        <f t="shared" si="239"/>
        <v>60614.037563052858</v>
      </c>
      <c r="AV283" s="1">
        <f t="shared" si="240"/>
        <v>63413.415707749213</v>
      </c>
      <c r="AW283" s="1">
        <f t="shared" si="241"/>
        <v>11271.079722741153</v>
      </c>
      <c r="AX283" s="16">
        <v>0</v>
      </c>
      <c r="AY283" s="16">
        <v>0</v>
      </c>
      <c r="AZ283" s="16">
        <v>0</v>
      </c>
      <c r="BA283">
        <f t="shared" si="279"/>
        <v>0</v>
      </c>
      <c r="BB283">
        <f t="shared" si="280"/>
        <v>0</v>
      </c>
      <c r="BC283">
        <f t="shared" si="280"/>
        <v>0</v>
      </c>
      <c r="BD283">
        <f t="shared" si="280"/>
        <v>0</v>
      </c>
      <c r="BE283">
        <f t="shared" si="281"/>
        <v>0</v>
      </c>
      <c r="BF283">
        <f t="shared" si="281"/>
        <v>0</v>
      </c>
      <c r="BG283">
        <f t="shared" si="281"/>
        <v>0</v>
      </c>
      <c r="BH283">
        <f t="shared" si="259"/>
        <v>0</v>
      </c>
      <c r="BI283">
        <f t="shared" si="284"/>
        <v>0</v>
      </c>
      <c r="BJ283">
        <f t="shared" si="284"/>
        <v>0</v>
      </c>
      <c r="BK283" s="7">
        <f t="shared" si="282"/>
        <v>3.3027503593729052E-2</v>
      </c>
    </row>
    <row r="284" spans="1:63">
      <c r="A284">
        <f t="shared" si="242"/>
        <v>2238</v>
      </c>
      <c r="B284" s="4">
        <f t="shared" si="260"/>
        <v>1286.5330065981236</v>
      </c>
      <c r="C284" s="4">
        <f t="shared" si="261"/>
        <v>3572.599346239143</v>
      </c>
      <c r="D284" s="4">
        <f t="shared" si="262"/>
        <v>6809.5934505043833</v>
      </c>
      <c r="E284" s="11">
        <f t="shared" si="243"/>
        <v>8.1312202379185269E-8</v>
      </c>
      <c r="F284" s="11">
        <f t="shared" si="244"/>
        <v>1.6301304005017886E-7</v>
      </c>
      <c r="G284" s="11">
        <f t="shared" si="245"/>
        <v>3.5990496078845155E-7</v>
      </c>
      <c r="H284" s="4">
        <f t="shared" si="263"/>
        <v>303789.90498518693</v>
      </c>
      <c r="I284" s="4">
        <f t="shared" si="264"/>
        <v>318226.24276682129</v>
      </c>
      <c r="J284" s="4">
        <f t="shared" si="265"/>
        <v>56504.583746164106</v>
      </c>
      <c r="K284" s="4">
        <f t="shared" si="233"/>
        <v>236130.67323354128</v>
      </c>
      <c r="L284" s="4">
        <f t="shared" si="234"/>
        <v>89074.14795947283</v>
      </c>
      <c r="M284" s="4">
        <f t="shared" si="235"/>
        <v>8297.7910732657383</v>
      </c>
      <c r="N284" s="11">
        <f t="shared" si="246"/>
        <v>2.3746725908162514E-3</v>
      </c>
      <c r="O284" s="11">
        <f t="shared" si="247"/>
        <v>3.6557322772154954E-3</v>
      </c>
      <c r="P284" s="11">
        <f t="shared" si="248"/>
        <v>2.6468590384416402E-3</v>
      </c>
      <c r="Q284" s="4">
        <f t="shared" si="249"/>
        <v>2421.2129407626835</v>
      </c>
      <c r="R284" s="4">
        <f t="shared" si="250"/>
        <v>8785.70219456614</v>
      </c>
      <c r="S284" s="4">
        <f t="shared" si="251"/>
        <v>2050.2074535508268</v>
      </c>
      <c r="T284" s="4">
        <f t="shared" si="266"/>
        <v>7.9700243524574779</v>
      </c>
      <c r="U284" s="4">
        <f t="shared" si="267"/>
        <v>27.608352215639929</v>
      </c>
      <c r="V284" s="4">
        <f t="shared" si="268"/>
        <v>36.283913934504618</v>
      </c>
      <c r="W284" s="11">
        <f t="shared" si="252"/>
        <v>-1.219247815263802E-2</v>
      </c>
      <c r="X284" s="11">
        <f t="shared" si="253"/>
        <v>-1.3228699347321071E-2</v>
      </c>
      <c r="Y284" s="11">
        <f t="shared" si="254"/>
        <v>-1.2203590333800474E-2</v>
      </c>
      <c r="Z284" s="4">
        <f t="shared" si="277"/>
        <v>3089.3599479442901</v>
      </c>
      <c r="AA284" s="4">
        <f t="shared" si="269"/>
        <v>43641.787905649318</v>
      </c>
      <c r="AB284" s="4">
        <f t="shared" si="270"/>
        <v>4142.2787036275404</v>
      </c>
      <c r="AC284" s="12">
        <f t="shared" si="271"/>
        <v>1.263391568421071</v>
      </c>
      <c r="AD284" s="12">
        <f t="shared" si="272"/>
        <v>4.9195729667798629</v>
      </c>
      <c r="AE284" s="12">
        <f t="shared" si="273"/>
        <v>2.0010461517092737</v>
      </c>
      <c r="AF284" s="11">
        <f t="shared" si="255"/>
        <v>-2.9039671966837322E-3</v>
      </c>
      <c r="AG284" s="11">
        <f t="shared" si="256"/>
        <v>2.0567434751257441E-3</v>
      </c>
      <c r="AH284" s="11">
        <f t="shared" si="257"/>
        <v>8.257041531207765E-4</v>
      </c>
      <c r="AI284" s="1">
        <f t="shared" si="236"/>
        <v>592155.50016880617</v>
      </c>
      <c r="AJ284" s="1">
        <f t="shared" si="237"/>
        <v>611949.07666852709</v>
      </c>
      <c r="AK284" s="1">
        <f t="shared" si="238"/>
        <v>109821.09818643513</v>
      </c>
      <c r="AL284" s="19">
        <f t="shared" si="285"/>
        <v>69.270677996231413</v>
      </c>
      <c r="AM284" s="19">
        <f t="shared" si="285"/>
        <v>31.842377220189917</v>
      </c>
      <c r="AN284" s="19">
        <f t="shared" si="285"/>
        <v>4.7582754167651142</v>
      </c>
      <c r="AO284" s="7">
        <f t="shared" si="286"/>
        <v>1.8480696231790435E-3</v>
      </c>
      <c r="AP284" s="7">
        <f t="shared" si="286"/>
        <v>2.8458883436796065E-3</v>
      </c>
      <c r="AQ284" s="7">
        <f t="shared" si="286"/>
        <v>2.0599680684604978E-3</v>
      </c>
      <c r="AR284" s="1">
        <f t="shared" si="278"/>
        <v>303789.90498518693</v>
      </c>
      <c r="AS284" s="1">
        <f t="shared" si="275"/>
        <v>318226.24276682129</v>
      </c>
      <c r="AT284" s="1">
        <f t="shared" si="276"/>
        <v>56504.583746164106</v>
      </c>
      <c r="AU284" s="1">
        <f t="shared" si="239"/>
        <v>60757.98099703739</v>
      </c>
      <c r="AV284" s="1">
        <f t="shared" si="240"/>
        <v>63645.248553364261</v>
      </c>
      <c r="AW284" s="1">
        <f t="shared" si="241"/>
        <v>11300.916749232822</v>
      </c>
      <c r="AX284" s="16">
        <v>0</v>
      </c>
      <c r="AY284" s="16">
        <v>0</v>
      </c>
      <c r="AZ284" s="16">
        <v>0</v>
      </c>
      <c r="BA284">
        <f t="shared" si="279"/>
        <v>0</v>
      </c>
      <c r="BB284">
        <f t="shared" si="280"/>
        <v>0</v>
      </c>
      <c r="BC284">
        <f t="shared" si="280"/>
        <v>0</v>
      </c>
      <c r="BD284">
        <f t="shared" si="280"/>
        <v>0</v>
      </c>
      <c r="BE284">
        <f t="shared" si="281"/>
        <v>0</v>
      </c>
      <c r="BF284">
        <f t="shared" si="281"/>
        <v>0</v>
      </c>
      <c r="BG284">
        <f t="shared" si="281"/>
        <v>0</v>
      </c>
      <c r="BH284">
        <f t="shared" si="259"/>
        <v>0</v>
      </c>
      <c r="BI284">
        <f t="shared" si="284"/>
        <v>0</v>
      </c>
      <c r="BJ284">
        <f t="shared" si="284"/>
        <v>0</v>
      </c>
      <c r="BK284" s="7">
        <f t="shared" si="282"/>
        <v>3.2997643842739927E-2</v>
      </c>
    </row>
    <row r="285" spans="1:63">
      <c r="A285">
        <f t="shared" si="242"/>
        <v>2239</v>
      </c>
      <c r="B285" s="4">
        <f t="shared" si="260"/>
        <v>1286.5331059784141</v>
      </c>
      <c r="C285" s="4">
        <f t="shared" si="261"/>
        <v>3572.5998995004093</v>
      </c>
      <c r="D285" s="4">
        <f t="shared" si="262"/>
        <v>6809.5957787705238</v>
      </c>
      <c r="E285" s="11">
        <f t="shared" si="243"/>
        <v>7.7246592260225997E-8</v>
      </c>
      <c r="F285" s="11">
        <f t="shared" si="244"/>
        <v>1.5486238804766991E-7</v>
      </c>
      <c r="G285" s="11">
        <f t="shared" si="245"/>
        <v>3.4190971274902894E-7</v>
      </c>
      <c r="H285" s="4">
        <f t="shared" si="263"/>
        <v>304504.11984520912</v>
      </c>
      <c r="I285" s="4">
        <f t="shared" si="264"/>
        <v>319378.01763038471</v>
      </c>
      <c r="J285" s="4">
        <f t="shared" si="265"/>
        <v>56652.667881337882</v>
      </c>
      <c r="K285" s="4">
        <f t="shared" si="233"/>
        <v>236685.80188897072</v>
      </c>
      <c r="L285" s="4">
        <f t="shared" si="234"/>
        <v>89396.525391787189</v>
      </c>
      <c r="M285" s="4">
        <f t="shared" si="235"/>
        <v>8319.5346275849806</v>
      </c>
      <c r="N285" s="11">
        <f t="shared" si="246"/>
        <v>2.3509383504802805E-3</v>
      </c>
      <c r="O285" s="11">
        <f t="shared" si="247"/>
        <v>3.619203098760293E-3</v>
      </c>
      <c r="P285" s="11">
        <f t="shared" si="248"/>
        <v>2.6204027225145143E-3</v>
      </c>
      <c r="Q285" s="4">
        <f t="shared" si="249"/>
        <v>2397.3152613436068</v>
      </c>
      <c r="R285" s="4">
        <f t="shared" si="250"/>
        <v>8700.8567335856605</v>
      </c>
      <c r="S285" s="4">
        <f t="shared" si="251"/>
        <v>2030.4950629343857</v>
      </c>
      <c r="T285" s="4">
        <f t="shared" si="266"/>
        <v>7.872850004664147</v>
      </c>
      <c r="U285" s="4">
        <f t="shared" si="267"/>
        <v>27.243129624704284</v>
      </c>
      <c r="V285" s="4">
        <f t="shared" si="268"/>
        <v>35.84111991314105</v>
      </c>
      <c r="W285" s="11">
        <f t="shared" si="252"/>
        <v>-1.219247815263802E-2</v>
      </c>
      <c r="X285" s="11">
        <f t="shared" si="253"/>
        <v>-1.3228699347321071E-2</v>
      </c>
      <c r="Y285" s="11">
        <f t="shared" si="254"/>
        <v>-1.2203590333800474E-2</v>
      </c>
      <c r="Z285" s="4">
        <f t="shared" si="277"/>
        <v>3050.056953252215</v>
      </c>
      <c r="AA285" s="4">
        <f t="shared" si="269"/>
        <v>43310.7993775656</v>
      </c>
      <c r="AB285" s="4">
        <f t="shared" si="270"/>
        <v>4105.9472357452769</v>
      </c>
      <c r="AC285" s="12">
        <f t="shared" si="271"/>
        <v>1.2597227207498094</v>
      </c>
      <c r="AD285" s="12">
        <f t="shared" si="272"/>
        <v>4.9296912663796926</v>
      </c>
      <c r="AE285" s="12">
        <f t="shared" si="273"/>
        <v>2.0026984238273262</v>
      </c>
      <c r="AF285" s="11">
        <f t="shared" si="255"/>
        <v>-2.9039671966837322E-3</v>
      </c>
      <c r="AG285" s="11">
        <f t="shared" si="256"/>
        <v>2.0567434751257441E-3</v>
      </c>
      <c r="AH285" s="11">
        <f t="shared" si="257"/>
        <v>8.257041531207765E-4</v>
      </c>
      <c r="AI285" s="1">
        <f t="shared" si="236"/>
        <v>593697.93114896293</v>
      </c>
      <c r="AJ285" s="1">
        <f t="shared" si="237"/>
        <v>614399.4175550387</v>
      </c>
      <c r="AK285" s="1">
        <f t="shared" si="238"/>
        <v>110139.90511702445</v>
      </c>
      <c r="AL285" s="19">
        <f t="shared" si="285"/>
        <v>69.397414861655449</v>
      </c>
      <c r="AM285" s="19">
        <f t="shared" si="285"/>
        <v>31.932090871854243</v>
      </c>
      <c r="AN285" s="19">
        <f t="shared" si="285"/>
        <v>4.7679792932303968</v>
      </c>
      <c r="AO285" s="7">
        <f t="shared" si="286"/>
        <v>1.8295889269472529E-3</v>
      </c>
      <c r="AP285" s="7">
        <f t="shared" si="286"/>
        <v>2.8174294602428102E-3</v>
      </c>
      <c r="AQ285" s="7">
        <f t="shared" si="286"/>
        <v>2.0393683877758927E-3</v>
      </c>
      <c r="AR285" s="1">
        <f t="shared" si="278"/>
        <v>304504.11984520912</v>
      </c>
      <c r="AS285" s="1">
        <f t="shared" si="275"/>
        <v>319378.01763038471</v>
      </c>
      <c r="AT285" s="1">
        <f t="shared" si="276"/>
        <v>56652.667881337882</v>
      </c>
      <c r="AU285" s="1">
        <f t="shared" si="239"/>
        <v>60900.823969041827</v>
      </c>
      <c r="AV285" s="1">
        <f t="shared" si="240"/>
        <v>63875.603526076942</v>
      </c>
      <c r="AW285" s="1">
        <f t="shared" si="241"/>
        <v>11330.533576267577</v>
      </c>
      <c r="AX285" s="16">
        <v>0</v>
      </c>
      <c r="AY285" s="16">
        <v>0</v>
      </c>
      <c r="AZ285" s="16">
        <v>0</v>
      </c>
      <c r="BA285">
        <f t="shared" si="279"/>
        <v>0</v>
      </c>
      <c r="BB285">
        <f t="shared" si="280"/>
        <v>0</v>
      </c>
      <c r="BC285">
        <f t="shared" si="280"/>
        <v>0</v>
      </c>
      <c r="BD285">
        <f t="shared" si="280"/>
        <v>0</v>
      </c>
      <c r="BE285">
        <f t="shared" si="281"/>
        <v>0</v>
      </c>
      <c r="BF285">
        <f t="shared" si="281"/>
        <v>0</v>
      </c>
      <c r="BG285">
        <f t="shared" si="281"/>
        <v>0</v>
      </c>
      <c r="BH285">
        <f t="shared" si="259"/>
        <v>0</v>
      </c>
      <c r="BI285">
        <f t="shared" si="284"/>
        <v>0</v>
      </c>
      <c r="BJ285">
        <f t="shared" si="284"/>
        <v>0</v>
      </c>
      <c r="BK285" s="7">
        <f t="shared" si="282"/>
        <v>3.2968074393336461E-2</v>
      </c>
    </row>
    <row r="286" spans="1:63">
      <c r="A286">
        <f t="shared" si="242"/>
        <v>2240</v>
      </c>
      <c r="B286" s="4">
        <f t="shared" si="260"/>
        <v>1286.5332003896974</v>
      </c>
      <c r="C286" s="4">
        <f t="shared" si="261"/>
        <v>3572.6004250986934</v>
      </c>
      <c r="D286" s="4">
        <f t="shared" si="262"/>
        <v>6809.5979906241137</v>
      </c>
      <c r="E286" s="11">
        <f t="shared" si="243"/>
        <v>7.33842626472147E-8</v>
      </c>
      <c r="F286" s="11">
        <f t="shared" si="244"/>
        <v>1.471192686452864E-7</v>
      </c>
      <c r="G286" s="11">
        <f t="shared" si="245"/>
        <v>3.2481422711157747E-7</v>
      </c>
      <c r="H286" s="4">
        <f t="shared" si="263"/>
        <v>305212.85769157956</v>
      </c>
      <c r="I286" s="4">
        <f t="shared" si="264"/>
        <v>320522.40860041644</v>
      </c>
      <c r="J286" s="4">
        <f t="shared" si="265"/>
        <v>56799.655297418249</v>
      </c>
      <c r="K286" s="4">
        <f t="shared" si="233"/>
        <v>237236.67418697709</v>
      </c>
      <c r="L286" s="4">
        <f t="shared" si="234"/>
        <v>89716.836606926721</v>
      </c>
      <c r="M286" s="4">
        <f t="shared" si="235"/>
        <v>8341.1172547371552</v>
      </c>
      <c r="N286" s="11">
        <f t="shared" si="246"/>
        <v>2.3274412474678652E-3</v>
      </c>
      <c r="O286" s="11">
        <f t="shared" si="247"/>
        <v>3.583038756100887E-3</v>
      </c>
      <c r="P286" s="11">
        <f t="shared" si="248"/>
        <v>2.5942108685519383E-3</v>
      </c>
      <c r="Q286" s="4">
        <f t="shared" si="249"/>
        <v>2373.5978027236597</v>
      </c>
      <c r="R286" s="4">
        <f t="shared" si="250"/>
        <v>8616.5200789289884</v>
      </c>
      <c r="S286" s="4">
        <f t="shared" si="251"/>
        <v>2010.9196357404287</v>
      </c>
      <c r="T286" s="4">
        <f t="shared" si="266"/>
        <v>7.776860452983283</v>
      </c>
      <c r="U286" s="4">
        <f t="shared" si="267"/>
        <v>26.882738453618977</v>
      </c>
      <c r="V286" s="4">
        <f t="shared" si="268"/>
        <v>35.403729568616455</v>
      </c>
      <c r="W286" s="11">
        <f t="shared" si="252"/>
        <v>-1.219247815263802E-2</v>
      </c>
      <c r="X286" s="11">
        <f t="shared" si="253"/>
        <v>-1.3228699347321071E-2</v>
      </c>
      <c r="Y286" s="11">
        <f t="shared" si="254"/>
        <v>-1.2203590333800474E-2</v>
      </c>
      <c r="Z286" s="4">
        <f t="shared" si="277"/>
        <v>3011.1826605090587</v>
      </c>
      <c r="AA286" s="4">
        <f t="shared" si="269"/>
        <v>42980.75639610918</v>
      </c>
      <c r="AB286" s="4">
        <f t="shared" si="270"/>
        <v>4069.8269626861388</v>
      </c>
      <c r="AC286" s="12">
        <f t="shared" si="271"/>
        <v>1.2560645272918347</v>
      </c>
      <c r="AD286" s="12">
        <f t="shared" si="272"/>
        <v>4.9398303767262037</v>
      </c>
      <c r="AE286" s="12">
        <f t="shared" si="273"/>
        <v>2.0043520602333289</v>
      </c>
      <c r="AF286" s="11">
        <f t="shared" si="255"/>
        <v>-2.9039671966837322E-3</v>
      </c>
      <c r="AG286" s="11">
        <f t="shared" si="256"/>
        <v>2.0567434751257441E-3</v>
      </c>
      <c r="AH286" s="11">
        <f t="shared" si="257"/>
        <v>8.257041531207765E-4</v>
      </c>
      <c r="AI286" s="1">
        <f t="shared" si="236"/>
        <v>595228.96200310846</v>
      </c>
      <c r="AJ286" s="1">
        <f t="shared" si="237"/>
        <v>616835.0793256117</v>
      </c>
      <c r="AK286" s="1">
        <f t="shared" si="238"/>
        <v>110456.44818158959</v>
      </c>
      <c r="AL286" s="19">
        <f t="shared" si="285"/>
        <v>69.523113916027199</v>
      </c>
      <c r="AM286" s="19">
        <f t="shared" si="285"/>
        <v>32.021157621268259</v>
      </c>
      <c r="AN286" s="19">
        <f t="shared" si="285"/>
        <v>4.7776057228121394</v>
      </c>
      <c r="AO286" s="7">
        <f t="shared" si="286"/>
        <v>1.8112930376777804E-3</v>
      </c>
      <c r="AP286" s="7">
        <f t="shared" si="286"/>
        <v>2.7892551656403821E-3</v>
      </c>
      <c r="AQ286" s="7">
        <f t="shared" si="286"/>
        <v>2.018974703898134E-3</v>
      </c>
      <c r="AR286" s="1">
        <f t="shared" si="278"/>
        <v>305212.85769157956</v>
      </c>
      <c r="AS286" s="1">
        <f t="shared" si="275"/>
        <v>320522.40860041644</v>
      </c>
      <c r="AT286" s="1">
        <f t="shared" si="276"/>
        <v>56799.655297418249</v>
      </c>
      <c r="AU286" s="1">
        <f t="shared" si="239"/>
        <v>61042.571538315911</v>
      </c>
      <c r="AV286" s="1">
        <f t="shared" si="240"/>
        <v>64104.481720083291</v>
      </c>
      <c r="AW286" s="1">
        <f t="shared" si="241"/>
        <v>11359.93105948365</v>
      </c>
      <c r="AX286" s="16">
        <v>0</v>
      </c>
      <c r="AY286" s="16">
        <v>0</v>
      </c>
      <c r="AZ286" s="16">
        <v>0</v>
      </c>
      <c r="BA286">
        <f t="shared" si="279"/>
        <v>0</v>
      </c>
      <c r="BB286">
        <f t="shared" si="280"/>
        <v>0</v>
      </c>
      <c r="BC286">
        <f t="shared" si="280"/>
        <v>0</v>
      </c>
      <c r="BD286">
        <f t="shared" si="280"/>
        <v>0</v>
      </c>
      <c r="BE286">
        <f t="shared" si="281"/>
        <v>0</v>
      </c>
      <c r="BF286">
        <f t="shared" si="281"/>
        <v>0</v>
      </c>
      <c r="BG286">
        <f t="shared" si="281"/>
        <v>0</v>
      </c>
      <c r="BH286">
        <f t="shared" si="259"/>
        <v>0</v>
      </c>
      <c r="BI286">
        <f t="shared" si="284"/>
        <v>0</v>
      </c>
      <c r="BJ286">
        <f t="shared" si="284"/>
        <v>0</v>
      </c>
      <c r="BK286" s="7">
        <f t="shared" si="282"/>
        <v>3.2938792510811082E-2</v>
      </c>
    </row>
    <row r="287" spans="1:63">
      <c r="A287">
        <f t="shared" si="242"/>
        <v>2241</v>
      </c>
      <c r="B287" s="4">
        <f t="shared" si="260"/>
        <v>1286.5332900804233</v>
      </c>
      <c r="C287" s="4">
        <f t="shared" si="261"/>
        <v>3572.6009244171369</v>
      </c>
      <c r="D287" s="4">
        <f t="shared" si="262"/>
        <v>6809.6000918857071</v>
      </c>
      <c r="E287" s="11">
        <f t="shared" si="243"/>
        <v>6.971504951485396E-8</v>
      </c>
      <c r="F287" s="11">
        <f t="shared" si="244"/>
        <v>1.3976330521302209E-7</v>
      </c>
      <c r="G287" s="11">
        <f t="shared" si="245"/>
        <v>3.0857351575599857E-7</v>
      </c>
      <c r="H287" s="4">
        <f t="shared" si="263"/>
        <v>305916.14404911152</v>
      </c>
      <c r="I287" s="4">
        <f t="shared" si="264"/>
        <v>321659.42205690086</v>
      </c>
      <c r="J287" s="4">
        <f t="shared" si="265"/>
        <v>56945.550335006417</v>
      </c>
      <c r="K287" s="4">
        <f t="shared" si="233"/>
        <v>237783.30992895504</v>
      </c>
      <c r="L287" s="4">
        <f t="shared" si="234"/>
        <v>90035.083364196063</v>
      </c>
      <c r="M287" s="4">
        <f t="shared" si="235"/>
        <v>8362.5395862618298</v>
      </c>
      <c r="N287" s="11">
        <f t="shared" si="246"/>
        <v>2.3041789126883039E-3</v>
      </c>
      <c r="O287" s="11">
        <f t="shared" si="247"/>
        <v>3.5472356059951249E-3</v>
      </c>
      <c r="P287" s="11">
        <f t="shared" si="248"/>
        <v>2.5682808274285485E-3</v>
      </c>
      <c r="Q287" s="4">
        <f t="shared" si="249"/>
        <v>2350.0604381812004</v>
      </c>
      <c r="R287" s="4">
        <f t="shared" si="250"/>
        <v>8532.6964118614633</v>
      </c>
      <c r="S287" s="4">
        <f t="shared" si="251"/>
        <v>1991.4813904357725</v>
      </c>
      <c r="T287" s="4">
        <f t="shared" si="266"/>
        <v>7.6820412518141694</v>
      </c>
      <c r="U287" s="4">
        <f t="shared" si="267"/>
        <v>26.527114788983383</v>
      </c>
      <c r="V287" s="4">
        <f t="shared" si="268"/>
        <v>34.971676956672404</v>
      </c>
      <c r="W287" s="11">
        <f t="shared" si="252"/>
        <v>-1.219247815263802E-2</v>
      </c>
      <c r="X287" s="11">
        <f t="shared" si="253"/>
        <v>-1.3228699347321071E-2</v>
      </c>
      <c r="Y287" s="11">
        <f t="shared" si="254"/>
        <v>-1.2203590333800474E-2</v>
      </c>
      <c r="Z287" s="4">
        <f t="shared" si="277"/>
        <v>2972.7341374845964</v>
      </c>
      <c r="AA287" s="4">
        <f t="shared" si="269"/>
        <v>42651.691160471964</v>
      </c>
      <c r="AB287" s="4">
        <f t="shared" si="270"/>
        <v>4033.9189905179142</v>
      </c>
      <c r="AC287" s="12">
        <f t="shared" si="271"/>
        <v>1.2524169571076611</v>
      </c>
      <c r="AD287" s="12">
        <f t="shared" si="272"/>
        <v>4.9499903406217634</v>
      </c>
      <c r="AE287" s="12">
        <f t="shared" si="273"/>
        <v>2.0060070620537798</v>
      </c>
      <c r="AF287" s="11">
        <f t="shared" si="255"/>
        <v>-2.9039671966837322E-3</v>
      </c>
      <c r="AG287" s="11">
        <f t="shared" si="256"/>
        <v>2.0567434751257441E-3</v>
      </c>
      <c r="AH287" s="11">
        <f t="shared" si="257"/>
        <v>8.257041531207765E-4</v>
      </c>
      <c r="AI287" s="1">
        <f t="shared" si="236"/>
        <v>596748.63734111353</v>
      </c>
      <c r="AJ287" s="1">
        <f t="shared" si="237"/>
        <v>619256.05311313388</v>
      </c>
      <c r="AK287" s="1">
        <f t="shared" si="238"/>
        <v>110770.73442291428</v>
      </c>
      <c r="AL287" s="19">
        <f t="shared" si="285"/>
        <v>69.647781380899048</v>
      </c>
      <c r="AM287" s="19">
        <f t="shared" si="285"/>
        <v>32.109579648780119</v>
      </c>
      <c r="AN287" s="19">
        <f t="shared" si="285"/>
        <v>4.7871551292607011</v>
      </c>
      <c r="AO287" s="7">
        <f t="shared" si="286"/>
        <v>1.7931801073010026E-3</v>
      </c>
      <c r="AP287" s="7">
        <f t="shared" si="286"/>
        <v>2.7613626139839781E-3</v>
      </c>
      <c r="AQ287" s="7">
        <f t="shared" si="286"/>
        <v>1.9987849568591527E-3</v>
      </c>
      <c r="AR287" s="1">
        <f t="shared" si="278"/>
        <v>305916.14404911152</v>
      </c>
      <c r="AS287" s="1">
        <f t="shared" si="275"/>
        <v>321659.42205690086</v>
      </c>
      <c r="AT287" s="1">
        <f t="shared" si="276"/>
        <v>56945.550335006417</v>
      </c>
      <c r="AU287" s="1">
        <f t="shared" si="239"/>
        <v>61183.228809822307</v>
      </c>
      <c r="AV287" s="1">
        <f t="shared" si="240"/>
        <v>64331.884411380175</v>
      </c>
      <c r="AW287" s="1">
        <f t="shared" si="241"/>
        <v>11389.110067001284</v>
      </c>
      <c r="AX287" s="16">
        <v>0</v>
      </c>
      <c r="AY287" s="16">
        <v>0</v>
      </c>
      <c r="AZ287" s="16">
        <v>0</v>
      </c>
      <c r="BA287">
        <f t="shared" si="279"/>
        <v>0</v>
      </c>
      <c r="BB287">
        <f t="shared" si="280"/>
        <v>0</v>
      </c>
      <c r="BC287">
        <f t="shared" si="280"/>
        <v>0</v>
      </c>
      <c r="BD287">
        <f t="shared" si="280"/>
        <v>0</v>
      </c>
      <c r="BE287">
        <f t="shared" si="281"/>
        <v>0</v>
      </c>
      <c r="BF287">
        <f t="shared" si="281"/>
        <v>0</v>
      </c>
      <c r="BG287">
        <f t="shared" si="281"/>
        <v>0</v>
      </c>
      <c r="BH287">
        <f t="shared" si="259"/>
        <v>0</v>
      </c>
      <c r="BI287">
        <f t="shared" si="284"/>
        <v>0</v>
      </c>
      <c r="BJ287">
        <f t="shared" si="284"/>
        <v>0</v>
      </c>
      <c r="BK287" s="7">
        <f t="shared" si="282"/>
        <v>3.290979548423853E-2</v>
      </c>
    </row>
    <row r="288" spans="1:63">
      <c r="A288">
        <f t="shared" si="242"/>
        <v>2242</v>
      </c>
      <c r="B288" s="4">
        <f t="shared" si="260"/>
        <v>1286.5333752866186</v>
      </c>
      <c r="C288" s="4">
        <f t="shared" si="261"/>
        <v>3572.6013987697247</v>
      </c>
      <c r="D288" s="4">
        <f t="shared" si="262"/>
        <v>6809.6020880848364</v>
      </c>
      <c r="E288" s="11">
        <f t="shared" si="243"/>
        <v>6.6229297039111266E-8</v>
      </c>
      <c r="F288" s="11">
        <f t="shared" si="244"/>
        <v>1.3277513995237097E-7</v>
      </c>
      <c r="G288" s="11">
        <f t="shared" si="245"/>
        <v>2.9314483996819865E-7</v>
      </c>
      <c r="H288" s="4">
        <f t="shared" si="263"/>
        <v>306614.00466225779</v>
      </c>
      <c r="I288" s="4">
        <f t="shared" si="264"/>
        <v>322789.06527045899</v>
      </c>
      <c r="J288" s="4">
        <f t="shared" si="265"/>
        <v>57090.35739516691</v>
      </c>
      <c r="K288" s="4">
        <f t="shared" si="233"/>
        <v>238325.72908879974</v>
      </c>
      <c r="L288" s="4">
        <f t="shared" si="234"/>
        <v>90351.267673358656</v>
      </c>
      <c r="M288" s="4">
        <f t="shared" si="235"/>
        <v>8383.8022628460603</v>
      </c>
      <c r="N288" s="11">
        <f t="shared" si="246"/>
        <v>2.2811490007719204E-3</v>
      </c>
      <c r="O288" s="11">
        <f t="shared" si="247"/>
        <v>3.5117900417065417E-3</v>
      </c>
      <c r="P288" s="11">
        <f t="shared" si="248"/>
        <v>2.5426099768977029E-3</v>
      </c>
      <c r="Q288" s="4">
        <f t="shared" si="249"/>
        <v>2326.7030078470598</v>
      </c>
      <c r="R288" s="4">
        <f t="shared" si="250"/>
        <v>8449.3896980813679</v>
      </c>
      <c r="S288" s="4">
        <f t="shared" si="251"/>
        <v>1972.1805123586182</v>
      </c>
      <c r="T288" s="4">
        <f t="shared" si="266"/>
        <v>7.5883781316837613</v>
      </c>
      <c r="U288" s="4">
        <f t="shared" si="267"/>
        <v>26.176195562888047</v>
      </c>
      <c r="V288" s="4">
        <f t="shared" si="268"/>
        <v>34.544896937807167</v>
      </c>
      <c r="W288" s="11">
        <f t="shared" si="252"/>
        <v>-1.219247815263802E-2</v>
      </c>
      <c r="X288" s="11">
        <f t="shared" si="253"/>
        <v>-1.3228699347321071E-2</v>
      </c>
      <c r="Y288" s="11">
        <f t="shared" si="254"/>
        <v>-1.2203590333800474E-2</v>
      </c>
      <c r="Z288" s="4">
        <f t="shared" si="277"/>
        <v>2934.7084254576484</v>
      </c>
      <c r="AA288" s="4">
        <f t="shared" si="269"/>
        <v>42323.635008622419</v>
      </c>
      <c r="AB288" s="4">
        <f t="shared" si="270"/>
        <v>3998.2243599321218</v>
      </c>
      <c r="AC288" s="12">
        <f t="shared" si="271"/>
        <v>1.2487799793476499</v>
      </c>
      <c r="AD288" s="12">
        <f t="shared" si="272"/>
        <v>4.9601712009567729</v>
      </c>
      <c r="AE288" s="12">
        <f t="shared" si="273"/>
        <v>2.0076634304161072</v>
      </c>
      <c r="AF288" s="11">
        <f t="shared" si="255"/>
        <v>-2.9039671966837322E-3</v>
      </c>
      <c r="AG288" s="11">
        <f t="shared" si="256"/>
        <v>2.0567434751257441E-3</v>
      </c>
      <c r="AH288" s="11">
        <f t="shared" si="257"/>
        <v>8.257041531207765E-4</v>
      </c>
      <c r="AI288" s="1">
        <f t="shared" si="236"/>
        <v>598257.00241682457</v>
      </c>
      <c r="AJ288" s="1">
        <f t="shared" si="237"/>
        <v>621662.33221320063</v>
      </c>
      <c r="AK288" s="1">
        <f t="shared" si="238"/>
        <v>111082.77104762413</v>
      </c>
      <c r="AL288" s="19">
        <f t="shared" si="285"/>
        <v>69.771423486828013</v>
      </c>
      <c r="AM288" s="19">
        <f t="shared" si="285"/>
        <v>32.197359179645069</v>
      </c>
      <c r="AN288" s="19">
        <f t="shared" si="285"/>
        <v>4.7966279379826338</v>
      </c>
      <c r="AO288" s="7">
        <f t="shared" si="286"/>
        <v>1.7752483062279925E-3</v>
      </c>
      <c r="AP288" s="7">
        <f t="shared" si="286"/>
        <v>2.7337489878441383E-3</v>
      </c>
      <c r="AQ288" s="7">
        <f t="shared" si="286"/>
        <v>1.978797107290561E-3</v>
      </c>
      <c r="AR288" s="1">
        <f t="shared" si="278"/>
        <v>306614.00466225779</v>
      </c>
      <c r="AS288" s="1">
        <f t="shared" si="275"/>
        <v>322789.06527045899</v>
      </c>
      <c r="AT288" s="1">
        <f t="shared" si="276"/>
        <v>57090.35739516691</v>
      </c>
      <c r="AU288" s="1">
        <f t="shared" si="239"/>
        <v>61322.800932451559</v>
      </c>
      <c r="AV288" s="1">
        <f t="shared" si="240"/>
        <v>64557.813054091799</v>
      </c>
      <c r="AW288" s="1">
        <f t="shared" si="241"/>
        <v>11418.071479033382</v>
      </c>
      <c r="AX288" s="16">
        <v>0</v>
      </c>
      <c r="AY288" s="16">
        <v>0</v>
      </c>
      <c r="AZ288" s="16">
        <v>0</v>
      </c>
      <c r="BA288">
        <f t="shared" si="279"/>
        <v>0</v>
      </c>
      <c r="BB288">
        <f t="shared" si="280"/>
        <v>0</v>
      </c>
      <c r="BC288">
        <f t="shared" si="280"/>
        <v>0</v>
      </c>
      <c r="BD288">
        <f t="shared" si="280"/>
        <v>0</v>
      </c>
      <c r="BE288">
        <f t="shared" si="281"/>
        <v>0</v>
      </c>
      <c r="BF288">
        <f t="shared" si="281"/>
        <v>0</v>
      </c>
      <c r="BG288">
        <f t="shared" si="281"/>
        <v>0</v>
      </c>
      <c r="BH288">
        <f t="shared" si="259"/>
        <v>0</v>
      </c>
      <c r="BI288">
        <f t="shared" si="284"/>
        <v>0</v>
      </c>
      <c r="BJ288">
        <f t="shared" si="284"/>
        <v>0</v>
      </c>
      <c r="BK288" s="7">
        <f t="shared" si="282"/>
        <v>3.2881080626323528E-2</v>
      </c>
    </row>
    <row r="289" spans="1:63">
      <c r="A289">
        <f t="shared" si="242"/>
        <v>2243</v>
      </c>
      <c r="B289" s="4">
        <f t="shared" si="260"/>
        <v>1286.5334562325097</v>
      </c>
      <c r="C289" s="4">
        <f t="shared" si="261"/>
        <v>3572.6018494047426</v>
      </c>
      <c r="D289" s="4">
        <f t="shared" si="262"/>
        <v>6809.6039844745646</v>
      </c>
      <c r="E289" s="11">
        <f t="shared" si="243"/>
        <v>6.2917832187155696E-8</v>
      </c>
      <c r="F289" s="11">
        <f t="shared" si="244"/>
        <v>1.2613638295475242E-7</v>
      </c>
      <c r="G289" s="11">
        <f t="shared" si="245"/>
        <v>2.7848759796978869E-7</v>
      </c>
      <c r="H289" s="4">
        <f t="shared" si="263"/>
        <v>307306.46548633504</v>
      </c>
      <c r="I289" s="4">
        <f t="shared" si="264"/>
        <v>323911.34638411342</v>
      </c>
      <c r="J289" s="4">
        <f t="shared" si="265"/>
        <v>57234.080937507519</v>
      </c>
      <c r="K289" s="4">
        <f t="shared" si="233"/>
        <v>238863.95180600486</v>
      </c>
      <c r="L289" s="4">
        <f t="shared" si="234"/>
        <v>90665.391789483256</v>
      </c>
      <c r="M289" s="4">
        <f t="shared" si="235"/>
        <v>8404.9059340304284</v>
      </c>
      <c r="N289" s="11">
        <f t="shared" si="246"/>
        <v>2.2583491898375829E-3</v>
      </c>
      <c r="O289" s="11">
        <f t="shared" si="247"/>
        <v>3.4766984926015709E-3</v>
      </c>
      <c r="P289" s="11">
        <f t="shared" si="248"/>
        <v>2.5171957213128149E-3</v>
      </c>
      <c r="Q289" s="4">
        <f t="shared" si="249"/>
        <v>2303.5253195695841</v>
      </c>
      <c r="R289" s="4">
        <f t="shared" si="250"/>
        <v>8366.6036918437148</v>
      </c>
      <c r="S289" s="4">
        <f t="shared" si="251"/>
        <v>1953.0171544909958</v>
      </c>
      <c r="T289" s="4">
        <f t="shared" si="266"/>
        <v>7.495856997099251</v>
      </c>
      <c r="U289" s="4">
        <f t="shared" si="267"/>
        <v>25.829918541729921</v>
      </c>
      <c r="V289" s="4">
        <f t="shared" si="268"/>
        <v>34.123325167454809</v>
      </c>
      <c r="W289" s="11">
        <f t="shared" si="252"/>
        <v>-1.219247815263802E-2</v>
      </c>
      <c r="X289" s="11">
        <f t="shared" si="253"/>
        <v>-1.3228699347321071E-2</v>
      </c>
      <c r="Y289" s="11">
        <f t="shared" si="254"/>
        <v>-1.2203590333800474E-2</v>
      </c>
      <c r="Z289" s="4">
        <f t="shared" si="277"/>
        <v>2897.1025408493288</v>
      </c>
      <c r="AA289" s="4">
        <f t="shared" si="269"/>
        <v>41996.618427819565</v>
      </c>
      <c r="AB289" s="4">
        <f t="shared" si="270"/>
        <v>3962.7440475397552</v>
      </c>
      <c r="AC289" s="12">
        <f t="shared" si="271"/>
        <v>1.245153563251749</v>
      </c>
      <c r="AD289" s="12">
        <f t="shared" si="272"/>
        <v>4.9703730007098477</v>
      </c>
      <c r="AE289" s="12">
        <f t="shared" si="273"/>
        <v>2.0093211664486703</v>
      </c>
      <c r="AF289" s="11">
        <f t="shared" si="255"/>
        <v>-2.9039671966837322E-3</v>
      </c>
      <c r="AG289" s="11">
        <f t="shared" si="256"/>
        <v>2.0567434751257441E-3</v>
      </c>
      <c r="AH289" s="11">
        <f t="shared" si="257"/>
        <v>8.257041531207765E-4</v>
      </c>
      <c r="AI289" s="1">
        <f t="shared" si="236"/>
        <v>599754.10310759372</v>
      </c>
      <c r="AJ289" s="1">
        <f t="shared" si="237"/>
        <v>624053.91204597231</v>
      </c>
      <c r="AK289" s="1">
        <f t="shared" si="238"/>
        <v>111392.56542189511</v>
      </c>
      <c r="AL289" s="19">
        <f t="shared" si="285"/>
        <v>69.894046472182438</v>
      </c>
      <c r="AM289" s="19">
        <f t="shared" si="285"/>
        <v>32.284498482732992</v>
      </c>
      <c r="AN289" s="19">
        <f t="shared" si="285"/>
        <v>4.8060245759361786</v>
      </c>
      <c r="AO289" s="7">
        <f t="shared" si="286"/>
        <v>1.7574958231657127E-3</v>
      </c>
      <c r="AP289" s="7">
        <f t="shared" si="286"/>
        <v>2.706411497965697E-3</v>
      </c>
      <c r="AQ289" s="7">
        <f t="shared" si="286"/>
        <v>1.9590091362176555E-3</v>
      </c>
      <c r="AR289" s="1">
        <f t="shared" si="278"/>
        <v>307306.46548633504</v>
      </c>
      <c r="AS289" s="1">
        <f t="shared" si="275"/>
        <v>323911.34638411342</v>
      </c>
      <c r="AT289" s="1">
        <f t="shared" si="276"/>
        <v>57234.080937507519</v>
      </c>
      <c r="AU289" s="1">
        <f t="shared" si="239"/>
        <v>61461.293097267015</v>
      </c>
      <c r="AV289" s="1">
        <f t="shared" si="240"/>
        <v>64782.269276822684</v>
      </c>
      <c r="AW289" s="1">
        <f t="shared" si="241"/>
        <v>11446.816187501505</v>
      </c>
      <c r="AX289" s="16">
        <v>0</v>
      </c>
      <c r="AY289" s="16">
        <v>0</v>
      </c>
      <c r="AZ289" s="16">
        <v>0</v>
      </c>
      <c r="BA289">
        <f t="shared" si="279"/>
        <v>0</v>
      </c>
      <c r="BB289">
        <f t="shared" si="280"/>
        <v>0</v>
      </c>
      <c r="BC289">
        <f t="shared" si="280"/>
        <v>0</v>
      </c>
      <c r="BD289">
        <f t="shared" si="280"/>
        <v>0</v>
      </c>
      <c r="BE289">
        <f t="shared" si="281"/>
        <v>0</v>
      </c>
      <c r="BF289">
        <f t="shared" si="281"/>
        <v>0</v>
      </c>
      <c r="BG289">
        <f t="shared" si="281"/>
        <v>0</v>
      </c>
      <c r="BH289">
        <f t="shared" si="259"/>
        <v>0</v>
      </c>
      <c r="BI289">
        <f t="shared" si="284"/>
        <v>0</v>
      </c>
      <c r="BJ289">
        <f t="shared" si="284"/>
        <v>0</v>
      </c>
      <c r="BK289" s="7">
        <f t="shared" si="282"/>
        <v>3.2852645273244024E-2</v>
      </c>
    </row>
    <row r="290" spans="1:63">
      <c r="A290">
        <f t="shared" si="242"/>
        <v>2244</v>
      </c>
      <c r="B290" s="4">
        <f t="shared" si="260"/>
        <v>1286.533533131111</v>
      </c>
      <c r="C290" s="4">
        <f t="shared" si="261"/>
        <v>3572.6022775080637</v>
      </c>
      <c r="D290" s="4">
        <f t="shared" si="262"/>
        <v>6809.6057860453084</v>
      </c>
      <c r="E290" s="11">
        <f t="shared" si="243"/>
        <v>5.9771940577797908E-8</v>
      </c>
      <c r="F290" s="11">
        <f t="shared" si="244"/>
        <v>1.1982956380701481E-7</v>
      </c>
      <c r="G290" s="11">
        <f t="shared" si="245"/>
        <v>2.6456321807129922E-7</v>
      </c>
      <c r="H290" s="4">
        <f t="shared" si="263"/>
        <v>307993.55267888843</v>
      </c>
      <c r="I290" s="4">
        <f t="shared" si="264"/>
        <v>325026.27439520607</v>
      </c>
      <c r="J290" s="4">
        <f t="shared" si="265"/>
        <v>57376.725478284541</v>
      </c>
      <c r="K290" s="4">
        <f t="shared" si="233"/>
        <v>239397.99837887374</v>
      </c>
      <c r="L290" s="4">
        <f t="shared" si="234"/>
        <v>90977.458207835007</v>
      </c>
      <c r="M290" s="4">
        <f t="shared" si="235"/>
        <v>8425.8512579193193</v>
      </c>
      <c r="N290" s="11">
        <f t="shared" si="246"/>
        <v>2.2357771812409055E-3</v>
      </c>
      <c r="O290" s="11">
        <f t="shared" si="247"/>
        <v>3.4419574238022665E-3</v>
      </c>
      <c r="P290" s="11">
        <f t="shared" si="248"/>
        <v>2.4920354913295917E-3</v>
      </c>
      <c r="Q290" s="4">
        <f t="shared" si="249"/>
        <v>2280.5271497668805</v>
      </c>
      <c r="R290" s="4">
        <f t="shared" si="250"/>
        <v>8284.3419400582716</v>
      </c>
      <c r="S290" s="4">
        <f t="shared" si="251"/>
        <v>1933.9914382212389</v>
      </c>
      <c r="T290" s="4">
        <f t="shared" si="266"/>
        <v>7.4044639244268193</v>
      </c>
      <c r="U290" s="4">
        <f t="shared" si="267"/>
        <v>25.48822231517558</v>
      </c>
      <c r="V290" s="4">
        <f t="shared" si="268"/>
        <v>33.706898086284127</v>
      </c>
      <c r="W290" s="11">
        <f t="shared" si="252"/>
        <v>-1.219247815263802E-2</v>
      </c>
      <c r="X290" s="11">
        <f t="shared" si="253"/>
        <v>-1.3228699347321071E-2</v>
      </c>
      <c r="Y290" s="11">
        <f t="shared" si="254"/>
        <v>-1.2203590333800474E-2</v>
      </c>
      <c r="Z290" s="4">
        <f t="shared" si="277"/>
        <v>2859.913476816389</v>
      </c>
      <c r="AA290" s="4">
        <f t="shared" si="269"/>
        <v>41670.671065193965</v>
      </c>
      <c r="AB290" s="4">
        <f t="shared" si="270"/>
        <v>3927.4789671542817</v>
      </c>
      <c r="AC290" s="12">
        <f t="shared" si="271"/>
        <v>1.241537678149232</v>
      </c>
      <c r="AD290" s="12">
        <f t="shared" si="272"/>
        <v>4.980595782947999</v>
      </c>
      <c r="AE290" s="12">
        <f t="shared" si="273"/>
        <v>2.0109802712807605</v>
      </c>
      <c r="AF290" s="11">
        <f t="shared" si="255"/>
        <v>-2.9039671966837322E-3</v>
      </c>
      <c r="AG290" s="11">
        <f t="shared" si="256"/>
        <v>2.0567434751257441E-3</v>
      </c>
      <c r="AH290" s="11">
        <f t="shared" si="257"/>
        <v>8.257041531207765E-4</v>
      </c>
      <c r="AI290" s="1">
        <f t="shared" si="236"/>
        <v>601239.98589410144</v>
      </c>
      <c r="AJ290" s="1">
        <f t="shared" si="237"/>
        <v>626430.79011819779</v>
      </c>
      <c r="AK290" s="1">
        <f t="shared" si="238"/>
        <v>111700.1250672071</v>
      </c>
      <c r="AL290" s="19">
        <f t="shared" si="285"/>
        <v>70.015656581974056</v>
      </c>
      <c r="AM290" s="19">
        <f t="shared" si="285"/>
        <v>32.370999869253723</v>
      </c>
      <c r="AN290" s="19">
        <f t="shared" si="285"/>
        <v>4.8153454715287927</v>
      </c>
      <c r="AO290" s="7">
        <f t="shared" si="286"/>
        <v>1.7399208649340554E-3</v>
      </c>
      <c r="AP290" s="7">
        <f t="shared" si="286"/>
        <v>2.6793473829860399E-3</v>
      </c>
      <c r="AQ290" s="7">
        <f t="shared" si="286"/>
        <v>1.9394190448554789E-3</v>
      </c>
      <c r="AR290" s="1">
        <f t="shared" si="278"/>
        <v>307993.55267888843</v>
      </c>
      <c r="AS290" s="1">
        <f t="shared" si="275"/>
        <v>325026.27439520607</v>
      </c>
      <c r="AT290" s="1">
        <f t="shared" si="276"/>
        <v>57376.725478284541</v>
      </c>
      <c r="AU290" s="1">
        <f t="shared" si="239"/>
        <v>61598.710535777689</v>
      </c>
      <c r="AV290" s="1">
        <f t="shared" si="240"/>
        <v>65005.254879041218</v>
      </c>
      <c r="AW290" s="1">
        <f t="shared" si="241"/>
        <v>11475.345095656909</v>
      </c>
      <c r="AX290" s="16">
        <v>0</v>
      </c>
      <c r="AY290" s="16">
        <v>0</v>
      </c>
      <c r="AZ290" s="16">
        <v>0</v>
      </c>
      <c r="BA290">
        <f t="shared" si="279"/>
        <v>0</v>
      </c>
      <c r="BB290">
        <f t="shared" si="280"/>
        <v>0</v>
      </c>
      <c r="BC290">
        <f t="shared" si="280"/>
        <v>0</v>
      </c>
      <c r="BD290">
        <f t="shared" si="280"/>
        <v>0</v>
      </c>
      <c r="BE290">
        <f t="shared" si="281"/>
        <v>0</v>
      </c>
      <c r="BF290">
        <f t="shared" si="281"/>
        <v>0</v>
      </c>
      <c r="BG290">
        <f t="shared" si="281"/>
        <v>0</v>
      </c>
      <c r="BH290">
        <f t="shared" si="259"/>
        <v>0</v>
      </c>
      <c r="BI290">
        <f t="shared" si="284"/>
        <v>0</v>
      </c>
      <c r="BJ290">
        <f t="shared" si="284"/>
        <v>0</v>
      </c>
      <c r="BK290" s="7">
        <f t="shared" si="282"/>
        <v>3.2824486784493984E-2</v>
      </c>
    </row>
    <row r="291" spans="1:63">
      <c r="A291">
        <f t="shared" si="242"/>
        <v>2245</v>
      </c>
      <c r="B291" s="4">
        <f t="shared" si="260"/>
        <v>1286.5336061847865</v>
      </c>
      <c r="C291" s="4">
        <f t="shared" si="261"/>
        <v>3572.6026842062679</v>
      </c>
      <c r="D291" s="4">
        <f t="shared" si="262"/>
        <v>6809.6074975379679</v>
      </c>
      <c r="E291" s="11">
        <f t="shared" si="243"/>
        <v>5.6783343548908008E-8</v>
      </c>
      <c r="F291" s="11">
        <f t="shared" si="244"/>
        <v>1.1383808561666407E-7</v>
      </c>
      <c r="G291" s="11">
        <f t="shared" si="245"/>
        <v>2.5133505716773427E-7</v>
      </c>
      <c r="H291" s="4">
        <f t="shared" si="263"/>
        <v>308675.29259120394</v>
      </c>
      <c r="I291" s="4">
        <f t="shared" si="264"/>
        <v>326133.85913746123</v>
      </c>
      <c r="J291" s="4">
        <f t="shared" si="265"/>
        <v>57518.295588534325</v>
      </c>
      <c r="K291" s="4">
        <f t="shared" si="233"/>
        <v>239927.8892578485</v>
      </c>
      <c r="L291" s="4">
        <f t="shared" si="234"/>
        <v>91287.469658809539</v>
      </c>
      <c r="M291" s="4">
        <f t="shared" si="235"/>
        <v>8446.6389008955684</v>
      </c>
      <c r="N291" s="11">
        <f t="shared" si="246"/>
        <v>2.213430699349983E-3</v>
      </c>
      <c r="O291" s="11">
        <f t="shared" si="247"/>
        <v>3.4075633358134905E-3</v>
      </c>
      <c r="P291" s="11">
        <f t="shared" si="248"/>
        <v>2.4671267436284783E-3</v>
      </c>
      <c r="Q291" s="4">
        <f t="shared" si="249"/>
        <v>2257.7082442663491</v>
      </c>
      <c r="R291" s="4">
        <f t="shared" si="250"/>
        <v>8202.6077863601586</v>
      </c>
      <c r="S291" s="4">
        <f t="shared" si="251"/>
        <v>1915.1034540964929</v>
      </c>
      <c r="T291" s="4">
        <f t="shared" si="266"/>
        <v>7.3141851597962493</v>
      </c>
      <c r="U291" s="4">
        <f t="shared" si="267"/>
        <v>25.151046285270443</v>
      </c>
      <c r="V291" s="4">
        <f t="shared" si="268"/>
        <v>33.295552910615953</v>
      </c>
      <c r="W291" s="11">
        <f t="shared" si="252"/>
        <v>-1.219247815263802E-2</v>
      </c>
      <c r="X291" s="11">
        <f t="shared" si="253"/>
        <v>-1.3228699347321071E-2</v>
      </c>
      <c r="Y291" s="11">
        <f t="shared" si="254"/>
        <v>-1.2203590333800474E-2</v>
      </c>
      <c r="Z291" s="4">
        <f t="shared" si="277"/>
        <v>2823.1382048051532</v>
      </c>
      <c r="AA291" s="4">
        <f t="shared" si="269"/>
        <v>41345.821738389859</v>
      </c>
      <c r="AB291" s="4">
        <f t="shared" si="270"/>
        <v>3892.4299710615969</v>
      </c>
      <c r="AC291" s="12">
        <f t="shared" si="271"/>
        <v>1.2379322934584398</v>
      </c>
      <c r="AD291" s="12">
        <f t="shared" si="272"/>
        <v>4.9908395908268162</v>
      </c>
      <c r="AE291" s="12">
        <f t="shared" si="273"/>
        <v>2.0126407460426008</v>
      </c>
      <c r="AF291" s="11">
        <f t="shared" si="255"/>
        <v>-2.9039671966837322E-3</v>
      </c>
      <c r="AG291" s="11">
        <f t="shared" si="256"/>
        <v>2.0567434751257441E-3</v>
      </c>
      <c r="AH291" s="11">
        <f t="shared" si="257"/>
        <v>8.257041531207765E-4</v>
      </c>
      <c r="AI291" s="1">
        <f t="shared" si="236"/>
        <v>602714.69784046907</v>
      </c>
      <c r="AJ291" s="1">
        <f t="shared" si="237"/>
        <v>628792.96598541923</v>
      </c>
      <c r="AK291" s="1">
        <f t="shared" si="238"/>
        <v>112005.45765614331</v>
      </c>
      <c r="AL291" s="19">
        <f t="shared" ref="AL291:AN306" si="287">AL290*(1+AO291)</f>
        <v>70.136260066715494</v>
      </c>
      <c r="AM291" s="19">
        <f t="shared" si="287"/>
        <v>32.456865691500205</v>
      </c>
      <c r="AN291" s="19">
        <f t="shared" si="287"/>
        <v>4.8245910545166835</v>
      </c>
      <c r="AO291" s="7">
        <f t="shared" si="286"/>
        <v>1.7225216562847148E-3</v>
      </c>
      <c r="AP291" s="7">
        <f t="shared" si="286"/>
        <v>2.6525539091561794E-3</v>
      </c>
      <c r="AQ291" s="7">
        <f t="shared" si="286"/>
        <v>1.9200248544069241E-3</v>
      </c>
      <c r="AR291" s="1">
        <f t="shared" si="278"/>
        <v>308675.29259120394</v>
      </c>
      <c r="AS291" s="1">
        <f t="shared" si="275"/>
        <v>326133.85913746123</v>
      </c>
      <c r="AT291" s="1">
        <f t="shared" si="276"/>
        <v>57518.295588534325</v>
      </c>
      <c r="AU291" s="1">
        <f t="shared" si="239"/>
        <v>61735.058518240789</v>
      </c>
      <c r="AV291" s="1">
        <f t="shared" si="240"/>
        <v>65226.771827492252</v>
      </c>
      <c r="AW291" s="1">
        <f t="shared" si="241"/>
        <v>11503.659117706866</v>
      </c>
      <c r="AX291" s="16">
        <v>0</v>
      </c>
      <c r="AY291" s="16">
        <v>0</v>
      </c>
      <c r="AZ291" s="16">
        <v>0</v>
      </c>
      <c r="BA291">
        <f t="shared" si="279"/>
        <v>0</v>
      </c>
      <c r="BB291">
        <f t="shared" si="280"/>
        <v>0</v>
      </c>
      <c r="BC291">
        <f t="shared" si="280"/>
        <v>0</v>
      </c>
      <c r="BD291">
        <f t="shared" si="280"/>
        <v>0</v>
      </c>
      <c r="BE291">
        <f t="shared" si="281"/>
        <v>0</v>
      </c>
      <c r="BF291">
        <f t="shared" si="281"/>
        <v>0</v>
      </c>
      <c r="BG291">
        <f t="shared" si="281"/>
        <v>0</v>
      </c>
      <c r="BH291">
        <f t="shared" si="259"/>
        <v>0</v>
      </c>
      <c r="BI291">
        <f t="shared" si="284"/>
        <v>0</v>
      </c>
      <c r="BJ291">
        <f t="shared" si="284"/>
        <v>0</v>
      </c>
      <c r="BK291" s="7">
        <f t="shared" si="282"/>
        <v>3.2796602542731729E-2</v>
      </c>
    </row>
    <row r="292" spans="1:63">
      <c r="A292">
        <f t="shared" si="242"/>
        <v>2246</v>
      </c>
      <c r="B292" s="4">
        <f t="shared" si="260"/>
        <v>1286.5336755857825</v>
      </c>
      <c r="C292" s="4">
        <f t="shared" si="261"/>
        <v>3572.6030705696057</v>
      </c>
      <c r="D292" s="4">
        <f t="shared" si="262"/>
        <v>6809.6091234564028</v>
      </c>
      <c r="E292" s="11">
        <f t="shared" si="243"/>
        <v>5.3944176371462606E-8</v>
      </c>
      <c r="F292" s="11">
        <f t="shared" si="244"/>
        <v>1.0814618133583086E-7</v>
      </c>
      <c r="G292" s="11">
        <f t="shared" si="245"/>
        <v>2.3876830430934755E-7</v>
      </c>
      <c r="H292" s="4">
        <f t="shared" si="263"/>
        <v>309351.71175996267</v>
      </c>
      <c r="I292" s="4">
        <f t="shared" si="264"/>
        <v>327234.11126320483</v>
      </c>
      <c r="J292" s="4">
        <f t="shared" si="265"/>
        <v>57658.795892230693</v>
      </c>
      <c r="K292" s="4">
        <f t="shared" si="233"/>
        <v>240453.64503895256</v>
      </c>
      <c r="L292" s="4">
        <f t="shared" si="234"/>
        <v>91595.429102912225</v>
      </c>
      <c r="M292" s="4">
        <f t="shared" si="235"/>
        <v>8467.2695373393763</v>
      </c>
      <c r="N292" s="11">
        <f t="shared" si="246"/>
        <v>2.1913074913064712E-3</v>
      </c>
      <c r="O292" s="11">
        <f t="shared" si="247"/>
        <v>3.3735127641689733E-3</v>
      </c>
      <c r="P292" s="11">
        <f t="shared" si="248"/>
        <v>2.4424669606297744E-3</v>
      </c>
      <c r="Q292" s="4">
        <f t="shared" si="249"/>
        <v>2235.0683191314788</v>
      </c>
      <c r="R292" s="4">
        <f t="shared" si="250"/>
        <v>8121.4043751517374</v>
      </c>
      <c r="S292" s="4">
        <f t="shared" si="251"/>
        <v>1896.3532625652176</v>
      </c>
      <c r="T292" s="4">
        <f t="shared" si="266"/>
        <v>7.2250071170310841</v>
      </c>
      <c r="U292" s="4">
        <f t="shared" si="267"/>
        <v>24.818330655692044</v>
      </c>
      <c r="V292" s="4">
        <f t="shared" si="268"/>
        <v>32.889227622957421</v>
      </c>
      <c r="W292" s="11">
        <f t="shared" si="252"/>
        <v>-1.219247815263802E-2</v>
      </c>
      <c r="X292" s="11">
        <f t="shared" si="253"/>
        <v>-1.3228699347321071E-2</v>
      </c>
      <c r="Y292" s="11">
        <f t="shared" si="254"/>
        <v>-1.2203590333800474E-2</v>
      </c>
      <c r="Z292" s="4">
        <f t="shared" si="277"/>
        <v>2786.773676066673</v>
      </c>
      <c r="AA292" s="4">
        <f t="shared" si="269"/>
        <v>41022.098446259632</v>
      </c>
      <c r="AB292" s="4">
        <f t="shared" si="270"/>
        <v>3857.5978512768465</v>
      </c>
      <c r="AC292" s="12">
        <f t="shared" si="271"/>
        <v>1.234337378686521</v>
      </c>
      <c r="AD292" s="12">
        <f t="shared" si="272"/>
        <v>5.0011044675906486</v>
      </c>
      <c r="AE292" s="12">
        <f t="shared" si="273"/>
        <v>2.0143025918653481</v>
      </c>
      <c r="AF292" s="11">
        <f t="shared" si="255"/>
        <v>-2.9039671966837322E-3</v>
      </c>
      <c r="AG292" s="11">
        <f t="shared" si="256"/>
        <v>2.0567434751257441E-3</v>
      </c>
      <c r="AH292" s="11">
        <f t="shared" si="257"/>
        <v>8.257041531207765E-4</v>
      </c>
      <c r="AI292" s="1">
        <f t="shared" si="236"/>
        <v>604178.28657466301</v>
      </c>
      <c r="AJ292" s="1">
        <f t="shared" si="237"/>
        <v>631140.44121436961</v>
      </c>
      <c r="AK292" s="1">
        <f t="shared" si="238"/>
        <v>112308.57100823584</v>
      </c>
      <c r="AL292" s="19">
        <f t="shared" si="287"/>
        <v>70.255863181302672</v>
      </c>
      <c r="AM292" s="19">
        <f t="shared" si="287"/>
        <v>32.54209834160946</v>
      </c>
      <c r="AN292" s="19">
        <f t="shared" si="287"/>
        <v>4.8337617559063348</v>
      </c>
      <c r="AO292" s="7">
        <f t="shared" si="286"/>
        <v>1.7052964397218677E-3</v>
      </c>
      <c r="AP292" s="7">
        <f t="shared" si="286"/>
        <v>2.6260283700646177E-3</v>
      </c>
      <c r="AQ292" s="7">
        <f t="shared" si="286"/>
        <v>1.9008246058628549E-3</v>
      </c>
      <c r="AR292" s="1">
        <f t="shared" si="278"/>
        <v>309351.71175996267</v>
      </c>
      <c r="AS292" s="1">
        <f t="shared" si="275"/>
        <v>327234.11126320483</v>
      </c>
      <c r="AT292" s="1">
        <f t="shared" si="276"/>
        <v>57658.795892230693</v>
      </c>
      <c r="AU292" s="1">
        <f t="shared" si="239"/>
        <v>61870.342351992535</v>
      </c>
      <c r="AV292" s="1">
        <f t="shared" si="240"/>
        <v>65446.822252640966</v>
      </c>
      <c r="AW292" s="1">
        <f t="shared" si="241"/>
        <v>11531.75917844614</v>
      </c>
      <c r="AX292" s="16">
        <v>0</v>
      </c>
      <c r="AY292" s="16">
        <v>0</v>
      </c>
      <c r="AZ292" s="16">
        <v>0</v>
      </c>
      <c r="BA292">
        <f t="shared" si="279"/>
        <v>0</v>
      </c>
      <c r="BB292">
        <f t="shared" si="280"/>
        <v>0</v>
      </c>
      <c r="BC292">
        <f t="shared" si="280"/>
        <v>0</v>
      </c>
      <c r="BD292">
        <f t="shared" si="280"/>
        <v>0</v>
      </c>
      <c r="BE292">
        <f t="shared" si="281"/>
        <v>0</v>
      </c>
      <c r="BF292">
        <f t="shared" si="281"/>
        <v>0</v>
      </c>
      <c r="BG292">
        <f t="shared" si="281"/>
        <v>0</v>
      </c>
      <c r="BH292">
        <f t="shared" si="259"/>
        <v>0</v>
      </c>
      <c r="BI292">
        <f t="shared" si="284"/>
        <v>0</v>
      </c>
      <c r="BJ292">
        <f t="shared" si="284"/>
        <v>0</v>
      </c>
      <c r="BK292" s="7">
        <f t="shared" si="282"/>
        <v>3.276898995362118E-2</v>
      </c>
    </row>
    <row r="293" spans="1:63">
      <c r="A293">
        <f t="shared" si="242"/>
        <v>2247</v>
      </c>
      <c r="B293" s="4">
        <f t="shared" si="260"/>
        <v>1286.5337415167321</v>
      </c>
      <c r="C293" s="4">
        <f t="shared" si="261"/>
        <v>3572.6034376148164</v>
      </c>
      <c r="D293" s="4">
        <f t="shared" si="262"/>
        <v>6809.6106680792855</v>
      </c>
      <c r="E293" s="11">
        <f t="shared" si="243"/>
        <v>5.1246967552889475E-8</v>
      </c>
      <c r="F293" s="11">
        <f t="shared" si="244"/>
        <v>1.0273887226903931E-7</v>
      </c>
      <c r="G293" s="11">
        <f t="shared" si="245"/>
        <v>2.2682988909388015E-7</v>
      </c>
      <c r="H293" s="4">
        <f t="shared" si="263"/>
        <v>310022.83689903613</v>
      </c>
      <c r="I293" s="4">
        <f t="shared" si="264"/>
        <v>328327.04222573311</v>
      </c>
      <c r="J293" s="4">
        <f t="shared" si="265"/>
        <v>57798.23106446935</v>
      </c>
      <c r="K293" s="4">
        <f t="shared" si="233"/>
        <v>240975.28645734637</v>
      </c>
      <c r="L293" s="4">
        <f t="shared" si="234"/>
        <v>91901.339725781232</v>
      </c>
      <c r="M293" s="4">
        <f t="shared" si="235"/>
        <v>8487.7438493516529</v>
      </c>
      <c r="N293" s="11">
        <f t="shared" si="246"/>
        <v>2.1694053267911073E-3</v>
      </c>
      <c r="O293" s="11">
        <f t="shared" si="247"/>
        <v>3.3398022790558368E-3</v>
      </c>
      <c r="P293" s="11">
        <f t="shared" si="248"/>
        <v>2.4180536502338423E-3</v>
      </c>
      <c r="Q293" s="4">
        <f t="shared" si="249"/>
        <v>2212.6070614759474</v>
      </c>
      <c r="R293" s="4">
        <f t="shared" si="250"/>
        <v>8040.734655614332</v>
      </c>
      <c r="S293" s="4">
        <f t="shared" si="251"/>
        <v>1877.7408947096988</v>
      </c>
      <c r="T293" s="4">
        <f t="shared" si="266"/>
        <v>7.1369163756040281</v>
      </c>
      <c r="U293" s="4">
        <f t="shared" si="267"/>
        <v>24.490016421145491</v>
      </c>
      <c r="V293" s="4">
        <f t="shared" si="268"/>
        <v>32.487860962651737</v>
      </c>
      <c r="W293" s="11">
        <f t="shared" si="252"/>
        <v>-1.219247815263802E-2</v>
      </c>
      <c r="X293" s="11">
        <f t="shared" si="253"/>
        <v>-1.3228699347321071E-2</v>
      </c>
      <c r="Y293" s="11">
        <f t="shared" si="254"/>
        <v>-1.2203590333800474E-2</v>
      </c>
      <c r="Z293" s="4">
        <f t="shared" si="277"/>
        <v>2750.8168231336331</v>
      </c>
      <c r="AA293" s="4">
        <f t="shared" si="269"/>
        <v>40699.5283796039</v>
      </c>
      <c r="AB293" s="4">
        <f t="shared" si="270"/>
        <v>3822.9833407879423</v>
      </c>
      <c r="AC293" s="12">
        <f t="shared" si="271"/>
        <v>1.2307529034291749</v>
      </c>
      <c r="AD293" s="12">
        <f t="shared" si="272"/>
        <v>5.011390456572788</v>
      </c>
      <c r="AE293" s="12">
        <f t="shared" si="273"/>
        <v>2.0159658098810933</v>
      </c>
      <c r="AF293" s="11">
        <f t="shared" si="255"/>
        <v>-2.9039671966837322E-3</v>
      </c>
      <c r="AG293" s="11">
        <f t="shared" si="256"/>
        <v>2.0567434751257441E-3</v>
      </c>
      <c r="AH293" s="11">
        <f t="shared" si="257"/>
        <v>8.257041531207765E-4</v>
      </c>
      <c r="AI293" s="1">
        <f t="shared" si="236"/>
        <v>605630.80026918917</v>
      </c>
      <c r="AJ293" s="1">
        <f t="shared" si="237"/>
        <v>633473.21934557369</v>
      </c>
      <c r="AK293" s="1">
        <f t="shared" si="238"/>
        <v>112609.47308585839</v>
      </c>
      <c r="AL293" s="19">
        <f t="shared" si="287"/>
        <v>70.37447218392181</v>
      </c>
      <c r="AM293" s="19">
        <f t="shared" si="287"/>
        <v>32.626700250341294</v>
      </c>
      <c r="AN293" s="19">
        <f t="shared" si="287"/>
        <v>4.8428580078579957</v>
      </c>
      <c r="AO293" s="7">
        <f t="shared" si="286"/>
        <v>1.6882434753246491E-3</v>
      </c>
      <c r="AP293" s="7">
        <f t="shared" si="286"/>
        <v>2.5997680863639717E-3</v>
      </c>
      <c r="AQ293" s="7">
        <f t="shared" si="286"/>
        <v>1.8818163598042263E-3</v>
      </c>
      <c r="AR293" s="1">
        <f t="shared" si="278"/>
        <v>310022.83689903613</v>
      </c>
      <c r="AS293" s="1">
        <f t="shared" si="275"/>
        <v>328327.04222573311</v>
      </c>
      <c r="AT293" s="1">
        <f t="shared" si="276"/>
        <v>57798.23106446935</v>
      </c>
      <c r="AU293" s="1">
        <f t="shared" si="239"/>
        <v>62004.567379807231</v>
      </c>
      <c r="AV293" s="1">
        <f t="shared" si="240"/>
        <v>65665.408445146619</v>
      </c>
      <c r="AW293" s="1">
        <f t="shared" si="241"/>
        <v>11559.646212893871</v>
      </c>
      <c r="AX293" s="16">
        <v>0</v>
      </c>
      <c r="AY293" s="16">
        <v>0</v>
      </c>
      <c r="AZ293" s="16">
        <v>0</v>
      </c>
      <c r="BA293">
        <f t="shared" si="279"/>
        <v>0</v>
      </c>
      <c r="BB293">
        <f t="shared" si="280"/>
        <v>0</v>
      </c>
      <c r="BC293">
        <f t="shared" si="280"/>
        <v>0</v>
      </c>
      <c r="BD293">
        <f t="shared" si="280"/>
        <v>0</v>
      </c>
      <c r="BE293">
        <f t="shared" si="281"/>
        <v>0</v>
      </c>
      <c r="BF293">
        <f t="shared" si="281"/>
        <v>0</v>
      </c>
      <c r="BG293">
        <f t="shared" si="281"/>
        <v>0</v>
      </c>
      <c r="BH293">
        <f t="shared" si="259"/>
        <v>0</v>
      </c>
      <c r="BI293">
        <f t="shared" si="284"/>
        <v>0</v>
      </c>
      <c r="BJ293">
        <f t="shared" si="284"/>
        <v>0</v>
      </c>
      <c r="BK293" s="7">
        <f t="shared" si="282"/>
        <v>3.2741646445666212E-2</v>
      </c>
    </row>
    <row r="294" spans="1:63">
      <c r="A294">
        <f t="shared" si="242"/>
        <v>2248</v>
      </c>
      <c r="B294" s="4">
        <f t="shared" si="260"/>
        <v>1286.5338041511375</v>
      </c>
      <c r="C294" s="4">
        <f t="shared" si="261"/>
        <v>3572.6037863078027</v>
      </c>
      <c r="D294" s="4">
        <f t="shared" si="262"/>
        <v>6809.6121354713569</v>
      </c>
      <c r="E294" s="11">
        <f t="shared" si="243"/>
        <v>4.8684619175244999E-8</v>
      </c>
      <c r="F294" s="11">
        <f t="shared" si="244"/>
        <v>9.7601928655587334E-8</v>
      </c>
      <c r="G294" s="11">
        <f t="shared" si="245"/>
        <v>2.1548839463918613E-7</v>
      </c>
      <c r="H294" s="4">
        <f t="shared" si="263"/>
        <v>310688.69489142502</v>
      </c>
      <c r="I294" s="4">
        <f t="shared" si="264"/>
        <v>329412.66426184931</v>
      </c>
      <c r="J294" s="4">
        <f t="shared" si="265"/>
        <v>57936.605829676941</v>
      </c>
      <c r="K294" s="4">
        <f t="shared" si="233"/>
        <v>241492.83438099726</v>
      </c>
      <c r="L294" s="4">
        <f t="shared" si="234"/>
        <v>92205.20493325936</v>
      </c>
      <c r="M294" s="4">
        <f t="shared" si="235"/>
        <v>8508.0625264814153</v>
      </c>
      <c r="N294" s="11">
        <f t="shared" si="246"/>
        <v>2.1477219978012219E-3</v>
      </c>
      <c r="O294" s="11">
        <f t="shared" si="247"/>
        <v>3.3064284849906311E-3</v>
      </c>
      <c r="P294" s="11">
        <f t="shared" si="248"/>
        <v>2.3938843455217906E-3</v>
      </c>
      <c r="Q294" s="4">
        <f t="shared" si="249"/>
        <v>2190.3241302650767</v>
      </c>
      <c r="R294" s="4">
        <f t="shared" si="250"/>
        <v>7960.6013856888594</v>
      </c>
      <c r="S294" s="4">
        <f t="shared" si="251"/>
        <v>1859.2663529684751</v>
      </c>
      <c r="T294" s="4">
        <f t="shared" si="266"/>
        <v>7.0498996786172716</v>
      </c>
      <c r="U294" s="4">
        <f t="shared" si="267"/>
        <v>24.1660453568992</v>
      </c>
      <c r="V294" s="4">
        <f t="shared" si="268"/>
        <v>32.091392416642066</v>
      </c>
      <c r="W294" s="11">
        <f t="shared" si="252"/>
        <v>-1.219247815263802E-2</v>
      </c>
      <c r="X294" s="11">
        <f t="shared" si="253"/>
        <v>-1.3228699347321071E-2</v>
      </c>
      <c r="Y294" s="11">
        <f t="shared" si="254"/>
        <v>-1.2203590333800474E-2</v>
      </c>
      <c r="Z294" s="4">
        <f t="shared" si="277"/>
        <v>2715.2645612595757</v>
      </c>
      <c r="AA294" s="4">
        <f t="shared" si="269"/>
        <v>40378.137931949233</v>
      </c>
      <c r="AB294" s="4">
        <f t="shared" si="270"/>
        <v>3788.5871147857047</v>
      </c>
      <c r="AC294" s="12">
        <f t="shared" si="271"/>
        <v>1.2271788373703933</v>
      </c>
      <c r="AD294" s="12">
        <f t="shared" si="272"/>
        <v>5.0216976011956511</v>
      </c>
      <c r="AE294" s="12">
        <f t="shared" si="273"/>
        <v>2.0176304012228616</v>
      </c>
      <c r="AF294" s="11">
        <f t="shared" si="255"/>
        <v>-2.9039671966837322E-3</v>
      </c>
      <c r="AG294" s="11">
        <f t="shared" si="256"/>
        <v>2.0567434751257441E-3</v>
      </c>
      <c r="AH294" s="11">
        <f t="shared" si="257"/>
        <v>8.257041531207765E-4</v>
      </c>
      <c r="AI294" s="1">
        <f t="shared" si="236"/>
        <v>607072.28762207751</v>
      </c>
      <c r="AJ294" s="1">
        <f t="shared" si="237"/>
        <v>635791.30585616292</v>
      </c>
      <c r="AK294" s="1">
        <f t="shared" si="238"/>
        <v>112908.17199016643</v>
      </c>
      <c r="AL294" s="19">
        <f t="shared" si="287"/>
        <v>70.492093334980794</v>
      </c>
      <c r="AM294" s="19">
        <f t="shared" si="287"/>
        <v>32.710673885874755</v>
      </c>
      <c r="AN294" s="19">
        <f t="shared" si="287"/>
        <v>4.8518802435911175</v>
      </c>
      <c r="AO294" s="7">
        <f t="shared" si="286"/>
        <v>1.6713610405714025E-3</v>
      </c>
      <c r="AP294" s="7">
        <f t="shared" si="286"/>
        <v>2.5737704055003321E-3</v>
      </c>
      <c r="AQ294" s="7">
        <f t="shared" si="286"/>
        <v>1.8629981962061839E-3</v>
      </c>
      <c r="AR294" s="1">
        <f t="shared" si="278"/>
        <v>310688.69489142502</v>
      </c>
      <c r="AS294" s="1">
        <f t="shared" si="275"/>
        <v>329412.66426184931</v>
      </c>
      <c r="AT294" s="1">
        <f t="shared" si="276"/>
        <v>57936.605829676941</v>
      </c>
      <c r="AU294" s="1">
        <f t="shared" si="239"/>
        <v>62137.738978285008</v>
      </c>
      <c r="AV294" s="1">
        <f t="shared" si="240"/>
        <v>65882.53285236987</v>
      </c>
      <c r="AW294" s="1">
        <f t="shared" si="241"/>
        <v>11587.321165935389</v>
      </c>
      <c r="AX294" s="16">
        <v>0</v>
      </c>
      <c r="AY294" s="16">
        <v>0</v>
      </c>
      <c r="AZ294" s="16">
        <v>0</v>
      </c>
      <c r="BA294">
        <f t="shared" si="279"/>
        <v>0</v>
      </c>
      <c r="BB294">
        <f t="shared" si="280"/>
        <v>0</v>
      </c>
      <c r="BC294">
        <f t="shared" si="280"/>
        <v>0</v>
      </c>
      <c r="BD294">
        <f t="shared" si="280"/>
        <v>0</v>
      </c>
      <c r="BE294">
        <f t="shared" si="281"/>
        <v>0</v>
      </c>
      <c r="BF294">
        <f t="shared" si="281"/>
        <v>0</v>
      </c>
      <c r="BG294">
        <f t="shared" si="281"/>
        <v>0</v>
      </c>
      <c r="BH294">
        <f t="shared" si="259"/>
        <v>0</v>
      </c>
      <c r="BI294">
        <f t="shared" si="284"/>
        <v>0</v>
      </c>
      <c r="BJ294">
        <f t="shared" si="284"/>
        <v>0</v>
      </c>
      <c r="BK294" s="7">
        <f t="shared" si="282"/>
        <v>3.2714569470066096E-2</v>
      </c>
    </row>
    <row r="295" spans="1:63">
      <c r="A295">
        <f t="shared" si="242"/>
        <v>2249</v>
      </c>
      <c r="B295" s="4">
        <f t="shared" si="260"/>
        <v>1286.5338636538254</v>
      </c>
      <c r="C295" s="4">
        <f t="shared" si="261"/>
        <v>3572.6041175661717</v>
      </c>
      <c r="D295" s="4">
        <f t="shared" si="262"/>
        <v>6809.6135294941241</v>
      </c>
      <c r="E295" s="11">
        <f t="shared" si="243"/>
        <v>4.6250388216482747E-8</v>
      </c>
      <c r="F295" s="11">
        <f t="shared" si="244"/>
        <v>9.2721832222807968E-8</v>
      </c>
      <c r="G295" s="11">
        <f t="shared" si="245"/>
        <v>2.0471397490722682E-7</v>
      </c>
      <c r="H295" s="4">
        <f t="shared" si="263"/>
        <v>311349.31278133858</v>
      </c>
      <c r="I295" s="4">
        <f t="shared" si="264"/>
        <v>330490.99037455389</v>
      </c>
      <c r="J295" s="4">
        <f t="shared" si="265"/>
        <v>58073.92495984806</v>
      </c>
      <c r="K295" s="4">
        <f t="shared" si="233"/>
        <v>242006.30980446155</v>
      </c>
      <c r="L295" s="4">
        <f t="shared" si="234"/>
        <v>92507.028346510488</v>
      </c>
      <c r="M295" s="4">
        <f t="shared" si="235"/>
        <v>8528.2262654577225</v>
      </c>
      <c r="N295" s="11">
        <f t="shared" si="246"/>
        <v>2.126255318425585E-3</v>
      </c>
      <c r="O295" s="11">
        <f t="shared" si="247"/>
        <v>3.2733880204440791E-3</v>
      </c>
      <c r="P295" s="11">
        <f t="shared" si="248"/>
        <v>2.3699566045203291E-3</v>
      </c>
      <c r="Q295" s="4">
        <f t="shared" si="249"/>
        <v>2168.2191571046701</v>
      </c>
      <c r="R295" s="4">
        <f t="shared" si="250"/>
        <v>7881.0071360237898</v>
      </c>
      <c r="S295" s="4">
        <f t="shared" si="251"/>
        <v>1840.9296118487848</v>
      </c>
      <c r="T295" s="4">
        <f t="shared" si="266"/>
        <v>6.9639439308074405</v>
      </c>
      <c r="U295" s="4">
        <f t="shared" si="267"/>
        <v>23.846360008459058</v>
      </c>
      <c r="V295" s="4">
        <f t="shared" si="268"/>
        <v>31.699762210348133</v>
      </c>
      <c r="W295" s="11">
        <f t="shared" si="252"/>
        <v>-1.219247815263802E-2</v>
      </c>
      <c r="X295" s="11">
        <f t="shared" si="253"/>
        <v>-1.3228699347321071E-2</v>
      </c>
      <c r="Y295" s="11">
        <f t="shared" si="254"/>
        <v>-1.2203590333800474E-2</v>
      </c>
      <c r="Z295" s="4">
        <f t="shared" si="277"/>
        <v>2680.1137898210422</v>
      </c>
      <c r="AA295" s="4">
        <f t="shared" si="269"/>
        <v>40057.952710358149</v>
      </c>
      <c r="AB295" s="4">
        <f t="shared" si="270"/>
        <v>3754.4097918803454</v>
      </c>
      <c r="AC295" s="12">
        <f t="shared" si="271"/>
        <v>1.2236151502822052</v>
      </c>
      <c r="AD295" s="12">
        <f t="shared" si="272"/>
        <v>5.0320259449709646</v>
      </c>
      <c r="AE295" s="12">
        <f t="shared" si="273"/>
        <v>2.019296367024614</v>
      </c>
      <c r="AF295" s="11">
        <f t="shared" si="255"/>
        <v>-2.9039671966837322E-3</v>
      </c>
      <c r="AG295" s="11">
        <f t="shared" si="256"/>
        <v>2.0567434751257441E-3</v>
      </c>
      <c r="AH295" s="11">
        <f t="shared" si="257"/>
        <v>8.257041531207765E-4</v>
      </c>
      <c r="AI295" s="1">
        <f t="shared" si="236"/>
        <v>608502.79783815471</v>
      </c>
      <c r="AJ295" s="1">
        <f t="shared" si="237"/>
        <v>638094.70812291652</v>
      </c>
      <c r="AK295" s="1">
        <f t="shared" si="238"/>
        <v>113204.67595708517</v>
      </c>
      <c r="AL295" s="19">
        <f t="shared" si="287"/>
        <v>70.608732896064524</v>
      </c>
      <c r="AM295" s="19">
        <f t="shared" si="287"/>
        <v>32.794021752622278</v>
      </c>
      <c r="AN295" s="19">
        <f t="shared" si="287"/>
        <v>4.8608288972917162</v>
      </c>
      <c r="AO295" s="7">
        <f t="shared" si="286"/>
        <v>1.6546474301656884E-3</v>
      </c>
      <c r="AP295" s="7">
        <f t="shared" si="286"/>
        <v>2.5480327014453289E-3</v>
      </c>
      <c r="AQ295" s="7">
        <f t="shared" si="286"/>
        <v>1.8443682142441221E-3</v>
      </c>
      <c r="AR295" s="1">
        <f t="shared" si="278"/>
        <v>311349.31278133858</v>
      </c>
      <c r="AS295" s="1">
        <f t="shared" si="275"/>
        <v>330490.99037455389</v>
      </c>
      <c r="AT295" s="1">
        <f t="shared" si="276"/>
        <v>58073.92495984806</v>
      </c>
      <c r="AU295" s="1">
        <f t="shared" si="239"/>
        <v>62269.862556267719</v>
      </c>
      <c r="AV295" s="1">
        <f t="shared" si="240"/>
        <v>66098.198074910775</v>
      </c>
      <c r="AW295" s="1">
        <f t="shared" si="241"/>
        <v>11614.784991969613</v>
      </c>
      <c r="AX295" s="16">
        <v>0</v>
      </c>
      <c r="AY295" s="16">
        <v>0</v>
      </c>
      <c r="AZ295" s="16">
        <v>0</v>
      </c>
      <c r="BA295">
        <f t="shared" si="279"/>
        <v>0</v>
      </c>
      <c r="BB295">
        <f t="shared" si="280"/>
        <v>0</v>
      </c>
      <c r="BC295">
        <f t="shared" si="280"/>
        <v>0</v>
      </c>
      <c r="BD295">
        <f t="shared" si="280"/>
        <v>0</v>
      </c>
      <c r="BE295">
        <f t="shared" si="281"/>
        <v>0</v>
      </c>
      <c r="BF295">
        <f t="shared" si="281"/>
        <v>0</v>
      </c>
      <c r="BG295">
        <f t="shared" si="281"/>
        <v>0</v>
      </c>
      <c r="BH295">
        <f t="shared" si="259"/>
        <v>0</v>
      </c>
      <c r="BI295">
        <f t="shared" si="284"/>
        <v>0</v>
      </c>
      <c r="BJ295">
        <f t="shared" si="284"/>
        <v>0</v>
      </c>
      <c r="BK295" s="7">
        <f t="shared" si="282"/>
        <v>3.2687756500547865E-2</v>
      </c>
    </row>
    <row r="296" spans="1:63">
      <c r="A296">
        <f t="shared" si="242"/>
        <v>2250</v>
      </c>
      <c r="B296" s="4">
        <f t="shared" si="260"/>
        <v>1286.5339201813815</v>
      </c>
      <c r="C296" s="4">
        <f t="shared" si="261"/>
        <v>3572.6044322616517</v>
      </c>
      <c r="D296" s="4">
        <f t="shared" si="262"/>
        <v>6809.6148538160242</v>
      </c>
      <c r="E296" s="11">
        <f t="shared" si="243"/>
        <v>4.3937868805658608E-8</v>
      </c>
      <c r="F296" s="11">
        <f t="shared" si="244"/>
        <v>8.8085740611667567E-8</v>
      </c>
      <c r="G296" s="11">
        <f t="shared" si="245"/>
        <v>1.9447827616186545E-7</v>
      </c>
      <c r="H296" s="4">
        <f t="shared" si="263"/>
        <v>312004.71776641102</v>
      </c>
      <c r="I296" s="4">
        <f t="shared" si="264"/>
        <v>331562.03431590769</v>
      </c>
      <c r="J296" s="4">
        <f t="shared" si="265"/>
        <v>58210.193272806951</v>
      </c>
      <c r="K296" s="4">
        <f t="shared" si="233"/>
        <v>242515.73384277592</v>
      </c>
      <c r="L296" s="4">
        <f t="shared" si="234"/>
        <v>92806.813797185765</v>
      </c>
      <c r="M296" s="4">
        <f t="shared" si="235"/>
        <v>8548.235769925619</v>
      </c>
      <c r="N296" s="11">
        <f t="shared" si="246"/>
        <v>2.1050031246125922E-3</v>
      </c>
      <c r="O296" s="11">
        <f t="shared" si="247"/>
        <v>3.2406775575186675E-3</v>
      </c>
      <c r="P296" s="11">
        <f t="shared" si="248"/>
        <v>2.3462680099075595E-3</v>
      </c>
      <c r="Q296" s="4">
        <f t="shared" si="249"/>
        <v>2146.2917470172697</v>
      </c>
      <c r="R296" s="4">
        <f t="shared" si="250"/>
        <v>7801.9542938897603</v>
      </c>
      <c r="S296" s="4">
        <f t="shared" si="251"/>
        <v>1822.7306186289188</v>
      </c>
      <c r="T296" s="4">
        <f t="shared" si="266"/>
        <v>6.8790361965748748</v>
      </c>
      <c r="U296" s="4">
        <f t="shared" si="267"/>
        <v>23.530903681379172</v>
      </c>
      <c r="V296" s="4">
        <f t="shared" si="268"/>
        <v>31.312911298654154</v>
      </c>
      <c r="W296" s="11">
        <f t="shared" si="252"/>
        <v>-1.219247815263802E-2</v>
      </c>
      <c r="X296" s="11">
        <f t="shared" si="253"/>
        <v>-1.3228699347321071E-2</v>
      </c>
      <c r="Y296" s="11">
        <f t="shared" si="254"/>
        <v>-1.2203590333800474E-2</v>
      </c>
      <c r="Z296" s="4">
        <f t="shared" si="277"/>
        <v>2645.3613936831853</v>
      </c>
      <c r="AA296" s="4">
        <f t="shared" si="269"/>
        <v>39738.997546262835</v>
      </c>
      <c r="AB296" s="4">
        <f t="shared" si="270"/>
        <v>3720.4519353044088</v>
      </c>
      <c r="AC296" s="12">
        <f t="shared" si="271"/>
        <v>1.2200618120244204</v>
      </c>
      <c r="AD296" s="12">
        <f t="shared" si="272"/>
        <v>5.042375531499947</v>
      </c>
      <c r="AE296" s="12">
        <f t="shared" si="273"/>
        <v>2.020963708421248</v>
      </c>
      <c r="AF296" s="11">
        <f t="shared" si="255"/>
        <v>-2.9039671966837322E-3</v>
      </c>
      <c r="AG296" s="11">
        <f t="shared" si="256"/>
        <v>2.0567434751257441E-3</v>
      </c>
      <c r="AH296" s="11">
        <f t="shared" si="257"/>
        <v>8.257041531207765E-4</v>
      </c>
      <c r="AI296" s="1">
        <f t="shared" si="236"/>
        <v>609922.38061060698</v>
      </c>
      <c r="AJ296" s="1">
        <f t="shared" si="237"/>
        <v>640383.4353855357</v>
      </c>
      <c r="AK296" s="1">
        <f t="shared" si="238"/>
        <v>113498.99335334628</v>
      </c>
      <c r="AL296" s="19">
        <f t="shared" si="287"/>
        <v>70.724397128913921</v>
      </c>
      <c r="AM296" s="19">
        <f t="shared" si="287"/>
        <v>32.876746390061491</v>
      </c>
      <c r="AN296" s="19">
        <f t="shared" si="287"/>
        <v>4.86970440402163</v>
      </c>
      <c r="AO296" s="7">
        <f t="shared" si="286"/>
        <v>1.6381009558640316E-3</v>
      </c>
      <c r="AP296" s="7">
        <f t="shared" si="286"/>
        <v>2.5225523744308756E-3</v>
      </c>
      <c r="AQ296" s="7">
        <f t="shared" si="286"/>
        <v>1.8259245321016809E-3</v>
      </c>
      <c r="AR296" s="1">
        <f t="shared" si="278"/>
        <v>312004.71776641102</v>
      </c>
      <c r="AS296" s="1">
        <f t="shared" si="275"/>
        <v>331562.03431590769</v>
      </c>
      <c r="AT296" s="1">
        <f t="shared" si="276"/>
        <v>58210.193272806951</v>
      </c>
      <c r="AU296" s="1">
        <f t="shared" si="239"/>
        <v>62400.94355328221</v>
      </c>
      <c r="AV296" s="1">
        <f t="shared" si="240"/>
        <v>66312.406863181546</v>
      </c>
      <c r="AW296" s="1">
        <f t="shared" si="241"/>
        <v>11642.038654561391</v>
      </c>
      <c r="AX296" s="16">
        <v>0</v>
      </c>
      <c r="AY296" s="16">
        <v>0</v>
      </c>
      <c r="AZ296" s="16">
        <v>0</v>
      </c>
      <c r="BA296">
        <f t="shared" si="279"/>
        <v>0</v>
      </c>
      <c r="BB296">
        <f t="shared" si="280"/>
        <v>0</v>
      </c>
      <c r="BC296">
        <f t="shared" si="280"/>
        <v>0</v>
      </c>
      <c r="BD296">
        <f t="shared" si="280"/>
        <v>0</v>
      </c>
      <c r="BE296">
        <f t="shared" si="281"/>
        <v>0</v>
      </c>
      <c r="BF296">
        <f t="shared" si="281"/>
        <v>0</v>
      </c>
      <c r="BG296">
        <f t="shared" si="281"/>
        <v>0</v>
      </c>
      <c r="BH296">
        <f t="shared" si="259"/>
        <v>0</v>
      </c>
      <c r="BI296">
        <f t="shared" si="284"/>
        <v>0</v>
      </c>
      <c r="BJ296">
        <f t="shared" si="284"/>
        <v>0</v>
      </c>
      <c r="BK296" s="7">
        <f t="shared" si="282"/>
        <v>3.2661205033212432E-2</v>
      </c>
    </row>
    <row r="297" spans="1:63">
      <c r="A297">
        <f t="shared" si="242"/>
        <v>2251</v>
      </c>
      <c r="B297" s="4">
        <f t="shared" si="260"/>
        <v>1286.5339738825621</v>
      </c>
      <c r="C297" s="4">
        <f t="shared" si="261"/>
        <v>3572.6047312223836</v>
      </c>
      <c r="D297" s="4">
        <f t="shared" si="262"/>
        <v>6809.6161119220733</v>
      </c>
      <c r="E297" s="11">
        <f t="shared" si="243"/>
        <v>4.1740975365375674E-8</v>
      </c>
      <c r="F297" s="11">
        <f t="shared" si="244"/>
        <v>8.3681453581084185E-8</v>
      </c>
      <c r="G297" s="11">
        <f t="shared" si="245"/>
        <v>1.8475436235377218E-7</v>
      </c>
      <c r="H297" s="4">
        <f t="shared" si="263"/>
        <v>312654.93719005887</v>
      </c>
      <c r="I297" s="4">
        <f t="shared" si="264"/>
        <v>332625.8105700537</v>
      </c>
      <c r="J297" s="4">
        <f t="shared" si="265"/>
        <v>58345.415630496427</v>
      </c>
      <c r="K297" s="4">
        <f t="shared" si="233"/>
        <v>243021.12772546086</v>
      </c>
      <c r="L297" s="4">
        <f t="shared" si="234"/>
        <v>93104.565322636234</v>
      </c>
      <c r="M297" s="4">
        <f t="shared" si="235"/>
        <v>8568.0917501864769</v>
      </c>
      <c r="N297" s="11">
        <f t="shared" si="246"/>
        <v>2.0839632739564351E-3</v>
      </c>
      <c r="O297" s="11">
        <f t="shared" si="247"/>
        <v>3.2082938015860485E-3</v>
      </c>
      <c r="P297" s="11">
        <f t="shared" si="248"/>
        <v>2.3228161687718352E-3</v>
      </c>
      <c r="Q297" s="4">
        <f t="shared" si="249"/>
        <v>2124.5414792059041</v>
      </c>
      <c r="R297" s="4">
        <f t="shared" si="250"/>
        <v>7723.4450670593533</v>
      </c>
      <c r="S297" s="4">
        <f t="shared" si="251"/>
        <v>1804.6692940505689</v>
      </c>
      <c r="T297" s="4">
        <f t="shared" si="266"/>
        <v>6.7951636980369292</v>
      </c>
      <c r="U297" s="4">
        <f t="shared" si="267"/>
        <v>23.219620431207435</v>
      </c>
      <c r="V297" s="4">
        <f t="shared" si="268"/>
        <v>30.930781357006747</v>
      </c>
      <c r="W297" s="11">
        <f t="shared" si="252"/>
        <v>-1.219247815263802E-2</v>
      </c>
      <c r="X297" s="11">
        <f t="shared" si="253"/>
        <v>-1.3228699347321071E-2</v>
      </c>
      <c r="Y297" s="11">
        <f t="shared" si="254"/>
        <v>-1.2203590333800474E-2</v>
      </c>
      <c r="Z297" s="4">
        <f t="shared" si="277"/>
        <v>2611.0042445294062</v>
      </c>
      <c r="AA297" s="4">
        <f t="shared" si="269"/>
        <v>39421.296506318016</v>
      </c>
      <c r="AB297" s="4">
        <f t="shared" si="270"/>
        <v>3686.7140541018366</v>
      </c>
      <c r="AC297" s="12">
        <f t="shared" si="271"/>
        <v>1.216518792544375</v>
      </c>
      <c r="AD297" s="12">
        <f t="shared" si="272"/>
        <v>5.0527464044734929</v>
      </c>
      <c r="AE297" s="12">
        <f t="shared" si="273"/>
        <v>2.0226324265485975</v>
      </c>
      <c r="AF297" s="11">
        <f t="shared" si="255"/>
        <v>-2.9039671966837322E-3</v>
      </c>
      <c r="AG297" s="11">
        <f t="shared" si="256"/>
        <v>2.0567434751257441E-3</v>
      </c>
      <c r="AH297" s="11">
        <f t="shared" si="257"/>
        <v>8.257041531207765E-4</v>
      </c>
      <c r="AI297" s="1">
        <f t="shared" si="236"/>
        <v>611331.0861028285</v>
      </c>
      <c r="AJ297" s="1">
        <f t="shared" si="237"/>
        <v>642657.49871016364</v>
      </c>
      <c r="AK297" s="1">
        <f t="shared" si="238"/>
        <v>113791.13267257303</v>
      </c>
      <c r="AL297" s="19">
        <f t="shared" si="287"/>
        <v>70.839092294428298</v>
      </c>
      <c r="AM297" s="19">
        <f t="shared" si="287"/>
        <v>32.958850371584603</v>
      </c>
      <c r="AN297" s="19">
        <f t="shared" si="287"/>
        <v>4.8785071996296629</v>
      </c>
      <c r="AO297" s="7">
        <f t="shared" si="286"/>
        <v>1.6217199463053912E-3</v>
      </c>
      <c r="AP297" s="7">
        <f t="shared" si="286"/>
        <v>2.497326850686567E-3</v>
      </c>
      <c r="AQ297" s="7">
        <f t="shared" si="286"/>
        <v>1.8076652867806641E-3</v>
      </c>
      <c r="AR297" s="1">
        <f t="shared" si="278"/>
        <v>312654.93719005887</v>
      </c>
      <c r="AS297" s="1">
        <f t="shared" si="275"/>
        <v>332625.8105700537</v>
      </c>
      <c r="AT297" s="1">
        <f t="shared" si="276"/>
        <v>58345.415630496427</v>
      </c>
      <c r="AU297" s="1">
        <f t="shared" si="239"/>
        <v>62530.987438011776</v>
      </c>
      <c r="AV297" s="1">
        <f t="shared" si="240"/>
        <v>66525.162114010745</v>
      </c>
      <c r="AW297" s="1">
        <f t="shared" si="241"/>
        <v>11669.083126099285</v>
      </c>
      <c r="AX297" s="16">
        <v>0</v>
      </c>
      <c r="AY297" s="16">
        <v>0</v>
      </c>
      <c r="AZ297" s="16">
        <v>0</v>
      </c>
      <c r="BA297">
        <f t="shared" si="279"/>
        <v>0</v>
      </c>
      <c r="BB297">
        <f t="shared" si="280"/>
        <v>0</v>
      </c>
      <c r="BC297">
        <f t="shared" si="280"/>
        <v>0</v>
      </c>
      <c r="BD297">
        <f t="shared" si="280"/>
        <v>0</v>
      </c>
      <c r="BE297">
        <f t="shared" si="281"/>
        <v>0</v>
      </c>
      <c r="BF297">
        <f t="shared" si="281"/>
        <v>0</v>
      </c>
      <c r="BG297">
        <f t="shared" si="281"/>
        <v>0</v>
      </c>
      <c r="BH297">
        <f t="shared" si="259"/>
        <v>0</v>
      </c>
      <c r="BI297">
        <f t="shared" si="284"/>
        <v>0</v>
      </c>
      <c r="BJ297">
        <f t="shared" si="284"/>
        <v>0</v>
      </c>
      <c r="BK297" s="7">
        <f t="shared" si="282"/>
        <v>3.2634912586370718E-2</v>
      </c>
    </row>
    <row r="298" spans="1:63">
      <c r="A298">
        <f t="shared" si="242"/>
        <v>2252</v>
      </c>
      <c r="B298" s="4">
        <f t="shared" si="260"/>
        <v>1286.5340248986859</v>
      </c>
      <c r="C298" s="4">
        <f t="shared" si="261"/>
        <v>3572.6050152351027</v>
      </c>
      <c r="D298" s="4">
        <f t="shared" si="262"/>
        <v>6809.6173071230423</v>
      </c>
      <c r="E298" s="11">
        <f t="shared" si="243"/>
        <v>3.9653926597106891E-8</v>
      </c>
      <c r="F298" s="11">
        <f t="shared" si="244"/>
        <v>7.9497380902029978E-8</v>
      </c>
      <c r="G298" s="11">
        <f t="shared" si="245"/>
        <v>1.7551664423608357E-7</v>
      </c>
      <c r="H298" s="4">
        <f t="shared" si="263"/>
        <v>313299.99853397429</v>
      </c>
      <c r="I298" s="4">
        <f t="shared" si="264"/>
        <v>333682.33433641715</v>
      </c>
      <c r="J298" s="4">
        <f t="shared" si="265"/>
        <v>58479.596937292365</v>
      </c>
      <c r="K298" s="4">
        <f t="shared" si="233"/>
        <v>243522.51279063261</v>
      </c>
      <c r="L298" s="4">
        <f t="shared" si="234"/>
        <v>93400.287161176282</v>
      </c>
      <c r="M298" s="4">
        <f t="shared" si="235"/>
        <v>8587.7949229424594</v>
      </c>
      <c r="N298" s="11">
        <f t="shared" si="246"/>
        <v>2.0631336454752791E-3</v>
      </c>
      <c r="O298" s="11">
        <f t="shared" si="247"/>
        <v>3.1762334909708478E-3</v>
      </c>
      <c r="P298" s="11">
        <f t="shared" si="248"/>
        <v>2.2995987123450856E-3</v>
      </c>
      <c r="Q298" s="4">
        <f t="shared" si="249"/>
        <v>2102.9679078053769</v>
      </c>
      <c r="R298" s="4">
        <f t="shared" si="250"/>
        <v>7645.4814876514993</v>
      </c>
      <c r="S298" s="4">
        <f t="shared" si="251"/>
        <v>1786.7455330011248</v>
      </c>
      <c r="T298" s="4">
        <f t="shared" si="266"/>
        <v>6.7123138131050153</v>
      </c>
      <c r="U298" s="4">
        <f t="shared" si="267"/>
        <v>22.912455053564077</v>
      </c>
      <c r="V298" s="4">
        <f t="shared" si="268"/>
        <v>30.553314772621484</v>
      </c>
      <c r="W298" s="11">
        <f t="shared" si="252"/>
        <v>-1.219247815263802E-2</v>
      </c>
      <c r="X298" s="11">
        <f t="shared" si="253"/>
        <v>-1.3228699347321071E-2</v>
      </c>
      <c r="Y298" s="11">
        <f t="shared" si="254"/>
        <v>-1.2203590333800474E-2</v>
      </c>
      <c r="Z298" s="4">
        <f t="shared" si="277"/>
        <v>2577.0392021556195</v>
      </c>
      <c r="AA298" s="4">
        <f t="shared" si="269"/>
        <v>39104.872903264841</v>
      </c>
      <c r="AB298" s="4">
        <f t="shared" si="270"/>
        <v>3653.196604303248</v>
      </c>
      <c r="AC298" s="12">
        <f t="shared" si="271"/>
        <v>1.2129860618766768</v>
      </c>
      <c r="AD298" s="12">
        <f t="shared" si="272"/>
        <v>5.063138607672359</v>
      </c>
      <c r="AE298" s="12">
        <f t="shared" si="273"/>
        <v>2.0243025225434357</v>
      </c>
      <c r="AF298" s="11">
        <f t="shared" si="255"/>
        <v>-2.9039671966837322E-3</v>
      </c>
      <c r="AG298" s="11">
        <f t="shared" si="256"/>
        <v>2.0567434751257441E-3</v>
      </c>
      <c r="AH298" s="11">
        <f t="shared" si="257"/>
        <v>8.257041531207765E-4</v>
      </c>
      <c r="AI298" s="1">
        <f t="shared" si="236"/>
        <v>612728.96493055741</v>
      </c>
      <c r="AJ298" s="1">
        <f t="shared" si="237"/>
        <v>644916.91095315805</v>
      </c>
      <c r="AK298" s="1">
        <f t="shared" si="238"/>
        <v>114081.10253141502</v>
      </c>
      <c r="AL298" s="19">
        <f t="shared" si="287"/>
        <v>70.952824651690818</v>
      </c>
      <c r="AM298" s="19">
        <f t="shared" si="287"/>
        <v>33.040336303365315</v>
      </c>
      <c r="AN298" s="19">
        <f t="shared" si="287"/>
        <v>4.8872377206645821</v>
      </c>
      <c r="AO298" s="7">
        <f t="shared" ref="AO298:AQ313" si="288">AO$5*AO297</f>
        <v>1.6055027468423373E-3</v>
      </c>
      <c r="AP298" s="7">
        <f t="shared" si="288"/>
        <v>2.4723535821797012E-3</v>
      </c>
      <c r="AQ298" s="7">
        <f t="shared" si="288"/>
        <v>1.7895886339128575E-3</v>
      </c>
      <c r="AR298" s="1">
        <f t="shared" si="278"/>
        <v>313299.99853397429</v>
      </c>
      <c r="AS298" s="1">
        <f t="shared" si="275"/>
        <v>333682.33433641715</v>
      </c>
      <c r="AT298" s="1">
        <f t="shared" si="276"/>
        <v>58479.596937292365</v>
      </c>
      <c r="AU298" s="1">
        <f t="shared" si="239"/>
        <v>62659.999706794857</v>
      </c>
      <c r="AV298" s="1">
        <f t="shared" si="240"/>
        <v>66736.466867283438</v>
      </c>
      <c r="AW298" s="1">
        <f t="shared" si="241"/>
        <v>11695.919387458474</v>
      </c>
      <c r="AX298" s="16">
        <v>0</v>
      </c>
      <c r="AY298" s="16">
        <v>0</v>
      </c>
      <c r="AZ298" s="16">
        <v>0</v>
      </c>
      <c r="BA298">
        <f t="shared" si="279"/>
        <v>0</v>
      </c>
      <c r="BB298">
        <f t="shared" si="280"/>
        <v>0</v>
      </c>
      <c r="BC298">
        <f t="shared" si="280"/>
        <v>0</v>
      </c>
      <c r="BD298">
        <f t="shared" si="280"/>
        <v>0</v>
      </c>
      <c r="BE298">
        <f t="shared" si="281"/>
        <v>0</v>
      </c>
      <c r="BF298">
        <f t="shared" si="281"/>
        <v>0</v>
      </c>
      <c r="BG298">
        <f t="shared" si="281"/>
        <v>0</v>
      </c>
      <c r="BH298">
        <f t="shared" si="259"/>
        <v>0</v>
      </c>
      <c r="BI298">
        <f t="shared" si="284"/>
        <v>0</v>
      </c>
      <c r="BJ298">
        <f t="shared" si="284"/>
        <v>0</v>
      </c>
      <c r="BK298" s="7">
        <f t="shared" si="282"/>
        <v>3.2608876700392003E-2</v>
      </c>
    </row>
    <row r="299" spans="1:63">
      <c r="A299">
        <f t="shared" si="242"/>
        <v>2253</v>
      </c>
      <c r="B299" s="4">
        <f t="shared" si="260"/>
        <v>1286.5340733640055</v>
      </c>
      <c r="C299" s="4">
        <f t="shared" si="261"/>
        <v>3572.605285047207</v>
      </c>
      <c r="D299" s="4">
        <f t="shared" si="262"/>
        <v>6809.6184425641623</v>
      </c>
      <c r="E299" s="11">
        <f t="shared" si="243"/>
        <v>3.7671230267251548E-8</v>
      </c>
      <c r="F299" s="11">
        <f t="shared" si="244"/>
        <v>7.552251185692847E-8</v>
      </c>
      <c r="G299" s="11">
        <f t="shared" si="245"/>
        <v>1.6674081202427938E-7</v>
      </c>
      <c r="H299" s="4">
        <f t="shared" si="263"/>
        <v>313939.92941075732</v>
      </c>
      <c r="I299" s="4">
        <f t="shared" si="264"/>
        <v>334731.62151307001</v>
      </c>
      <c r="J299" s="4">
        <f t="shared" si="265"/>
        <v>58612.742138344664</v>
      </c>
      <c r="K299" s="4">
        <f t="shared" si="233"/>
        <v>244019.91047922501</v>
      </c>
      <c r="L299" s="4">
        <f t="shared" si="234"/>
        <v>93693.983747394872</v>
      </c>
      <c r="M299" s="4">
        <f t="shared" si="235"/>
        <v>8607.3460110452288</v>
      </c>
      <c r="N299" s="11">
        <f t="shared" si="246"/>
        <v>2.0425121394014312E-3</v>
      </c>
      <c r="O299" s="11">
        <f t="shared" si="247"/>
        <v>3.14449339659717E-3</v>
      </c>
      <c r="P299" s="11">
        <f t="shared" si="248"/>
        <v>2.276613295752794E-3</v>
      </c>
      <c r="Q299" s="4">
        <f t="shared" si="249"/>
        <v>2081.570562621157</v>
      </c>
      <c r="R299" s="4">
        <f t="shared" si="250"/>
        <v>7568.0654159391834</v>
      </c>
      <c r="S299" s="4">
        <f t="shared" si="251"/>
        <v>1768.959205185964</v>
      </c>
      <c r="T299" s="4">
        <f t="shared" si="266"/>
        <v>6.6304740735850816</v>
      </c>
      <c r="U299" s="4">
        <f t="shared" si="267"/>
        <v>22.609353074351471</v>
      </c>
      <c r="V299" s="4">
        <f t="shared" si="268"/>
        <v>30.180454635796757</v>
      </c>
      <c r="W299" s="11">
        <f t="shared" si="252"/>
        <v>-1.219247815263802E-2</v>
      </c>
      <c r="X299" s="11">
        <f t="shared" si="253"/>
        <v>-1.3228699347321071E-2</v>
      </c>
      <c r="Y299" s="11">
        <f t="shared" si="254"/>
        <v>-1.2203590333800474E-2</v>
      </c>
      <c r="Z299" s="4">
        <f t="shared" si="277"/>
        <v>2543.463115729704</v>
      </c>
      <c r="AA299" s="4">
        <f t="shared" si="269"/>
        <v>38789.749306801663</v>
      </c>
      <c r="AB299" s="4">
        <f t="shared" si="270"/>
        <v>3619.8999900872318</v>
      </c>
      <c r="AC299" s="12">
        <f t="shared" si="271"/>
        <v>1.2094635901429522</v>
      </c>
      <c r="AD299" s="12">
        <f t="shared" si="272"/>
        <v>5.0735521849673466</v>
      </c>
      <c r="AE299" s="12">
        <f t="shared" si="273"/>
        <v>2.0259739975434727</v>
      </c>
      <c r="AF299" s="11">
        <f t="shared" si="255"/>
        <v>-2.9039671966837322E-3</v>
      </c>
      <c r="AG299" s="11">
        <f t="shared" si="256"/>
        <v>2.0567434751257441E-3</v>
      </c>
      <c r="AH299" s="11">
        <f t="shared" si="257"/>
        <v>8.257041531207765E-4</v>
      </c>
      <c r="AI299" s="1">
        <f t="shared" si="236"/>
        <v>614116.06814429653</v>
      </c>
      <c r="AJ299" s="1">
        <f t="shared" si="237"/>
        <v>647161.68672512576</v>
      </c>
      <c r="AK299" s="1">
        <f t="shared" si="238"/>
        <v>114368.911665732</v>
      </c>
      <c r="AL299" s="19">
        <f t="shared" si="287"/>
        <v>71.065600457016586</v>
      </c>
      <c r="AM299" s="19">
        <f t="shared" si="287"/>
        <v>33.121206823243199</v>
      </c>
      <c r="AN299" s="19">
        <f t="shared" si="287"/>
        <v>4.8958964042899522</v>
      </c>
      <c r="AO299" s="7">
        <f t="shared" si="288"/>
        <v>1.5894477193739139E-3</v>
      </c>
      <c r="AP299" s="7">
        <f t="shared" si="288"/>
        <v>2.4476300463579042E-3</v>
      </c>
      <c r="AQ299" s="7">
        <f t="shared" si="288"/>
        <v>1.7716927475737289E-3</v>
      </c>
      <c r="AR299" s="1">
        <f t="shared" si="278"/>
        <v>313939.92941075732</v>
      </c>
      <c r="AS299" s="1">
        <f t="shared" si="275"/>
        <v>334731.62151307001</v>
      </c>
      <c r="AT299" s="1">
        <f t="shared" si="276"/>
        <v>58612.742138344664</v>
      </c>
      <c r="AU299" s="1">
        <f t="shared" si="239"/>
        <v>62787.985882151464</v>
      </c>
      <c r="AV299" s="1">
        <f t="shared" si="240"/>
        <v>66946.324302614012</v>
      </c>
      <c r="AW299" s="1">
        <f t="shared" si="241"/>
        <v>11722.548427668933</v>
      </c>
      <c r="AX299" s="16">
        <v>0</v>
      </c>
      <c r="AY299" s="16">
        <v>0</v>
      </c>
      <c r="AZ299" s="16">
        <v>0</v>
      </c>
      <c r="BA299">
        <f t="shared" si="279"/>
        <v>0</v>
      </c>
      <c r="BB299">
        <f t="shared" si="280"/>
        <v>0</v>
      </c>
      <c r="BC299">
        <f t="shared" si="280"/>
        <v>0</v>
      </c>
      <c r="BD299">
        <f t="shared" si="280"/>
        <v>0</v>
      </c>
      <c r="BE299">
        <f t="shared" si="281"/>
        <v>0</v>
      </c>
      <c r="BF299">
        <f t="shared" si="281"/>
        <v>0</v>
      </c>
      <c r="BG299">
        <f t="shared" si="281"/>
        <v>0</v>
      </c>
      <c r="BH299">
        <f t="shared" si="259"/>
        <v>0</v>
      </c>
      <c r="BI299">
        <f t="shared" si="284"/>
        <v>0</v>
      </c>
      <c r="BJ299">
        <f t="shared" si="284"/>
        <v>0</v>
      </c>
      <c r="BK299" s="7">
        <f t="shared" si="282"/>
        <v>3.2583094937540941E-2</v>
      </c>
    </row>
    <row r="300" spans="1:63">
      <c r="A300">
        <f t="shared" si="242"/>
        <v>2254</v>
      </c>
      <c r="B300" s="4">
        <f t="shared" si="260"/>
        <v>1286.5341194060609</v>
      </c>
      <c r="C300" s="4">
        <f t="shared" si="261"/>
        <v>3572.6055413687254</v>
      </c>
      <c r="D300" s="4">
        <f t="shared" si="262"/>
        <v>6809.619521233406</v>
      </c>
      <c r="E300" s="11">
        <f t="shared" si="243"/>
        <v>3.5787668753888972E-8</v>
      </c>
      <c r="F300" s="11">
        <f t="shared" si="244"/>
        <v>7.1746386264082039E-8</v>
      </c>
      <c r="G300" s="11">
        <f t="shared" si="245"/>
        <v>1.5840377142306541E-7</v>
      </c>
      <c r="H300" s="4">
        <f t="shared" si="263"/>
        <v>314574.75755667756</v>
      </c>
      <c r="I300" s="4">
        <f t="shared" si="264"/>
        <v>335773.68868027587</v>
      </c>
      <c r="J300" s="4">
        <f t="shared" si="265"/>
        <v>58744.856217943758</v>
      </c>
      <c r="K300" s="4">
        <f t="shared" si="233"/>
        <v>244513.34232931468</v>
      </c>
      <c r="L300" s="4">
        <f t="shared" si="234"/>
        <v>93985.659707518484</v>
      </c>
      <c r="M300" s="4">
        <f t="shared" si="235"/>
        <v>8626.7457432487336</v>
      </c>
      <c r="N300" s="11">
        <f t="shared" si="246"/>
        <v>2.0220966769499693E-3</v>
      </c>
      <c r="O300" s="11">
        <f t="shared" si="247"/>
        <v>3.1130703216759592E-3</v>
      </c>
      <c r="P300" s="11">
        <f t="shared" si="248"/>
        <v>2.2538575977555375E-3</v>
      </c>
      <c r="Q300" s="4">
        <f t="shared" si="249"/>
        <v>2060.3489498559125</v>
      </c>
      <c r="R300" s="4">
        <f t="shared" si="250"/>
        <v>7491.1985441199186</v>
      </c>
      <c r="S300" s="4">
        <f t="shared" si="251"/>
        <v>1751.3101557907244</v>
      </c>
      <c r="T300" s="4">
        <f t="shared" si="266"/>
        <v>6.5496321633012631</v>
      </c>
      <c r="U300" s="4">
        <f t="shared" si="267"/>
        <v>22.310260740093447</v>
      </c>
      <c r="V300" s="4">
        <f t="shared" si="268"/>
        <v>29.812144731333643</v>
      </c>
      <c r="W300" s="11">
        <f t="shared" si="252"/>
        <v>-1.219247815263802E-2</v>
      </c>
      <c r="X300" s="11">
        <f t="shared" si="253"/>
        <v>-1.3228699347321071E-2</v>
      </c>
      <c r="Y300" s="11">
        <f t="shared" si="254"/>
        <v>-1.2203590333800474E-2</v>
      </c>
      <c r="Z300" s="4">
        <f t="shared" si="277"/>
        <v>2510.2728250167133</v>
      </c>
      <c r="AA300" s="4">
        <f t="shared" si="269"/>
        <v>38475.947554454084</v>
      </c>
      <c r="AB300" s="4">
        <f t="shared" si="270"/>
        <v>3586.8245649276523</v>
      </c>
      <c r="AC300" s="12">
        <f t="shared" si="271"/>
        <v>1.2059513475515937</v>
      </c>
      <c r="AD300" s="12">
        <f t="shared" si="272"/>
        <v>5.0839871803194878</v>
      </c>
      <c r="AE300" s="12">
        <f t="shared" si="273"/>
        <v>2.0276468526873592</v>
      </c>
      <c r="AF300" s="11">
        <f t="shared" si="255"/>
        <v>-2.9039671966837322E-3</v>
      </c>
      <c r="AG300" s="11">
        <f t="shared" si="256"/>
        <v>2.0567434751257441E-3</v>
      </c>
      <c r="AH300" s="11">
        <f t="shared" si="257"/>
        <v>8.257041531207765E-4</v>
      </c>
      <c r="AI300" s="1">
        <f t="shared" si="236"/>
        <v>615492.44721201831</v>
      </c>
      <c r="AJ300" s="1">
        <f t="shared" si="237"/>
        <v>649391.84235522721</v>
      </c>
      <c r="AK300" s="1">
        <f t="shared" si="238"/>
        <v>114654.56892682773</v>
      </c>
      <c r="AL300" s="19">
        <f t="shared" si="287"/>
        <v>71.177425963023197</v>
      </c>
      <c r="AM300" s="19">
        <f t="shared" si="287"/>
        <v>33.201464599625481</v>
      </c>
      <c r="AN300" s="19">
        <f t="shared" si="287"/>
        <v>4.9044836882007816</v>
      </c>
      <c r="AO300" s="7">
        <f t="shared" si="288"/>
        <v>1.5735532421801747E-3</v>
      </c>
      <c r="AP300" s="7">
        <f t="shared" si="288"/>
        <v>2.423153745894325E-3</v>
      </c>
      <c r="AQ300" s="7">
        <f t="shared" si="288"/>
        <v>1.7539758200979915E-3</v>
      </c>
      <c r="AR300" s="1">
        <f t="shared" si="278"/>
        <v>314574.75755667756</v>
      </c>
      <c r="AS300" s="1">
        <f t="shared" si="275"/>
        <v>335773.68868027587</v>
      </c>
      <c r="AT300" s="1">
        <f t="shared" si="276"/>
        <v>58744.856217943758</v>
      </c>
      <c r="AU300" s="1">
        <f t="shared" si="239"/>
        <v>62914.951511335516</v>
      </c>
      <c r="AV300" s="1">
        <f t="shared" si="240"/>
        <v>67154.737736055176</v>
      </c>
      <c r="AW300" s="1">
        <f t="shared" si="241"/>
        <v>11748.971243588752</v>
      </c>
      <c r="AX300" s="16">
        <v>0</v>
      </c>
      <c r="AY300" s="16">
        <v>0</v>
      </c>
      <c r="AZ300" s="16">
        <v>0</v>
      </c>
      <c r="BA300">
        <f t="shared" si="279"/>
        <v>0</v>
      </c>
      <c r="BB300">
        <f t="shared" si="280"/>
        <v>0</v>
      </c>
      <c r="BC300">
        <f t="shared" si="280"/>
        <v>0</v>
      </c>
      <c r="BD300">
        <f t="shared" si="280"/>
        <v>0</v>
      </c>
      <c r="BE300">
        <f t="shared" si="281"/>
        <v>0</v>
      </c>
      <c r="BF300">
        <f t="shared" si="281"/>
        <v>0</v>
      </c>
      <c r="BG300">
        <f t="shared" si="281"/>
        <v>0</v>
      </c>
      <c r="BH300">
        <f t="shared" si="259"/>
        <v>0</v>
      </c>
      <c r="BI300">
        <f t="shared" si="284"/>
        <v>0</v>
      </c>
      <c r="BJ300">
        <f t="shared" si="284"/>
        <v>0</v>
      </c>
      <c r="BK300" s="7">
        <f t="shared" si="282"/>
        <v>3.2557564881815687E-2</v>
      </c>
    </row>
    <row r="301" spans="1:63">
      <c r="A301">
        <f t="shared" si="242"/>
        <v>2255</v>
      </c>
      <c r="B301" s="4">
        <f t="shared" si="260"/>
        <v>1286.5341631460149</v>
      </c>
      <c r="C301" s="4">
        <f t="shared" si="261"/>
        <v>3572.6057848741862</v>
      </c>
      <c r="D301" s="4">
        <f t="shared" si="262"/>
        <v>6809.6205459693501</v>
      </c>
      <c r="E301" s="11">
        <f t="shared" si="243"/>
        <v>3.399828531619452E-8</v>
      </c>
      <c r="F301" s="11">
        <f t="shared" si="244"/>
        <v>6.8159066950877939E-8</v>
      </c>
      <c r="G301" s="11">
        <f t="shared" si="245"/>
        <v>1.5048358285191213E-7</v>
      </c>
      <c r="H301" s="4">
        <f t="shared" si="263"/>
        <v>315204.5108245773</v>
      </c>
      <c r="I301" s="4">
        <f t="shared" si="264"/>
        <v>336808.55308420496</v>
      </c>
      <c r="J301" s="4">
        <f t="shared" si="265"/>
        <v>58875.944197913566</v>
      </c>
      <c r="K301" s="4">
        <f t="shared" si="233"/>
        <v>245002.82997055809</v>
      </c>
      <c r="L301" s="4">
        <f t="shared" si="234"/>
        <v>94275.319854823028</v>
      </c>
      <c r="M301" s="4">
        <f t="shared" si="235"/>
        <v>8645.9948539662073</v>
      </c>
      <c r="N301" s="11">
        <f t="shared" si="246"/>
        <v>2.0018852001302267E-3</v>
      </c>
      <c r="O301" s="11">
        <f t="shared" si="247"/>
        <v>3.0819611013632731E-3</v>
      </c>
      <c r="P301" s="11">
        <f t="shared" si="248"/>
        <v>2.2313293205074025E-3</v>
      </c>
      <c r="Q301" s="4">
        <f t="shared" si="249"/>
        <v>2039.3025528238161</v>
      </c>
      <c r="R301" s="4">
        <f t="shared" si="250"/>
        <v>7414.8824000479117</v>
      </c>
      <c r="S301" s="4">
        <f t="shared" si="251"/>
        <v>1733.7982061336111</v>
      </c>
      <c r="T301" s="4">
        <f t="shared" si="266"/>
        <v>6.4697759162423969</v>
      </c>
      <c r="U301" s="4">
        <f t="shared" si="267"/>
        <v>22.015125008402411</v>
      </c>
      <c r="V301" s="4">
        <f t="shared" si="268"/>
        <v>29.44832953006048</v>
      </c>
      <c r="W301" s="11">
        <f t="shared" si="252"/>
        <v>-1.219247815263802E-2</v>
      </c>
      <c r="X301" s="11">
        <f t="shared" si="253"/>
        <v>-1.3228699347321071E-2</v>
      </c>
      <c r="Y301" s="11">
        <f t="shared" si="254"/>
        <v>-1.2203590333800474E-2</v>
      </c>
      <c r="Z301" s="4">
        <f t="shared" si="277"/>
        <v>2477.4651615703765</v>
      </c>
      <c r="AA301" s="4">
        <f t="shared" si="269"/>
        <v>38163.488762440262</v>
      </c>
      <c r="AB301" s="4">
        <f t="shared" si="270"/>
        <v>3553.9706327268418</v>
      </c>
      <c r="AC301" s="12">
        <f t="shared" si="271"/>
        <v>1.2024493043975073</v>
      </c>
      <c r="AD301" s="12">
        <f t="shared" si="272"/>
        <v>5.0944436377802331</v>
      </c>
      <c r="AE301" s="12">
        <f t="shared" si="273"/>
        <v>2.0293210891146853</v>
      </c>
      <c r="AF301" s="11">
        <f t="shared" si="255"/>
        <v>-2.9039671966837322E-3</v>
      </c>
      <c r="AG301" s="11">
        <f t="shared" si="256"/>
        <v>2.0567434751257441E-3</v>
      </c>
      <c r="AH301" s="11">
        <f t="shared" si="257"/>
        <v>8.257041531207765E-4</v>
      </c>
      <c r="AI301" s="1">
        <f t="shared" si="236"/>
        <v>616858.15400215203</v>
      </c>
      <c r="AJ301" s="1">
        <f t="shared" si="237"/>
        <v>651607.39585575962</v>
      </c>
      <c r="AK301" s="1">
        <f t="shared" si="238"/>
        <v>114938.08327773371</v>
      </c>
      <c r="AL301" s="19">
        <f t="shared" si="287"/>
        <v>71.288307417723416</v>
      </c>
      <c r="AM301" s="19">
        <f t="shared" si="287"/>
        <v>33.281112330406103</v>
      </c>
      <c r="AN301" s="19">
        <f t="shared" si="287"/>
        <v>4.9130000105419587</v>
      </c>
      <c r="AO301" s="7">
        <f t="shared" si="288"/>
        <v>1.5578177097583729E-3</v>
      </c>
      <c r="AP301" s="7">
        <f t="shared" si="288"/>
        <v>2.3989222084353817E-3</v>
      </c>
      <c r="AQ301" s="7">
        <f t="shared" si="288"/>
        <v>1.7364360618970117E-3</v>
      </c>
      <c r="AR301" s="1">
        <f t="shared" si="278"/>
        <v>315204.5108245773</v>
      </c>
      <c r="AS301" s="1">
        <f t="shared" si="275"/>
        <v>336808.55308420496</v>
      </c>
      <c r="AT301" s="1">
        <f t="shared" si="276"/>
        <v>58875.944197913566</v>
      </c>
      <c r="AU301" s="1">
        <f t="shared" si="239"/>
        <v>63040.90216491546</v>
      </c>
      <c r="AV301" s="1">
        <f t="shared" si="240"/>
        <v>67361.710616840995</v>
      </c>
      <c r="AW301" s="1">
        <f t="shared" si="241"/>
        <v>11775.188839582714</v>
      </c>
      <c r="AX301" s="16">
        <v>0</v>
      </c>
      <c r="AY301" s="16">
        <v>0</v>
      </c>
      <c r="AZ301" s="16">
        <v>0</v>
      </c>
      <c r="BA301">
        <f t="shared" si="279"/>
        <v>0</v>
      </c>
      <c r="BB301">
        <f t="shared" si="280"/>
        <v>0</v>
      </c>
      <c r="BC301">
        <f t="shared" si="280"/>
        <v>0</v>
      </c>
      <c r="BD301">
        <f t="shared" si="280"/>
        <v>0</v>
      </c>
      <c r="BE301">
        <f t="shared" si="281"/>
        <v>0</v>
      </c>
      <c r="BF301">
        <f t="shared" si="281"/>
        <v>0</v>
      </c>
      <c r="BG301">
        <f t="shared" si="281"/>
        <v>0</v>
      </c>
      <c r="BH301">
        <f t="shared" si="259"/>
        <v>0</v>
      </c>
      <c r="BI301">
        <f t="shared" si="284"/>
        <v>0</v>
      </c>
      <c r="BJ301">
        <f t="shared" si="284"/>
        <v>0</v>
      </c>
      <c r="BK301" s="7">
        <f t="shared" si="282"/>
        <v>3.2532284138796025E-2</v>
      </c>
    </row>
    <row r="302" spans="1:63">
      <c r="A302">
        <f t="shared" si="242"/>
        <v>2256</v>
      </c>
      <c r="B302" s="4">
        <f t="shared" si="260"/>
        <v>1286.5342046989726</v>
      </c>
      <c r="C302" s="4">
        <f t="shared" si="261"/>
        <v>3572.6060162043891</v>
      </c>
      <c r="D302" s="4">
        <f t="shared" si="262"/>
        <v>6809.6215194686429</v>
      </c>
      <c r="E302" s="11">
        <f t="shared" si="243"/>
        <v>3.2298371050384794E-8</v>
      </c>
      <c r="F302" s="11">
        <f t="shared" si="244"/>
        <v>6.4751113603334033E-8</v>
      </c>
      <c r="G302" s="11">
        <f t="shared" si="245"/>
        <v>1.4295940370931652E-7</v>
      </c>
      <c r="H302" s="4">
        <f t="shared" si="263"/>
        <v>315829.21717690083</v>
      </c>
      <c r="I302" s="4">
        <f t="shared" si="264"/>
        <v>337836.23262083181</v>
      </c>
      <c r="J302" s="4">
        <f t="shared" si="265"/>
        <v>59006.011136029985</v>
      </c>
      <c r="K302" s="4">
        <f t="shared" si="233"/>
        <v>245488.39511872875</v>
      </c>
      <c r="L302" s="4">
        <f t="shared" si="234"/>
        <v>94562.969185098133</v>
      </c>
      <c r="M302" s="4">
        <f t="shared" si="235"/>
        <v>8665.0940830312484</v>
      </c>
      <c r="N302" s="11">
        <f t="shared" si="246"/>
        <v>1.9818756715137553E-3</v>
      </c>
      <c r="O302" s="11">
        <f t="shared" si="247"/>
        <v>3.0511626024505301E-3</v>
      </c>
      <c r="P302" s="11">
        <f t="shared" si="248"/>
        <v>2.2090261893088492E-3</v>
      </c>
      <c r="Q302" s="4">
        <f t="shared" si="249"/>
        <v>2018.4308326526273</v>
      </c>
      <c r="R302" s="4">
        <f t="shared" si="250"/>
        <v>7339.118350927386</v>
      </c>
      <c r="S302" s="4">
        <f t="shared" si="251"/>
        <v>1716.4231543077399</v>
      </c>
      <c r="T302" s="4">
        <f t="shared" si="266"/>
        <v>6.390893314731148</v>
      </c>
      <c r="U302" s="4">
        <f t="shared" si="267"/>
        <v>21.723893538572565</v>
      </c>
      <c r="V302" s="4">
        <f t="shared" si="268"/>
        <v>29.088954180460863</v>
      </c>
      <c r="W302" s="11">
        <f t="shared" si="252"/>
        <v>-1.219247815263802E-2</v>
      </c>
      <c r="X302" s="11">
        <f t="shared" si="253"/>
        <v>-1.3228699347321071E-2</v>
      </c>
      <c r="Y302" s="11">
        <f t="shared" si="254"/>
        <v>-1.2203590333800474E-2</v>
      </c>
      <c r="Z302" s="4">
        <f t="shared" si="277"/>
        <v>2445.0369498915393</v>
      </c>
      <c r="AA302" s="4">
        <f t="shared" si="269"/>
        <v>37852.393336524714</v>
      </c>
      <c r="AB302" s="4">
        <f t="shared" si="270"/>
        <v>3521.3384489346904</v>
      </c>
      <c r="AC302" s="12">
        <f t="shared" si="271"/>
        <v>1.1989574310618618</v>
      </c>
      <c r="AD302" s="12">
        <f t="shared" si="272"/>
        <v>5.1049216014916334</v>
      </c>
      <c r="AE302" s="12">
        <f t="shared" si="273"/>
        <v>2.0309967079659828</v>
      </c>
      <c r="AF302" s="11">
        <f t="shared" si="255"/>
        <v>-2.9039671966837322E-3</v>
      </c>
      <c r="AG302" s="11">
        <f t="shared" si="256"/>
        <v>2.0567434751257441E-3</v>
      </c>
      <c r="AH302" s="11">
        <f t="shared" si="257"/>
        <v>8.257041531207765E-4</v>
      </c>
      <c r="AI302" s="1">
        <f t="shared" si="236"/>
        <v>618213.24076685228</v>
      </c>
      <c r="AJ302" s="1">
        <f t="shared" si="237"/>
        <v>653808.3668870246</v>
      </c>
      <c r="AK302" s="1">
        <f t="shared" si="238"/>
        <v>115219.46378954305</v>
      </c>
      <c r="AL302" s="19">
        <f t="shared" si="287"/>
        <v>71.398251063639506</v>
      </c>
      <c r="AM302" s="19">
        <f t="shared" si="287"/>
        <v>33.360152741902034</v>
      </c>
      <c r="AN302" s="19">
        <f t="shared" si="287"/>
        <v>4.9214458098284597</v>
      </c>
      <c r="AO302" s="7">
        <f t="shared" si="288"/>
        <v>1.5422395326607891E-3</v>
      </c>
      <c r="AP302" s="7">
        <f t="shared" si="288"/>
        <v>2.3749329863510279E-3</v>
      </c>
      <c r="AQ302" s="7">
        <f t="shared" si="288"/>
        <v>1.7190717012780415E-3</v>
      </c>
      <c r="AR302" s="1">
        <f t="shared" si="278"/>
        <v>315829.21717690083</v>
      </c>
      <c r="AS302" s="1">
        <f t="shared" si="275"/>
        <v>337836.23262083181</v>
      </c>
      <c r="AT302" s="1">
        <f t="shared" si="276"/>
        <v>59006.011136029985</v>
      </c>
      <c r="AU302" s="1">
        <f t="shared" si="239"/>
        <v>63165.843435380171</v>
      </c>
      <c r="AV302" s="1">
        <f t="shared" si="240"/>
        <v>67567.246524166359</v>
      </c>
      <c r="AW302" s="1">
        <f t="shared" si="241"/>
        <v>11801.202227205998</v>
      </c>
      <c r="AX302" s="16">
        <v>0</v>
      </c>
      <c r="AY302" s="16">
        <v>0</v>
      </c>
      <c r="AZ302" s="16">
        <v>0</v>
      </c>
      <c r="BA302">
        <f t="shared" si="279"/>
        <v>0</v>
      </c>
      <c r="BB302">
        <f t="shared" si="280"/>
        <v>0</v>
      </c>
      <c r="BC302">
        <f t="shared" si="280"/>
        <v>0</v>
      </c>
      <c r="BD302">
        <f t="shared" si="280"/>
        <v>0</v>
      </c>
      <c r="BE302">
        <f t="shared" si="281"/>
        <v>0</v>
      </c>
      <c r="BF302">
        <f t="shared" si="281"/>
        <v>0</v>
      </c>
      <c r="BG302">
        <f t="shared" si="281"/>
        <v>0</v>
      </c>
      <c r="BH302">
        <f t="shared" si="259"/>
        <v>0</v>
      </c>
      <c r="BI302">
        <f t="shared" si="284"/>
        <v>0</v>
      </c>
      <c r="BJ302">
        <f t="shared" si="284"/>
        <v>0</v>
      </c>
      <c r="BK302" s="7">
        <f t="shared" si="282"/>
        <v>3.2507250335476384E-2</v>
      </c>
    </row>
    <row r="303" spans="1:63">
      <c r="A303">
        <f t="shared" si="242"/>
        <v>2257</v>
      </c>
      <c r="B303" s="4">
        <f t="shared" si="260"/>
        <v>1286.5342441742837</v>
      </c>
      <c r="C303" s="4">
        <f t="shared" si="261"/>
        <v>3572.6062359680964</v>
      </c>
      <c r="D303" s="4">
        <f t="shared" si="262"/>
        <v>6809.6224442931025</v>
      </c>
      <c r="E303" s="11">
        <f t="shared" si="243"/>
        <v>3.0683452497865554E-8</v>
      </c>
      <c r="F303" s="11">
        <f t="shared" si="244"/>
        <v>6.1513557923167324E-8</v>
      </c>
      <c r="G303" s="11">
        <f t="shared" si="245"/>
        <v>1.3581143352385068E-7</v>
      </c>
      <c r="H303" s="4">
        <f t="shared" si="263"/>
        <v>316448.90467886062</v>
      </c>
      <c r="I303" s="4">
        <f t="shared" si="264"/>
        <v>338856.74582000991</v>
      </c>
      <c r="J303" s="4">
        <f t="shared" si="265"/>
        <v>59135.06212446557</v>
      </c>
      <c r="K303" s="4">
        <f t="shared" si="233"/>
        <v>245970.05957036311</v>
      </c>
      <c r="L303" s="4">
        <f t="shared" si="234"/>
        <v>94848.612872162019</v>
      </c>
      <c r="M303" s="4">
        <f t="shared" si="235"/>
        <v>8684.0441754629901</v>
      </c>
      <c r="N303" s="11">
        <f t="shared" si="246"/>
        <v>1.9620660740455875E-3</v>
      </c>
      <c r="O303" s="11">
        <f t="shared" si="247"/>
        <v>3.020671723037438E-3</v>
      </c>
      <c r="P303" s="11">
        <f t="shared" si="248"/>
        <v>2.1869459523644608E-3</v>
      </c>
      <c r="Q303" s="4">
        <f t="shared" si="249"/>
        <v>1997.7332289736905</v>
      </c>
      <c r="R303" s="4">
        <f t="shared" si="250"/>
        <v>7263.9076069662206</v>
      </c>
      <c r="S303" s="4">
        <f t="shared" si="251"/>
        <v>1699.1847758135686</v>
      </c>
      <c r="T303" s="4">
        <f t="shared" si="266"/>
        <v>6.3129724876154478</v>
      </c>
      <c r="U303" s="4">
        <f t="shared" si="267"/>
        <v>21.436514682297577</v>
      </c>
      <c r="V303" s="4">
        <f t="shared" si="268"/>
        <v>28.733964500403825</v>
      </c>
      <c r="W303" s="11">
        <f t="shared" si="252"/>
        <v>-1.219247815263802E-2</v>
      </c>
      <c r="X303" s="11">
        <f t="shared" si="253"/>
        <v>-1.3228699347321071E-2</v>
      </c>
      <c r="Y303" s="11">
        <f t="shared" si="254"/>
        <v>-1.2203590333800474E-2</v>
      </c>
      <c r="Z303" s="4">
        <f t="shared" si="277"/>
        <v>2412.9850085540147</v>
      </c>
      <c r="AA303" s="4">
        <f t="shared" si="269"/>
        <v>37542.680982856458</v>
      </c>
      <c r="AB303" s="4">
        <f t="shared" si="270"/>
        <v>3488.9282216535344</v>
      </c>
      <c r="AC303" s="12">
        <f t="shared" si="271"/>
        <v>1.195475698011838</v>
      </c>
      <c r="AD303" s="12">
        <f t="shared" si="272"/>
        <v>5.1154211156865301</v>
      </c>
      <c r="AE303" s="12">
        <f t="shared" si="273"/>
        <v>2.032673710382725</v>
      </c>
      <c r="AF303" s="11">
        <f t="shared" si="255"/>
        <v>-2.9039671966837322E-3</v>
      </c>
      <c r="AG303" s="11">
        <f t="shared" si="256"/>
        <v>2.0567434751257441E-3</v>
      </c>
      <c r="AH303" s="11">
        <f t="shared" si="257"/>
        <v>8.257041531207765E-4</v>
      </c>
      <c r="AI303" s="1">
        <f t="shared" si="236"/>
        <v>619557.76012554718</v>
      </c>
      <c r="AJ303" s="1">
        <f t="shared" si="237"/>
        <v>655994.77672248846</v>
      </c>
      <c r="AK303" s="1">
        <f t="shared" si="238"/>
        <v>115498.71963779474</v>
      </c>
      <c r="AL303" s="19">
        <f t="shared" si="287"/>
        <v>71.507263136939159</v>
      </c>
      <c r="AM303" s="19">
        <f t="shared" si="287"/>
        <v>33.43858858780672</v>
      </c>
      <c r="AN303" s="19">
        <f t="shared" si="287"/>
        <v>4.9298215248672985</v>
      </c>
      <c r="AO303" s="7">
        <f t="shared" si="288"/>
        <v>1.5268171373341811E-3</v>
      </c>
      <c r="AP303" s="7">
        <f t="shared" si="288"/>
        <v>2.3511836564875177E-3</v>
      </c>
      <c r="AQ303" s="7">
        <f t="shared" si="288"/>
        <v>1.7018809842652611E-3</v>
      </c>
      <c r="AR303" s="1">
        <f t="shared" si="278"/>
        <v>316448.90467886062</v>
      </c>
      <c r="AS303" s="1">
        <f t="shared" si="275"/>
        <v>338856.74582000991</v>
      </c>
      <c r="AT303" s="1">
        <f t="shared" si="276"/>
        <v>59135.06212446557</v>
      </c>
      <c r="AU303" s="1">
        <f t="shared" si="239"/>
        <v>63289.780935772127</v>
      </c>
      <c r="AV303" s="1">
        <f t="shared" si="240"/>
        <v>67771.349164001978</v>
      </c>
      <c r="AW303" s="1">
        <f t="shared" si="241"/>
        <v>11827.012424893115</v>
      </c>
      <c r="AX303" s="16">
        <v>0</v>
      </c>
      <c r="AY303" s="16">
        <v>0</v>
      </c>
      <c r="AZ303" s="16">
        <v>0</v>
      </c>
      <c r="BA303">
        <f t="shared" si="279"/>
        <v>0</v>
      </c>
      <c r="BB303">
        <f t="shared" si="280"/>
        <v>0</v>
      </c>
      <c r="BC303">
        <f t="shared" si="280"/>
        <v>0</v>
      </c>
      <c r="BD303">
        <f t="shared" si="280"/>
        <v>0</v>
      </c>
      <c r="BE303">
        <f t="shared" si="281"/>
        <v>0</v>
      </c>
      <c r="BF303">
        <f t="shared" si="281"/>
        <v>0</v>
      </c>
      <c r="BG303">
        <f t="shared" si="281"/>
        <v>0</v>
      </c>
      <c r="BH303">
        <f t="shared" si="259"/>
        <v>0</v>
      </c>
      <c r="BI303">
        <f t="shared" si="284"/>
        <v>0</v>
      </c>
      <c r="BJ303">
        <f t="shared" si="284"/>
        <v>0</v>
      </c>
      <c r="BK303" s="7">
        <f t="shared" si="282"/>
        <v>3.248246112011885E-2</v>
      </c>
    </row>
    <row r="304" spans="1:63">
      <c r="A304">
        <f t="shared" si="242"/>
        <v>2258</v>
      </c>
      <c r="B304" s="4">
        <f t="shared" si="260"/>
        <v>1286.5342816758305</v>
      </c>
      <c r="C304" s="4">
        <f t="shared" si="261"/>
        <v>3572.6064447436311</v>
      </c>
      <c r="D304" s="4">
        <f t="shared" si="262"/>
        <v>6809.6233228764586</v>
      </c>
      <c r="E304" s="11">
        <f t="shared" si="243"/>
        <v>2.9149279872972274E-8</v>
      </c>
      <c r="F304" s="11">
        <f t="shared" si="244"/>
        <v>5.8437880027008954E-8</v>
      </c>
      <c r="G304" s="11">
        <f t="shared" si="245"/>
        <v>1.2902086184765814E-7</v>
      </c>
      <c r="H304" s="4">
        <f t="shared" si="263"/>
        <v>317063.60149173113</v>
      </c>
      <c r="I304" s="4">
        <f t="shared" si="264"/>
        <v>339870.11182972533</v>
      </c>
      <c r="J304" s="4">
        <f t="shared" si="265"/>
        <v>59263.102288259353</v>
      </c>
      <c r="K304" s="4">
        <f t="shared" si="233"/>
        <v>246447.84519750715</v>
      </c>
      <c r="L304" s="4">
        <f t="shared" si="234"/>
        <v>95132.256263427946</v>
      </c>
      <c r="M304" s="4">
        <f t="shared" si="235"/>
        <v>8702.8458812353201</v>
      </c>
      <c r="N304" s="11">
        <f t="shared" si="246"/>
        <v>1.9424544108277431E-3</v>
      </c>
      <c r="O304" s="11">
        <f t="shared" si="247"/>
        <v>2.9904853922135821E-3</v>
      </c>
      <c r="P304" s="11">
        <f t="shared" si="248"/>
        <v>2.1650863805431353E-3</v>
      </c>
      <c r="Q304" s="4">
        <f t="shared" si="249"/>
        <v>1977.2091605998885</v>
      </c>
      <c r="R304" s="4">
        <f t="shared" si="250"/>
        <v>7189.2512249892507</v>
      </c>
      <c r="S304" s="4">
        <f t="shared" si="251"/>
        <v>1682.0828241814258</v>
      </c>
      <c r="T304" s="4">
        <f t="shared" si="266"/>
        <v>6.2360017084819912</v>
      </c>
      <c r="U304" s="4">
        <f t="shared" si="267"/>
        <v>21.152937474511027</v>
      </c>
      <c r="V304" s="4">
        <f t="shared" si="268"/>
        <v>28.383306968974932</v>
      </c>
      <c r="W304" s="11">
        <f t="shared" si="252"/>
        <v>-1.219247815263802E-2</v>
      </c>
      <c r="X304" s="11">
        <f t="shared" si="253"/>
        <v>-1.3228699347321071E-2</v>
      </c>
      <c r="Y304" s="11">
        <f t="shared" si="254"/>
        <v>-1.2203590333800474E-2</v>
      </c>
      <c r="Z304" s="4">
        <f t="shared" si="277"/>
        <v>2381.3061512984909</v>
      </c>
      <c r="AA304" s="4">
        <f t="shared" si="269"/>
        <v>37234.370718785882</v>
      </c>
      <c r="AB304" s="4">
        <f t="shared" si="270"/>
        <v>3456.7401127288508</v>
      </c>
      <c r="AC304" s="12">
        <f t="shared" si="271"/>
        <v>1.1920040758003789</v>
      </c>
      <c r="AD304" s="12">
        <f t="shared" si="272"/>
        <v>5.1259422246887389</v>
      </c>
      <c r="AE304" s="12">
        <f t="shared" si="273"/>
        <v>2.0343520975073273</v>
      </c>
      <c r="AF304" s="11">
        <f t="shared" si="255"/>
        <v>-2.9039671966837322E-3</v>
      </c>
      <c r="AG304" s="11">
        <f t="shared" si="256"/>
        <v>2.0567434751257441E-3</v>
      </c>
      <c r="AH304" s="11">
        <f t="shared" si="257"/>
        <v>8.257041531207765E-4</v>
      </c>
      <c r="AI304" s="1">
        <f t="shared" si="236"/>
        <v>620891.76504876465</v>
      </c>
      <c r="AJ304" s="1">
        <f t="shared" si="237"/>
        <v>658166.64821424161</v>
      </c>
      <c r="AK304" s="1">
        <f t="shared" si="238"/>
        <v>115775.86009890838</v>
      </c>
      <c r="AL304" s="19">
        <f t="shared" si="287"/>
        <v>71.615349866592481</v>
      </c>
      <c r="AM304" s="19">
        <f t="shared" si="287"/>
        <v>33.516422648160543</v>
      </c>
      <c r="AN304" s="19">
        <f t="shared" si="287"/>
        <v>4.9381275946812018</v>
      </c>
      <c r="AO304" s="7">
        <f t="shared" si="288"/>
        <v>1.5115489659608392E-3</v>
      </c>
      <c r="AP304" s="7">
        <f t="shared" si="288"/>
        <v>2.3276718199226427E-3</v>
      </c>
      <c r="AQ304" s="7">
        <f t="shared" si="288"/>
        <v>1.6848621744226084E-3</v>
      </c>
      <c r="AR304" s="1">
        <f t="shared" si="278"/>
        <v>317063.60149173113</v>
      </c>
      <c r="AS304" s="1">
        <f t="shared" si="275"/>
        <v>339870.11182972533</v>
      </c>
      <c r="AT304" s="1">
        <f t="shared" si="276"/>
        <v>59263.102288259353</v>
      </c>
      <c r="AU304" s="1">
        <f t="shared" si="239"/>
        <v>63412.720298346227</v>
      </c>
      <c r="AV304" s="1">
        <f t="shared" si="240"/>
        <v>67974.022365945071</v>
      </c>
      <c r="AW304" s="1">
        <f t="shared" si="241"/>
        <v>11852.620457651872</v>
      </c>
      <c r="AX304" s="16">
        <v>0</v>
      </c>
      <c r="AY304" s="16">
        <v>0</v>
      </c>
      <c r="AZ304" s="16">
        <v>0</v>
      </c>
      <c r="BA304">
        <f t="shared" si="279"/>
        <v>0</v>
      </c>
      <c r="BB304">
        <f t="shared" si="280"/>
        <v>0</v>
      </c>
      <c r="BC304">
        <f t="shared" si="280"/>
        <v>0</v>
      </c>
      <c r="BD304">
        <f t="shared" si="280"/>
        <v>0</v>
      </c>
      <c r="BE304">
        <f t="shared" si="281"/>
        <v>0</v>
      </c>
      <c r="BF304">
        <f t="shared" si="281"/>
        <v>0</v>
      </c>
      <c r="BG304">
        <f t="shared" si="281"/>
        <v>0</v>
      </c>
      <c r="BH304">
        <f t="shared" si="259"/>
        <v>0</v>
      </c>
      <c r="BI304">
        <f t="shared" si="284"/>
        <v>0</v>
      </c>
      <c r="BJ304">
        <f t="shared" si="284"/>
        <v>0</v>
      </c>
      <c r="BK304" s="7">
        <f t="shared" si="282"/>
        <v>3.2457914162079743E-2</v>
      </c>
    </row>
    <row r="305" spans="1:63">
      <c r="A305">
        <f t="shared" si="242"/>
        <v>2259</v>
      </c>
      <c r="B305" s="4">
        <f t="shared" si="260"/>
        <v>1286.5343173023009</v>
      </c>
      <c r="C305" s="4">
        <f t="shared" si="261"/>
        <v>3572.6066430804008</v>
      </c>
      <c r="D305" s="4">
        <f t="shared" si="262"/>
        <v>6809.6241575307549</v>
      </c>
      <c r="E305" s="11">
        <f t="shared" si="243"/>
        <v>2.7691815879323658E-8</v>
      </c>
      <c r="F305" s="11">
        <f t="shared" si="244"/>
        <v>5.5515986025658502E-8</v>
      </c>
      <c r="G305" s="11">
        <f t="shared" si="245"/>
        <v>1.2256981875527521E-7</v>
      </c>
      <c r="H305" s="4">
        <f t="shared" si="263"/>
        <v>317673.33586627129</v>
      </c>
      <c r="I305" s="4">
        <f t="shared" si="264"/>
        <v>340876.35040053731</v>
      </c>
      <c r="J305" s="4">
        <f t="shared" si="265"/>
        <v>59390.136783813075</v>
      </c>
      <c r="K305" s="4">
        <f t="shared" si="233"/>
        <v>246921.77394256525</v>
      </c>
      <c r="L305" s="4">
        <f t="shared" si="234"/>
        <v>95413.904875523673</v>
      </c>
      <c r="M305" s="4">
        <f t="shared" si="235"/>
        <v>8721.499955050178</v>
      </c>
      <c r="N305" s="11">
        <f t="shared" si="246"/>
        <v>1.9230387049165021E-3</v>
      </c>
      <c r="O305" s="11">
        <f t="shared" si="247"/>
        <v>2.9606005697564441E-3</v>
      </c>
      <c r="P305" s="11">
        <f t="shared" si="248"/>
        <v>2.1434452671487136E-3</v>
      </c>
      <c r="Q305" s="4">
        <f t="shared" si="249"/>
        <v>1956.8580261916495</v>
      </c>
      <c r="R305" s="4">
        <f t="shared" si="250"/>
        <v>7115.1501120107923</v>
      </c>
      <c r="S305" s="4">
        <f t="shared" si="251"/>
        <v>1665.1170315842121</v>
      </c>
      <c r="T305" s="4">
        <f t="shared" si="266"/>
        <v>6.1599693938915108</v>
      </c>
      <c r="U305" s="4">
        <f t="shared" si="267"/>
        <v>20.873111624348041</v>
      </c>
      <c r="V305" s="4">
        <f t="shared" si="268"/>
        <v>28.036928718407058</v>
      </c>
      <c r="W305" s="11">
        <f t="shared" si="252"/>
        <v>-1.219247815263802E-2</v>
      </c>
      <c r="X305" s="11">
        <f t="shared" si="253"/>
        <v>-1.3228699347321071E-2</v>
      </c>
      <c r="Y305" s="11">
        <f t="shared" si="254"/>
        <v>-1.2203590333800474E-2</v>
      </c>
      <c r="Z305" s="4">
        <f t="shared" si="277"/>
        <v>2349.9971880949934</v>
      </c>
      <c r="AA305" s="4">
        <f t="shared" si="269"/>
        <v>36927.480883655386</v>
      </c>
      <c r="AB305" s="4">
        <f t="shared" si="270"/>
        <v>3424.7742388256866</v>
      </c>
      <c r="AC305" s="12">
        <f t="shared" si="271"/>
        <v>1.1885425350659413</v>
      </c>
      <c r="AD305" s="12">
        <f t="shared" si="272"/>
        <v>5.1364849729132391</v>
      </c>
      <c r="AE305" s="12">
        <f t="shared" si="273"/>
        <v>2.036031870483149</v>
      </c>
      <c r="AF305" s="11">
        <f t="shared" si="255"/>
        <v>-2.9039671966837322E-3</v>
      </c>
      <c r="AG305" s="11">
        <f t="shared" si="256"/>
        <v>2.0567434751257441E-3</v>
      </c>
      <c r="AH305" s="11">
        <f t="shared" si="257"/>
        <v>8.257041531207765E-4</v>
      </c>
      <c r="AI305" s="1">
        <f t="shared" si="236"/>
        <v>622215.30884223443</v>
      </c>
      <c r="AJ305" s="1">
        <f t="shared" si="237"/>
        <v>660324.00575876248</v>
      </c>
      <c r="AK305" s="1">
        <f t="shared" si="238"/>
        <v>116050.89454666941</v>
      </c>
      <c r="AL305" s="19">
        <f t="shared" si="287"/>
        <v>71.722517473549871</v>
      </c>
      <c r="AM305" s="19">
        <f t="shared" si="287"/>
        <v>33.593657728338258</v>
      </c>
      <c r="AN305" s="19">
        <f t="shared" si="287"/>
        <v>4.946364458433985</v>
      </c>
      <c r="AO305" s="7">
        <f t="shared" si="288"/>
        <v>1.4964334763012308E-3</v>
      </c>
      <c r="AP305" s="7">
        <f t="shared" si="288"/>
        <v>2.3043951017234165E-3</v>
      </c>
      <c r="AQ305" s="7">
        <f t="shared" si="288"/>
        <v>1.6680135526783823E-3</v>
      </c>
      <c r="AR305" s="1">
        <f t="shared" si="278"/>
        <v>317673.33586627129</v>
      </c>
      <c r="AS305" s="1">
        <f t="shared" si="275"/>
        <v>340876.35040053731</v>
      </c>
      <c r="AT305" s="1">
        <f t="shared" si="276"/>
        <v>59390.136783813075</v>
      </c>
      <c r="AU305" s="1">
        <f t="shared" si="239"/>
        <v>63534.66717325426</v>
      </c>
      <c r="AV305" s="1">
        <f t="shared" si="240"/>
        <v>68175.270080107468</v>
      </c>
      <c r="AW305" s="1">
        <f t="shared" si="241"/>
        <v>11878.027356762615</v>
      </c>
      <c r="AX305" s="16">
        <v>0</v>
      </c>
      <c r="AY305" s="16">
        <v>0</v>
      </c>
      <c r="AZ305" s="16">
        <v>0</v>
      </c>
      <c r="BA305">
        <f t="shared" si="279"/>
        <v>0</v>
      </c>
      <c r="BB305">
        <f t="shared" si="280"/>
        <v>0</v>
      </c>
      <c r="BC305">
        <f t="shared" si="280"/>
        <v>0</v>
      </c>
      <c r="BD305">
        <f t="shared" si="280"/>
        <v>0</v>
      </c>
      <c r="BE305">
        <f t="shared" si="281"/>
        <v>0</v>
      </c>
      <c r="BF305">
        <f t="shared" si="281"/>
        <v>0</v>
      </c>
      <c r="BG305">
        <f t="shared" si="281"/>
        <v>0</v>
      </c>
      <c r="BH305">
        <f t="shared" si="259"/>
        <v>0</v>
      </c>
      <c r="BI305">
        <f t="shared" si="284"/>
        <v>0</v>
      </c>
      <c r="BJ305">
        <f t="shared" si="284"/>
        <v>0</v>
      </c>
      <c r="BK305" s="7">
        <f t="shared" si="282"/>
        <v>3.2433607151665073E-2</v>
      </c>
    </row>
    <row r="306" spans="1:63">
      <c r="A306">
        <f t="shared" si="242"/>
        <v>2260</v>
      </c>
      <c r="B306" s="4">
        <f t="shared" si="260"/>
        <v>1286.5343511474487</v>
      </c>
      <c r="C306" s="4">
        <f t="shared" si="261"/>
        <v>3572.6068315003422</v>
      </c>
      <c r="D306" s="4">
        <f t="shared" si="262"/>
        <v>6809.6249504524349</v>
      </c>
      <c r="E306" s="11">
        <f t="shared" si="243"/>
        <v>2.6307225085357473E-8</v>
      </c>
      <c r="F306" s="11">
        <f t="shared" si="244"/>
        <v>5.2740186724375576E-8</v>
      </c>
      <c r="G306" s="11">
        <f t="shared" si="245"/>
        <v>1.1644132781751144E-7</v>
      </c>
      <c r="H306" s="4">
        <f t="shared" si="263"/>
        <v>318278.13613627758</v>
      </c>
      <c r="I306" s="4">
        <f t="shared" si="264"/>
        <v>341875.48187019571</v>
      </c>
      <c r="J306" s="4">
        <f t="shared" si="265"/>
        <v>59516.170797411549</v>
      </c>
      <c r="K306" s="4">
        <f t="shared" si="233"/>
        <v>247391.86781325203</v>
      </c>
      <c r="L306" s="4">
        <f t="shared" si="234"/>
        <v>95693.564389961888</v>
      </c>
      <c r="M306" s="4">
        <f t="shared" si="235"/>
        <v>8740.0071561147088</v>
      </c>
      <c r="N306" s="11">
        <f t="shared" si="246"/>
        <v>1.9038169991283382E-3</v>
      </c>
      <c r="O306" s="11">
        <f t="shared" si="247"/>
        <v>2.9310142458067734E-3</v>
      </c>
      <c r="P306" s="11">
        <f t="shared" si="248"/>
        <v>2.1220204276690691E-3</v>
      </c>
      <c r="Q306" s="4">
        <f t="shared" si="249"/>
        <v>1936.6792049111141</v>
      </c>
      <c r="R306" s="4">
        <f t="shared" si="250"/>
        <v>7041.6050287655753</v>
      </c>
      <c r="S306" s="4">
        <f t="shared" si="251"/>
        <v>1648.2871094402572</v>
      </c>
      <c r="T306" s="4">
        <f t="shared" si="266"/>
        <v>6.0848641016355698</v>
      </c>
      <c r="U306" s="4">
        <f t="shared" si="267"/>
        <v>20.596987506226469</v>
      </c>
      <c r="V306" s="4">
        <f t="shared" si="268"/>
        <v>27.694777526109654</v>
      </c>
      <c r="W306" s="11">
        <f t="shared" si="252"/>
        <v>-1.219247815263802E-2</v>
      </c>
      <c r="X306" s="11">
        <f t="shared" si="253"/>
        <v>-1.3228699347321071E-2</v>
      </c>
      <c r="Y306" s="11">
        <f t="shared" si="254"/>
        <v>-1.2203590333800474E-2</v>
      </c>
      <c r="Z306" s="4">
        <f t="shared" si="277"/>
        <v>2319.0549261744882</v>
      </c>
      <c r="AA306" s="4">
        <f t="shared" si="269"/>
        <v>36622.029149559967</v>
      </c>
      <c r="AB306" s="4">
        <f t="shared" si="270"/>
        <v>3393.0306724908551</v>
      </c>
      <c r="AC306" s="12">
        <f t="shared" si="271"/>
        <v>1.1850910465322464</v>
      </c>
      <c r="AD306" s="12">
        <f t="shared" si="272"/>
        <v>5.14704940486636</v>
      </c>
      <c r="AE306" s="12">
        <f t="shared" si="273"/>
        <v>2.0377130304544933</v>
      </c>
      <c r="AF306" s="11">
        <f t="shared" si="255"/>
        <v>-2.9039671966837322E-3</v>
      </c>
      <c r="AG306" s="11">
        <f t="shared" si="256"/>
        <v>2.0567434751257441E-3</v>
      </c>
      <c r="AH306" s="11">
        <f t="shared" si="257"/>
        <v>8.257041531207765E-4</v>
      </c>
      <c r="AI306" s="1">
        <f t="shared" si="236"/>
        <v>623528.44513126533</v>
      </c>
      <c r="AJ306" s="1">
        <f t="shared" si="237"/>
        <v>662466.87526299374</v>
      </c>
      <c r="AK306" s="1">
        <f t="shared" si="238"/>
        <v>116323.83244876508</v>
      </c>
      <c r="AL306" s="19">
        <f t="shared" si="287"/>
        <v>71.828772169940365</v>
      </c>
      <c r="AM306" s="19">
        <f t="shared" si="287"/>
        <v>33.670296658053232</v>
      </c>
      <c r="AN306" s="19">
        <f t="shared" si="287"/>
        <v>4.9545325553576074</v>
      </c>
      <c r="AO306" s="7">
        <f t="shared" si="288"/>
        <v>1.4814691415382184E-3</v>
      </c>
      <c r="AP306" s="7">
        <f t="shared" si="288"/>
        <v>2.2813511507061824E-3</v>
      </c>
      <c r="AQ306" s="7">
        <f t="shared" si="288"/>
        <v>1.6513334171515985E-3</v>
      </c>
      <c r="AR306" s="1">
        <f t="shared" si="278"/>
        <v>318278.13613627758</v>
      </c>
      <c r="AS306" s="1">
        <f t="shared" si="275"/>
        <v>341875.48187019571</v>
      </c>
      <c r="AT306" s="1">
        <f t="shared" si="276"/>
        <v>59516.170797411549</v>
      </c>
      <c r="AU306" s="1">
        <f t="shared" si="239"/>
        <v>63655.627227255522</v>
      </c>
      <c r="AV306" s="1">
        <f t="shared" si="240"/>
        <v>68375.096374039145</v>
      </c>
      <c r="AW306" s="1">
        <f t="shared" si="241"/>
        <v>11903.23415948231</v>
      </c>
      <c r="AX306" s="16">
        <v>0</v>
      </c>
      <c r="AY306" s="16">
        <v>0</v>
      </c>
      <c r="AZ306" s="16">
        <v>0</v>
      </c>
      <c r="BA306">
        <f t="shared" si="279"/>
        <v>0</v>
      </c>
      <c r="BB306">
        <f t="shared" si="280"/>
        <v>0</v>
      </c>
      <c r="BC306">
        <f t="shared" si="280"/>
        <v>0</v>
      </c>
      <c r="BD306">
        <f t="shared" si="280"/>
        <v>0</v>
      </c>
      <c r="BE306">
        <f t="shared" si="281"/>
        <v>0</v>
      </c>
      <c r="BF306">
        <f t="shared" si="281"/>
        <v>0</v>
      </c>
      <c r="BG306">
        <f t="shared" si="281"/>
        <v>0</v>
      </c>
      <c r="BH306">
        <f t="shared" si="259"/>
        <v>0</v>
      </c>
      <c r="BI306">
        <f t="shared" si="284"/>
        <v>0</v>
      </c>
      <c r="BJ306">
        <f t="shared" si="284"/>
        <v>0</v>
      </c>
      <c r="BK306" s="7">
        <f t="shared" si="282"/>
        <v>3.2409537799960891E-2</v>
      </c>
    </row>
    <row r="307" spans="1:63">
      <c r="A307">
        <f t="shared" si="242"/>
        <v>2261</v>
      </c>
      <c r="B307" s="4">
        <f t="shared" si="260"/>
        <v>1286.5343833003401</v>
      </c>
      <c r="C307" s="4">
        <f t="shared" si="261"/>
        <v>3572.6070104992959</v>
      </c>
      <c r="D307" s="4">
        <f t="shared" si="262"/>
        <v>6809.6257037281184</v>
      </c>
      <c r="E307" s="11">
        <f t="shared" si="243"/>
        <v>2.4991863831089599E-8</v>
      </c>
      <c r="F307" s="11">
        <f t="shared" si="244"/>
        <v>5.0103177388156794E-8</v>
      </c>
      <c r="G307" s="11">
        <f t="shared" si="245"/>
        <v>1.1061926142663586E-7</v>
      </c>
      <c r="H307" s="4">
        <f t="shared" si="263"/>
        <v>318878.03071226238</v>
      </c>
      <c r="I307" s="4">
        <f t="shared" si="264"/>
        <v>342867.52714844904</v>
      </c>
      <c r="J307" s="4">
        <f t="shared" si="265"/>
        <v>59641.209543769852</v>
      </c>
      <c r="K307" s="4">
        <f t="shared" si="233"/>
        <v>247858.14887764302</v>
      </c>
      <c r="L307" s="4">
        <f t="shared" si="234"/>
        <v>95971.24064886471</v>
      </c>
      <c r="M307" s="4">
        <f t="shared" si="235"/>
        <v>8758.3682479225863</v>
      </c>
      <c r="N307" s="11">
        <f t="shared" si="246"/>
        <v>1.8847873558356376E-3</v>
      </c>
      <c r="O307" s="11">
        <f t="shared" si="247"/>
        <v>2.9017234405781522E-3</v>
      </c>
      <c r="P307" s="11">
        <f t="shared" si="248"/>
        <v>2.1008096995700498E-3</v>
      </c>
      <c r="Q307" s="4">
        <f t="shared" si="249"/>
        <v>1916.672057064533</v>
      </c>
      <c r="R307" s="4">
        <f t="shared" si="250"/>
        <v>6968.6165931978794</v>
      </c>
      <c r="S307" s="4">
        <f t="shared" si="251"/>
        <v>1631.5927490064582</v>
      </c>
      <c r="T307" s="4">
        <f t="shared" si="266"/>
        <v>6.0106745290146071</v>
      </c>
      <c r="U307" s="4">
        <f t="shared" si="267"/>
        <v>20.324516151046069</v>
      </c>
      <c r="V307" s="4">
        <f t="shared" si="268"/>
        <v>27.356801806795268</v>
      </c>
      <c r="W307" s="11">
        <f t="shared" si="252"/>
        <v>-1.219247815263802E-2</v>
      </c>
      <c r="X307" s="11">
        <f t="shared" si="253"/>
        <v>-1.3228699347321071E-2</v>
      </c>
      <c r="Y307" s="11">
        <f t="shared" si="254"/>
        <v>-1.2203590333800474E-2</v>
      </c>
      <c r="Z307" s="4">
        <f t="shared" si="277"/>
        <v>2288.4761710301887</v>
      </c>
      <c r="AA307" s="4">
        <f t="shared" si="269"/>
        <v>36318.032532072037</v>
      </c>
      <c r="AB307" s="4">
        <f t="shared" si="270"/>
        <v>3361.509443200795</v>
      </c>
      <c r="AC307" s="12">
        <f t="shared" si="271"/>
        <v>1.1816495810080332</v>
      </c>
      <c r="AD307" s="12">
        <f t="shared" si="272"/>
        <v>5.1576355651459691</v>
      </c>
      <c r="AE307" s="12">
        <f t="shared" si="273"/>
        <v>2.0393955785666078</v>
      </c>
      <c r="AF307" s="11">
        <f t="shared" si="255"/>
        <v>-2.9039671966837322E-3</v>
      </c>
      <c r="AG307" s="11">
        <f t="shared" si="256"/>
        <v>2.0567434751257441E-3</v>
      </c>
      <c r="AH307" s="11">
        <f t="shared" si="257"/>
        <v>8.257041531207765E-4</v>
      </c>
      <c r="AI307" s="1">
        <f t="shared" si="236"/>
        <v>624831.22784539429</v>
      </c>
      <c r="AJ307" s="1">
        <f t="shared" si="237"/>
        <v>664595.28411073354</v>
      </c>
      <c r="AK307" s="1">
        <f t="shared" si="238"/>
        <v>116594.68336337089</v>
      </c>
      <c r="AL307" s="19">
        <f t="shared" ref="AL307:AN322" si="289">AL306*(1+AO307)</f>
        <v>71.934120158290256</v>
      </c>
      <c r="AM307" s="19">
        <f t="shared" si="289"/>
        <v>33.746342290378443</v>
      </c>
      <c r="AN307" s="19">
        <f t="shared" si="289"/>
        <v>4.962632324680885</v>
      </c>
      <c r="AO307" s="7">
        <f t="shared" si="288"/>
        <v>1.4666544501228363E-3</v>
      </c>
      <c r="AP307" s="7">
        <f t="shared" si="288"/>
        <v>2.2585376391991204E-3</v>
      </c>
      <c r="AQ307" s="7">
        <f t="shared" si="288"/>
        <v>1.6348200829800824E-3</v>
      </c>
      <c r="AR307" s="1">
        <f t="shared" si="278"/>
        <v>318878.03071226238</v>
      </c>
      <c r="AS307" s="1">
        <f t="shared" si="275"/>
        <v>342867.52714844904</v>
      </c>
      <c r="AT307" s="1">
        <f t="shared" si="276"/>
        <v>59641.209543769852</v>
      </c>
      <c r="AU307" s="1">
        <f t="shared" si="239"/>
        <v>63775.606142452481</v>
      </c>
      <c r="AV307" s="1">
        <f t="shared" si="240"/>
        <v>68573.505429689816</v>
      </c>
      <c r="AW307" s="1">
        <f t="shared" si="241"/>
        <v>11928.241908753971</v>
      </c>
      <c r="AX307" s="16">
        <v>0</v>
      </c>
      <c r="AY307" s="16">
        <v>0</v>
      </c>
      <c r="AZ307" s="16">
        <v>0</v>
      </c>
      <c r="BA307">
        <f t="shared" si="279"/>
        <v>0</v>
      </c>
      <c r="BB307">
        <f t="shared" si="280"/>
        <v>0</v>
      </c>
      <c r="BC307">
        <f t="shared" si="280"/>
        <v>0</v>
      </c>
      <c r="BD307">
        <f t="shared" si="280"/>
        <v>0</v>
      </c>
      <c r="BE307">
        <f t="shared" si="281"/>
        <v>0</v>
      </c>
      <c r="BF307">
        <f t="shared" si="281"/>
        <v>0</v>
      </c>
      <c r="BG307">
        <f t="shared" si="281"/>
        <v>0</v>
      </c>
      <c r="BH307">
        <f t="shared" si="259"/>
        <v>0</v>
      </c>
      <c r="BI307">
        <f t="shared" si="284"/>
        <v>0</v>
      </c>
      <c r="BJ307">
        <f t="shared" si="284"/>
        <v>0</v>
      </c>
      <c r="BK307" s="7">
        <f t="shared" si="282"/>
        <v>3.2385703838687857E-2</v>
      </c>
    </row>
    <row r="308" spans="1:63">
      <c r="A308">
        <f t="shared" si="242"/>
        <v>2262</v>
      </c>
      <c r="B308" s="4">
        <f t="shared" si="260"/>
        <v>1286.5344138455876</v>
      </c>
      <c r="C308" s="4">
        <f t="shared" si="261"/>
        <v>3572.6071805483102</v>
      </c>
      <c r="D308" s="4">
        <f t="shared" si="262"/>
        <v>6809.6264193400957</v>
      </c>
      <c r="E308" s="11">
        <f t="shared" si="243"/>
        <v>2.3742270639535119E-8</v>
      </c>
      <c r="F308" s="11">
        <f t="shared" si="244"/>
        <v>4.759801851874895E-8</v>
      </c>
      <c r="G308" s="11">
        <f t="shared" si="245"/>
        <v>1.0508829835530405E-7</v>
      </c>
      <c r="H308" s="4">
        <f t="shared" si="263"/>
        <v>319473.04807525646</v>
      </c>
      <c r="I308" s="4">
        <f t="shared" si="264"/>
        <v>343852.50770203263</v>
      </c>
      <c r="J308" s="4">
        <f t="shared" si="265"/>
        <v>59765.258264604359</v>
      </c>
      <c r="K308" s="4">
        <f t="shared" si="233"/>
        <v>248320.63925932438</v>
      </c>
      <c r="L308" s="4">
        <f t="shared" si="234"/>
        <v>96246.939650739732</v>
      </c>
      <c r="M308" s="4">
        <f t="shared" si="235"/>
        <v>8776.5839980390683</v>
      </c>
      <c r="N308" s="11">
        <f t="shared" si="246"/>
        <v>1.8659478567706334E-3</v>
      </c>
      <c r="O308" s="11">
        <f t="shared" si="247"/>
        <v>2.8727252040403606E-3</v>
      </c>
      <c r="P308" s="11">
        <f t="shared" si="248"/>
        <v>2.0798109420441246E-3</v>
      </c>
      <c r="Q308" s="4">
        <f t="shared" si="249"/>
        <v>1896.8359247329872</v>
      </c>
      <c r="R308" s="4">
        <f t="shared" si="250"/>
        <v>6896.1852839081466</v>
      </c>
      <c r="S308" s="4">
        <f t="shared" si="251"/>
        <v>1615.0336219616715</v>
      </c>
      <c r="T308" s="4">
        <f t="shared" si="266"/>
        <v>5.9373895111369785</v>
      </c>
      <c r="U308" s="4">
        <f t="shared" si="267"/>
        <v>20.05564923750411</v>
      </c>
      <c r="V308" s="4">
        <f t="shared" si="268"/>
        <v>27.022950604702167</v>
      </c>
      <c r="W308" s="11">
        <f t="shared" si="252"/>
        <v>-1.219247815263802E-2</v>
      </c>
      <c r="X308" s="11">
        <f t="shared" si="253"/>
        <v>-1.3228699347321071E-2</v>
      </c>
      <c r="Y308" s="11">
        <f t="shared" si="254"/>
        <v>-1.2203590333800474E-2</v>
      </c>
      <c r="Z308" s="4">
        <f t="shared" si="277"/>
        <v>2258.2577273891034</v>
      </c>
      <c r="AA308" s="4">
        <f t="shared" si="269"/>
        <v>36015.507400927607</v>
      </c>
      <c r="AB308" s="4">
        <f t="shared" si="270"/>
        <v>3330.2105383952257</v>
      </c>
      <c r="AC308" s="12">
        <f t="shared" si="271"/>
        <v>1.1782181093868107</v>
      </c>
      <c r="AD308" s="12">
        <f t="shared" si="272"/>
        <v>5.1682434984416599</v>
      </c>
      <c r="AE308" s="12">
        <f t="shared" si="273"/>
        <v>2.0410795159656865</v>
      </c>
      <c r="AF308" s="11">
        <f t="shared" si="255"/>
        <v>-2.9039671966837322E-3</v>
      </c>
      <c r="AG308" s="11">
        <f t="shared" si="256"/>
        <v>2.0567434751257441E-3</v>
      </c>
      <c r="AH308" s="11">
        <f t="shared" si="257"/>
        <v>8.257041531207765E-4</v>
      </c>
      <c r="AI308" s="1">
        <f t="shared" si="236"/>
        <v>626123.71120330738</v>
      </c>
      <c r="AJ308" s="1">
        <f t="shared" si="237"/>
        <v>666709.26112934994</v>
      </c>
      <c r="AK308" s="1">
        <f t="shared" si="238"/>
        <v>116863.45693578778</v>
      </c>
      <c r="AL308" s="19">
        <f t="shared" si="289"/>
        <v>72.038567630761619</v>
      </c>
      <c r="AM308" s="19">
        <f t="shared" si="289"/>
        <v>33.821797500784079</v>
      </c>
      <c r="AN308" s="19">
        <f t="shared" si="289"/>
        <v>4.9706642055598316</v>
      </c>
      <c r="AO308" s="7">
        <f t="shared" si="288"/>
        <v>1.4519879056216079E-3</v>
      </c>
      <c r="AP308" s="7">
        <f t="shared" si="288"/>
        <v>2.2359522628071292E-3</v>
      </c>
      <c r="AQ308" s="7">
        <f t="shared" si="288"/>
        <v>1.6184718821502814E-3</v>
      </c>
      <c r="AR308" s="1">
        <f t="shared" si="278"/>
        <v>319473.04807525646</v>
      </c>
      <c r="AS308" s="1">
        <f t="shared" si="275"/>
        <v>343852.50770203263</v>
      </c>
      <c r="AT308" s="1">
        <f t="shared" si="276"/>
        <v>59765.258264604359</v>
      </c>
      <c r="AU308" s="1">
        <f t="shared" si="239"/>
        <v>63894.609615051297</v>
      </c>
      <c r="AV308" s="1">
        <f t="shared" si="240"/>
        <v>68770.501540406534</v>
      </c>
      <c r="AW308" s="1">
        <f t="shared" si="241"/>
        <v>11953.051652920873</v>
      </c>
      <c r="AX308" s="16">
        <v>0</v>
      </c>
      <c r="AY308" s="16">
        <v>0</v>
      </c>
      <c r="AZ308" s="16">
        <v>0</v>
      </c>
      <c r="BA308">
        <f t="shared" si="279"/>
        <v>0</v>
      </c>
      <c r="BB308">
        <f t="shared" si="280"/>
        <v>0</v>
      </c>
      <c r="BC308">
        <f t="shared" si="280"/>
        <v>0</v>
      </c>
      <c r="BD308">
        <f t="shared" si="280"/>
        <v>0</v>
      </c>
      <c r="BE308">
        <f t="shared" si="281"/>
        <v>0</v>
      </c>
      <c r="BF308">
        <f t="shared" si="281"/>
        <v>0</v>
      </c>
      <c r="BG308">
        <f t="shared" si="281"/>
        <v>0</v>
      </c>
      <c r="BH308">
        <f t="shared" si="259"/>
        <v>0</v>
      </c>
      <c r="BI308">
        <f t="shared" si="284"/>
        <v>0</v>
      </c>
      <c r="BJ308">
        <f t="shared" si="284"/>
        <v>0</v>
      </c>
      <c r="BK308" s="7">
        <f t="shared" si="282"/>
        <v>3.2362103020032035E-2</v>
      </c>
    </row>
    <row r="309" spans="1:63">
      <c r="A309">
        <f t="shared" si="242"/>
        <v>2263</v>
      </c>
      <c r="B309" s="4">
        <f t="shared" si="260"/>
        <v>1286.5344428635733</v>
      </c>
      <c r="C309" s="4">
        <f t="shared" si="261"/>
        <v>3572.6073420948824</v>
      </c>
      <c r="D309" s="4">
        <f t="shared" si="262"/>
        <v>6809.6270991715455</v>
      </c>
      <c r="E309" s="11">
        <f t="shared" si="243"/>
        <v>2.2555157107558361E-8</v>
      </c>
      <c r="F309" s="11">
        <f t="shared" si="244"/>
        <v>4.5218117592811502E-8</v>
      </c>
      <c r="G309" s="11">
        <f t="shared" si="245"/>
        <v>9.9833883437538844E-8</v>
      </c>
      <c r="H309" s="4">
        <f t="shared" si="263"/>
        <v>320063.21677073755</v>
      </c>
      <c r="I309" s="4">
        <f t="shared" si="264"/>
        <v>344830.44553984614</v>
      </c>
      <c r="J309" s="4">
        <f t="shared" si="265"/>
        <v>59888.322227230135</v>
      </c>
      <c r="K309" s="4">
        <f t="shared" si="233"/>
        <v>248779.36113264065</v>
      </c>
      <c r="L309" s="4">
        <f t="shared" si="234"/>
        <v>96520.667546309953</v>
      </c>
      <c r="M309" s="4">
        <f t="shared" si="235"/>
        <v>8794.6551778901521</v>
      </c>
      <c r="N309" s="11">
        <f t="shared" si="246"/>
        <v>1.8472966028297844E-3</v>
      </c>
      <c r="O309" s="11">
        <f t="shared" si="247"/>
        <v>2.8440166156298297E-3</v>
      </c>
      <c r="P309" s="11">
        <f t="shared" si="248"/>
        <v>2.0590220358081002E-3</v>
      </c>
      <c r="Q309" s="4">
        <f t="shared" si="249"/>
        <v>1877.1701323915547</v>
      </c>
      <c r="R309" s="4">
        <f t="shared" si="250"/>
        <v>6824.3114435568459</v>
      </c>
      <c r="S309" s="4">
        <f t="shared" si="251"/>
        <v>1598.6093809804775</v>
      </c>
      <c r="T309" s="4">
        <f t="shared" si="266"/>
        <v>5.8649980192387385</v>
      </c>
      <c r="U309" s="4">
        <f t="shared" si="267"/>
        <v>19.79033908352584</v>
      </c>
      <c r="V309" s="4">
        <f t="shared" si="268"/>
        <v>26.693173585911858</v>
      </c>
      <c r="W309" s="11">
        <f t="shared" si="252"/>
        <v>-1.219247815263802E-2</v>
      </c>
      <c r="X309" s="11">
        <f t="shared" si="253"/>
        <v>-1.3228699347321071E-2</v>
      </c>
      <c r="Y309" s="11">
        <f t="shared" si="254"/>
        <v>-1.2203590333800474E-2</v>
      </c>
      <c r="Z309" s="4">
        <f t="shared" si="277"/>
        <v>2228.3964001543595</v>
      </c>
      <c r="AA309" s="4">
        <f t="shared" si="269"/>
        <v>35714.469490668416</v>
      </c>
      <c r="AB309" s="4">
        <f t="shared" si="270"/>
        <v>3299.1339044964557</v>
      </c>
      <c r="AC309" s="12">
        <f t="shared" si="271"/>
        <v>1.1747966026466128</v>
      </c>
      <c r="AD309" s="12">
        <f t="shared" si="272"/>
        <v>5.1788732495349405</v>
      </c>
      <c r="AE309" s="12">
        <f t="shared" si="273"/>
        <v>2.042764843798869</v>
      </c>
      <c r="AF309" s="11">
        <f t="shared" si="255"/>
        <v>-2.9039671966837322E-3</v>
      </c>
      <c r="AG309" s="11">
        <f t="shared" si="256"/>
        <v>2.0567434751257441E-3</v>
      </c>
      <c r="AH309" s="11">
        <f t="shared" si="257"/>
        <v>8.257041531207765E-4</v>
      </c>
      <c r="AI309" s="1">
        <f t="shared" si="236"/>
        <v>627405.94969802792</v>
      </c>
      <c r="AJ309" s="1">
        <f t="shared" si="237"/>
        <v>668808.83655682148</v>
      </c>
      <c r="AK309" s="1">
        <f t="shared" si="238"/>
        <v>117130.16289512988</v>
      </c>
      <c r="AL309" s="19">
        <f t="shared" si="289"/>
        <v>72.142120768410408</v>
      </c>
      <c r="AM309" s="19">
        <f t="shared" si="289"/>
        <v>33.896665186191619</v>
      </c>
      <c r="AN309" s="19">
        <f t="shared" si="289"/>
        <v>4.978628637009618</v>
      </c>
      <c r="AO309" s="7">
        <f t="shared" si="288"/>
        <v>1.4374680265653919E-3</v>
      </c>
      <c r="AP309" s="7">
        <f t="shared" si="288"/>
        <v>2.2135927401790577E-3</v>
      </c>
      <c r="AQ309" s="7">
        <f t="shared" si="288"/>
        <v>1.6022871633287787E-3</v>
      </c>
      <c r="AR309" s="1">
        <f t="shared" si="278"/>
        <v>320063.21677073755</v>
      </c>
      <c r="AS309" s="1">
        <f t="shared" si="275"/>
        <v>344830.44553984614</v>
      </c>
      <c r="AT309" s="1">
        <f t="shared" si="276"/>
        <v>59888.322227230135</v>
      </c>
      <c r="AU309" s="1">
        <f t="shared" si="239"/>
        <v>64012.643354147513</v>
      </c>
      <c r="AV309" s="1">
        <f t="shared" si="240"/>
        <v>68966.089107969237</v>
      </c>
      <c r="AW309" s="1">
        <f t="shared" si="241"/>
        <v>11977.664445446027</v>
      </c>
      <c r="AX309" s="16">
        <v>0</v>
      </c>
      <c r="AY309" s="16">
        <v>0</v>
      </c>
      <c r="AZ309" s="16">
        <v>0</v>
      </c>
      <c r="BA309">
        <f t="shared" si="279"/>
        <v>0</v>
      </c>
      <c r="BB309">
        <f t="shared" si="280"/>
        <v>0</v>
      </c>
      <c r="BC309">
        <f t="shared" si="280"/>
        <v>0</v>
      </c>
      <c r="BD309">
        <f t="shared" si="280"/>
        <v>0</v>
      </c>
      <c r="BE309">
        <f t="shared" si="281"/>
        <v>0</v>
      </c>
      <c r="BF309">
        <f t="shared" si="281"/>
        <v>0</v>
      </c>
      <c r="BG309">
        <f t="shared" si="281"/>
        <v>0</v>
      </c>
      <c r="BH309">
        <f t="shared" si="259"/>
        <v>0</v>
      </c>
      <c r="BI309">
        <f t="shared" si="284"/>
        <v>0</v>
      </c>
      <c r="BJ309">
        <f t="shared" si="284"/>
        <v>0</v>
      </c>
      <c r="BK309" s="7">
        <f t="shared" si="282"/>
        <v>3.2338733116493906E-2</v>
      </c>
    </row>
    <row r="310" spans="1:63">
      <c r="A310">
        <f t="shared" si="242"/>
        <v>2264</v>
      </c>
      <c r="B310" s="4">
        <f t="shared" si="260"/>
        <v>1286.5344704306603</v>
      </c>
      <c r="C310" s="4">
        <f t="shared" si="261"/>
        <v>3572.6074955641325</v>
      </c>
      <c r="D310" s="4">
        <f t="shared" si="262"/>
        <v>6809.6277450114876</v>
      </c>
      <c r="E310" s="11">
        <f t="shared" si="243"/>
        <v>2.1427399252180441E-8</v>
      </c>
      <c r="F310" s="11">
        <f t="shared" si="244"/>
        <v>4.2957211713170927E-8</v>
      </c>
      <c r="G310" s="11">
        <f t="shared" si="245"/>
        <v>9.4842189265661899E-8</v>
      </c>
      <c r="H310" s="4">
        <f t="shared" si="263"/>
        <v>320648.56540268142</v>
      </c>
      <c r="I310" s="4">
        <f t="shared" si="264"/>
        <v>345801.36319831747</v>
      </c>
      <c r="J310" s="4">
        <f t="shared" si="265"/>
        <v>60010.406723181623</v>
      </c>
      <c r="K310" s="4">
        <f t="shared" si="233"/>
        <v>249234.33671804075</v>
      </c>
      <c r="L310" s="4">
        <f t="shared" si="234"/>
        <v>96792.43063439682</v>
      </c>
      <c r="M310" s="4">
        <f t="shared" si="235"/>
        <v>8812.5825625553916</v>
      </c>
      <c r="N310" s="11">
        <f t="shared" si="246"/>
        <v>1.8288317138877019E-3</v>
      </c>
      <c r="O310" s="11">
        <f t="shared" si="247"/>
        <v>2.8155947839509921E-3</v>
      </c>
      <c r="P310" s="11">
        <f t="shared" si="248"/>
        <v>2.0384408828568734E-3</v>
      </c>
      <c r="Q310" s="4">
        <f t="shared" si="249"/>
        <v>1857.6739875170026</v>
      </c>
      <c r="R310" s="4">
        <f t="shared" si="250"/>
        <v>6752.995282225138</v>
      </c>
      <c r="S310" s="4">
        <f t="shared" si="251"/>
        <v>1582.3196602973023</v>
      </c>
      <c r="T310" s="4">
        <f t="shared" si="266"/>
        <v>5.7934891590239053</v>
      </c>
      <c r="U310" s="4">
        <f t="shared" si="267"/>
        <v>19.528538637808339</v>
      </c>
      <c r="V310" s="4">
        <f t="shared" si="268"/>
        <v>26.367421030760365</v>
      </c>
      <c r="W310" s="11">
        <f t="shared" si="252"/>
        <v>-1.219247815263802E-2</v>
      </c>
      <c r="X310" s="11">
        <f t="shared" si="253"/>
        <v>-1.3228699347321071E-2</v>
      </c>
      <c r="Y310" s="11">
        <f t="shared" si="254"/>
        <v>-1.2203590333800474E-2</v>
      </c>
      <c r="Z310" s="4">
        <f t="shared" si="277"/>
        <v>2198.8889953188836</v>
      </c>
      <c r="AA310" s="4">
        <f t="shared" si="269"/>
        <v>35414.933911237036</v>
      </c>
      <c r="AB310" s="4">
        <f t="shared" si="270"/>
        <v>3268.27944791449</v>
      </c>
      <c r="AC310" s="12">
        <f t="shared" si="271"/>
        <v>1.1713850318497516</v>
      </c>
      <c r="AD310" s="12">
        <f t="shared" si="272"/>
        <v>5.1895248632994244</v>
      </c>
      <c r="AE310" s="12">
        <f t="shared" si="273"/>
        <v>2.0444515632142428</v>
      </c>
      <c r="AF310" s="11">
        <f t="shared" si="255"/>
        <v>-2.9039671966837322E-3</v>
      </c>
      <c r="AG310" s="11">
        <f t="shared" si="256"/>
        <v>2.0567434751257441E-3</v>
      </c>
      <c r="AH310" s="11">
        <f t="shared" si="257"/>
        <v>8.257041531207765E-4</v>
      </c>
      <c r="AI310" s="1">
        <f t="shared" si="236"/>
        <v>628677.99808237271</v>
      </c>
      <c r="AJ310" s="1">
        <f t="shared" si="237"/>
        <v>670894.04200910858</v>
      </c>
      <c r="AK310" s="1">
        <f t="shared" si="238"/>
        <v>117394.81105106292</v>
      </c>
      <c r="AL310" s="19">
        <f t="shared" si="289"/>
        <v>72.244785740463882</v>
      </c>
      <c r="AM310" s="19">
        <f t="shared" si="289"/>
        <v>33.970948264044324</v>
      </c>
      <c r="AN310" s="19">
        <f t="shared" si="289"/>
        <v>4.9865260578381188</v>
      </c>
      <c r="AO310" s="7">
        <f t="shared" si="288"/>
        <v>1.4230933462997381E-3</v>
      </c>
      <c r="AP310" s="7">
        <f t="shared" si="288"/>
        <v>2.191456812777267E-3</v>
      </c>
      <c r="AQ310" s="7">
        <f t="shared" si="288"/>
        <v>1.5862642916954909E-3</v>
      </c>
      <c r="AR310" s="1">
        <f t="shared" si="278"/>
        <v>320648.56540268142</v>
      </c>
      <c r="AS310" s="1">
        <f t="shared" si="275"/>
        <v>345801.36319831747</v>
      </c>
      <c r="AT310" s="1">
        <f t="shared" si="276"/>
        <v>60010.406723181623</v>
      </c>
      <c r="AU310" s="1">
        <f t="shared" si="239"/>
        <v>64129.713080536283</v>
      </c>
      <c r="AV310" s="1">
        <f t="shared" si="240"/>
        <v>69160.272639663497</v>
      </c>
      <c r="AW310" s="1">
        <f t="shared" si="241"/>
        <v>12002.081344636325</v>
      </c>
      <c r="AX310" s="16">
        <v>0</v>
      </c>
      <c r="AY310" s="16">
        <v>0</v>
      </c>
      <c r="AZ310" s="16">
        <v>0</v>
      </c>
      <c r="BA310">
        <f t="shared" si="279"/>
        <v>0</v>
      </c>
      <c r="BB310">
        <f t="shared" si="280"/>
        <v>0</v>
      </c>
      <c r="BC310">
        <f t="shared" si="280"/>
        <v>0</v>
      </c>
      <c r="BD310">
        <f t="shared" si="280"/>
        <v>0</v>
      </c>
      <c r="BE310">
        <f t="shared" si="281"/>
        <v>0</v>
      </c>
      <c r="BF310">
        <f t="shared" si="281"/>
        <v>0</v>
      </c>
      <c r="BG310">
        <f t="shared" si="281"/>
        <v>0</v>
      </c>
      <c r="BH310">
        <f t="shared" si="259"/>
        <v>0</v>
      </c>
      <c r="BI310">
        <f t="shared" si="284"/>
        <v>0</v>
      </c>
      <c r="BJ310">
        <f t="shared" si="284"/>
        <v>0</v>
      </c>
      <c r="BK310" s="7">
        <f t="shared" si="282"/>
        <v>3.2315591920735159E-2</v>
      </c>
    </row>
    <row r="311" spans="1:63">
      <c r="A311">
        <f t="shared" si="242"/>
        <v>2265</v>
      </c>
      <c r="B311" s="4">
        <f t="shared" si="260"/>
        <v>1286.5344966193936</v>
      </c>
      <c r="C311" s="4">
        <f t="shared" si="261"/>
        <v>3572.6076413599267</v>
      </c>
      <c r="D311" s="4">
        <f t="shared" si="262"/>
        <v>6809.6283585594911</v>
      </c>
      <c r="E311" s="11">
        <f t="shared" si="243"/>
        <v>2.0356029289571418E-8</v>
      </c>
      <c r="F311" s="11">
        <f t="shared" si="244"/>
        <v>4.0809351127512381E-8</v>
      </c>
      <c r="G311" s="11">
        <f t="shared" si="245"/>
        <v>9.0100079802378801E-8</v>
      </c>
      <c r="H311" s="4">
        <f t="shared" si="263"/>
        <v>321229.12262773351</v>
      </c>
      <c r="I311" s="4">
        <f t="shared" si="264"/>
        <v>346765.28372695105</v>
      </c>
      <c r="J311" s="4">
        <f t="shared" si="265"/>
        <v>60131.51706685932</v>
      </c>
      <c r="K311" s="4">
        <f t="shared" si="233"/>
        <v>249685.58827751779</v>
      </c>
      <c r="L311" s="4">
        <f t="shared" si="234"/>
        <v>97062.235357855723</v>
      </c>
      <c r="M311" s="4">
        <f t="shared" si="235"/>
        <v>8830.3669305647018</v>
      </c>
      <c r="N311" s="11">
        <f t="shared" si="246"/>
        <v>1.8105513285977537E-3</v>
      </c>
      <c r="O311" s="11">
        <f t="shared" si="247"/>
        <v>2.7874568464760774E-3</v>
      </c>
      <c r="P311" s="11">
        <f t="shared" si="248"/>
        <v>2.0180654062607051E-3</v>
      </c>
      <c r="Q311" s="4">
        <f t="shared" si="249"/>
        <v>1838.3467811841099</v>
      </c>
      <c r="R311" s="4">
        <f t="shared" si="250"/>
        <v>6682.2368807319644</v>
      </c>
      <c r="S311" s="4">
        <f t="shared" si="251"/>
        <v>1566.1640762610307</v>
      </c>
      <c r="T311" s="4">
        <f t="shared" si="266"/>
        <v>5.7228521690249607</v>
      </c>
      <c r="U311" s="4">
        <f t="shared" si="267"/>
        <v>19.270201471476231</v>
      </c>
      <c r="V311" s="4">
        <f t="shared" si="268"/>
        <v>26.045643826342129</v>
      </c>
      <c r="W311" s="11">
        <f t="shared" si="252"/>
        <v>-1.219247815263802E-2</v>
      </c>
      <c r="X311" s="11">
        <f t="shared" si="253"/>
        <v>-1.3228699347321071E-2</v>
      </c>
      <c r="Y311" s="11">
        <f t="shared" si="254"/>
        <v>-1.2203590333800474E-2</v>
      </c>
      <c r="Z311" s="4">
        <f t="shared" si="277"/>
        <v>2169.7323208509538</v>
      </c>
      <c r="AA311" s="4">
        <f t="shared" si="269"/>
        <v>35116.915158520758</v>
      </c>
      <c r="AB311" s="4">
        <f t="shared" si="270"/>
        <v>3237.6470360378016</v>
      </c>
      <c r="AC311" s="12">
        <f t="shared" si="271"/>
        <v>1.1679833681425735</v>
      </c>
      <c r="AD311" s="12">
        <f t="shared" si="272"/>
        <v>5.200198384701018</v>
      </c>
      <c r="AE311" s="12">
        <f t="shared" si="273"/>
        <v>2.046139675360843</v>
      </c>
      <c r="AF311" s="11">
        <f t="shared" si="255"/>
        <v>-2.9039671966837322E-3</v>
      </c>
      <c r="AG311" s="11">
        <f t="shared" si="256"/>
        <v>2.0567434751257441E-3</v>
      </c>
      <c r="AH311" s="11">
        <f t="shared" si="257"/>
        <v>8.257041531207765E-4</v>
      </c>
      <c r="AI311" s="1">
        <f t="shared" si="236"/>
        <v>629939.9113546717</v>
      </c>
      <c r="AJ311" s="1">
        <f t="shared" si="237"/>
        <v>672964.9104478613</v>
      </c>
      <c r="AK311" s="1">
        <f t="shared" si="238"/>
        <v>117657.41129059295</v>
      </c>
      <c r="AL311" s="19">
        <f t="shared" si="289"/>
        <v>72.346568703617066</v>
      </c>
      <c r="AM311" s="19">
        <f t="shared" si="289"/>
        <v>34.044649671393969</v>
      </c>
      <c r="AN311" s="19">
        <f t="shared" si="289"/>
        <v>4.9943569065810252</v>
      </c>
      <c r="AO311" s="7">
        <f t="shared" si="288"/>
        <v>1.4088624128367406E-3</v>
      </c>
      <c r="AP311" s="7">
        <f t="shared" si="288"/>
        <v>2.1695422446494942E-3</v>
      </c>
      <c r="AQ311" s="7">
        <f t="shared" si="288"/>
        <v>1.570401648778536E-3</v>
      </c>
      <c r="AR311" s="1">
        <f t="shared" si="278"/>
        <v>321229.12262773351</v>
      </c>
      <c r="AS311" s="1">
        <f t="shared" si="275"/>
        <v>346765.28372695105</v>
      </c>
      <c r="AT311" s="1">
        <f t="shared" si="276"/>
        <v>60131.51706685932</v>
      </c>
      <c r="AU311" s="1">
        <f t="shared" si="239"/>
        <v>64245.824525546705</v>
      </c>
      <c r="AV311" s="1">
        <f t="shared" si="240"/>
        <v>69353.056745390219</v>
      </c>
      <c r="AW311" s="1">
        <f t="shared" si="241"/>
        <v>12026.303413371865</v>
      </c>
      <c r="AX311" s="16">
        <v>0</v>
      </c>
      <c r="AY311" s="16">
        <v>0</v>
      </c>
      <c r="AZ311" s="16">
        <v>0</v>
      </c>
      <c r="BA311">
        <f t="shared" si="279"/>
        <v>0</v>
      </c>
      <c r="BB311">
        <f t="shared" si="280"/>
        <v>0</v>
      </c>
      <c r="BC311">
        <f t="shared" si="280"/>
        <v>0</v>
      </c>
      <c r="BD311">
        <f t="shared" si="280"/>
        <v>0</v>
      </c>
      <c r="BE311">
        <f t="shared" si="281"/>
        <v>0</v>
      </c>
      <c r="BF311">
        <f t="shared" si="281"/>
        <v>0</v>
      </c>
      <c r="BG311">
        <f t="shared" si="281"/>
        <v>0</v>
      </c>
      <c r="BH311">
        <f t="shared" si="259"/>
        <v>0</v>
      </c>
      <c r="BI311">
        <f t="shared" si="284"/>
        <v>0</v>
      </c>
      <c r="BJ311">
        <f t="shared" si="284"/>
        <v>0</v>
      </c>
      <c r="BK311" s="7">
        <f t="shared" si="282"/>
        <v>3.2292677245414597E-2</v>
      </c>
    </row>
    <row r="312" spans="1:63">
      <c r="A312">
        <f t="shared" si="242"/>
        <v>2266</v>
      </c>
      <c r="B312" s="4">
        <f t="shared" si="260"/>
        <v>1286.534521498691</v>
      </c>
      <c r="C312" s="4">
        <f t="shared" si="261"/>
        <v>3572.6077798659367</v>
      </c>
      <c r="D312" s="4">
        <f t="shared" si="262"/>
        <v>6809.6289414301473</v>
      </c>
      <c r="E312" s="11">
        <f t="shared" si="243"/>
        <v>1.9338227825092845E-8</v>
      </c>
      <c r="F312" s="11">
        <f t="shared" si="244"/>
        <v>3.8768883571136761E-8</v>
      </c>
      <c r="G312" s="11">
        <f t="shared" si="245"/>
        <v>8.5595075812259863E-8</v>
      </c>
      <c r="H312" s="4">
        <f t="shared" si="263"/>
        <v>321804.91714949987</v>
      </c>
      <c r="I312" s="4">
        <f t="shared" si="264"/>
        <v>347722.23067406687</v>
      </c>
      <c r="J312" s="4">
        <f t="shared" si="265"/>
        <v>60251.65859420062</v>
      </c>
      <c r="K312" s="4">
        <f t="shared" si="233"/>
        <v>250133.13811014383</v>
      </c>
      <c r="L312" s="4">
        <f t="shared" si="234"/>
        <v>97330.088299565658</v>
      </c>
      <c r="M312" s="4">
        <f t="shared" si="235"/>
        <v>8848.0090636989498</v>
      </c>
      <c r="N312" s="11">
        <f t="shared" si="246"/>
        <v>1.79245360420488E-3</v>
      </c>
      <c r="O312" s="11">
        <f t="shared" si="247"/>
        <v>2.7595999692608952E-3</v>
      </c>
      <c r="P312" s="11">
        <f t="shared" si="248"/>
        <v>1.9978935499478379E-3</v>
      </c>
      <c r="Q312" s="4">
        <f t="shared" si="249"/>
        <v>1819.1877886507273</v>
      </c>
      <c r="R312" s="4">
        <f t="shared" si="250"/>
        <v>6612.0361939073837</v>
      </c>
      <c r="S312" s="4">
        <f t="shared" si="251"/>
        <v>1550.1422278801247</v>
      </c>
      <c r="T312" s="4">
        <f t="shared" si="266"/>
        <v>5.6530764189833471</v>
      </c>
      <c r="U312" s="4">
        <f t="shared" si="267"/>
        <v>19.015281769847768</v>
      </c>
      <c r="V312" s="4">
        <f t="shared" si="268"/>
        <v>25.727793459105371</v>
      </c>
      <c r="W312" s="11">
        <f t="shared" si="252"/>
        <v>-1.219247815263802E-2</v>
      </c>
      <c r="X312" s="11">
        <f t="shared" si="253"/>
        <v>-1.3228699347321071E-2</v>
      </c>
      <c r="Y312" s="11">
        <f t="shared" si="254"/>
        <v>-1.2203590333800474E-2</v>
      </c>
      <c r="Z312" s="4">
        <f t="shared" si="277"/>
        <v>2140.9231875521582</v>
      </c>
      <c r="AA312" s="4">
        <f t="shared" si="269"/>
        <v>34820.42712484044</v>
      </c>
      <c r="AB312" s="4">
        <f t="shared" si="270"/>
        <v>3207.2364982099434</v>
      </c>
      <c r="AC312" s="12">
        <f t="shared" si="271"/>
        <v>1.1645915827552153</v>
      </c>
      <c r="AD312" s="12">
        <f t="shared" si="272"/>
        <v>5.2108938587981113</v>
      </c>
      <c r="AE312" s="12">
        <f t="shared" si="273"/>
        <v>2.0478291813886536</v>
      </c>
      <c r="AF312" s="11">
        <f t="shared" si="255"/>
        <v>-2.9039671966837322E-3</v>
      </c>
      <c r="AG312" s="11">
        <f t="shared" si="256"/>
        <v>2.0567434751257441E-3</v>
      </c>
      <c r="AH312" s="11">
        <f t="shared" si="257"/>
        <v>8.257041531207765E-4</v>
      </c>
      <c r="AI312" s="1">
        <f t="shared" si="236"/>
        <v>631191.74474475125</v>
      </c>
      <c r="AJ312" s="1">
        <f t="shared" si="237"/>
        <v>675021.47614846542</v>
      </c>
      <c r="AK312" s="1">
        <f t="shared" si="238"/>
        <v>117917.97357490553</v>
      </c>
      <c r="AL312" s="19">
        <f t="shared" si="289"/>
        <v>72.447475801347863</v>
      </c>
      <c r="AM312" s="19">
        <f t="shared" si="289"/>
        <v>34.117772364003685</v>
      </c>
      <c r="AN312" s="19">
        <f t="shared" si="289"/>
        <v>5.0021216214385014</v>
      </c>
      <c r="AO312" s="7">
        <f t="shared" si="288"/>
        <v>1.3947737887083731E-3</v>
      </c>
      <c r="AP312" s="7">
        <f t="shared" si="288"/>
        <v>2.1478468222029994E-3</v>
      </c>
      <c r="AQ312" s="7">
        <f t="shared" si="288"/>
        <v>1.5546976322907506E-3</v>
      </c>
      <c r="AR312" s="1">
        <f t="shared" si="278"/>
        <v>321804.91714949987</v>
      </c>
      <c r="AS312" s="1">
        <f t="shared" si="275"/>
        <v>347722.23067406687</v>
      </c>
      <c r="AT312" s="1">
        <f t="shared" si="276"/>
        <v>60251.65859420062</v>
      </c>
      <c r="AU312" s="1">
        <f t="shared" si="239"/>
        <v>64360.983429899978</v>
      </c>
      <c r="AV312" s="1">
        <f t="shared" si="240"/>
        <v>69544.446134813377</v>
      </c>
      <c r="AW312" s="1">
        <f t="shared" si="241"/>
        <v>12050.331718840125</v>
      </c>
      <c r="AX312" s="16">
        <v>0</v>
      </c>
      <c r="AY312" s="16">
        <v>0</v>
      </c>
      <c r="AZ312" s="16">
        <v>0</v>
      </c>
      <c r="BA312">
        <f t="shared" si="279"/>
        <v>0</v>
      </c>
      <c r="BB312">
        <f t="shared" si="280"/>
        <v>0</v>
      </c>
      <c r="BC312">
        <f t="shared" si="280"/>
        <v>0</v>
      </c>
      <c r="BD312">
        <f t="shared" si="280"/>
        <v>0</v>
      </c>
      <c r="BE312">
        <f t="shared" si="281"/>
        <v>0</v>
      </c>
      <c r="BF312">
        <f t="shared" si="281"/>
        <v>0</v>
      </c>
      <c r="BG312">
        <f t="shared" si="281"/>
        <v>0</v>
      </c>
      <c r="BH312">
        <f t="shared" si="259"/>
        <v>0</v>
      </c>
      <c r="BI312">
        <f t="shared" si="284"/>
        <v>0</v>
      </c>
      <c r="BJ312">
        <f t="shared" si="284"/>
        <v>0</v>
      </c>
      <c r="BK312" s="7">
        <f t="shared" si="282"/>
        <v>3.2269986923035149E-2</v>
      </c>
    </row>
    <row r="313" spans="1:63">
      <c r="A313">
        <f t="shared" si="242"/>
        <v>2267</v>
      </c>
      <c r="B313" s="4">
        <f t="shared" si="260"/>
        <v>1286.5345451340238</v>
      </c>
      <c r="C313" s="4">
        <f t="shared" si="261"/>
        <v>3572.6079114466511</v>
      </c>
      <c r="D313" s="4">
        <f t="shared" si="262"/>
        <v>6809.6294951573173</v>
      </c>
      <c r="E313" s="11">
        <f t="shared" si="243"/>
        <v>1.8371316433838203E-8</v>
      </c>
      <c r="F313" s="11">
        <f t="shared" si="244"/>
        <v>3.6830439392579923E-8</v>
      </c>
      <c r="G313" s="11">
        <f t="shared" si="245"/>
        <v>8.1315322021646867E-8</v>
      </c>
      <c r="H313" s="4">
        <f t="shared" si="263"/>
        <v>322375.97771296097</v>
      </c>
      <c r="I313" s="4">
        <f t="shared" si="264"/>
        <v>348672.22807272774</v>
      </c>
      <c r="J313" s="4">
        <f t="shared" si="265"/>
        <v>60370.836661374633</v>
      </c>
      <c r="K313" s="4">
        <f t="shared" ref="K313:K346" si="290">H313/B313*1000</f>
        <v>250577.00854770106</v>
      </c>
      <c r="L313" s="4">
        <f t="shared" ref="L313:L346" si="291">I313/C313*1000</f>
        <v>97595.996178472429</v>
      </c>
      <c r="M313" s="4">
        <f t="shared" ref="M313:M346" si="292">J313/D313*1000</f>
        <v>8865.5097467942232</v>
      </c>
      <c r="N313" s="11">
        <f t="shared" si="246"/>
        <v>1.7745367163697345E-3</v>
      </c>
      <c r="O313" s="11">
        <f t="shared" si="247"/>
        <v>2.732021346660618E-3</v>
      </c>
      <c r="P313" s="11">
        <f t="shared" si="248"/>
        <v>1.9779232784777889E-3</v>
      </c>
      <c r="Q313" s="4">
        <f t="shared" si="249"/>
        <v>1800.1962699317048</v>
      </c>
      <c r="R313" s="4">
        <f t="shared" si="250"/>
        <v>6542.3930538218356</v>
      </c>
      <c r="S313" s="4">
        <f t="shared" si="251"/>
        <v>1534.2536973583135</v>
      </c>
      <c r="T313" s="4">
        <f t="shared" si="266"/>
        <v>5.5841514082496992</v>
      </c>
      <c r="U313" s="4">
        <f t="shared" si="267"/>
        <v>18.763734324309855</v>
      </c>
      <c r="V313" s="4">
        <f t="shared" si="268"/>
        <v>25.413822007537817</v>
      </c>
      <c r="W313" s="11">
        <f t="shared" si="252"/>
        <v>-1.219247815263802E-2</v>
      </c>
      <c r="X313" s="11">
        <f t="shared" si="253"/>
        <v>-1.3228699347321071E-2</v>
      </c>
      <c r="Y313" s="11">
        <f t="shared" si="254"/>
        <v>-1.2203590333800474E-2</v>
      </c>
      <c r="Z313" s="4">
        <f t="shared" si="277"/>
        <v>2112.458409888296</v>
      </c>
      <c r="AA313" s="4">
        <f t="shared" si="269"/>
        <v>34525.483109381465</v>
      </c>
      <c r="AB313" s="4">
        <f t="shared" si="270"/>
        <v>3177.0476266919422</v>
      </c>
      <c r="AC313" s="12">
        <f t="shared" si="271"/>
        <v>1.1612096470013602</v>
      </c>
      <c r="AD313" s="12">
        <f t="shared" si="272"/>
        <v>5.2216113307417675</v>
      </c>
      <c r="AE313" s="12">
        <f t="shared" si="273"/>
        <v>2.0495200824486082</v>
      </c>
      <c r="AF313" s="11">
        <f t="shared" si="255"/>
        <v>-2.9039671966837322E-3</v>
      </c>
      <c r="AG313" s="11">
        <f t="shared" si="256"/>
        <v>2.0567434751257441E-3</v>
      </c>
      <c r="AH313" s="11">
        <f t="shared" si="257"/>
        <v>8.257041531207765E-4</v>
      </c>
      <c r="AI313" s="1">
        <f t="shared" ref="AI313:AI346" si="293">(1-$AI$5)*AI312+AU312</f>
        <v>632433.55370017618</v>
      </c>
      <c r="AJ313" s="1">
        <f t="shared" ref="AJ313:AJ346" si="294">(1-$AI$5)*AJ312+AV312</f>
        <v>677063.77466843231</v>
      </c>
      <c r="AK313" s="1">
        <f t="shared" ref="AK313:AK346" si="295">(1-$AI$5)*AK312+AW312</f>
        <v>118176.5079362551</v>
      </c>
      <c r="AL313" s="19">
        <f t="shared" si="289"/>
        <v>72.547513163250599</v>
      </c>
      <c r="AM313" s="19">
        <f t="shared" si="289"/>
        <v>34.19031931546683</v>
      </c>
      <c r="AN313" s="19">
        <f t="shared" si="289"/>
        <v>5.0098206402133698</v>
      </c>
      <c r="AO313" s="7">
        <f t="shared" si="288"/>
        <v>1.3808260508212894E-3</v>
      </c>
      <c r="AP313" s="7">
        <f t="shared" si="288"/>
        <v>2.1263683539809695E-3</v>
      </c>
      <c r="AQ313" s="7">
        <f t="shared" si="288"/>
        <v>1.5391506559678432E-3</v>
      </c>
      <c r="AR313" s="1">
        <f t="shared" si="278"/>
        <v>322375.97771296097</v>
      </c>
      <c r="AS313" s="1">
        <f t="shared" si="275"/>
        <v>348672.22807272774</v>
      </c>
      <c r="AT313" s="1">
        <f t="shared" si="276"/>
        <v>60370.836661374633</v>
      </c>
      <c r="AU313" s="1">
        <f t="shared" ref="AU313:AU346" si="296">$AU$5*AR313</f>
        <v>64475.195542592199</v>
      </c>
      <c r="AV313" s="1">
        <f t="shared" ref="AV313:AV346" si="297">$AU$5*AS313</f>
        <v>69734.445614545548</v>
      </c>
      <c r="AW313" s="1">
        <f t="shared" ref="AW313:AW346" si="298">$AU$5*AT313</f>
        <v>12074.167332274927</v>
      </c>
      <c r="AX313" s="16">
        <v>0</v>
      </c>
      <c r="AY313" s="16">
        <v>0</v>
      </c>
      <c r="AZ313" s="16">
        <v>0</v>
      </c>
      <c r="BA313">
        <f t="shared" si="279"/>
        <v>0</v>
      </c>
      <c r="BB313">
        <f t="shared" si="280"/>
        <v>0</v>
      </c>
      <c r="BC313">
        <f t="shared" si="280"/>
        <v>0</v>
      </c>
      <c r="BD313">
        <f t="shared" si="280"/>
        <v>0</v>
      </c>
      <c r="BE313">
        <f t="shared" si="281"/>
        <v>0</v>
      </c>
      <c r="BF313">
        <f t="shared" si="281"/>
        <v>0</v>
      </c>
      <c r="BG313">
        <f t="shared" si="281"/>
        <v>0</v>
      </c>
      <c r="BH313">
        <f t="shared" si="259"/>
        <v>0</v>
      </c>
      <c r="BI313">
        <f t="shared" si="284"/>
        <v>0</v>
      </c>
      <c r="BJ313">
        <f t="shared" si="284"/>
        <v>0</v>
      </c>
      <c r="BK313" s="7">
        <f t="shared" si="282"/>
        <v>3.2247518805794878E-2</v>
      </c>
    </row>
    <row r="314" spans="1:63">
      <c r="A314">
        <f t="shared" ref="A314:A347" si="299">1+A313</f>
        <v>2268</v>
      </c>
      <c r="B314" s="4">
        <f t="shared" si="260"/>
        <v>1286.5345675875903</v>
      </c>
      <c r="C314" s="4">
        <f t="shared" si="261"/>
        <v>3572.6080364483341</v>
      </c>
      <c r="D314" s="4">
        <f t="shared" si="262"/>
        <v>6809.6300211981716</v>
      </c>
      <c r="E314" s="11">
        <f t="shared" ref="E314:E346" si="300">E313*$E$5</f>
        <v>1.7452750612146291E-8</v>
      </c>
      <c r="F314" s="11">
        <f t="shared" ref="F314:F346" si="301">F313*$E$5</f>
        <v>3.4988917422950927E-8</v>
      </c>
      <c r="G314" s="11">
        <f t="shared" ref="G314:G346" si="302">G313*$E$5</f>
        <v>7.724955592056452E-8</v>
      </c>
      <c r="H314" s="4">
        <f t="shared" si="263"/>
        <v>322942.33309899684</v>
      </c>
      <c r="I314" s="4">
        <f t="shared" si="264"/>
        <v>349615.30042685155</v>
      </c>
      <c r="J314" s="4">
        <f t="shared" si="265"/>
        <v>60489.056643501441</v>
      </c>
      <c r="K314" s="4">
        <f t="shared" si="290"/>
        <v>251017.22195040059</v>
      </c>
      <c r="L314" s="4">
        <f t="shared" si="291"/>
        <v>97859.96584568439</v>
      </c>
      <c r="M314" s="4">
        <f t="shared" si="292"/>
        <v>8882.8697675499025</v>
      </c>
      <c r="N314" s="11">
        <f t="shared" ref="N314:N346" si="303">K314/K313-1</f>
        <v>1.7567988589652916E-3</v>
      </c>
      <c r="O314" s="11">
        <f t="shared" ref="O314:O346" si="304">L314/L313-1</f>
        <v>2.7047182010340176E-3</v>
      </c>
      <c r="P314" s="11">
        <f t="shared" ref="P314:P346" si="305">M314/M313-1</f>
        <v>1.9581525768392893E-3</v>
      </c>
      <c r="Q314" s="4">
        <f t="shared" ref="Q314:Q346" si="306">T314*H314/1000</f>
        <v>1781.3714703617422</v>
      </c>
      <c r="R314" s="4">
        <f t="shared" ref="R314:R346" si="307">U314*I314/1000</f>
        <v>6473.3071729710709</v>
      </c>
      <c r="S314" s="4">
        <f t="shared" ref="S314:S346" si="308">V314*J314/1000</f>
        <v>1518.4980506209438</v>
      </c>
      <c r="T314" s="4">
        <f t="shared" si="266"/>
        <v>5.5160667642035923</v>
      </c>
      <c r="U314" s="4">
        <f t="shared" si="267"/>
        <v>18.515514524300553</v>
      </c>
      <c r="V314" s="4">
        <f t="shared" si="268"/>
        <v>25.103682134941703</v>
      </c>
      <c r="W314" s="11">
        <f t="shared" ref="W314:W346" si="309">T$5-1</f>
        <v>-1.219247815263802E-2</v>
      </c>
      <c r="X314" s="11">
        <f t="shared" ref="X314:X346" si="310">U$5-1</f>
        <v>-1.3228699347321071E-2</v>
      </c>
      <c r="Y314" s="11">
        <f t="shared" ref="Y314:Y346" si="311">V$5-1</f>
        <v>-1.2203590333800474E-2</v>
      </c>
      <c r="Z314" s="4">
        <f t="shared" si="277"/>
        <v>2084.3348067937773</v>
      </c>
      <c r="AA314" s="4">
        <f t="shared" si="269"/>
        <v>34232.095828563142</v>
      </c>
      <c r="AB314" s="4">
        <f t="shared" si="270"/>
        <v>3147.0801776105013</v>
      </c>
      <c r="AC314" s="12">
        <f t="shared" si="271"/>
        <v>1.1578375322779955</v>
      </c>
      <c r="AD314" s="12">
        <f t="shared" si="272"/>
        <v>5.2323508457759136</v>
      </c>
      <c r="AE314" s="12">
        <f t="shared" si="273"/>
        <v>2.0512123796925903</v>
      </c>
      <c r="AF314" s="11">
        <f t="shared" ref="AF314:AF346" si="312">AC$5-1</f>
        <v>-2.9039671966837322E-3</v>
      </c>
      <c r="AG314" s="11">
        <f t="shared" ref="AG314:AG346" si="313">AD$5-1</f>
        <v>2.0567434751257441E-3</v>
      </c>
      <c r="AH314" s="11">
        <f t="shared" ref="AH314:AH346" si="314">AE$5-1</f>
        <v>8.257041531207765E-4</v>
      </c>
      <c r="AI314" s="1">
        <f t="shared" si="293"/>
        <v>633665.39387275081</v>
      </c>
      <c r="AJ314" s="1">
        <f t="shared" si="294"/>
        <v>679091.84281613468</v>
      </c>
      <c r="AK314" s="1">
        <f t="shared" si="295"/>
        <v>118433.02447490452</v>
      </c>
      <c r="AL314" s="19">
        <f t="shared" si="289"/>
        <v>72.646686904387735</v>
      </c>
      <c r="AM314" s="19">
        <f t="shared" si="289"/>
        <v>34.2622935163417</v>
      </c>
      <c r="AN314" s="19">
        <f t="shared" si="289"/>
        <v>5.0174544002507888</v>
      </c>
      <c r="AO314" s="7">
        <f t="shared" ref="AO314:AQ329" si="315">AO$5*AO313</f>
        <v>1.3670177903130764E-3</v>
      </c>
      <c r="AP314" s="7">
        <f t="shared" si="315"/>
        <v>2.1051046704411596E-3</v>
      </c>
      <c r="AQ314" s="7">
        <f t="shared" si="315"/>
        <v>1.5237591494081646E-3</v>
      </c>
      <c r="AR314" s="1">
        <f t="shared" si="278"/>
        <v>322942.33309899684</v>
      </c>
      <c r="AS314" s="1">
        <f t="shared" si="275"/>
        <v>349615.30042685155</v>
      </c>
      <c r="AT314" s="1">
        <f t="shared" si="276"/>
        <v>60489.056643501441</v>
      </c>
      <c r="AU314" s="1">
        <f t="shared" si="296"/>
        <v>64588.466619799372</v>
      </c>
      <c r="AV314" s="1">
        <f t="shared" si="297"/>
        <v>69923.060085370307</v>
      </c>
      <c r="AW314" s="1">
        <f t="shared" si="298"/>
        <v>12097.811328700289</v>
      </c>
      <c r="AX314" s="16">
        <v>0</v>
      </c>
      <c r="AY314" s="16">
        <v>0</v>
      </c>
      <c r="AZ314" s="16">
        <v>0</v>
      </c>
      <c r="BA314">
        <f t="shared" si="279"/>
        <v>0</v>
      </c>
      <c r="BB314">
        <f t="shared" si="280"/>
        <v>0</v>
      </c>
      <c r="BC314">
        <f t="shared" si="280"/>
        <v>0</v>
      </c>
      <c r="BD314">
        <f t="shared" si="280"/>
        <v>0</v>
      </c>
      <c r="BE314">
        <f t="shared" si="281"/>
        <v>0</v>
      </c>
      <c r="BF314">
        <f t="shared" si="281"/>
        <v>0</v>
      </c>
      <c r="BG314">
        <f t="shared" si="281"/>
        <v>0</v>
      </c>
      <c r="BH314">
        <f t="shared" si="259"/>
        <v>0</v>
      </c>
      <c r="BI314">
        <f t="shared" si="284"/>
        <v>0</v>
      </c>
      <c r="BJ314">
        <f t="shared" si="284"/>
        <v>0</v>
      </c>
      <c r="BK314" s="7">
        <f t="shared" si="282"/>
        <v>3.2225270765422004E-2</v>
      </c>
    </row>
    <row r="315" spans="1:63">
      <c r="A315">
        <f t="shared" si="299"/>
        <v>2269</v>
      </c>
      <c r="B315" s="4">
        <f t="shared" si="260"/>
        <v>1286.5345889184789</v>
      </c>
      <c r="C315" s="4">
        <f t="shared" si="261"/>
        <v>3572.6081551999378</v>
      </c>
      <c r="D315" s="4">
        <f t="shared" si="262"/>
        <v>6809.6305209370221</v>
      </c>
      <c r="E315" s="11">
        <f t="shared" si="300"/>
        <v>1.6580113081538975E-8</v>
      </c>
      <c r="F315" s="11">
        <f t="shared" si="301"/>
        <v>3.3239471551803377E-8</v>
      </c>
      <c r="G315" s="11">
        <f t="shared" si="302"/>
        <v>7.3387078124536289E-8</v>
      </c>
      <c r="H315" s="4">
        <f t="shared" si="263"/>
        <v>323504.01211903378</v>
      </c>
      <c r="I315" s="4">
        <f t="shared" si="264"/>
        <v>350551.47269751667</v>
      </c>
      <c r="J315" s="4">
        <f t="shared" si="265"/>
        <v>60606.323933395674</v>
      </c>
      <c r="K315" s="4">
        <f t="shared" si="290"/>
        <v>251453.80070269731</v>
      </c>
      <c r="L315" s="4">
        <f t="shared" si="291"/>
        <v>98122.004280622932</v>
      </c>
      <c r="M315" s="4">
        <f t="shared" si="292"/>
        <v>8900.0899163404374</v>
      </c>
      <c r="N315" s="11">
        <f t="shared" si="303"/>
        <v>1.739238243912089E-3</v>
      </c>
      <c r="O315" s="11">
        <f t="shared" si="304"/>
        <v>2.6776877824763456E-3</v>
      </c>
      <c r="P315" s="11">
        <f t="shared" si="305"/>
        <v>1.9385794502404519E-3</v>
      </c>
      <c r="Q315" s="4">
        <f t="shared" si="306"/>
        <v>1762.7126211473412</v>
      </c>
      <c r="R315" s="4">
        <f t="shared" si="307"/>
        <v>6404.7781474167004</v>
      </c>
      <c r="S315" s="4">
        <f t="shared" si="308"/>
        <v>1502.8748378320529</v>
      </c>
      <c r="T315" s="4">
        <f t="shared" si="266"/>
        <v>5.448812240692547</v>
      </c>
      <c r="U315" s="4">
        <f t="shared" si="267"/>
        <v>18.270578349397624</v>
      </c>
      <c r="V315" s="4">
        <f t="shared" si="268"/>
        <v>24.797327082296928</v>
      </c>
      <c r="W315" s="11">
        <f t="shared" si="309"/>
        <v>-1.219247815263802E-2</v>
      </c>
      <c r="X315" s="11">
        <f t="shared" si="310"/>
        <v>-1.3228699347321071E-2</v>
      </c>
      <c r="Y315" s="11">
        <f t="shared" si="311"/>
        <v>-1.2203590333800474E-2</v>
      </c>
      <c r="Z315" s="4">
        <f t="shared" si="277"/>
        <v>2056.5492024499749</v>
      </c>
      <c r="AA315" s="4">
        <f t="shared" si="269"/>
        <v>33940.277426343237</v>
      </c>
      <c r="AB315" s="4">
        <f t="shared" si="270"/>
        <v>3117.3338718921054</v>
      </c>
      <c r="AC315" s="12">
        <f t="shared" si="271"/>
        <v>1.154475210065171</v>
      </c>
      <c r="AD315" s="12">
        <f t="shared" si="272"/>
        <v>5.2431124492375316</v>
      </c>
      <c r="AE315" s="12">
        <f t="shared" si="273"/>
        <v>2.0529060742734351</v>
      </c>
      <c r="AF315" s="11">
        <f t="shared" si="312"/>
        <v>-2.9039671966837322E-3</v>
      </c>
      <c r="AG315" s="11">
        <f t="shared" si="313"/>
        <v>2.0567434751257441E-3</v>
      </c>
      <c r="AH315" s="11">
        <f t="shared" si="314"/>
        <v>8.257041531207765E-4</v>
      </c>
      <c r="AI315" s="1">
        <f t="shared" si="293"/>
        <v>634887.32110527507</v>
      </c>
      <c r="AJ315" s="1">
        <f t="shared" si="294"/>
        <v>681105.71861989156</v>
      </c>
      <c r="AK315" s="1">
        <f t="shared" si="295"/>
        <v>118687.53335611436</v>
      </c>
      <c r="AL315" s="19">
        <f t="shared" si="289"/>
        <v>72.745003124659277</v>
      </c>
      <c r="AM315" s="19">
        <f t="shared" si="289"/>
        <v>34.333697973301966</v>
      </c>
      <c r="AN315" s="19">
        <f t="shared" si="289"/>
        <v>5.0250233383794178</v>
      </c>
      <c r="AO315" s="7">
        <f t="shared" si="315"/>
        <v>1.3533476124099456E-3</v>
      </c>
      <c r="AP315" s="7">
        <f t="shared" si="315"/>
        <v>2.0840536237367482E-3</v>
      </c>
      <c r="AQ315" s="7">
        <f t="shared" si="315"/>
        <v>1.5085215579140831E-3</v>
      </c>
      <c r="AR315" s="1">
        <f t="shared" si="278"/>
        <v>323504.01211903378</v>
      </c>
      <c r="AS315" s="1">
        <f t="shared" si="275"/>
        <v>350551.47269751667</v>
      </c>
      <c r="AT315" s="1">
        <f t="shared" si="276"/>
        <v>60606.323933395674</v>
      </c>
      <c r="AU315" s="1">
        <f t="shared" si="296"/>
        <v>64700.802423806759</v>
      </c>
      <c r="AV315" s="1">
        <f t="shared" si="297"/>
        <v>70110.294539503331</v>
      </c>
      <c r="AW315" s="1">
        <f t="shared" si="298"/>
        <v>12121.264786679136</v>
      </c>
      <c r="AX315" s="16">
        <v>0</v>
      </c>
      <c r="AY315" s="16">
        <v>0</v>
      </c>
      <c r="AZ315" s="16">
        <v>0</v>
      </c>
      <c r="BA315">
        <f t="shared" si="279"/>
        <v>0</v>
      </c>
      <c r="BB315">
        <f t="shared" si="280"/>
        <v>0</v>
      </c>
      <c r="BC315">
        <f t="shared" si="280"/>
        <v>0</v>
      </c>
      <c r="BD315">
        <f t="shared" si="280"/>
        <v>0</v>
      </c>
      <c r="BE315">
        <f t="shared" si="281"/>
        <v>0</v>
      </c>
      <c r="BF315">
        <f t="shared" si="281"/>
        <v>0</v>
      </c>
      <c r="BG315">
        <f t="shared" si="281"/>
        <v>0</v>
      </c>
      <c r="BH315">
        <f t="shared" si="259"/>
        <v>0</v>
      </c>
      <c r="BI315">
        <f t="shared" si="284"/>
        <v>0</v>
      </c>
      <c r="BJ315">
        <f t="shared" si="284"/>
        <v>0</v>
      </c>
      <c r="BK315" s="7">
        <f t="shared" si="282"/>
        <v>3.2203240693030794E-2</v>
      </c>
    </row>
    <row r="316" spans="1:63">
      <c r="A316">
        <f t="shared" si="299"/>
        <v>2270</v>
      </c>
      <c r="B316" s="4">
        <f t="shared" si="260"/>
        <v>1286.5346091828235</v>
      </c>
      <c r="C316" s="4">
        <f t="shared" si="261"/>
        <v>3572.6082680139643</v>
      </c>
      <c r="D316" s="4">
        <f t="shared" si="262"/>
        <v>6809.6309956889654</v>
      </c>
      <c r="E316" s="11">
        <f t="shared" si="300"/>
        <v>1.5751107427462027E-8</v>
      </c>
      <c r="F316" s="11">
        <f t="shared" si="301"/>
        <v>3.1577497974213206E-8</v>
      </c>
      <c r="G316" s="11">
        <f t="shared" si="302"/>
        <v>6.9717724218309475E-8</v>
      </c>
      <c r="H316" s="4">
        <f t="shared" si="263"/>
        <v>324061.04360980203</v>
      </c>
      <c r="I316" s="4">
        <f t="shared" si="264"/>
        <v>351480.77028945251</v>
      </c>
      <c r="J316" s="4">
        <f t="shared" si="265"/>
        <v>60722.643940332848</v>
      </c>
      <c r="K316" s="4">
        <f t="shared" si="290"/>
        <v>251886.76720919152</v>
      </c>
      <c r="L316" s="4">
        <f t="shared" si="291"/>
        <v>98382.118587225603</v>
      </c>
      <c r="M316" s="4">
        <f t="shared" si="292"/>
        <v>8917.1709860306801</v>
      </c>
      <c r="N316" s="11">
        <f t="shared" si="303"/>
        <v>1.7218531009841609E-3</v>
      </c>
      <c r="O316" s="11">
        <f t="shared" si="304"/>
        <v>2.6509273685315637E-3</v>
      </c>
      <c r="P316" s="11">
        <f t="shared" si="305"/>
        <v>1.9192019238909452E-3</v>
      </c>
      <c r="Q316" s="4">
        <f t="shared" si="306"/>
        <v>1744.2189399079173</v>
      </c>
      <c r="R316" s="4">
        <f t="shared" si="307"/>
        <v>6336.8054598820809</v>
      </c>
      <c r="S316" s="4">
        <f t="shared" si="308"/>
        <v>1487.3835939022099</v>
      </c>
      <c r="T316" s="4">
        <f t="shared" si="266"/>
        <v>5.3823777164900761</v>
      </c>
      <c r="U316" s="4">
        <f t="shared" si="267"/>
        <v>18.028882361511769</v>
      </c>
      <c r="V316" s="4">
        <f t="shared" si="268"/>
        <v>24.494710661211322</v>
      </c>
      <c r="W316" s="11">
        <f t="shared" si="309"/>
        <v>-1.219247815263802E-2</v>
      </c>
      <c r="X316" s="11">
        <f t="shared" si="310"/>
        <v>-1.3228699347321071E-2</v>
      </c>
      <c r="Y316" s="11">
        <f t="shared" si="311"/>
        <v>-1.2203590333800474E-2</v>
      </c>
      <c r="Z316" s="4">
        <f t="shared" si="277"/>
        <v>2029.0984270381298</v>
      </c>
      <c r="AA316" s="4">
        <f t="shared" si="269"/>
        <v>33650.039484455257</v>
      </c>
      <c r="AB316" s="4">
        <f t="shared" si="270"/>
        <v>3087.8083961830571</v>
      </c>
      <c r="AC316" s="12">
        <f t="shared" si="271"/>
        <v>1.1511226519257571</v>
      </c>
      <c r="AD316" s="12">
        <f t="shared" si="272"/>
        <v>5.2538961865568519</v>
      </c>
      <c r="AE316" s="12">
        <f t="shared" si="273"/>
        <v>2.0546011673449294</v>
      </c>
      <c r="AF316" s="11">
        <f t="shared" si="312"/>
        <v>-2.9039671966837322E-3</v>
      </c>
      <c r="AG316" s="11">
        <f t="shared" si="313"/>
        <v>2.0567434751257441E-3</v>
      </c>
      <c r="AH316" s="11">
        <f t="shared" si="314"/>
        <v>8.257041531207765E-4</v>
      </c>
      <c r="AI316" s="1">
        <f t="shared" si="293"/>
        <v>636099.39141855435</v>
      </c>
      <c r="AJ316" s="1">
        <f t="shared" si="294"/>
        <v>683105.44129740575</v>
      </c>
      <c r="AK316" s="1">
        <f t="shared" si="295"/>
        <v>118940.04480718207</v>
      </c>
      <c r="AL316" s="19">
        <f t="shared" si="289"/>
        <v>72.84246790818986</v>
      </c>
      <c r="AM316" s="19">
        <f t="shared" si="289"/>
        <v>34.404535708302731</v>
      </c>
      <c r="AN316" s="19">
        <f t="shared" si="289"/>
        <v>5.032527890854035</v>
      </c>
      <c r="AO316" s="7">
        <f t="shared" si="315"/>
        <v>1.3398141362858463E-3</v>
      </c>
      <c r="AP316" s="7">
        <f t="shared" si="315"/>
        <v>2.0632130874993805E-3</v>
      </c>
      <c r="AQ316" s="7">
        <f t="shared" si="315"/>
        <v>1.4934363423349422E-3</v>
      </c>
      <c r="AR316" s="1">
        <f t="shared" si="278"/>
        <v>324061.04360980203</v>
      </c>
      <c r="AS316" s="1">
        <f t="shared" si="275"/>
        <v>351480.77028945251</v>
      </c>
      <c r="AT316" s="1">
        <f t="shared" si="276"/>
        <v>60722.643940332848</v>
      </c>
      <c r="AU316" s="1">
        <f t="shared" si="296"/>
        <v>64812.208721960407</v>
      </c>
      <c r="AV316" s="1">
        <f t="shared" si="297"/>
        <v>70296.154057890511</v>
      </c>
      <c r="AW316" s="1">
        <f t="shared" si="298"/>
        <v>12144.528788066571</v>
      </c>
      <c r="AX316" s="16">
        <v>0</v>
      </c>
      <c r="AY316" s="16">
        <v>0</v>
      </c>
      <c r="AZ316" s="16">
        <v>0</v>
      </c>
      <c r="BA316">
        <f t="shared" si="279"/>
        <v>0</v>
      </c>
      <c r="BB316">
        <f t="shared" si="280"/>
        <v>0</v>
      </c>
      <c r="BC316">
        <f t="shared" si="280"/>
        <v>0</v>
      </c>
      <c r="BD316">
        <f t="shared" si="280"/>
        <v>0</v>
      </c>
      <c r="BE316">
        <f t="shared" si="281"/>
        <v>0</v>
      </c>
      <c r="BF316">
        <f t="shared" si="281"/>
        <v>0</v>
      </c>
      <c r="BG316">
        <f t="shared" si="281"/>
        <v>0</v>
      </c>
      <c r="BH316">
        <f t="shared" si="259"/>
        <v>0</v>
      </c>
      <c r="BI316">
        <f t="shared" si="284"/>
        <v>0</v>
      </c>
      <c r="BJ316">
        <f t="shared" si="284"/>
        <v>0</v>
      </c>
      <c r="BK316" s="7">
        <f t="shared" si="282"/>
        <v>3.218142649895947E-2</v>
      </c>
    </row>
    <row r="317" spans="1:63">
      <c r="A317">
        <f t="shared" si="299"/>
        <v>2271</v>
      </c>
      <c r="B317" s="4">
        <f t="shared" si="260"/>
        <v>1286.534628433951</v>
      </c>
      <c r="C317" s="4">
        <f t="shared" si="261"/>
        <v>3572.6083751872934</v>
      </c>
      <c r="D317" s="4">
        <f t="shared" si="262"/>
        <v>6809.6314467033426</v>
      </c>
      <c r="E317" s="11">
        <f t="shared" si="300"/>
        <v>1.4963552056088924E-8</v>
      </c>
      <c r="F317" s="11">
        <f t="shared" si="301"/>
        <v>2.9998623075502543E-8</v>
      </c>
      <c r="G317" s="11">
        <f t="shared" si="302"/>
        <v>6.6231838007394004E-8</v>
      </c>
      <c r="H317" s="4">
        <f t="shared" si="263"/>
        <v>324613.45642820775</v>
      </c>
      <c r="I317" s="4">
        <f t="shared" si="264"/>
        <v>352403.21903771942</v>
      </c>
      <c r="J317" s="4">
        <f t="shared" si="265"/>
        <v>60838.022088840582</v>
      </c>
      <c r="K317" s="4">
        <f t="shared" si="290"/>
        <v>252316.14389062129</v>
      </c>
      <c r="L317" s="4">
        <f t="shared" si="291"/>
        <v>98640.31599020274</v>
      </c>
      <c r="M317" s="4">
        <f t="shared" si="292"/>
        <v>8934.1137717949914</v>
      </c>
      <c r="N317" s="11">
        <f t="shared" si="303"/>
        <v>1.7046416776358431E-3</v>
      </c>
      <c r="O317" s="11">
        <f t="shared" si="304"/>
        <v>2.6244342639176743E-3</v>
      </c>
      <c r="P317" s="11">
        <f t="shared" si="305"/>
        <v>1.9000180428134783E-3</v>
      </c>
      <c r="Q317" s="4">
        <f t="shared" si="306"/>
        <v>1725.889631206212</v>
      </c>
      <c r="R317" s="4">
        <f t="shared" si="307"/>
        <v>6269.3884828034916</v>
      </c>
      <c r="S317" s="4">
        <f t="shared" si="308"/>
        <v>1472.0238389872527</v>
      </c>
      <c r="T317" s="4">
        <f t="shared" si="266"/>
        <v>5.3167531937725254</v>
      </c>
      <c r="U317" s="4">
        <f t="shared" si="267"/>
        <v>17.79038369718311</v>
      </c>
      <c r="V317" s="4">
        <f t="shared" si="268"/>
        <v>24.195787246956925</v>
      </c>
      <c r="W317" s="11">
        <f t="shared" si="309"/>
        <v>-1.219247815263802E-2</v>
      </c>
      <c r="X317" s="11">
        <f t="shared" si="310"/>
        <v>-1.3228699347321071E-2</v>
      </c>
      <c r="Y317" s="11">
        <f t="shared" si="311"/>
        <v>-1.2203590333800474E-2</v>
      </c>
      <c r="Z317" s="4">
        <f t="shared" si="277"/>
        <v>2001.9793174672589</v>
      </c>
      <c r="AA317" s="4">
        <f t="shared" si="269"/>
        <v>33361.393032575063</v>
      </c>
      <c r="AB317" s="4">
        <f t="shared" si="270"/>
        <v>3058.5034037554442</v>
      </c>
      <c r="AC317" s="12">
        <f t="shared" si="271"/>
        <v>1.1477798295052051</v>
      </c>
      <c r="AD317" s="12">
        <f t="shared" si="272"/>
        <v>5.264702103257541</v>
      </c>
      <c r="AE317" s="12">
        <f t="shared" si="273"/>
        <v>2.056297660061813</v>
      </c>
      <c r="AF317" s="11">
        <f t="shared" si="312"/>
        <v>-2.9039671966837322E-3</v>
      </c>
      <c r="AG317" s="11">
        <f t="shared" si="313"/>
        <v>2.0567434751257441E-3</v>
      </c>
      <c r="AH317" s="11">
        <f t="shared" si="314"/>
        <v>8.257041531207765E-4</v>
      </c>
      <c r="AI317" s="1">
        <f t="shared" si="293"/>
        <v>637301.66099865932</v>
      </c>
      <c r="AJ317" s="1">
        <f t="shared" si="294"/>
        <v>685091.05122555571</v>
      </c>
      <c r="AK317" s="1">
        <f t="shared" si="295"/>
        <v>119190.56911453044</v>
      </c>
      <c r="AL317" s="19">
        <f t="shared" si="289"/>
        <v>72.939087322732945</v>
      </c>
      <c r="AM317" s="19">
        <f t="shared" si="289"/>
        <v>34.474809757762017</v>
      </c>
      <c r="AN317" s="19">
        <f t="shared" si="289"/>
        <v>5.0399684932995905</v>
      </c>
      <c r="AO317" s="7">
        <f t="shared" si="315"/>
        <v>1.3264159949229878E-3</v>
      </c>
      <c r="AP317" s="7">
        <f t="shared" si="315"/>
        <v>2.0425809566243865E-3</v>
      </c>
      <c r="AQ317" s="7">
        <f t="shared" si="315"/>
        <v>1.4785019789115927E-3</v>
      </c>
      <c r="AR317" s="1">
        <f t="shared" si="278"/>
        <v>324613.45642820775</v>
      </c>
      <c r="AS317" s="1">
        <f t="shared" si="275"/>
        <v>352403.21903771942</v>
      </c>
      <c r="AT317" s="1">
        <f t="shared" si="276"/>
        <v>60838.022088840582</v>
      </c>
      <c r="AU317" s="1">
        <f t="shared" si="296"/>
        <v>64922.691285641551</v>
      </c>
      <c r="AV317" s="1">
        <f t="shared" si="297"/>
        <v>70480.643807543893</v>
      </c>
      <c r="AW317" s="1">
        <f t="shared" si="298"/>
        <v>12167.604417768118</v>
      </c>
      <c r="AX317" s="16">
        <v>0</v>
      </c>
      <c r="AY317" s="16">
        <v>0</v>
      </c>
      <c r="AZ317" s="16">
        <v>0</v>
      </c>
      <c r="BA317">
        <f t="shared" si="279"/>
        <v>0</v>
      </c>
      <c r="BB317">
        <f t="shared" si="280"/>
        <v>0</v>
      </c>
      <c r="BC317">
        <f t="shared" si="280"/>
        <v>0</v>
      </c>
      <c r="BD317">
        <f t="shared" si="280"/>
        <v>0</v>
      </c>
      <c r="BE317">
        <f t="shared" si="281"/>
        <v>0</v>
      </c>
      <c r="BF317">
        <f t="shared" si="281"/>
        <v>0</v>
      </c>
      <c r="BG317">
        <f t="shared" si="281"/>
        <v>0</v>
      </c>
      <c r="BH317">
        <f t="shared" si="259"/>
        <v>0</v>
      </c>
      <c r="BI317">
        <f t="shared" si="284"/>
        <v>0</v>
      </c>
      <c r="BJ317">
        <f t="shared" si="284"/>
        <v>0</v>
      </c>
      <c r="BK317" s="7">
        <f t="shared" si="282"/>
        <v>3.2159826112623219E-2</v>
      </c>
    </row>
    <row r="318" spans="1:63">
      <c r="A318">
        <f t="shared" si="299"/>
        <v>2272</v>
      </c>
      <c r="B318" s="4">
        <f t="shared" si="260"/>
        <v>1286.5346467225224</v>
      </c>
      <c r="C318" s="4">
        <f t="shared" si="261"/>
        <v>3572.6084770019588</v>
      </c>
      <c r="D318" s="4">
        <f t="shared" si="262"/>
        <v>6809.6318751670296</v>
      </c>
      <c r="E318" s="11">
        <f t="shared" si="300"/>
        <v>1.4215374453284477E-8</v>
      </c>
      <c r="F318" s="11">
        <f t="shared" si="301"/>
        <v>2.8498691921727416E-8</v>
      </c>
      <c r="G318" s="11">
        <f t="shared" si="302"/>
        <v>6.2920246107024296E-8</v>
      </c>
      <c r="H318" s="4">
        <f t="shared" si="263"/>
        <v>325161.27944631974</v>
      </c>
      <c r="I318" s="4">
        <f t="shared" si="264"/>
        <v>353318.84519457672</v>
      </c>
      <c r="J318" s="4">
        <f t="shared" si="265"/>
        <v>60952.463817512173</v>
      </c>
      <c r="K318" s="4">
        <f t="shared" si="290"/>
        <v>252741.95317994416</v>
      </c>
      <c r="L318" s="4">
        <f t="shared" si="291"/>
        <v>98896.603831347558</v>
      </c>
      <c r="M318" s="4">
        <f t="shared" si="292"/>
        <v>8950.9190709398081</v>
      </c>
      <c r="N318" s="11">
        <f t="shared" si="303"/>
        <v>1.6876022388303547E-3</v>
      </c>
      <c r="O318" s="11">
        <f t="shared" si="304"/>
        <v>2.5982058002558261E-3</v>
      </c>
      <c r="P318" s="11">
        <f t="shared" si="305"/>
        <v>1.8810258716281947E-3</v>
      </c>
      <c r="Q318" s="4">
        <f t="shared" si="306"/>
        <v>1707.7238870681365</v>
      </c>
      <c r="R318" s="4">
        <f t="shared" si="307"/>
        <v>6202.5264813365229</v>
      </c>
      <c r="S318" s="4">
        <f t="shared" si="308"/>
        <v>1456.7950789779406</v>
      </c>
      <c r="T318" s="4">
        <f t="shared" si="266"/>
        <v>5.2519287966144859</v>
      </c>
      <c r="U318" s="4">
        <f t="shared" si="267"/>
        <v>17.555040059979593</v>
      </c>
      <c r="V318" s="4">
        <f t="shared" si="268"/>
        <v>23.900511771591269</v>
      </c>
      <c r="W318" s="11">
        <f t="shared" si="309"/>
        <v>-1.219247815263802E-2</v>
      </c>
      <c r="X318" s="11">
        <f t="shared" si="310"/>
        <v>-1.3228699347321071E-2</v>
      </c>
      <c r="Y318" s="11">
        <f t="shared" si="311"/>
        <v>-1.2203590333800474E-2</v>
      </c>
      <c r="Z318" s="4">
        <f t="shared" si="277"/>
        <v>1975.1887180775977</v>
      </c>
      <c r="AA318" s="4">
        <f t="shared" si="269"/>
        <v>33074.348558414247</v>
      </c>
      <c r="AB318" s="4">
        <f t="shared" si="270"/>
        <v>3029.4185153992016</v>
      </c>
      <c r="AC318" s="12">
        <f t="shared" si="271"/>
        <v>1.1444467145313066</v>
      </c>
      <c r="AD318" s="12">
        <f t="shared" si="272"/>
        <v>5.2755302449568964</v>
      </c>
      <c r="AE318" s="12">
        <f t="shared" si="273"/>
        <v>2.0579955535797785</v>
      </c>
      <c r="AF318" s="11">
        <f t="shared" si="312"/>
        <v>-2.9039671966837322E-3</v>
      </c>
      <c r="AG318" s="11">
        <f t="shared" si="313"/>
        <v>2.0567434751257441E-3</v>
      </c>
      <c r="AH318" s="11">
        <f t="shared" si="314"/>
        <v>8.257041531207765E-4</v>
      </c>
      <c r="AI318" s="1">
        <f t="shared" si="293"/>
        <v>638494.18618443492</v>
      </c>
      <c r="AJ318" s="1">
        <f t="shared" si="294"/>
        <v>687062.58991054411</v>
      </c>
      <c r="AK318" s="1">
        <f t="shared" si="295"/>
        <v>119439.11662084553</v>
      </c>
      <c r="AL318" s="19">
        <f t="shared" si="289"/>
        <v>73.034867419092109</v>
      </c>
      <c r="AM318" s="19">
        <f t="shared" si="289"/>
        <v>34.544523171757525</v>
      </c>
      <c r="AN318" s="19">
        <f t="shared" si="289"/>
        <v>5.0473455806566765</v>
      </c>
      <c r="AO318" s="7">
        <f t="shared" si="315"/>
        <v>1.3131518349737579E-3</v>
      </c>
      <c r="AP318" s="7">
        <f t="shared" si="315"/>
        <v>2.0221551470581424E-3</v>
      </c>
      <c r="AQ318" s="7">
        <f t="shared" si="315"/>
        <v>1.4637169591224769E-3</v>
      </c>
      <c r="AR318" s="1">
        <f t="shared" si="278"/>
        <v>325161.27944631974</v>
      </c>
      <c r="AS318" s="1">
        <f t="shared" si="275"/>
        <v>353318.84519457672</v>
      </c>
      <c r="AT318" s="1">
        <f t="shared" si="276"/>
        <v>60952.463817512173</v>
      </c>
      <c r="AU318" s="1">
        <f t="shared" si="296"/>
        <v>65032.25588926395</v>
      </c>
      <c r="AV318" s="1">
        <f t="shared" si="297"/>
        <v>70663.769038915343</v>
      </c>
      <c r="AW318" s="1">
        <f t="shared" si="298"/>
        <v>12190.492763502436</v>
      </c>
      <c r="AX318" s="16">
        <v>0</v>
      </c>
      <c r="AY318" s="16">
        <v>0</v>
      </c>
      <c r="AZ318" s="16">
        <v>0</v>
      </c>
      <c r="BA318">
        <f t="shared" si="279"/>
        <v>0</v>
      </c>
      <c r="BB318">
        <f t="shared" si="280"/>
        <v>0</v>
      </c>
      <c r="BC318">
        <f t="shared" si="280"/>
        <v>0</v>
      </c>
      <c r="BD318">
        <f t="shared" si="280"/>
        <v>0</v>
      </c>
      <c r="BE318">
        <f t="shared" si="281"/>
        <v>0</v>
      </c>
      <c r="BF318">
        <f t="shared" si="281"/>
        <v>0</v>
      </c>
      <c r="BG318">
        <f t="shared" si="281"/>
        <v>0</v>
      </c>
      <c r="BH318">
        <f t="shared" si="259"/>
        <v>0</v>
      </c>
      <c r="BI318">
        <f t="shared" si="284"/>
        <v>0</v>
      </c>
      <c r="BJ318">
        <f t="shared" si="284"/>
        <v>0</v>
      </c>
      <c r="BK318" s="7">
        <f t="shared" si="282"/>
        <v>3.2138437482359422E-2</v>
      </c>
    </row>
    <row r="319" spans="1:63">
      <c r="A319">
        <f t="shared" si="299"/>
        <v>2273</v>
      </c>
      <c r="B319" s="4">
        <f t="shared" si="260"/>
        <v>1286.5346640966654</v>
      </c>
      <c r="C319" s="4">
        <f t="shared" si="261"/>
        <v>3572.6085737258936</v>
      </c>
      <c r="D319" s="4">
        <f t="shared" si="262"/>
        <v>6809.6322822075572</v>
      </c>
      <c r="E319" s="11">
        <f t="shared" si="300"/>
        <v>1.3504605730620253E-8</v>
      </c>
      <c r="F319" s="11">
        <f t="shared" si="301"/>
        <v>2.7073757325641046E-8</v>
      </c>
      <c r="G319" s="11">
        <f t="shared" si="302"/>
        <v>5.9774233801673077E-8</v>
      </c>
      <c r="H319" s="4">
        <f t="shared" si="263"/>
        <v>325704.54154645954</v>
      </c>
      <c r="I319" s="4">
        <f t="shared" si="264"/>
        <v>354227.6754165407</v>
      </c>
      <c r="J319" s="4">
        <f t="shared" si="265"/>
        <v>61065.974577843597</v>
      </c>
      <c r="K319" s="4">
        <f t="shared" si="290"/>
        <v>253164.21751850078</v>
      </c>
      <c r="L319" s="4">
        <f t="shared" si="291"/>
        <v>99150.98956589993</v>
      </c>
      <c r="M319" s="4">
        <f t="shared" si="292"/>
        <v>8967.5876827297834</v>
      </c>
      <c r="N319" s="11">
        <f t="shared" si="303"/>
        <v>1.6707330668446208E-3</v>
      </c>
      <c r="O319" s="11">
        <f t="shared" si="304"/>
        <v>2.5722393358036388E-3</v>
      </c>
      <c r="P319" s="11">
        <f t="shared" si="305"/>
        <v>1.8622234943550531E-3</v>
      </c>
      <c r="Q319" s="4">
        <f t="shared" si="306"/>
        <v>1689.7208874921043</v>
      </c>
      <c r="R319" s="4">
        <f t="shared" si="307"/>
        <v>6136.2186163176257</v>
      </c>
      <c r="S319" s="4">
        <f t="shared" si="308"/>
        <v>1441.6968059806352</v>
      </c>
      <c r="T319" s="4">
        <f t="shared" si="266"/>
        <v>5.1878947695025532</v>
      </c>
      <c r="U319" s="4">
        <f t="shared" si="267"/>
        <v>17.322809712995944</v>
      </c>
      <c r="V319" s="4">
        <f t="shared" si="268"/>
        <v>23.608839717162592</v>
      </c>
      <c r="W319" s="11">
        <f t="shared" si="309"/>
        <v>-1.219247815263802E-2</v>
      </c>
      <c r="X319" s="11">
        <f t="shared" si="310"/>
        <v>-1.3228699347321071E-2</v>
      </c>
      <c r="Y319" s="11">
        <f t="shared" si="311"/>
        <v>-1.2203590333800474E-2</v>
      </c>
      <c r="Z319" s="4">
        <f t="shared" si="277"/>
        <v>1948.7234813201048</v>
      </c>
      <c r="AA319" s="4">
        <f t="shared" si="269"/>
        <v>32788.91601773804</v>
      </c>
      <c r="AB319" s="4">
        <f t="shared" si="270"/>
        <v>3000.553320300226</v>
      </c>
      <c r="AC319" s="12">
        <f t="shared" si="271"/>
        <v>1.1411232788139554</v>
      </c>
      <c r="AD319" s="12">
        <f t="shared" si="272"/>
        <v>5.2863806573660401</v>
      </c>
      <c r="AE319" s="12">
        <f t="shared" si="273"/>
        <v>2.0596948490554734</v>
      </c>
      <c r="AF319" s="11">
        <f t="shared" si="312"/>
        <v>-2.9039671966837322E-3</v>
      </c>
      <c r="AG319" s="11">
        <f t="shared" si="313"/>
        <v>2.0567434751257441E-3</v>
      </c>
      <c r="AH319" s="11">
        <f t="shared" si="314"/>
        <v>8.257041531207765E-4</v>
      </c>
      <c r="AI319" s="1">
        <f t="shared" si="293"/>
        <v>639677.02345525543</v>
      </c>
      <c r="AJ319" s="1">
        <f t="shared" si="294"/>
        <v>689020.09995840513</v>
      </c>
      <c r="AK319" s="1">
        <f t="shared" si="295"/>
        <v>119685.69772226342</v>
      </c>
      <c r="AL319" s="19">
        <f t="shared" si="289"/>
        <v>73.129814230558864</v>
      </c>
      <c r="AM319" s="19">
        <f t="shared" si="289"/>
        <v>34.613679013238624</v>
      </c>
      <c r="AN319" s="19">
        <f t="shared" si="289"/>
        <v>5.0546595871283859</v>
      </c>
      <c r="AO319" s="7">
        <f t="shared" si="315"/>
        <v>1.3000203166240202E-3</v>
      </c>
      <c r="AP319" s="7">
        <f t="shared" si="315"/>
        <v>2.0019335955875611E-3</v>
      </c>
      <c r="AQ319" s="7">
        <f t="shared" si="315"/>
        <v>1.449079789531252E-3</v>
      </c>
      <c r="AR319" s="1">
        <f t="shared" si="278"/>
        <v>325704.54154645954</v>
      </c>
      <c r="AS319" s="1">
        <f t="shared" si="275"/>
        <v>354227.6754165407</v>
      </c>
      <c r="AT319" s="1">
        <f t="shared" si="276"/>
        <v>61065.974577843597</v>
      </c>
      <c r="AU319" s="1">
        <f t="shared" si="296"/>
        <v>65140.90830929191</v>
      </c>
      <c r="AV319" s="1">
        <f t="shared" si="297"/>
        <v>70845.535083308147</v>
      </c>
      <c r="AW319" s="1">
        <f t="shared" si="298"/>
        <v>12213.19491556872</v>
      </c>
      <c r="AX319" s="16">
        <v>0</v>
      </c>
      <c r="AY319" s="16">
        <v>0</v>
      </c>
      <c r="AZ319" s="16">
        <v>0</v>
      </c>
      <c r="BA319">
        <f t="shared" si="279"/>
        <v>0</v>
      </c>
      <c r="BB319">
        <f t="shared" si="280"/>
        <v>0</v>
      </c>
      <c r="BC319">
        <f t="shared" si="280"/>
        <v>0</v>
      </c>
      <c r="BD319">
        <f t="shared" si="280"/>
        <v>0</v>
      </c>
      <c r="BE319">
        <f t="shared" si="281"/>
        <v>0</v>
      </c>
      <c r="BF319">
        <f t="shared" si="281"/>
        <v>0</v>
      </c>
      <c r="BG319">
        <f t="shared" si="281"/>
        <v>0</v>
      </c>
      <c r="BH319">
        <f t="shared" si="259"/>
        <v>0</v>
      </c>
      <c r="BI319">
        <f t="shared" si="284"/>
        <v>0</v>
      </c>
      <c r="BJ319">
        <f t="shared" si="284"/>
        <v>0</v>
      </c>
      <c r="BK319" s="7">
        <f t="shared" si="282"/>
        <v>3.2117258575275559E-2</v>
      </c>
    </row>
    <row r="320" spans="1:63">
      <c r="A320">
        <f t="shared" si="299"/>
        <v>2274</v>
      </c>
      <c r="B320" s="4">
        <f t="shared" si="260"/>
        <v>1286.5346806021016</v>
      </c>
      <c r="C320" s="4">
        <f t="shared" si="261"/>
        <v>3572.608665613634</v>
      </c>
      <c r="D320" s="4">
        <f t="shared" si="262"/>
        <v>6809.6326688960817</v>
      </c>
      <c r="E320" s="11">
        <f t="shared" si="300"/>
        <v>1.282937544408924E-8</v>
      </c>
      <c r="F320" s="11">
        <f t="shared" si="301"/>
        <v>2.5720069459358991E-8</v>
      </c>
      <c r="G320" s="11">
        <f t="shared" si="302"/>
        <v>5.678552211158942E-8</v>
      </c>
      <c r="H320" s="4">
        <f t="shared" si="263"/>
        <v>326243.27161640924</v>
      </c>
      <c r="I320" s="4">
        <f t="shared" si="264"/>
        <v>355129.73675162625</v>
      </c>
      <c r="J320" s="4">
        <f t="shared" si="265"/>
        <v>61178.559833093699</v>
      </c>
      <c r="K320" s="4">
        <f t="shared" si="290"/>
        <v>253582.95935227064</v>
      </c>
      <c r="L320" s="4">
        <f t="shared" si="291"/>
        <v>99403.480758962134</v>
      </c>
      <c r="M320" s="4">
        <f t="shared" si="292"/>
        <v>8984.1204082174718</v>
      </c>
      <c r="N320" s="11">
        <f t="shared" si="303"/>
        <v>1.6540324611209467E-3</v>
      </c>
      <c r="O320" s="11">
        <f t="shared" si="304"/>
        <v>2.5465322551763148E-3</v>
      </c>
      <c r="P320" s="11">
        <f t="shared" si="305"/>
        <v>1.8436090142199824E-3</v>
      </c>
      <c r="Q320" s="4">
        <f t="shared" si="306"/>
        <v>1671.879800948062</v>
      </c>
      <c r="R320" s="4">
        <f t="shared" si="307"/>
        <v>6070.4639471807495</v>
      </c>
      <c r="S320" s="4">
        <f t="shared" si="308"/>
        <v>1426.7284987890832</v>
      </c>
      <c r="T320" s="4">
        <f t="shared" si="266"/>
        <v>5.1246414758672083</v>
      </c>
      <c r="U320" s="4">
        <f t="shared" si="267"/>
        <v>17.093651471451867</v>
      </c>
      <c r="V320" s="4">
        <f t="shared" si="268"/>
        <v>23.320727108997982</v>
      </c>
      <c r="W320" s="11">
        <f t="shared" si="309"/>
        <v>-1.219247815263802E-2</v>
      </c>
      <c r="X320" s="11">
        <f t="shared" si="310"/>
        <v>-1.3228699347321071E-2</v>
      </c>
      <c r="Y320" s="11">
        <f t="shared" si="311"/>
        <v>-1.2203590333800474E-2</v>
      </c>
      <c r="Z320" s="4">
        <f t="shared" si="277"/>
        <v>1922.5804684124475</v>
      </c>
      <c r="AA320" s="4">
        <f t="shared" si="269"/>
        <v>32505.104844304948</v>
      </c>
      <c r="AB320" s="4">
        <f t="shared" si="270"/>
        <v>2971.9073769046609</v>
      </c>
      <c r="AC320" s="12">
        <f t="shared" si="271"/>
        <v>1.1378094942449075</v>
      </c>
      <c r="AD320" s="12">
        <f t="shared" si="272"/>
        <v>5.2972533862901088</v>
      </c>
      <c r="AE320" s="12">
        <f t="shared" si="273"/>
        <v>2.0613955476464998</v>
      </c>
      <c r="AF320" s="11">
        <f t="shared" si="312"/>
        <v>-2.9039671966837322E-3</v>
      </c>
      <c r="AG320" s="11">
        <f t="shared" si="313"/>
        <v>2.0567434751257441E-3</v>
      </c>
      <c r="AH320" s="11">
        <f t="shared" si="314"/>
        <v>8.257041531207765E-4</v>
      </c>
      <c r="AI320" s="1">
        <f t="shared" si="293"/>
        <v>640850.22941902187</v>
      </c>
      <c r="AJ320" s="1">
        <f t="shared" si="294"/>
        <v>690963.62504587276</v>
      </c>
      <c r="AK320" s="1">
        <f t="shared" si="295"/>
        <v>119930.32286560579</v>
      </c>
      <c r="AL320" s="19">
        <f t="shared" si="289"/>
        <v>73.223933772367033</v>
      </c>
      <c r="AM320" s="19">
        <f t="shared" si="289"/>
        <v>34.682280357253276</v>
      </c>
      <c r="AN320" s="19">
        <f t="shared" si="289"/>
        <v>5.0619109461285472</v>
      </c>
      <c r="AO320" s="7">
        <f t="shared" si="315"/>
        <v>1.2870201134577801E-3</v>
      </c>
      <c r="AP320" s="7">
        <f t="shared" si="315"/>
        <v>1.9819142596316855E-3</v>
      </c>
      <c r="AQ320" s="7">
        <f t="shared" si="315"/>
        <v>1.4345889916359395E-3</v>
      </c>
      <c r="AR320" s="1">
        <f t="shared" si="278"/>
        <v>326243.27161640924</v>
      </c>
      <c r="AS320" s="1">
        <f t="shared" si="275"/>
        <v>355129.73675162625</v>
      </c>
      <c r="AT320" s="1">
        <f t="shared" si="276"/>
        <v>61178.559833093699</v>
      </c>
      <c r="AU320" s="1">
        <f t="shared" si="296"/>
        <v>65248.654323281851</v>
      </c>
      <c r="AV320" s="1">
        <f t="shared" si="297"/>
        <v>71025.947350325252</v>
      </c>
      <c r="AW320" s="1">
        <f t="shared" si="298"/>
        <v>12235.711966618741</v>
      </c>
      <c r="AX320" s="16">
        <v>0</v>
      </c>
      <c r="AY320" s="16">
        <v>0</v>
      </c>
      <c r="AZ320" s="16">
        <v>0</v>
      </c>
      <c r="BA320">
        <f t="shared" si="279"/>
        <v>0</v>
      </c>
      <c r="BB320">
        <f t="shared" si="280"/>
        <v>0</v>
      </c>
      <c r="BC320">
        <f t="shared" si="280"/>
        <v>0</v>
      </c>
      <c r="BD320">
        <f t="shared" si="280"/>
        <v>0</v>
      </c>
      <c r="BE320">
        <f t="shared" si="281"/>
        <v>0</v>
      </c>
      <c r="BF320">
        <f t="shared" si="281"/>
        <v>0</v>
      </c>
      <c r="BG320">
        <f t="shared" si="281"/>
        <v>0</v>
      </c>
      <c r="BH320">
        <f t="shared" si="259"/>
        <v>0</v>
      </c>
      <c r="BI320">
        <f t="shared" si="284"/>
        <v>0</v>
      </c>
      <c r="BJ320">
        <f t="shared" si="284"/>
        <v>0</v>
      </c>
      <c r="BK320" s="7">
        <f t="shared" si="282"/>
        <v>3.2096287377097549E-2</v>
      </c>
    </row>
    <row r="321" spans="1:63">
      <c r="A321">
        <f t="shared" si="299"/>
        <v>2275</v>
      </c>
      <c r="B321" s="4">
        <f t="shared" si="260"/>
        <v>1286.5346962822662</v>
      </c>
      <c r="C321" s="4">
        <f t="shared" si="261"/>
        <v>3572.6087529069896</v>
      </c>
      <c r="D321" s="4">
        <f t="shared" si="262"/>
        <v>6809.6330362502003</v>
      </c>
      <c r="E321" s="11">
        <f t="shared" si="300"/>
        <v>1.2187906671884778E-8</v>
      </c>
      <c r="F321" s="11">
        <f t="shared" si="301"/>
        <v>2.4434065986391039E-8</v>
      </c>
      <c r="G321" s="11">
        <f t="shared" si="302"/>
        <v>5.3946246006009948E-8</v>
      </c>
      <c r="H321" s="4">
        <f t="shared" si="263"/>
        <v>326777.49854472157</v>
      </c>
      <c r="I321" s="4">
        <f t="shared" si="264"/>
        <v>356025.05662678235</v>
      </c>
      <c r="J321" s="4">
        <f t="shared" si="265"/>
        <v>61290.225057166652</v>
      </c>
      <c r="K321" s="4">
        <f t="shared" si="290"/>
        <v>253998.20112820843</v>
      </c>
      <c r="L321" s="4">
        <f t="shared" si="291"/>
        <v>99654.085081969562</v>
      </c>
      <c r="M321" s="4">
        <f t="shared" si="292"/>
        <v>9000.5180500764236</v>
      </c>
      <c r="N321" s="11">
        <f t="shared" si="303"/>
        <v>1.6374987380793904E-3</v>
      </c>
      <c r="O321" s="11">
        <f t="shared" si="304"/>
        <v>2.52108196910239E-3</v>
      </c>
      <c r="P321" s="11">
        <f t="shared" si="305"/>
        <v>1.8251805534521548E-3</v>
      </c>
      <c r="Q321" s="4">
        <f t="shared" si="306"/>
        <v>1654.1997848662563</v>
      </c>
      <c r="R321" s="4">
        <f t="shared" si="307"/>
        <v>6005.2614348292118</v>
      </c>
      <c r="S321" s="4">
        <f t="shared" si="308"/>
        <v>1411.8896233473727</v>
      </c>
      <c r="T321" s="4">
        <f t="shared" si="266"/>
        <v>5.0621593966325946</v>
      </c>
      <c r="U321" s="4">
        <f t="shared" si="267"/>
        <v>16.867524695388138</v>
      </c>
      <c r="V321" s="4">
        <f t="shared" si="268"/>
        <v>23.036130509073416</v>
      </c>
      <c r="W321" s="11">
        <f t="shared" si="309"/>
        <v>-1.219247815263802E-2</v>
      </c>
      <c r="X321" s="11">
        <f t="shared" si="310"/>
        <v>-1.3228699347321071E-2</v>
      </c>
      <c r="Y321" s="11">
        <f t="shared" si="311"/>
        <v>-1.2203590333800474E-2</v>
      </c>
      <c r="Z321" s="4">
        <f t="shared" si="277"/>
        <v>1896.7565499720743</v>
      </c>
      <c r="AA321" s="4">
        <f t="shared" si="269"/>
        <v>32222.923959725882</v>
      </c>
      <c r="AB321" s="4">
        <f t="shared" si="270"/>
        <v>2943.4802137694378</v>
      </c>
      <c r="AC321" s="12">
        <f t="shared" si="271"/>
        <v>1.134505332797545</v>
      </c>
      <c r="AD321" s="12">
        <f t="shared" si="272"/>
        <v>5.3081484776284489</v>
      </c>
      <c r="AE321" s="12">
        <f t="shared" si="273"/>
        <v>2.0630976505114162</v>
      </c>
      <c r="AF321" s="11">
        <f t="shared" si="312"/>
        <v>-2.9039671966837322E-3</v>
      </c>
      <c r="AG321" s="11">
        <f t="shared" si="313"/>
        <v>2.0567434751257441E-3</v>
      </c>
      <c r="AH321" s="11">
        <f t="shared" si="314"/>
        <v>8.257041531207765E-4</v>
      </c>
      <c r="AI321" s="1">
        <f t="shared" si="293"/>
        <v>642013.86080040154</v>
      </c>
      <c r="AJ321" s="1">
        <f t="shared" si="294"/>
        <v>692893.20989161078</v>
      </c>
      <c r="AK321" s="1">
        <f t="shared" si="295"/>
        <v>120173.00254566396</v>
      </c>
      <c r="AL321" s="19">
        <f t="shared" si="289"/>
        <v>73.317232041163052</v>
      </c>
      <c r="AM321" s="19">
        <f t="shared" si="289"/>
        <v>34.750330290189893</v>
      </c>
      <c r="AN321" s="19">
        <f t="shared" si="289"/>
        <v>5.0691000902313057</v>
      </c>
      <c r="AO321" s="7">
        <f t="shared" si="315"/>
        <v>1.2741499123232023E-3</v>
      </c>
      <c r="AP321" s="7">
        <f t="shared" si="315"/>
        <v>1.9620951170353684E-3</v>
      </c>
      <c r="AQ321" s="7">
        <f t="shared" si="315"/>
        <v>1.4202431017195801E-3</v>
      </c>
      <c r="AR321" s="1">
        <f t="shared" si="278"/>
        <v>326777.49854472157</v>
      </c>
      <c r="AS321" s="1">
        <f t="shared" si="275"/>
        <v>356025.05662678235</v>
      </c>
      <c r="AT321" s="1">
        <f t="shared" si="276"/>
        <v>61290.225057166652</v>
      </c>
      <c r="AU321" s="1">
        <f t="shared" si="296"/>
        <v>65355.49970894432</v>
      </c>
      <c r="AV321" s="1">
        <f t="shared" si="297"/>
        <v>71205.011325356478</v>
      </c>
      <c r="AW321" s="1">
        <f t="shared" si="298"/>
        <v>12258.045011433331</v>
      </c>
      <c r="AX321" s="16">
        <v>0</v>
      </c>
      <c r="AY321" s="16">
        <v>0</v>
      </c>
      <c r="AZ321" s="16">
        <v>0</v>
      </c>
      <c r="BA321">
        <f t="shared" si="279"/>
        <v>0</v>
      </c>
      <c r="BB321">
        <f t="shared" si="280"/>
        <v>0</v>
      </c>
      <c r="BC321">
        <f t="shared" si="280"/>
        <v>0</v>
      </c>
      <c r="BD321">
        <f t="shared" si="280"/>
        <v>0</v>
      </c>
      <c r="BE321">
        <f t="shared" si="281"/>
        <v>0</v>
      </c>
      <c r="BF321">
        <f t="shared" si="281"/>
        <v>0</v>
      </c>
      <c r="BG321">
        <f t="shared" si="281"/>
        <v>0</v>
      </c>
      <c r="BH321">
        <f t="shared" si="259"/>
        <v>0</v>
      </c>
      <c r="BI321">
        <f t="shared" si="284"/>
        <v>0</v>
      </c>
      <c r="BJ321">
        <f t="shared" si="284"/>
        <v>0</v>
      </c>
      <c r="BK321" s="7">
        <f t="shared" si="282"/>
        <v>3.2075521892025644E-2</v>
      </c>
    </row>
    <row r="322" spans="1:63">
      <c r="A322">
        <f t="shared" si="299"/>
        <v>2276</v>
      </c>
      <c r="B322" s="4">
        <f t="shared" si="260"/>
        <v>1286.5347111784226</v>
      </c>
      <c r="C322" s="4">
        <f t="shared" si="261"/>
        <v>3572.6088358356797</v>
      </c>
      <c r="D322" s="4">
        <f t="shared" si="262"/>
        <v>6809.6333852366324</v>
      </c>
      <c r="E322" s="11">
        <f t="shared" si="300"/>
        <v>1.1578511338290538E-8</v>
      </c>
      <c r="F322" s="11">
        <f t="shared" si="301"/>
        <v>2.3212362687071486E-8</v>
      </c>
      <c r="G322" s="11">
        <f t="shared" si="302"/>
        <v>5.124893370570945E-8</v>
      </c>
      <c r="H322" s="4">
        <f t="shared" si="263"/>
        <v>327307.25121613638</v>
      </c>
      <c r="I322" s="4">
        <f t="shared" si="264"/>
        <v>356913.66283550876</v>
      </c>
      <c r="J322" s="4">
        <f t="shared" si="265"/>
        <v>61400.975733517509</v>
      </c>
      <c r="K322" s="4">
        <f t="shared" si="290"/>
        <v>254409.96529066356</v>
      </c>
      <c r="L322" s="4">
        <f t="shared" si="291"/>
        <v>99902.810309212597</v>
      </c>
      <c r="M322" s="4">
        <f t="shared" si="292"/>
        <v>9016.7814124377928</v>
      </c>
      <c r="N322" s="11">
        <f t="shared" si="303"/>
        <v>1.621130230947232E-3</v>
      </c>
      <c r="O322" s="11">
        <f t="shared" si="304"/>
        <v>2.4958859141444023E-3</v>
      </c>
      <c r="P322" s="11">
        <f t="shared" si="305"/>
        <v>1.8069362531005773E-3</v>
      </c>
      <c r="Q322" s="4">
        <f t="shared" si="306"/>
        <v>1636.6799861158966</v>
      </c>
      <c r="R322" s="4">
        <f t="shared" si="307"/>
        <v>5940.609944462647</v>
      </c>
      <c r="S322" s="4">
        <f t="shared" si="308"/>
        <v>1397.1796332041642</v>
      </c>
      <c r="T322" s="4">
        <f t="shared" si="266"/>
        <v>5.0004391287839809</v>
      </c>
      <c r="U322" s="4">
        <f t="shared" si="267"/>
        <v>16.644389282459336</v>
      </c>
      <c r="V322" s="4">
        <f t="shared" si="268"/>
        <v>22.755007009464723</v>
      </c>
      <c r="W322" s="11">
        <f t="shared" si="309"/>
        <v>-1.219247815263802E-2</v>
      </c>
      <c r="X322" s="11">
        <f t="shared" si="310"/>
        <v>-1.3228699347321071E-2</v>
      </c>
      <c r="Y322" s="11">
        <f t="shared" si="311"/>
        <v>-1.2203590333800474E-2</v>
      </c>
      <c r="Z322" s="4">
        <f t="shared" si="277"/>
        <v>1871.2486066267579</v>
      </c>
      <c r="AA322" s="4">
        <f t="shared" si="269"/>
        <v>31942.381783241093</v>
      </c>
      <c r="AB322" s="4">
        <f t="shared" si="270"/>
        <v>2915.2713303990981</v>
      </c>
      <c r="AC322" s="12">
        <f t="shared" si="271"/>
        <v>1.1312107665266382</v>
      </c>
      <c r="AD322" s="12">
        <f t="shared" si="272"/>
        <v>5.3190659773748097</v>
      </c>
      <c r="AE322" s="12">
        <f t="shared" si="273"/>
        <v>2.064801158809737</v>
      </c>
      <c r="AF322" s="11">
        <f t="shared" si="312"/>
        <v>-2.9039671966837322E-3</v>
      </c>
      <c r="AG322" s="11">
        <f t="shared" si="313"/>
        <v>2.0567434751257441E-3</v>
      </c>
      <c r="AH322" s="11">
        <f t="shared" si="314"/>
        <v>8.257041531207765E-4</v>
      </c>
      <c r="AI322" s="1">
        <f t="shared" si="293"/>
        <v>643167.97442930576</v>
      </c>
      <c r="AJ322" s="1">
        <f t="shared" si="294"/>
        <v>694808.90022780618</v>
      </c>
      <c r="AK322" s="1">
        <f t="shared" si="295"/>
        <v>120413.7473025309</v>
      </c>
      <c r="AL322" s="19">
        <f t="shared" si="289"/>
        <v>73.409715014492306</v>
      </c>
      <c r="AM322" s="19">
        <f t="shared" si="289"/>
        <v>34.817831909033863</v>
      </c>
      <c r="AN322" s="19">
        <f t="shared" si="289"/>
        <v>5.0762274511220324</v>
      </c>
      <c r="AO322" s="7">
        <f t="shared" si="315"/>
        <v>1.2614084131999702E-3</v>
      </c>
      <c r="AP322" s="7">
        <f t="shared" si="315"/>
        <v>1.9424741658650147E-3</v>
      </c>
      <c r="AQ322" s="7">
        <f t="shared" si="315"/>
        <v>1.4060406707023844E-3</v>
      </c>
      <c r="AR322" s="1">
        <f t="shared" si="278"/>
        <v>327307.25121613638</v>
      </c>
      <c r="AS322" s="1">
        <f t="shared" si="275"/>
        <v>356913.66283550876</v>
      </c>
      <c r="AT322" s="1">
        <f t="shared" si="276"/>
        <v>61400.975733517509</v>
      </c>
      <c r="AU322" s="1">
        <f t="shared" si="296"/>
        <v>65461.450243227278</v>
      </c>
      <c r="AV322" s="1">
        <f t="shared" si="297"/>
        <v>71382.732567101761</v>
      </c>
      <c r="AW322" s="1">
        <f t="shared" si="298"/>
        <v>12280.195146703503</v>
      </c>
      <c r="AX322" s="16">
        <v>0</v>
      </c>
      <c r="AY322" s="16">
        <v>0</v>
      </c>
      <c r="AZ322" s="16">
        <v>0</v>
      </c>
      <c r="BA322">
        <f t="shared" si="279"/>
        <v>0</v>
      </c>
      <c r="BB322">
        <f t="shared" si="280"/>
        <v>0</v>
      </c>
      <c r="BC322">
        <f t="shared" si="280"/>
        <v>0</v>
      </c>
      <c r="BD322">
        <f t="shared" si="280"/>
        <v>0</v>
      </c>
      <c r="BE322">
        <f t="shared" si="281"/>
        <v>0</v>
      </c>
      <c r="BF322">
        <f t="shared" si="281"/>
        <v>0</v>
      </c>
      <c r="BG322">
        <f t="shared" si="281"/>
        <v>0</v>
      </c>
      <c r="BH322">
        <f t="shared" ref="BH322:BH346" si="316">IF(AX321=0.99,2*BB$5*AX322*AR322/Z322*1000,BH321*(1+BK321))</f>
        <v>0</v>
      </c>
      <c r="BI322">
        <f t="shared" si="284"/>
        <v>0</v>
      </c>
      <c r="BJ322">
        <f t="shared" si="284"/>
        <v>0</v>
      </c>
      <c r="BK322" s="7">
        <f t="shared" si="282"/>
        <v>3.2054960142574779E-2</v>
      </c>
    </row>
    <row r="323" spans="1:63">
      <c r="A323">
        <f t="shared" si="299"/>
        <v>2277</v>
      </c>
      <c r="B323" s="4">
        <f t="shared" ref="B323:B346" si="317">B322*(1+E323)</f>
        <v>1286.5347253297714</v>
      </c>
      <c r="C323" s="4">
        <f t="shared" ref="C323:C346" si="318">C322*(1+F323)</f>
        <v>3572.6089146179374</v>
      </c>
      <c r="D323" s="4">
        <f t="shared" ref="D323:D346" si="319">D322*(1+G323)</f>
        <v>6809.6337167737602</v>
      </c>
      <c r="E323" s="11">
        <f t="shared" si="300"/>
        <v>1.0999585771376012E-8</v>
      </c>
      <c r="F323" s="11">
        <f t="shared" si="301"/>
        <v>2.2051744552717912E-8</v>
      </c>
      <c r="G323" s="11">
        <f t="shared" si="302"/>
        <v>4.8686487020423972E-8</v>
      </c>
      <c r="H323" s="4">
        <f t="shared" ref="H323:H346" si="320">AR323</f>
        <v>327832.55850710423</v>
      </c>
      <c r="I323" s="4">
        <f t="shared" ref="I323:I346" si="321">AS323</f>
        <v>357795.58352565975</v>
      </c>
      <c r="J323" s="4">
        <f t="shared" ref="J323:J346" si="322">AT323</f>
        <v>61510.817354079234</v>
      </c>
      <c r="K323" s="4">
        <f t="shared" si="290"/>
        <v>254818.27427788431</v>
      </c>
      <c r="L323" s="4">
        <f t="shared" si="291"/>
        <v>100149.66431441129</v>
      </c>
      <c r="M323" s="4">
        <f t="shared" si="292"/>
        <v>9032.9113007302221</v>
      </c>
      <c r="N323" s="11">
        <f t="shared" si="303"/>
        <v>1.6049252895979915E-3</v>
      </c>
      <c r="O323" s="11">
        <f t="shared" si="304"/>
        <v>2.4709415524413192E-3</v>
      </c>
      <c r="P323" s="11">
        <f t="shared" si="305"/>
        <v>1.7888742728286999E-3</v>
      </c>
      <c r="Q323" s="4">
        <f t="shared" si="306"/>
        <v>1619.3195414738359</v>
      </c>
      <c r="R323" s="4">
        <f t="shared" si="307"/>
        <v>5876.5082483592187</v>
      </c>
      <c r="S323" s="4">
        <f t="shared" si="308"/>
        <v>1382.5979699582567</v>
      </c>
      <c r="T323" s="4">
        <f t="shared" ref="T323:T346" si="323">T322*(1+W323)</f>
        <v>4.9394713839526858</v>
      </c>
      <c r="U323" s="4">
        <f t="shared" ref="U323:U346" si="324">U322*(1+X323)</f>
        <v>16.424205660821908</v>
      </c>
      <c r="V323" s="4">
        <f t="shared" ref="V323:V346" si="325">V322*(1+Y323)</f>
        <v>22.477314225878459</v>
      </c>
      <c r="W323" s="11">
        <f t="shared" si="309"/>
        <v>-1.219247815263802E-2</v>
      </c>
      <c r="X323" s="11">
        <f t="shared" si="310"/>
        <v>-1.3228699347321071E-2</v>
      </c>
      <c r="Y323" s="11">
        <f t="shared" si="311"/>
        <v>-1.2203590333800474E-2</v>
      </c>
      <c r="Z323" s="4">
        <f t="shared" si="277"/>
        <v>1846.0535296031353</v>
      </c>
      <c r="AA323" s="4">
        <f t="shared" ref="AA323:AA347" si="326">R322*AD323*(1-AY322)</f>
        <v>31663.486241412043</v>
      </c>
      <c r="AB323" s="4">
        <f t="shared" ref="AB323:AB347" si="327">S322*AE323*(1-AZ322)</f>
        <v>2887.2801980690469</v>
      </c>
      <c r="AC323" s="12">
        <f t="shared" ref="AC323:AC346" si="328">AC322*(1+AF323)</f>
        <v>1.1279257675681094</v>
      </c>
      <c r="AD323" s="12">
        <f t="shared" ref="AD323:AD346" si="329">AD322*(1+AG323)</f>
        <v>5.3300059316175386</v>
      </c>
      <c r="AE323" s="12">
        <f t="shared" ref="AE323:AE346" si="330">AE322*(1+AH323)</f>
        <v>2.0665060737019347</v>
      </c>
      <c r="AF323" s="11">
        <f t="shared" si="312"/>
        <v>-2.9039671966837322E-3</v>
      </c>
      <c r="AG323" s="11">
        <f t="shared" si="313"/>
        <v>2.0567434751257441E-3</v>
      </c>
      <c r="AH323" s="11">
        <f t="shared" si="314"/>
        <v>8.257041531207765E-4</v>
      </c>
      <c r="AI323" s="1">
        <f t="shared" si="293"/>
        <v>644312.62722960254</v>
      </c>
      <c r="AJ323" s="1">
        <f t="shared" si="294"/>
        <v>696710.74277212727</v>
      </c>
      <c r="AK323" s="1">
        <f t="shared" si="295"/>
        <v>120652.56771898133</v>
      </c>
      <c r="AL323" s="19">
        <f t="shared" ref="AL323:AN338" si="331">AL322*(1+AO323)</f>
        <v>73.501388650300896</v>
      </c>
      <c r="AM323" s="19">
        <f t="shared" si="331"/>
        <v>34.884788320638648</v>
      </c>
      <c r="AN323" s="19">
        <f t="shared" si="331"/>
        <v>5.0832934595495463</v>
      </c>
      <c r="AO323" s="7">
        <f t="shared" si="315"/>
        <v>1.2487943290679705E-3</v>
      </c>
      <c r="AP323" s="7">
        <f t="shared" si="315"/>
        <v>1.9230494242063645E-3</v>
      </c>
      <c r="AQ323" s="7">
        <f t="shared" si="315"/>
        <v>1.3919802639953604E-3</v>
      </c>
      <c r="AR323" s="1">
        <f t="shared" si="278"/>
        <v>327832.55850710423</v>
      </c>
      <c r="AS323" s="1">
        <f t="shared" ref="AS323:AS347" si="332">AM323*AJ323^$AR$5*C323^(1-$AR$5)*(1-BC322)</f>
        <v>357795.58352565975</v>
      </c>
      <c r="AT323" s="1">
        <f t="shared" ref="AT323:AT347" si="333">AN323*AK323^$AR$5*D323^(1-$AR$5)*(1-BD322)</f>
        <v>61510.817354079234</v>
      </c>
      <c r="AU323" s="1">
        <f t="shared" si="296"/>
        <v>65566.511701420852</v>
      </c>
      <c r="AV323" s="1">
        <f t="shared" si="297"/>
        <v>71559.11670513195</v>
      </c>
      <c r="AW323" s="1">
        <f t="shared" si="298"/>
        <v>12302.163470815847</v>
      </c>
      <c r="AX323" s="16">
        <v>0</v>
      </c>
      <c r="AY323" s="16">
        <v>0</v>
      </c>
      <c r="AZ323" s="16">
        <v>0</v>
      </c>
      <c r="BA323">
        <f t="shared" si="279"/>
        <v>0</v>
      </c>
      <c r="BB323">
        <f t="shared" si="280"/>
        <v>0</v>
      </c>
      <c r="BC323">
        <f t="shared" si="280"/>
        <v>0</v>
      </c>
      <c r="BD323">
        <f t="shared" si="280"/>
        <v>0</v>
      </c>
      <c r="BE323">
        <f t="shared" si="281"/>
        <v>0</v>
      </c>
      <c r="BF323">
        <f t="shared" si="281"/>
        <v>0</v>
      </c>
      <c r="BG323">
        <f t="shared" si="281"/>
        <v>0</v>
      </c>
      <c r="BH323">
        <f t="shared" si="316"/>
        <v>0</v>
      </c>
      <c r="BI323">
        <f t="shared" si="284"/>
        <v>0</v>
      </c>
      <c r="BJ323">
        <f t="shared" si="284"/>
        <v>0</v>
      </c>
      <c r="BK323" s="7">
        <f t="shared" si="282"/>
        <v>3.2034600169429134E-2</v>
      </c>
    </row>
    <row r="324" spans="1:63">
      <c r="A324">
        <f t="shared" si="299"/>
        <v>2278</v>
      </c>
      <c r="B324" s="4">
        <f t="shared" si="317"/>
        <v>1286.534738773553</v>
      </c>
      <c r="C324" s="4">
        <f t="shared" si="318"/>
        <v>3572.6089894610836</v>
      </c>
      <c r="D324" s="4">
        <f t="shared" si="319"/>
        <v>6809.6340317340473</v>
      </c>
      <c r="E324" s="11">
        <f t="shared" si="300"/>
        <v>1.0449606482807211E-8</v>
      </c>
      <c r="F324" s="11">
        <f t="shared" si="301"/>
        <v>2.0949157325082015E-8</v>
      </c>
      <c r="G324" s="11">
        <f t="shared" si="302"/>
        <v>4.6252162669402775E-8</v>
      </c>
      <c r="H324" s="4">
        <f t="shared" si="320"/>
        <v>328353.44928141357</v>
      </c>
      <c r="I324" s="4">
        <f t="shared" si="321"/>
        <v>358670.84718743904</v>
      </c>
      <c r="J324" s="4">
        <f t="shared" si="322"/>
        <v>61619.755418212386</v>
      </c>
      <c r="K324" s="4">
        <f t="shared" si="290"/>
        <v>255223.15051860258</v>
      </c>
      <c r="L324" s="4">
        <f t="shared" si="291"/>
        <v>100394.65506734431</v>
      </c>
      <c r="M324" s="4">
        <f t="shared" si="292"/>
        <v>9048.908521523168</v>
      </c>
      <c r="N324" s="11">
        <f t="shared" si="303"/>
        <v>1.5888822803844516E-3</v>
      </c>
      <c r="O324" s="11">
        <f t="shared" si="304"/>
        <v>2.4462463714696181E-3</v>
      </c>
      <c r="P324" s="11">
        <f t="shared" si="305"/>
        <v>1.7709927907354484E-3</v>
      </c>
      <c r="Q324" s="4">
        <f t="shared" si="306"/>
        <v>1602.1175780833908</v>
      </c>
      <c r="R324" s="4">
        <f t="shared" si="307"/>
        <v>5812.9550286132362</v>
      </c>
      <c r="S324" s="4">
        <f t="shared" si="308"/>
        <v>1368.1440636956004</v>
      </c>
      <c r="T324" s="4">
        <f t="shared" si="323"/>
        <v>4.879246987018262</v>
      </c>
      <c r="U324" s="4">
        <f t="shared" si="324"/>
        <v>16.206934782116328</v>
      </c>
      <c r="V324" s="4">
        <f t="shared" si="325"/>
        <v>22.203010291261734</v>
      </c>
      <c r="W324" s="11">
        <f t="shared" si="309"/>
        <v>-1.219247815263802E-2</v>
      </c>
      <c r="X324" s="11">
        <f t="shared" si="310"/>
        <v>-1.3228699347321071E-2</v>
      </c>
      <c r="Y324" s="11">
        <f t="shared" si="311"/>
        <v>-1.2203590333800474E-2</v>
      </c>
      <c r="Z324" s="4">
        <f t="shared" ref="Z324:Z347" si="334">Q323*AC324*(1-AX323)</f>
        <v>1821.1682212937255</v>
      </c>
      <c r="AA324" s="4">
        <f t="shared" si="326"/>
        <v>31386.244777726813</v>
      </c>
      <c r="AB324" s="4">
        <f t="shared" si="327"/>
        <v>2859.5062606352371</v>
      </c>
      <c r="AC324" s="12">
        <f t="shared" si="328"/>
        <v>1.1246503081387973</v>
      </c>
      <c r="AD324" s="12">
        <f t="shared" si="329"/>
        <v>5.3409683865397746</v>
      </c>
      <c r="AE324" s="12">
        <f t="shared" si="330"/>
        <v>2.0682123963494399</v>
      </c>
      <c r="AF324" s="11">
        <f t="shared" si="312"/>
        <v>-2.9039671966837322E-3</v>
      </c>
      <c r="AG324" s="11">
        <f t="shared" si="313"/>
        <v>2.0567434751257441E-3</v>
      </c>
      <c r="AH324" s="11">
        <f t="shared" si="314"/>
        <v>8.257041531207765E-4</v>
      </c>
      <c r="AI324" s="1">
        <f t="shared" si="293"/>
        <v>645447.87620806322</v>
      </c>
      <c r="AJ324" s="1">
        <f t="shared" si="294"/>
        <v>698598.78520004649</v>
      </c>
      <c r="AK324" s="1">
        <f t="shared" si="295"/>
        <v>120889.47441789905</v>
      </c>
      <c r="AL324" s="19">
        <f t="shared" si="331"/>
        <v>73.592258886452754</v>
      </c>
      <c r="AM324" s="19">
        <f t="shared" si="331"/>
        <v>34.951202641011278</v>
      </c>
      <c r="AN324" s="19">
        <f t="shared" si="331"/>
        <v>5.0902985452796177</v>
      </c>
      <c r="AO324" s="7">
        <f t="shared" si="315"/>
        <v>1.2363063857772907E-3</v>
      </c>
      <c r="AP324" s="7">
        <f t="shared" si="315"/>
        <v>1.9038189299643009E-3</v>
      </c>
      <c r="AQ324" s="7">
        <f t="shared" si="315"/>
        <v>1.3780604613554067E-3</v>
      </c>
      <c r="AR324" s="1">
        <f t="shared" ref="AR324:AR347" si="335">AL324*AI324^$AR$5*B324^(1-$AR$5)*(1-BB323)</f>
        <v>328353.44928141357</v>
      </c>
      <c r="AS324" s="1">
        <f t="shared" si="332"/>
        <v>358670.84718743904</v>
      </c>
      <c r="AT324" s="1">
        <f t="shared" si="333"/>
        <v>61619.755418212386</v>
      </c>
      <c r="AU324" s="1">
        <f t="shared" si="296"/>
        <v>65670.689856282712</v>
      </c>
      <c r="AV324" s="1">
        <f t="shared" si="297"/>
        <v>71734.169437487813</v>
      </c>
      <c r="AW324" s="1">
        <f t="shared" si="298"/>
        <v>12323.951083642478</v>
      </c>
      <c r="AX324" s="16">
        <v>0</v>
      </c>
      <c r="AY324" s="16">
        <v>0</v>
      </c>
      <c r="AZ324" s="16">
        <v>0</v>
      </c>
      <c r="BA324">
        <f t="shared" si="279"/>
        <v>0</v>
      </c>
      <c r="BB324">
        <f t="shared" si="280"/>
        <v>0</v>
      </c>
      <c r="BC324">
        <f t="shared" si="280"/>
        <v>0</v>
      </c>
      <c r="BD324">
        <f t="shared" si="280"/>
        <v>0</v>
      </c>
      <c r="BE324">
        <f t="shared" si="281"/>
        <v>0</v>
      </c>
      <c r="BF324">
        <f t="shared" si="281"/>
        <v>0</v>
      </c>
      <c r="BG324">
        <f t="shared" si="281"/>
        <v>0</v>
      </c>
      <c r="BH324">
        <f t="shared" si="316"/>
        <v>0</v>
      </c>
      <c r="BI324">
        <f t="shared" si="284"/>
        <v>0</v>
      </c>
      <c r="BJ324">
        <f t="shared" si="284"/>
        <v>0</v>
      </c>
      <c r="BK324" s="7">
        <f t="shared" si="282"/>
        <v>3.2014440031303132E-2</v>
      </c>
    </row>
    <row r="325" spans="1:63">
      <c r="A325">
        <f t="shared" si="299"/>
        <v>2279</v>
      </c>
      <c r="B325" s="4">
        <f t="shared" si="317"/>
        <v>1286.5347515451458</v>
      </c>
      <c r="C325" s="4">
        <f t="shared" si="318"/>
        <v>3572.6090605620739</v>
      </c>
      <c r="D325" s="4">
        <f t="shared" si="319"/>
        <v>6809.6343309463327</v>
      </c>
      <c r="E325" s="11">
        <f t="shared" si="300"/>
        <v>9.9271261586668492E-9</v>
      </c>
      <c r="F325" s="11">
        <f t="shared" si="301"/>
        <v>1.9901699458827912E-8</v>
      </c>
      <c r="G325" s="11">
        <f t="shared" si="302"/>
        <v>4.3939554535932633E-8</v>
      </c>
      <c r="H325" s="4">
        <f t="shared" si="320"/>
        <v>328869.95238591684</v>
      </c>
      <c r="I325" s="4">
        <f t="shared" si="321"/>
        <v>359539.48264157219</v>
      </c>
      <c r="J325" s="4">
        <f t="shared" si="322"/>
        <v>61727.79543167651</v>
      </c>
      <c r="K325" s="4">
        <f t="shared" si="290"/>
        <v>255624.61642869696</v>
      </c>
      <c r="L325" s="4">
        <f t="shared" si="291"/>
        <v>100637.79063052768</v>
      </c>
      <c r="M325" s="4">
        <f t="shared" si="292"/>
        <v>9064.7738823735363</v>
      </c>
      <c r="N325" s="11">
        <f t="shared" si="303"/>
        <v>1.5729995859647961E-3</v>
      </c>
      <c r="O325" s="11">
        <f t="shared" si="304"/>
        <v>2.4217978837646204E-3</v>
      </c>
      <c r="P325" s="11">
        <f t="shared" si="305"/>
        <v>1.7532900031680398E-3</v>
      </c>
      <c r="Q325" s="4">
        <f t="shared" si="306"/>
        <v>1585.0732139033996</v>
      </c>
      <c r="R325" s="4">
        <f t="shared" si="307"/>
        <v>5749.9488798280809</v>
      </c>
      <c r="S325" s="4">
        <f t="shared" si="308"/>
        <v>1353.8173334178334</v>
      </c>
      <c r="T325" s="4">
        <f t="shared" si="323"/>
        <v>4.8197568747277169</v>
      </c>
      <c r="U325" s="4">
        <f t="shared" si="324"/>
        <v>15.99253811454207</v>
      </c>
      <c r="V325" s="4">
        <f t="shared" si="325"/>
        <v>21.932053849490021</v>
      </c>
      <c r="W325" s="11">
        <f t="shared" si="309"/>
        <v>-1.219247815263802E-2</v>
      </c>
      <c r="X325" s="11">
        <f t="shared" si="310"/>
        <v>-1.3228699347321071E-2</v>
      </c>
      <c r="Y325" s="11">
        <f t="shared" si="311"/>
        <v>-1.2203590333800474E-2</v>
      </c>
      <c r="Z325" s="4">
        <f t="shared" si="334"/>
        <v>1796.5895958028837</v>
      </c>
      <c r="AA325" s="4">
        <f t="shared" si="326"/>
        <v>31110.664362117612</v>
      </c>
      <c r="AB325" s="4">
        <f t="shared" si="327"/>
        <v>2831.9489353304543</v>
      </c>
      <c r="AC325" s="12">
        <f t="shared" si="328"/>
        <v>1.1213843605362219</v>
      </c>
      <c r="AD325" s="12">
        <f t="shared" si="329"/>
        <v>5.3519533884196431</v>
      </c>
      <c r="AE325" s="12">
        <f t="shared" si="330"/>
        <v>2.0699201279146413</v>
      </c>
      <c r="AF325" s="11">
        <f t="shared" si="312"/>
        <v>-2.9039671966837322E-3</v>
      </c>
      <c r="AG325" s="11">
        <f t="shared" si="313"/>
        <v>2.0567434751257441E-3</v>
      </c>
      <c r="AH325" s="11">
        <f t="shared" si="314"/>
        <v>8.257041531207765E-4</v>
      </c>
      <c r="AI325" s="1">
        <f t="shared" si="293"/>
        <v>646573.77844353963</v>
      </c>
      <c r="AJ325" s="1">
        <f t="shared" si="294"/>
        <v>700473.07611752965</v>
      </c>
      <c r="AK325" s="1">
        <f t="shared" si="295"/>
        <v>121124.47805975162</v>
      </c>
      <c r="AL325" s="19">
        <f t="shared" si="331"/>
        <v>73.682331640261793</v>
      </c>
      <c r="AM325" s="19">
        <f t="shared" si="331"/>
        <v>35.017077994612123</v>
      </c>
      <c r="AN325" s="19">
        <f t="shared" si="331"/>
        <v>5.0972431370497455</v>
      </c>
      <c r="AO325" s="7">
        <f t="shared" si="315"/>
        <v>1.2239433219195179E-3</v>
      </c>
      <c r="AP325" s="7">
        <f t="shared" si="315"/>
        <v>1.8847807406646578E-3</v>
      </c>
      <c r="AQ325" s="7">
        <f t="shared" si="315"/>
        <v>1.3642798567418527E-3</v>
      </c>
      <c r="AR325" s="1">
        <f t="shared" si="335"/>
        <v>328869.95238591684</v>
      </c>
      <c r="AS325" s="1">
        <f t="shared" si="332"/>
        <v>359539.48264157219</v>
      </c>
      <c r="AT325" s="1">
        <f t="shared" si="333"/>
        <v>61727.79543167651</v>
      </c>
      <c r="AU325" s="1">
        <f t="shared" si="296"/>
        <v>65773.990477183368</v>
      </c>
      <c r="AV325" s="1">
        <f t="shared" si="297"/>
        <v>71907.896528314435</v>
      </c>
      <c r="AW325" s="1">
        <f t="shared" si="298"/>
        <v>12345.559086335303</v>
      </c>
      <c r="AX325" s="16">
        <v>0</v>
      </c>
      <c r="AY325" s="16">
        <v>0</v>
      </c>
      <c r="AZ325" s="16">
        <v>0</v>
      </c>
      <c r="BA325">
        <f t="shared" si="279"/>
        <v>0</v>
      </c>
      <c r="BB325">
        <f t="shared" si="280"/>
        <v>0</v>
      </c>
      <c r="BC325">
        <f t="shared" si="280"/>
        <v>0</v>
      </c>
      <c r="BD325">
        <f t="shared" si="280"/>
        <v>0</v>
      </c>
      <c r="BE325">
        <f t="shared" si="281"/>
        <v>0</v>
      </c>
      <c r="BF325">
        <f t="shared" si="281"/>
        <v>0</v>
      </c>
      <c r="BG325">
        <f t="shared" si="281"/>
        <v>0</v>
      </c>
      <c r="BH325">
        <f t="shared" si="316"/>
        <v>0</v>
      </c>
      <c r="BI325">
        <f t="shared" si="284"/>
        <v>0</v>
      </c>
      <c r="BJ325">
        <f t="shared" si="284"/>
        <v>0</v>
      </c>
      <c r="BK325" s="7">
        <f t="shared" si="282"/>
        <v>3.1994477804777127E-2</v>
      </c>
    </row>
    <row r="326" spans="1:63">
      <c r="A326">
        <f t="shared" si="299"/>
        <v>2280</v>
      </c>
      <c r="B326" s="4">
        <f t="shared" si="317"/>
        <v>1286.5347636781592</v>
      </c>
      <c r="C326" s="4">
        <f t="shared" si="318"/>
        <v>3572.6091281080162</v>
      </c>
      <c r="D326" s="4">
        <f t="shared" si="319"/>
        <v>6809.634615198016</v>
      </c>
      <c r="E326" s="11">
        <f t="shared" si="300"/>
        <v>9.4307698507335062E-9</v>
      </c>
      <c r="F326" s="11">
        <f t="shared" si="301"/>
        <v>1.8906614485886515E-8</v>
      </c>
      <c r="G326" s="11">
        <f t="shared" si="302"/>
        <v>4.1742576809136001E-8</v>
      </c>
      <c r="H326" s="4">
        <f t="shared" si="320"/>
        <v>329382.09664636001</v>
      </c>
      <c r="I326" s="4">
        <f t="shared" si="321"/>
        <v>360401.51902766962</v>
      </c>
      <c r="J326" s="4">
        <f t="shared" si="322"/>
        <v>61834.942905622527</v>
      </c>
      <c r="K326" s="4">
        <f t="shared" si="290"/>
        <v>256022.69440793639</v>
      </c>
      <c r="L326" s="4">
        <f t="shared" si="291"/>
        <v>100879.07915594763</v>
      </c>
      <c r="M326" s="4">
        <f t="shared" si="292"/>
        <v>9080.5081916754862</v>
      </c>
      <c r="N326" s="11">
        <f t="shared" si="303"/>
        <v>1.5572756051469572E-3</v>
      </c>
      <c r="O326" s="11">
        <f t="shared" si="304"/>
        <v>2.3975936266902309E-3</v>
      </c>
      <c r="P326" s="11">
        <f t="shared" si="305"/>
        <v>1.7357641245243638E-3</v>
      </c>
      <c r="Q326" s="4">
        <f t="shared" si="306"/>
        <v>1568.185558147678</v>
      </c>
      <c r="R326" s="4">
        <f t="shared" si="307"/>
        <v>5687.4883117648124</v>
      </c>
      <c r="S326" s="4">
        <f t="shared" si="308"/>
        <v>1339.6171874624142</v>
      </c>
      <c r="T326" s="4">
        <f t="shared" si="323"/>
        <v>4.7609920943315727</v>
      </c>
      <c r="U326" s="4">
        <f t="shared" si="324"/>
        <v>15.78097763602422</v>
      </c>
      <c r="V326" s="4">
        <f t="shared" si="325"/>
        <v>21.664404049131992</v>
      </c>
      <c r="W326" s="11">
        <f t="shared" si="309"/>
        <v>-1.219247815263802E-2</v>
      </c>
      <c r="X326" s="11">
        <f t="shared" si="310"/>
        <v>-1.3228699347321071E-2</v>
      </c>
      <c r="Y326" s="11">
        <f t="shared" si="311"/>
        <v>-1.2203590333800474E-2</v>
      </c>
      <c r="Z326" s="4">
        <f t="shared" si="334"/>
        <v>1772.3145794721352</v>
      </c>
      <c r="AA326" s="4">
        <f t="shared" si="326"/>
        <v>30836.751500387621</v>
      </c>
      <c r="AB326" s="4">
        <f t="shared" si="327"/>
        <v>2804.6076135472567</v>
      </c>
      <c r="AC326" s="12">
        <f t="shared" si="328"/>
        <v>1.1181278971383506</v>
      </c>
      <c r="AD326" s="12">
        <f t="shared" si="329"/>
        <v>5.3629609836304519</v>
      </c>
      <c r="AE326" s="12">
        <f t="shared" si="330"/>
        <v>2.0716292695608889</v>
      </c>
      <c r="AF326" s="11">
        <f t="shared" si="312"/>
        <v>-2.9039671966837322E-3</v>
      </c>
      <c r="AG326" s="11">
        <f t="shared" si="313"/>
        <v>2.0567434751257441E-3</v>
      </c>
      <c r="AH326" s="11">
        <f t="shared" si="314"/>
        <v>8.257041531207765E-4</v>
      </c>
      <c r="AI326" s="1">
        <f t="shared" si="293"/>
        <v>647690.39107636909</v>
      </c>
      <c r="AJ326" s="1">
        <f t="shared" si="294"/>
        <v>702333.6650340911</v>
      </c>
      <c r="AK326" s="1">
        <f t="shared" si="295"/>
        <v>121357.58934011176</v>
      </c>
      <c r="AL326" s="19">
        <f t="shared" si="331"/>
        <v>73.771612808038796</v>
      </c>
      <c r="AM326" s="19">
        <f t="shared" si="331"/>
        <v>35.08241751366873</v>
      </c>
      <c r="AN326" s="19">
        <f t="shared" si="331"/>
        <v>5.1041276625251699</v>
      </c>
      <c r="AO326" s="7">
        <f t="shared" si="315"/>
        <v>1.2117038887003227E-3</v>
      </c>
      <c r="AP326" s="7">
        <f t="shared" si="315"/>
        <v>1.8659329332580113E-3</v>
      </c>
      <c r="AQ326" s="7">
        <f t="shared" si="315"/>
        <v>1.3506370581744343E-3</v>
      </c>
      <c r="AR326" s="1">
        <f t="shared" si="335"/>
        <v>329382.09664636001</v>
      </c>
      <c r="AS326" s="1">
        <f t="shared" si="332"/>
        <v>360401.51902766962</v>
      </c>
      <c r="AT326" s="1">
        <f t="shared" si="333"/>
        <v>61834.942905622527</v>
      </c>
      <c r="AU326" s="1">
        <f t="shared" si="296"/>
        <v>65876.419329272001</v>
      </c>
      <c r="AV326" s="1">
        <f t="shared" si="297"/>
        <v>72080.303805533928</v>
      </c>
      <c r="AW326" s="1">
        <f t="shared" si="298"/>
        <v>12366.988581124506</v>
      </c>
      <c r="AX326" s="16">
        <v>0</v>
      </c>
      <c r="AY326" s="16">
        <v>0</v>
      </c>
      <c r="AZ326" s="16">
        <v>0</v>
      </c>
      <c r="BA326">
        <f t="shared" si="279"/>
        <v>0</v>
      </c>
      <c r="BB326">
        <f t="shared" si="280"/>
        <v>0</v>
      </c>
      <c r="BC326">
        <f t="shared" si="280"/>
        <v>0</v>
      </c>
      <c r="BD326">
        <f t="shared" si="280"/>
        <v>0</v>
      </c>
      <c r="BE326">
        <f t="shared" si="281"/>
        <v>0</v>
      </c>
      <c r="BF326">
        <f t="shared" si="281"/>
        <v>0</v>
      </c>
      <c r="BG326">
        <f t="shared" si="281"/>
        <v>0</v>
      </c>
      <c r="BH326">
        <f t="shared" si="316"/>
        <v>0</v>
      </c>
      <c r="BI326">
        <f t="shared" si="284"/>
        <v>0</v>
      </c>
      <c r="BJ326">
        <f t="shared" si="284"/>
        <v>0</v>
      </c>
      <c r="BK326" s="7">
        <f t="shared" si="282"/>
        <v>3.1974711584162624E-2</v>
      </c>
    </row>
    <row r="327" spans="1:63">
      <c r="A327">
        <f t="shared" si="299"/>
        <v>2281</v>
      </c>
      <c r="B327" s="4">
        <f t="shared" si="317"/>
        <v>1286.5347752045218</v>
      </c>
      <c r="C327" s="4">
        <f t="shared" si="318"/>
        <v>3572.6091922766627</v>
      </c>
      <c r="D327" s="4">
        <f t="shared" si="319"/>
        <v>6809.6348852371275</v>
      </c>
      <c r="E327" s="11">
        <f t="shared" si="300"/>
        <v>8.95923135819683E-9</v>
      </c>
      <c r="F327" s="11">
        <f t="shared" si="301"/>
        <v>1.796128376159219E-8</v>
      </c>
      <c r="G327" s="11">
        <f t="shared" si="302"/>
        <v>3.96554479686792E-8</v>
      </c>
      <c r="H327" s="4">
        <f t="shared" si="320"/>
        <v>329889.91086331266</v>
      </c>
      <c r="I327" s="4">
        <f t="shared" si="321"/>
        <v>361256.98579276883</v>
      </c>
      <c r="J327" s="4">
        <f t="shared" si="322"/>
        <v>61941.203355607533</v>
      </c>
      <c r="K327" s="4">
        <f t="shared" si="290"/>
        <v>256417.4068368029</v>
      </c>
      <c r="L327" s="4">
        <f t="shared" si="291"/>
        <v>101118.52888184393</v>
      </c>
      <c r="M327" s="4">
        <f t="shared" si="292"/>
        <v>9096.1122585136363</v>
      </c>
      <c r="N327" s="11">
        <f t="shared" si="303"/>
        <v>1.5417087527309636E-3</v>
      </c>
      <c r="O327" s="11">
        <f t="shared" si="304"/>
        <v>2.3736311621771478E-3</v>
      </c>
      <c r="P327" s="11">
        <f t="shared" si="305"/>
        <v>1.7184133870893348E-3</v>
      </c>
      <c r="Q327" s="4">
        <f t="shared" si="306"/>
        <v>1551.4537117149853</v>
      </c>
      <c r="R327" s="4">
        <f t="shared" si="307"/>
        <v>5625.5717519464251</v>
      </c>
      <c r="S327" s="4">
        <f t="shared" si="308"/>
        <v>1325.5430239144857</v>
      </c>
      <c r="T327" s="4">
        <f t="shared" si="323"/>
        <v>4.7029438022365531</v>
      </c>
      <c r="U327" s="4">
        <f t="shared" si="324"/>
        <v>15.572215827470458</v>
      </c>
      <c r="V327" s="4">
        <f t="shared" si="325"/>
        <v>21.400020537290455</v>
      </c>
      <c r="W327" s="11">
        <f t="shared" si="309"/>
        <v>-1.219247815263802E-2</v>
      </c>
      <c r="X327" s="11">
        <f t="shared" si="310"/>
        <v>-1.3228699347321071E-2</v>
      </c>
      <c r="Y327" s="11">
        <f t="shared" si="311"/>
        <v>-1.2203590333800474E-2</v>
      </c>
      <c r="Z327" s="4">
        <f t="shared" si="334"/>
        <v>1748.3401113853793</v>
      </c>
      <c r="AA327" s="4">
        <f t="shared" si="326"/>
        <v>30564.512243546789</v>
      </c>
      <c r="AB327" s="4">
        <f t="shared" si="327"/>
        <v>2777.4816616076282</v>
      </c>
      <c r="AC327" s="12">
        <f t="shared" si="328"/>
        <v>1.1148808904033638</v>
      </c>
      <c r="AD327" s="12">
        <f t="shared" si="329"/>
        <v>5.3739912186408878</v>
      </c>
      <c r="AE327" s="12">
        <f t="shared" si="330"/>
        <v>2.0733398224524917</v>
      </c>
      <c r="AF327" s="11">
        <f t="shared" si="312"/>
        <v>-2.9039671966837322E-3</v>
      </c>
      <c r="AG327" s="11">
        <f t="shared" si="313"/>
        <v>2.0567434751257441E-3</v>
      </c>
      <c r="AH327" s="11">
        <f t="shared" si="314"/>
        <v>8.257041531207765E-4</v>
      </c>
      <c r="AI327" s="1">
        <f t="shared" si="293"/>
        <v>648797.7712980042</v>
      </c>
      <c r="AJ327" s="1">
        <f t="shared" si="294"/>
        <v>704180.6023362159</v>
      </c>
      <c r="AK327" s="1">
        <f t="shared" si="295"/>
        <v>121588.8189872251</v>
      </c>
      <c r="AL327" s="19">
        <f t="shared" si="331"/>
        <v>73.860108264652837</v>
      </c>
      <c r="AM327" s="19">
        <f t="shared" si="331"/>
        <v>35.147224337503623</v>
      </c>
      <c r="AN327" s="19">
        <f t="shared" si="331"/>
        <v>5.1109525482561233</v>
      </c>
      <c r="AO327" s="7">
        <f t="shared" si="315"/>
        <v>1.1995868498133194E-3</v>
      </c>
      <c r="AP327" s="7">
        <f t="shared" si="315"/>
        <v>1.8472736039254311E-3</v>
      </c>
      <c r="AQ327" s="7">
        <f t="shared" si="315"/>
        <v>1.33713068759269E-3</v>
      </c>
      <c r="AR327" s="1">
        <f t="shared" si="335"/>
        <v>329889.91086331266</v>
      </c>
      <c r="AS327" s="1">
        <f t="shared" si="332"/>
        <v>361256.98579276883</v>
      </c>
      <c r="AT327" s="1">
        <f t="shared" si="333"/>
        <v>61941.203355607533</v>
      </c>
      <c r="AU327" s="1">
        <f t="shared" si="296"/>
        <v>65977.982172662538</v>
      </c>
      <c r="AV327" s="1">
        <f t="shared" si="297"/>
        <v>72251.397158553766</v>
      </c>
      <c r="AW327" s="1">
        <f t="shared" si="298"/>
        <v>12388.240671121508</v>
      </c>
      <c r="AX327" s="16">
        <v>0</v>
      </c>
      <c r="AY327" s="16">
        <v>0</v>
      </c>
      <c r="AZ327" s="16">
        <v>0</v>
      </c>
      <c r="BA327">
        <f t="shared" ref="BA327:BA346" si="336">(AX327*Z327+AY327*AA327+AZ327*AB327)/(Z327+AA327+AB327)</f>
        <v>0</v>
      </c>
      <c r="BB327">
        <f t="shared" ref="BB327:BD346" si="337">BB$5*AX327^2</f>
        <v>0</v>
      </c>
      <c r="BC327">
        <f t="shared" si="337"/>
        <v>0</v>
      </c>
      <c r="BD327">
        <f t="shared" si="337"/>
        <v>0</v>
      </c>
      <c r="BE327">
        <f t="shared" ref="BE327:BG346" si="338">BB327*AR327</f>
        <v>0</v>
      </c>
      <c r="BF327">
        <f t="shared" si="338"/>
        <v>0</v>
      </c>
      <c r="BG327">
        <f t="shared" si="338"/>
        <v>0</v>
      </c>
      <c r="BH327">
        <f t="shared" si="316"/>
        <v>0</v>
      </c>
      <c r="BI327">
        <f t="shared" si="284"/>
        <v>0</v>
      </c>
      <c r="BJ327">
        <f t="shared" si="284"/>
        <v>0</v>
      </c>
      <c r="BK327" s="7">
        <f t="shared" si="282"/>
        <v>3.1955139481354838E-2</v>
      </c>
    </row>
    <row r="328" spans="1:63">
      <c r="A328">
        <f t="shared" si="299"/>
        <v>2282</v>
      </c>
      <c r="B328" s="4">
        <f t="shared" si="317"/>
        <v>1286.5347861545663</v>
      </c>
      <c r="C328" s="4">
        <f t="shared" si="318"/>
        <v>3572.6092532368775</v>
      </c>
      <c r="D328" s="4">
        <f t="shared" si="319"/>
        <v>6809.6351417742935</v>
      </c>
      <c r="E328" s="11">
        <f t="shared" si="300"/>
        <v>8.511269790286988E-9</v>
      </c>
      <c r="F328" s="11">
        <f t="shared" si="301"/>
        <v>1.7063219573512581E-8</v>
      </c>
      <c r="G328" s="11">
        <f t="shared" si="302"/>
        <v>3.767267557024524E-8</v>
      </c>
      <c r="H328" s="4">
        <f t="shared" si="320"/>
        <v>330393.42380819033</v>
      </c>
      <c r="I328" s="4">
        <f t="shared" si="321"/>
        <v>362105.9126800645</v>
      </c>
      <c r="J328" s="4">
        <f t="shared" si="322"/>
        <v>62046.582300629336</v>
      </c>
      <c r="K328" s="4">
        <f t="shared" si="290"/>
        <v>256808.77607338657</v>
      </c>
      <c r="L328" s="4">
        <f t="shared" si="291"/>
        <v>101356.14812954623</v>
      </c>
      <c r="M328" s="4">
        <f t="shared" si="292"/>
        <v>9111.5868925192826</v>
      </c>
      <c r="N328" s="11">
        <f t="shared" si="303"/>
        <v>1.5262974593326373E-3</v>
      </c>
      <c r="O328" s="11">
        <f t="shared" si="304"/>
        <v>2.3499080764906033E-3</v>
      </c>
      <c r="P328" s="11">
        <f t="shared" si="305"/>
        <v>1.701236040833054E-3</v>
      </c>
      <c r="Q328" s="4">
        <f t="shared" si="306"/>
        <v>1534.8767676095938</v>
      </c>
      <c r="R328" s="4">
        <f t="shared" si="307"/>
        <v>5564.1975482180951</v>
      </c>
      <c r="S328" s="4">
        <f t="shared" si="308"/>
        <v>1311.5942310104981</v>
      </c>
      <c r="T328" s="4">
        <f t="shared" si="323"/>
        <v>4.6456032626746993</v>
      </c>
      <c r="U328" s="4">
        <f t="shared" si="324"/>
        <v>15.366215666117258</v>
      </c>
      <c r="V328" s="4">
        <f t="shared" si="325"/>
        <v>21.138863453518447</v>
      </c>
      <c r="W328" s="11">
        <f t="shared" si="309"/>
        <v>-1.219247815263802E-2</v>
      </c>
      <c r="X328" s="11">
        <f t="shared" si="310"/>
        <v>-1.3228699347321071E-2</v>
      </c>
      <c r="Y328" s="11">
        <f t="shared" si="311"/>
        <v>-1.2203590333800474E-2</v>
      </c>
      <c r="Z328" s="4">
        <f t="shared" si="334"/>
        <v>1724.6631438544089</v>
      </c>
      <c r="AA328" s="4">
        <f t="shared" si="326"/>
        <v>30293.952197054201</v>
      </c>
      <c r="AB328" s="4">
        <f t="shared" si="327"/>
        <v>2750.5704215195528</v>
      </c>
      <c r="AC328" s="12">
        <f t="shared" si="328"/>
        <v>1.111643312869423</v>
      </c>
      <c r="AD328" s="12">
        <f t="shared" si="329"/>
        <v>5.3850441400152107</v>
      </c>
      <c r="AE328" s="12">
        <f t="shared" si="330"/>
        <v>2.0750517877547212</v>
      </c>
      <c r="AF328" s="11">
        <f t="shared" si="312"/>
        <v>-2.9039671966837322E-3</v>
      </c>
      <c r="AG328" s="11">
        <f t="shared" si="313"/>
        <v>2.0567434751257441E-3</v>
      </c>
      <c r="AH328" s="11">
        <f t="shared" si="314"/>
        <v>8.257041531207765E-4</v>
      </c>
      <c r="AI328" s="1">
        <f t="shared" si="293"/>
        <v>649895.9763408663</v>
      </c>
      <c r="AJ328" s="1">
        <f t="shared" si="294"/>
        <v>706013.93926114799</v>
      </c>
      <c r="AK328" s="1">
        <f t="shared" si="295"/>
        <v>121818.17775962409</v>
      </c>
      <c r="AL328" s="19">
        <f t="shared" si="331"/>
        <v>73.947823863106905</v>
      </c>
      <c r="AM328" s="19">
        <f t="shared" si="331"/>
        <v>35.211501611875839</v>
      </c>
      <c r="AN328" s="19">
        <f t="shared" si="331"/>
        <v>5.1177182196362754</v>
      </c>
      <c r="AO328" s="7">
        <f t="shared" si="315"/>
        <v>1.1875909813151863E-3</v>
      </c>
      <c r="AP328" s="7">
        <f t="shared" si="315"/>
        <v>1.8288008678861768E-3</v>
      </c>
      <c r="AQ328" s="7">
        <f t="shared" si="315"/>
        <v>1.3237593807167631E-3</v>
      </c>
      <c r="AR328" s="1">
        <f t="shared" si="335"/>
        <v>330393.42380819033</v>
      </c>
      <c r="AS328" s="1">
        <f t="shared" si="332"/>
        <v>362105.9126800645</v>
      </c>
      <c r="AT328" s="1">
        <f t="shared" si="333"/>
        <v>62046.582300629336</v>
      </c>
      <c r="AU328" s="1">
        <f t="shared" si="296"/>
        <v>66078.684761638069</v>
      </c>
      <c r="AV328" s="1">
        <f t="shared" si="297"/>
        <v>72421.182536012901</v>
      </c>
      <c r="AW328" s="1">
        <f t="shared" si="298"/>
        <v>12409.316460125869</v>
      </c>
      <c r="AX328" s="16">
        <v>0</v>
      </c>
      <c r="AY328" s="16">
        <v>0</v>
      </c>
      <c r="AZ328" s="16">
        <v>0</v>
      </c>
      <c r="BA328">
        <f t="shared" si="336"/>
        <v>0</v>
      </c>
      <c r="BB328">
        <f t="shared" si="337"/>
        <v>0</v>
      </c>
      <c r="BC328">
        <f t="shared" si="337"/>
        <v>0</v>
      </c>
      <c r="BD328">
        <f t="shared" si="337"/>
        <v>0</v>
      </c>
      <c r="BE328">
        <f t="shared" si="338"/>
        <v>0</v>
      </c>
      <c r="BF328">
        <f t="shared" si="338"/>
        <v>0</v>
      </c>
      <c r="BG328">
        <f t="shared" si="338"/>
        <v>0</v>
      </c>
      <c r="BH328">
        <f t="shared" si="316"/>
        <v>0</v>
      </c>
      <c r="BI328">
        <f t="shared" si="284"/>
        <v>0</v>
      </c>
      <c r="BJ328">
        <f t="shared" si="284"/>
        <v>0</v>
      </c>
      <c r="BK328" s="7">
        <f t="shared" ref="BK328:BK346" si="339">SUM(H328:J328)*SUM(B327:D327)/SUM(H327:J327)/SUM(B328:D328)-1+BK$5</f>
        <v>3.1935759625681487E-2</v>
      </c>
    </row>
    <row r="329" spans="1:63">
      <c r="A329">
        <f t="shared" si="299"/>
        <v>2283</v>
      </c>
      <c r="B329" s="4">
        <f t="shared" si="317"/>
        <v>1286.5347965571088</v>
      </c>
      <c r="C329" s="4">
        <f t="shared" si="318"/>
        <v>3572.6093111490832</v>
      </c>
      <c r="D329" s="4">
        <f t="shared" si="319"/>
        <v>6809.6353854846102</v>
      </c>
      <c r="E329" s="11">
        <f t="shared" si="300"/>
        <v>8.0857063007726391E-9</v>
      </c>
      <c r="F329" s="11">
        <f t="shared" si="301"/>
        <v>1.621005859483695E-8</v>
      </c>
      <c r="G329" s="11">
        <f t="shared" si="302"/>
        <v>3.5789041791732979E-8</v>
      </c>
      <c r="H329" s="4">
        <f t="shared" si="320"/>
        <v>330892.66421938228</v>
      </c>
      <c r="I329" s="4">
        <f t="shared" si="321"/>
        <v>362948.32971781353</v>
      </c>
      <c r="J329" s="4">
        <f t="shared" si="322"/>
        <v>62151.085262183035</v>
      </c>
      <c r="K329" s="4">
        <f t="shared" si="290"/>
        <v>257196.82445036306</v>
      </c>
      <c r="L329" s="4">
        <f t="shared" si="291"/>
        <v>101591.94530035974</v>
      </c>
      <c r="M329" s="4">
        <f t="shared" si="292"/>
        <v>9126.9329037299158</v>
      </c>
      <c r="N329" s="11">
        <f t="shared" si="303"/>
        <v>1.5110401712501442E-3</v>
      </c>
      <c r="O329" s="11">
        <f t="shared" si="304"/>
        <v>2.3264219799683516E-3</v>
      </c>
      <c r="P329" s="11">
        <f t="shared" si="305"/>
        <v>1.6842303532476066E-3</v>
      </c>
      <c r="Q329" s="4">
        <f t="shared" si="306"/>
        <v>1518.4538113526573</v>
      </c>
      <c r="R329" s="4">
        <f t="shared" si="307"/>
        <v>5503.3639712634085</v>
      </c>
      <c r="S329" s="4">
        <f t="shared" si="308"/>
        <v>1297.770187533745</v>
      </c>
      <c r="T329" s="4">
        <f t="shared" si="323"/>
        <v>4.5889618463887141</v>
      </c>
      <c r="U329" s="4">
        <f t="shared" si="324"/>
        <v>15.162940618964097</v>
      </c>
      <c r="V329" s="4">
        <f t="shared" si="325"/>
        <v>20.88089342380956</v>
      </c>
      <c r="W329" s="11">
        <f t="shared" si="309"/>
        <v>-1.219247815263802E-2</v>
      </c>
      <c r="X329" s="11">
        <f t="shared" si="310"/>
        <v>-1.3228699347321071E-2</v>
      </c>
      <c r="Y329" s="11">
        <f t="shared" si="311"/>
        <v>-1.2203590333800474E-2</v>
      </c>
      <c r="Z329" s="4">
        <f t="shared" si="334"/>
        <v>1701.2806428851472</v>
      </c>
      <c r="AA329" s="4">
        <f t="shared" si="326"/>
        <v>30025.076529966456</v>
      </c>
      <c r="AB329" s="4">
        <f t="shared" si="327"/>
        <v>2723.8732117204627</v>
      </c>
      <c r="AC329" s="12">
        <f t="shared" si="328"/>
        <v>1.1084151371544373</v>
      </c>
      <c r="AD329" s="12">
        <f t="shared" si="329"/>
        <v>5.3961197944134511</v>
      </c>
      <c r="AE329" s="12">
        <f t="shared" si="330"/>
        <v>2.0767651666338112</v>
      </c>
      <c r="AF329" s="11">
        <f t="shared" si="312"/>
        <v>-2.9039671966837322E-3</v>
      </c>
      <c r="AG329" s="11">
        <f t="shared" si="313"/>
        <v>2.0567434751257441E-3</v>
      </c>
      <c r="AH329" s="11">
        <f t="shared" si="314"/>
        <v>8.257041531207765E-4</v>
      </c>
      <c r="AI329" s="1">
        <f t="shared" si="293"/>
        <v>650985.06346841773</v>
      </c>
      <c r="AJ329" s="1">
        <f t="shared" si="294"/>
        <v>707833.72787104617</v>
      </c>
      <c r="AK329" s="1">
        <f t="shared" si="295"/>
        <v>122045.67644378755</v>
      </c>
      <c r="AL329" s="19">
        <f t="shared" si="331"/>
        <v>74.034765434127536</v>
      </c>
      <c r="AM329" s="19">
        <f t="shared" si="331"/>
        <v>35.275252488336143</v>
      </c>
      <c r="AN329" s="19">
        <f t="shared" si="331"/>
        <v>5.1244251008623731</v>
      </c>
      <c r="AO329" s="7">
        <f t="shared" si="315"/>
        <v>1.1757150715020345E-3</v>
      </c>
      <c r="AP329" s="7">
        <f t="shared" si="315"/>
        <v>1.8105128592073149E-3</v>
      </c>
      <c r="AQ329" s="7">
        <f t="shared" si="315"/>
        <v>1.3105217869095955E-3</v>
      </c>
      <c r="AR329" s="1">
        <f t="shared" si="335"/>
        <v>330892.66421938228</v>
      </c>
      <c r="AS329" s="1">
        <f t="shared" si="332"/>
        <v>362948.32971781353</v>
      </c>
      <c r="AT329" s="1">
        <f t="shared" si="333"/>
        <v>62151.085262183035</v>
      </c>
      <c r="AU329" s="1">
        <f t="shared" si="296"/>
        <v>66178.532843876455</v>
      </c>
      <c r="AV329" s="1">
        <f t="shared" si="297"/>
        <v>72589.665943562708</v>
      </c>
      <c r="AW329" s="1">
        <f t="shared" si="298"/>
        <v>12430.217052436608</v>
      </c>
      <c r="AX329" s="16">
        <v>0</v>
      </c>
      <c r="AY329" s="16">
        <v>0</v>
      </c>
      <c r="AZ329" s="16">
        <v>0</v>
      </c>
      <c r="BA329">
        <f t="shared" si="336"/>
        <v>0</v>
      </c>
      <c r="BB329">
        <f t="shared" si="337"/>
        <v>0</v>
      </c>
      <c r="BC329">
        <f t="shared" si="337"/>
        <v>0</v>
      </c>
      <c r="BD329">
        <f t="shared" si="337"/>
        <v>0</v>
      </c>
      <c r="BE329">
        <f t="shared" si="338"/>
        <v>0</v>
      </c>
      <c r="BF329">
        <f t="shared" si="338"/>
        <v>0</v>
      </c>
      <c r="BG329">
        <f t="shared" si="338"/>
        <v>0</v>
      </c>
      <c r="BH329">
        <f t="shared" si="316"/>
        <v>0</v>
      </c>
      <c r="BI329">
        <f t="shared" si="284"/>
        <v>0</v>
      </c>
      <c r="BJ329">
        <f t="shared" si="284"/>
        <v>0</v>
      </c>
      <c r="BK329" s="7">
        <f t="shared" si="339"/>
        <v>3.1916570163767116E-2</v>
      </c>
    </row>
    <row r="330" spans="1:63">
      <c r="A330">
        <f t="shared" si="299"/>
        <v>2284</v>
      </c>
      <c r="B330" s="4">
        <f t="shared" si="317"/>
        <v>1286.5348064395243</v>
      </c>
      <c r="C330" s="4">
        <f t="shared" si="318"/>
        <v>3572.6093661656791</v>
      </c>
      <c r="D330" s="4">
        <f t="shared" si="319"/>
        <v>6809.6356170094205</v>
      </c>
      <c r="E330" s="11">
        <f t="shared" si="300"/>
        <v>7.681420985734006E-9</v>
      </c>
      <c r="F330" s="11">
        <f t="shared" si="301"/>
        <v>1.53995556650951E-8</v>
      </c>
      <c r="G330" s="11">
        <f t="shared" si="302"/>
        <v>3.3999589702146325E-8</v>
      </c>
      <c r="H330" s="4">
        <f t="shared" si="320"/>
        <v>331387.66079846438</v>
      </c>
      <c r="I330" s="4">
        <f t="shared" si="321"/>
        <v>363784.26720842684</v>
      </c>
      <c r="J330" s="4">
        <f t="shared" si="322"/>
        <v>62254.717763337321</v>
      </c>
      <c r="K330" s="4">
        <f t="shared" si="290"/>
        <v>257581.57427203798</v>
      </c>
      <c r="L330" s="4">
        <f t="shared" si="291"/>
        <v>101825.92887250366</v>
      </c>
      <c r="M330" s="4">
        <f t="shared" si="292"/>
        <v>9142.1511024517422</v>
      </c>
      <c r="N330" s="11">
        <f t="shared" si="303"/>
        <v>1.4959353502794759E-3</v>
      </c>
      <c r="O330" s="11">
        <f t="shared" si="304"/>
        <v>2.3031705067968478E-3</v>
      </c>
      <c r="P330" s="11">
        <f t="shared" si="305"/>
        <v>1.6673946091581016E-3</v>
      </c>
      <c r="Q330" s="4">
        <f t="shared" si="306"/>
        <v>1502.1839213844116</v>
      </c>
      <c r="R330" s="4">
        <f t="shared" si="307"/>
        <v>5443.0692170770171</v>
      </c>
      <c r="S330" s="4">
        <f t="shared" si="308"/>
        <v>1284.0702632018604</v>
      </c>
      <c r="T330" s="4">
        <f t="shared" si="323"/>
        <v>4.5330110293333306</v>
      </c>
      <c r="U330" s="4">
        <f t="shared" si="324"/>
        <v>14.962354636294538</v>
      </c>
      <c r="V330" s="4">
        <f t="shared" si="325"/>
        <v>20.626071554661639</v>
      </c>
      <c r="W330" s="11">
        <f t="shared" si="309"/>
        <v>-1.219247815263802E-2</v>
      </c>
      <c r="X330" s="11">
        <f t="shared" si="310"/>
        <v>-1.3228699347321071E-2</v>
      </c>
      <c r="Y330" s="11">
        <f t="shared" si="311"/>
        <v>-1.2203590333800474E-2</v>
      </c>
      <c r="Z330" s="4">
        <f t="shared" si="334"/>
        <v>1678.1895886251266</v>
      </c>
      <c r="AA330" s="4">
        <f t="shared" si="326"/>
        <v>29757.889983989808</v>
      </c>
      <c r="AB330" s="4">
        <f t="shared" si="327"/>
        <v>2697.3893278078021</v>
      </c>
      <c r="AC330" s="12">
        <f t="shared" si="328"/>
        <v>1.105196335955833</v>
      </c>
      <c r="AD330" s="12">
        <f t="shared" si="329"/>
        <v>5.4072182285916082</v>
      </c>
      <c r="AE330" s="12">
        <f t="shared" si="330"/>
        <v>2.0784799602569572</v>
      </c>
      <c r="AF330" s="11">
        <f t="shared" si="312"/>
        <v>-2.9039671966837322E-3</v>
      </c>
      <c r="AG330" s="11">
        <f t="shared" si="313"/>
        <v>2.0567434751257441E-3</v>
      </c>
      <c r="AH330" s="11">
        <f t="shared" si="314"/>
        <v>8.257041531207765E-4</v>
      </c>
      <c r="AI330" s="1">
        <f t="shared" si="293"/>
        <v>652065.08996545244</v>
      </c>
      <c r="AJ330" s="1">
        <f t="shared" si="294"/>
        <v>709640.02102750435</v>
      </c>
      <c r="AK330" s="1">
        <f t="shared" si="295"/>
        <v>122271.32585184541</v>
      </c>
      <c r="AL330" s="19">
        <f t="shared" si="331"/>
        <v>74.120938785768189</v>
      </c>
      <c r="AM330" s="19">
        <f t="shared" si="331"/>
        <v>35.338480123595644</v>
      </c>
      <c r="AN330" s="19">
        <f t="shared" si="331"/>
        <v>5.1310736148950387</v>
      </c>
      <c r="AO330" s="7">
        <f t="shared" ref="AO330:AQ345" si="340">AO$5*AO329</f>
        <v>1.1639579207870141E-3</v>
      </c>
      <c r="AP330" s="7">
        <f t="shared" si="340"/>
        <v>1.7924077306152417E-3</v>
      </c>
      <c r="AQ330" s="7">
        <f t="shared" si="340"/>
        <v>1.2974165690404994E-3</v>
      </c>
      <c r="AR330" s="1">
        <f t="shared" si="335"/>
        <v>331387.66079846438</v>
      </c>
      <c r="AS330" s="1">
        <f t="shared" si="332"/>
        <v>363784.26720842684</v>
      </c>
      <c r="AT330" s="1">
        <f t="shared" si="333"/>
        <v>62254.717763337321</v>
      </c>
      <c r="AU330" s="1">
        <f t="shared" si="296"/>
        <v>66277.532159692884</v>
      </c>
      <c r="AV330" s="1">
        <f t="shared" si="297"/>
        <v>72756.853441685365</v>
      </c>
      <c r="AW330" s="1">
        <f t="shared" si="298"/>
        <v>12450.943552667464</v>
      </c>
      <c r="AX330" s="16">
        <v>0</v>
      </c>
      <c r="AY330" s="16">
        <v>0</v>
      </c>
      <c r="AZ330" s="16">
        <v>0</v>
      </c>
      <c r="BA330">
        <f t="shared" si="336"/>
        <v>0</v>
      </c>
      <c r="BB330">
        <f t="shared" si="337"/>
        <v>0</v>
      </c>
      <c r="BC330">
        <f t="shared" si="337"/>
        <v>0</v>
      </c>
      <c r="BD330">
        <f t="shared" si="337"/>
        <v>0</v>
      </c>
      <c r="BE330">
        <f t="shared" si="338"/>
        <v>0</v>
      </c>
      <c r="BF330">
        <f t="shared" si="338"/>
        <v>0</v>
      </c>
      <c r="BG330">
        <f t="shared" si="338"/>
        <v>0</v>
      </c>
      <c r="BH330">
        <f t="shared" si="316"/>
        <v>0</v>
      </c>
      <c r="BI330">
        <f t="shared" si="284"/>
        <v>0</v>
      </c>
      <c r="BJ330">
        <f t="shared" si="284"/>
        <v>0</v>
      </c>
      <c r="BK330" s="7">
        <f t="shared" si="339"/>
        <v>3.1897569259379893E-2</v>
      </c>
    </row>
    <row r="331" spans="1:63">
      <c r="A331">
        <f t="shared" si="299"/>
        <v>2285</v>
      </c>
      <c r="B331" s="4">
        <f t="shared" si="317"/>
        <v>1286.5348158278189</v>
      </c>
      <c r="C331" s="4">
        <f t="shared" si="318"/>
        <v>3572.6094184314456</v>
      </c>
      <c r="D331" s="4">
        <f t="shared" si="319"/>
        <v>6809.6358369579975</v>
      </c>
      <c r="E331" s="11">
        <f t="shared" si="300"/>
        <v>7.2973499364473056E-9</v>
      </c>
      <c r="F331" s="11">
        <f t="shared" si="301"/>
        <v>1.4629577881840345E-8</v>
      </c>
      <c r="G331" s="11">
        <f t="shared" si="302"/>
        <v>3.229961021703901E-8</v>
      </c>
      <c r="H331" s="4">
        <f t="shared" si="320"/>
        <v>331878.44220651302</v>
      </c>
      <c r="I331" s="4">
        <f t="shared" si="321"/>
        <v>364613.75571773783</v>
      </c>
      <c r="J331" s="4">
        <f t="shared" si="322"/>
        <v>62357.485327831804</v>
      </c>
      <c r="K331" s="4">
        <f t="shared" si="290"/>
        <v>257963.04781147052</v>
      </c>
      <c r="L331" s="4">
        <f t="shared" si="291"/>
        <v>102058.10739809938</v>
      </c>
      <c r="M331" s="4">
        <f t="shared" si="292"/>
        <v>9157.2422991253752</v>
      </c>
      <c r="N331" s="11">
        <f t="shared" si="303"/>
        <v>1.4809814735803339E-3</v>
      </c>
      <c r="O331" s="11">
        <f t="shared" si="304"/>
        <v>2.2801513147641117E-3</v>
      </c>
      <c r="P331" s="11">
        <f t="shared" si="305"/>
        <v>1.6507271105579147E-3</v>
      </c>
      <c r="Q331" s="4">
        <f t="shared" si="306"/>
        <v>1486.0661694574146</v>
      </c>
      <c r="R331" s="4">
        <f t="shared" si="307"/>
        <v>5383.3114093937756</v>
      </c>
      <c r="S331" s="4">
        <f t="shared" si="308"/>
        <v>1270.4938190463995</v>
      </c>
      <c r="T331" s="4">
        <f t="shared" si="323"/>
        <v>4.4777423913925167</v>
      </c>
      <c r="U331" s="4">
        <f t="shared" si="324"/>
        <v>14.764422145283003</v>
      </c>
      <c r="V331" s="4">
        <f t="shared" si="325"/>
        <v>20.374359427212895</v>
      </c>
      <c r="W331" s="11">
        <f t="shared" si="309"/>
        <v>-1.219247815263802E-2</v>
      </c>
      <c r="X331" s="11">
        <f t="shared" si="310"/>
        <v>-1.3228699347321071E-2</v>
      </c>
      <c r="Y331" s="11">
        <f t="shared" si="311"/>
        <v>-1.2203590333800474E-2</v>
      </c>
      <c r="Z331" s="4">
        <f t="shared" si="334"/>
        <v>1655.3869757925343</v>
      </c>
      <c r="AA331" s="4">
        <f t="shared" si="326"/>
        <v>29492.396882435984</v>
      </c>
      <c r="AB331" s="4">
        <f t="shared" si="327"/>
        <v>2671.1180432567257</v>
      </c>
      <c r="AC331" s="12">
        <f t="shared" si="328"/>
        <v>1.1019868820503222</v>
      </c>
      <c r="AD331" s="12">
        <f t="shared" si="329"/>
        <v>5.4183394894018448</v>
      </c>
      <c r="AE331" s="12">
        <f t="shared" si="330"/>
        <v>2.0801961697923197</v>
      </c>
      <c r="AF331" s="11">
        <f t="shared" si="312"/>
        <v>-2.9039671966837322E-3</v>
      </c>
      <c r="AG331" s="11">
        <f t="shared" si="313"/>
        <v>2.0567434751257441E-3</v>
      </c>
      <c r="AH331" s="11">
        <f t="shared" si="314"/>
        <v>8.257041531207765E-4</v>
      </c>
      <c r="AI331" s="1">
        <f t="shared" si="293"/>
        <v>653136.11312860006</v>
      </c>
      <c r="AJ331" s="1">
        <f t="shared" si="294"/>
        <v>711432.8723664392</v>
      </c>
      <c r="AK331" s="1">
        <f t="shared" si="295"/>
        <v>122495.13681932834</v>
      </c>
      <c r="AL331" s="19">
        <f t="shared" si="331"/>
        <v>74.206349703026092</v>
      </c>
      <c r="AM331" s="19">
        <f t="shared" si="331"/>
        <v>35.401187678907753</v>
      </c>
      <c r="AN331" s="19">
        <f t="shared" si="331"/>
        <v>5.1376641834207204</v>
      </c>
      <c r="AO331" s="7">
        <f t="shared" si="340"/>
        <v>1.1523183415791439E-3</v>
      </c>
      <c r="AP331" s="7">
        <f t="shared" si="340"/>
        <v>1.7744836533090892E-3</v>
      </c>
      <c r="AQ331" s="7">
        <f t="shared" si="340"/>
        <v>1.2844424033500944E-3</v>
      </c>
      <c r="AR331" s="1">
        <f t="shared" si="335"/>
        <v>331878.44220651302</v>
      </c>
      <c r="AS331" s="1">
        <f t="shared" si="332"/>
        <v>364613.75571773783</v>
      </c>
      <c r="AT331" s="1">
        <f t="shared" si="333"/>
        <v>62357.485327831804</v>
      </c>
      <c r="AU331" s="1">
        <f t="shared" si="296"/>
        <v>66375.688441302613</v>
      </c>
      <c r="AV331" s="1">
        <f t="shared" si="297"/>
        <v>72922.751143547575</v>
      </c>
      <c r="AW331" s="1">
        <f t="shared" si="298"/>
        <v>12471.497065566362</v>
      </c>
      <c r="AX331" s="16">
        <v>0</v>
      </c>
      <c r="AY331" s="16">
        <v>0</v>
      </c>
      <c r="AZ331" s="16">
        <v>0</v>
      </c>
      <c r="BA331">
        <f t="shared" si="336"/>
        <v>0</v>
      </c>
      <c r="BB331">
        <f t="shared" si="337"/>
        <v>0</v>
      </c>
      <c r="BC331">
        <f t="shared" si="337"/>
        <v>0</v>
      </c>
      <c r="BD331">
        <f t="shared" si="337"/>
        <v>0</v>
      </c>
      <c r="BE331">
        <f t="shared" si="338"/>
        <v>0</v>
      </c>
      <c r="BF331">
        <f t="shared" si="338"/>
        <v>0</v>
      </c>
      <c r="BG331">
        <f t="shared" si="338"/>
        <v>0</v>
      </c>
      <c r="BH331">
        <f t="shared" si="316"/>
        <v>0</v>
      </c>
      <c r="BI331">
        <f t="shared" si="284"/>
        <v>0</v>
      </c>
      <c r="BJ331">
        <f t="shared" si="284"/>
        <v>0</v>
      </c>
      <c r="BK331" s="7">
        <f t="shared" si="339"/>
        <v>3.1878755093293271E-2</v>
      </c>
    </row>
    <row r="332" spans="1:63">
      <c r="A332">
        <f t="shared" si="299"/>
        <v>2286</v>
      </c>
      <c r="B332" s="4">
        <f t="shared" si="317"/>
        <v>1286.5348247466989</v>
      </c>
      <c r="C332" s="4">
        <f t="shared" si="318"/>
        <v>3572.6094680839246</v>
      </c>
      <c r="D332" s="4">
        <f t="shared" si="319"/>
        <v>6809.636045909152</v>
      </c>
      <c r="E332" s="11">
        <f t="shared" si="300"/>
        <v>6.9324824396249403E-9</v>
      </c>
      <c r="F332" s="11">
        <f t="shared" si="301"/>
        <v>1.3898098987748327E-8</v>
      </c>
      <c r="G332" s="11">
        <f t="shared" si="302"/>
        <v>3.0684629706187055E-8</v>
      </c>
      <c r="H332" s="4">
        <f t="shared" si="320"/>
        <v>332365.03706051008</v>
      </c>
      <c r="I332" s="4">
        <f t="shared" si="321"/>
        <v>365436.82606445102</v>
      </c>
      <c r="J332" s="4">
        <f t="shared" si="322"/>
        <v>62459.393479193786</v>
      </c>
      <c r="K332" s="4">
        <f t="shared" si="290"/>
        <v>258341.26730766747</v>
      </c>
      <c r="L332" s="4">
        <f t="shared" si="291"/>
        <v>102288.48950020934</v>
      </c>
      <c r="M332" s="4">
        <f t="shared" si="292"/>
        <v>9172.2073041944568</v>
      </c>
      <c r="N332" s="11">
        <f t="shared" si="303"/>
        <v>1.4661770335160362E-3</v>
      </c>
      <c r="O332" s="11">
        <f t="shared" si="304"/>
        <v>2.2573620850256937E-3</v>
      </c>
      <c r="P332" s="11">
        <f t="shared" si="305"/>
        <v>1.6342261764232813E-3</v>
      </c>
      <c r="Q332" s="4">
        <f t="shared" si="306"/>
        <v>1470.0996210209137</v>
      </c>
      <c r="R332" s="4">
        <f t="shared" si="307"/>
        <v>5324.0886020747212</v>
      </c>
      <c r="S332" s="4">
        <f t="shared" si="308"/>
        <v>1257.040207784572</v>
      </c>
      <c r="T332" s="4">
        <f t="shared" si="323"/>
        <v>4.4231476151123221</v>
      </c>
      <c r="U332" s="4">
        <f t="shared" si="324"/>
        <v>14.569108043686125</v>
      </c>
      <c r="V332" s="4">
        <f t="shared" si="325"/>
        <v>20.125719091449582</v>
      </c>
      <c r="W332" s="11">
        <f t="shared" si="309"/>
        <v>-1.219247815263802E-2</v>
      </c>
      <c r="X332" s="11">
        <f t="shared" si="310"/>
        <v>-1.3228699347321071E-2</v>
      </c>
      <c r="Y332" s="11">
        <f t="shared" si="311"/>
        <v>-1.2203590333800474E-2</v>
      </c>
      <c r="Z332" s="4">
        <f t="shared" si="334"/>
        <v>1632.8698140873462</v>
      </c>
      <c r="AA332" s="4">
        <f t="shared" si="326"/>
        <v>29228.601139079841</v>
      </c>
      <c r="AB332" s="4">
        <f t="shared" si="327"/>
        <v>2645.0586101250883</v>
      </c>
      <c r="AC332" s="12">
        <f t="shared" si="328"/>
        <v>1.0987867482936724</v>
      </c>
      <c r="AD332" s="12">
        <f t="shared" si="329"/>
        <v>5.429483623792688</v>
      </c>
      <c r="AE332" s="12">
        <f t="shared" si="330"/>
        <v>2.0819137964090233</v>
      </c>
      <c r="AF332" s="11">
        <f t="shared" si="312"/>
        <v>-2.9039671966837322E-3</v>
      </c>
      <c r="AG332" s="11">
        <f t="shared" si="313"/>
        <v>2.0567434751257441E-3</v>
      </c>
      <c r="AH332" s="11">
        <f t="shared" si="314"/>
        <v>8.257041531207765E-4</v>
      </c>
      <c r="AI332" s="1">
        <f t="shared" si="293"/>
        <v>654198.19025704265</v>
      </c>
      <c r="AJ332" s="1">
        <f t="shared" si="294"/>
        <v>713212.33627334284</v>
      </c>
      <c r="AK332" s="1">
        <f t="shared" si="295"/>
        <v>122717.12020296187</v>
      </c>
      <c r="AL332" s="19">
        <f t="shared" si="331"/>
        <v>74.291003947472291</v>
      </c>
      <c r="AM332" s="19">
        <f t="shared" si="331"/>
        <v>35.463378319463267</v>
      </c>
      <c r="AN332" s="19">
        <f t="shared" si="331"/>
        <v>5.1441972268147653</v>
      </c>
      <c r="AO332" s="7">
        <f t="shared" si="340"/>
        <v>1.1407951581633524E-3</v>
      </c>
      <c r="AP332" s="7">
        <f t="shared" si="340"/>
        <v>1.7567388167759983E-3</v>
      </c>
      <c r="AQ332" s="7">
        <f t="shared" si="340"/>
        <v>1.2715979793165935E-3</v>
      </c>
      <c r="AR332" s="1">
        <f t="shared" si="335"/>
        <v>332365.03706051008</v>
      </c>
      <c r="AS332" s="1">
        <f t="shared" si="332"/>
        <v>365436.82606445102</v>
      </c>
      <c r="AT332" s="1">
        <f t="shared" si="333"/>
        <v>62459.393479193786</v>
      </c>
      <c r="AU332" s="1">
        <f t="shared" si="296"/>
        <v>66473.007412102015</v>
      </c>
      <c r="AV332" s="1">
        <f t="shared" si="297"/>
        <v>73087.365212890203</v>
      </c>
      <c r="AW332" s="1">
        <f t="shared" si="298"/>
        <v>12491.878695838757</v>
      </c>
      <c r="AX332" s="16">
        <v>0</v>
      </c>
      <c r="AY332" s="16">
        <v>0</v>
      </c>
      <c r="AZ332" s="16">
        <v>0</v>
      </c>
      <c r="BA332">
        <f t="shared" si="336"/>
        <v>0</v>
      </c>
      <c r="BB332">
        <f t="shared" si="337"/>
        <v>0</v>
      </c>
      <c r="BC332">
        <f t="shared" si="337"/>
        <v>0</v>
      </c>
      <c r="BD332">
        <f t="shared" si="337"/>
        <v>0</v>
      </c>
      <c r="BE332">
        <f t="shared" si="338"/>
        <v>0</v>
      </c>
      <c r="BF332">
        <f t="shared" si="338"/>
        <v>0</v>
      </c>
      <c r="BG332">
        <f t="shared" si="338"/>
        <v>0</v>
      </c>
      <c r="BH332">
        <f t="shared" si="316"/>
        <v>0</v>
      </c>
      <c r="BI332">
        <f t="shared" si="284"/>
        <v>0</v>
      </c>
      <c r="BJ332">
        <f t="shared" si="284"/>
        <v>0</v>
      </c>
      <c r="BK332" s="7">
        <f t="shared" si="339"/>
        <v>3.1860125863146987E-2</v>
      </c>
    </row>
    <row r="333" spans="1:63">
      <c r="A333">
        <f t="shared" si="299"/>
        <v>2287</v>
      </c>
      <c r="B333" s="4">
        <f t="shared" si="317"/>
        <v>1286.5348332196349</v>
      </c>
      <c r="C333" s="4">
        <f t="shared" si="318"/>
        <v>3572.609515253781</v>
      </c>
      <c r="D333" s="4">
        <f t="shared" si="319"/>
        <v>6809.6362444127553</v>
      </c>
      <c r="E333" s="11">
        <f t="shared" si="300"/>
        <v>6.5858583176436927E-9</v>
      </c>
      <c r="F333" s="11">
        <f t="shared" si="301"/>
        <v>1.3203194038360909E-8</v>
      </c>
      <c r="G333" s="11">
        <f t="shared" si="302"/>
        <v>2.9150398220877702E-8</v>
      </c>
      <c r="H333" s="4">
        <f t="shared" si="320"/>
        <v>332847.47392983554</v>
      </c>
      <c r="I333" s="4">
        <f t="shared" si="321"/>
        <v>366253.50930976751</v>
      </c>
      <c r="J333" s="4">
        <f t="shared" si="322"/>
        <v>62560.447739875548</v>
      </c>
      <c r="K333" s="4">
        <f t="shared" si="290"/>
        <v>258716.25496284748</v>
      </c>
      <c r="L333" s="4">
        <f t="shared" si="291"/>
        <v>102517.08386992599</v>
      </c>
      <c r="M333" s="4">
        <f t="shared" si="292"/>
        <v>9187.0469279773679</v>
      </c>
      <c r="N333" s="11">
        <f t="shared" si="303"/>
        <v>1.4515205374967532E-3</v>
      </c>
      <c r="O333" s="11">
        <f t="shared" si="304"/>
        <v>2.2348005218728595E-3</v>
      </c>
      <c r="P333" s="11">
        <f t="shared" si="305"/>
        <v>1.6178901425532022E-3</v>
      </c>
      <c r="Q333" s="4">
        <f t="shared" si="306"/>
        <v>1454.2833355964515</v>
      </c>
      <c r="R333" s="4">
        <f t="shared" si="307"/>
        <v>5265.3987814500942</v>
      </c>
      <c r="S333" s="4">
        <f t="shared" si="308"/>
        <v>1243.7087741832504</v>
      </c>
      <c r="T333" s="4">
        <f t="shared" si="323"/>
        <v>4.3692184844491724</v>
      </c>
      <c r="U333" s="4">
        <f t="shared" si="324"/>
        <v>14.376377693617565</v>
      </c>
      <c r="V333" s="4">
        <f t="shared" si="325"/>
        <v>19.880113060484383</v>
      </c>
      <c r="W333" s="11">
        <f t="shared" si="309"/>
        <v>-1.219247815263802E-2</v>
      </c>
      <c r="X333" s="11">
        <f t="shared" si="310"/>
        <v>-1.3228699347321071E-2</v>
      </c>
      <c r="Y333" s="11">
        <f t="shared" si="311"/>
        <v>-1.2203590333800474E-2</v>
      </c>
      <c r="Z333" s="4">
        <f t="shared" si="334"/>
        <v>1610.6351285849271</v>
      </c>
      <c r="AA333" s="4">
        <f t="shared" si="326"/>
        <v>28966.506266918292</v>
      </c>
      <c r="AB333" s="4">
        <f t="shared" si="327"/>
        <v>2619.2102597457965</v>
      </c>
      <c r="AC333" s="12">
        <f t="shared" si="328"/>
        <v>1.0955959076204769</v>
      </c>
      <c r="AD333" s="12">
        <f t="shared" si="329"/>
        <v>5.4406506788092255</v>
      </c>
      <c r="AE333" s="12">
        <f t="shared" si="330"/>
        <v>2.0836328412771579</v>
      </c>
      <c r="AF333" s="11">
        <f t="shared" si="312"/>
        <v>-2.9039671966837322E-3</v>
      </c>
      <c r="AG333" s="11">
        <f t="shared" si="313"/>
        <v>2.0567434751257441E-3</v>
      </c>
      <c r="AH333" s="11">
        <f t="shared" si="314"/>
        <v>8.257041531207765E-4</v>
      </c>
      <c r="AI333" s="1">
        <f t="shared" si="293"/>
        <v>655251.37864344032</v>
      </c>
      <c r="AJ333" s="1">
        <f t="shared" si="294"/>
        <v>714978.4678588988</v>
      </c>
      <c r="AK333" s="1">
        <f t="shared" si="295"/>
        <v>122937.28687850444</v>
      </c>
      <c r="AL333" s="19">
        <f t="shared" si="331"/>
        <v>74.374907256894673</v>
      </c>
      <c r="AM333" s="19">
        <f t="shared" si="331"/>
        <v>35.525055213798396</v>
      </c>
      <c r="AN333" s="19">
        <f t="shared" si="331"/>
        <v>5.1506731641056005</v>
      </c>
      <c r="AO333" s="7">
        <f t="shared" si="340"/>
        <v>1.1293872065817189E-3</v>
      </c>
      <c r="AP333" s="7">
        <f t="shared" si="340"/>
        <v>1.7391714286082382E-3</v>
      </c>
      <c r="AQ333" s="7">
        <f t="shared" si="340"/>
        <v>1.2588819995234275E-3</v>
      </c>
      <c r="AR333" s="1">
        <f t="shared" si="335"/>
        <v>332847.47392983554</v>
      </c>
      <c r="AS333" s="1">
        <f t="shared" si="332"/>
        <v>366253.50930976751</v>
      </c>
      <c r="AT333" s="1">
        <f t="shared" si="333"/>
        <v>62560.447739875548</v>
      </c>
      <c r="AU333" s="1">
        <f t="shared" si="296"/>
        <v>66569.494785967108</v>
      </c>
      <c r="AV333" s="1">
        <f t="shared" si="297"/>
        <v>73250.701861953508</v>
      </c>
      <c r="AW333" s="1">
        <f t="shared" si="298"/>
        <v>12512.089547975111</v>
      </c>
      <c r="AX333" s="16">
        <v>0</v>
      </c>
      <c r="AY333" s="16">
        <v>0</v>
      </c>
      <c r="AZ333" s="16">
        <v>0</v>
      </c>
      <c r="BA333">
        <f t="shared" si="336"/>
        <v>0</v>
      </c>
      <c r="BB333">
        <f t="shared" si="337"/>
        <v>0</v>
      </c>
      <c r="BC333">
        <f t="shared" si="337"/>
        <v>0</v>
      </c>
      <c r="BD333">
        <f t="shared" si="337"/>
        <v>0</v>
      </c>
      <c r="BE333">
        <f t="shared" si="338"/>
        <v>0</v>
      </c>
      <c r="BF333">
        <f t="shared" si="338"/>
        <v>0</v>
      </c>
      <c r="BG333">
        <f t="shared" si="338"/>
        <v>0</v>
      </c>
      <c r="BH333">
        <f t="shared" si="316"/>
        <v>0</v>
      </c>
      <c r="BI333">
        <f t="shared" ref="BI333:BJ346" si="341">2*BC$5*AY333*AS333/AA333*1000</f>
        <v>0</v>
      </c>
      <c r="BJ333">
        <f t="shared" si="341"/>
        <v>0</v>
      </c>
      <c r="BK333" s="7">
        <f t="shared" si="339"/>
        <v>3.1841679783300741E-2</v>
      </c>
    </row>
    <row r="334" spans="1:63">
      <c r="A334">
        <f t="shared" si="299"/>
        <v>2288</v>
      </c>
      <c r="B334" s="4">
        <f t="shared" si="317"/>
        <v>1286.5348412689243</v>
      </c>
      <c r="C334" s="4">
        <f t="shared" si="318"/>
        <v>3572.6095600651452</v>
      </c>
      <c r="D334" s="4">
        <f t="shared" si="319"/>
        <v>6809.6364329911821</v>
      </c>
      <c r="E334" s="11">
        <f t="shared" si="300"/>
        <v>6.2565654017615074E-9</v>
      </c>
      <c r="F334" s="11">
        <f t="shared" si="301"/>
        <v>1.2543034336442863E-8</v>
      </c>
      <c r="G334" s="11">
        <f t="shared" si="302"/>
        <v>2.7692878309833815E-8</v>
      </c>
      <c r="H334" s="4">
        <f t="shared" si="320"/>
        <v>333325.78133285447</v>
      </c>
      <c r="I334" s="4">
        <f t="shared" si="321"/>
        <v>367063.83674718789</v>
      </c>
      <c r="J334" s="4">
        <f t="shared" si="322"/>
        <v>62660.653630410627</v>
      </c>
      <c r="K334" s="4">
        <f t="shared" si="290"/>
        <v>259088.03293977751</v>
      </c>
      <c r="L334" s="4">
        <f t="shared" si="291"/>
        <v>102743.89926351051</v>
      </c>
      <c r="M334" s="4">
        <f t="shared" si="292"/>
        <v>9201.7619805418126</v>
      </c>
      <c r="N334" s="11">
        <f t="shared" si="303"/>
        <v>1.4370105078376216E-3</v>
      </c>
      <c r="O334" s="11">
        <f t="shared" si="304"/>
        <v>2.2124643525005538E-3</v>
      </c>
      <c r="P334" s="11">
        <f t="shared" si="305"/>
        <v>1.6017173613898095E-3</v>
      </c>
      <c r="Q334" s="4">
        <f t="shared" si="306"/>
        <v>1438.6163671448767</v>
      </c>
      <c r="R334" s="4">
        <f t="shared" si="307"/>
        <v>5207.2398686197421</v>
      </c>
      <c r="S334" s="4">
        <f t="shared" si="308"/>
        <v>1230.4988554153244</v>
      </c>
      <c r="T334" s="4">
        <f t="shared" si="323"/>
        <v>4.3159468835334236</v>
      </c>
      <c r="U334" s="4">
        <f t="shared" si="324"/>
        <v>14.186196915405166</v>
      </c>
      <c r="V334" s="4">
        <f t="shared" si="325"/>
        <v>19.637504304904596</v>
      </c>
      <c r="W334" s="11">
        <f t="shared" si="309"/>
        <v>-1.219247815263802E-2</v>
      </c>
      <c r="X334" s="11">
        <f t="shared" si="310"/>
        <v>-1.3228699347321071E-2</v>
      </c>
      <c r="Y334" s="11">
        <f t="shared" si="311"/>
        <v>-1.2203590333800474E-2</v>
      </c>
      <c r="Z334" s="4">
        <f t="shared" si="334"/>
        <v>1588.6799601124935</v>
      </c>
      <c r="AA334" s="4">
        <f t="shared" si="326"/>
        <v>28706.115386829417</v>
      </c>
      <c r="AB334" s="4">
        <f t="shared" si="327"/>
        <v>2593.5722034066916</v>
      </c>
      <c r="AC334" s="12">
        <f t="shared" si="328"/>
        <v>1.092414333043926</v>
      </c>
      <c r="AD334" s="12">
        <f t="shared" si="329"/>
        <v>5.451840701593305</v>
      </c>
      <c r="AE334" s="12">
        <f t="shared" si="330"/>
        <v>2.0853533055677791</v>
      </c>
      <c r="AF334" s="11">
        <f t="shared" si="312"/>
        <v>-2.9039671966837322E-3</v>
      </c>
      <c r="AG334" s="11">
        <f t="shared" si="313"/>
        <v>2.0567434751257441E-3</v>
      </c>
      <c r="AH334" s="11">
        <f t="shared" si="314"/>
        <v>8.257041531207765E-4</v>
      </c>
      <c r="AI334" s="1">
        <f t="shared" si="293"/>
        <v>656295.73556506331</v>
      </c>
      <c r="AJ334" s="1">
        <f t="shared" si="294"/>
        <v>716731.32293496246</v>
      </c>
      <c r="AK334" s="1">
        <f t="shared" si="295"/>
        <v>123155.64773862911</v>
      </c>
      <c r="AL334" s="19">
        <f t="shared" si="331"/>
        <v>74.458065344953837</v>
      </c>
      <c r="AM334" s="19">
        <f t="shared" si="331"/>
        <v>35.586221533215685</v>
      </c>
      <c r="AN334" s="19">
        <f t="shared" si="331"/>
        <v>5.1570924129400044</v>
      </c>
      <c r="AO334" s="7">
        <f t="shared" si="340"/>
        <v>1.1180933345159016E-3</v>
      </c>
      <c r="AP334" s="7">
        <f t="shared" si="340"/>
        <v>1.7217797143221558E-3</v>
      </c>
      <c r="AQ334" s="7">
        <f t="shared" si="340"/>
        <v>1.2462931795281932E-3</v>
      </c>
      <c r="AR334" s="1">
        <f t="shared" si="335"/>
        <v>333325.78133285447</v>
      </c>
      <c r="AS334" s="1">
        <f t="shared" si="332"/>
        <v>367063.83674718789</v>
      </c>
      <c r="AT334" s="1">
        <f t="shared" si="333"/>
        <v>62660.653630410627</v>
      </c>
      <c r="AU334" s="1">
        <f t="shared" si="296"/>
        <v>66665.156266570892</v>
      </c>
      <c r="AV334" s="1">
        <f t="shared" si="297"/>
        <v>73412.767349437578</v>
      </c>
      <c r="AW334" s="1">
        <f t="shared" si="298"/>
        <v>12532.130726082127</v>
      </c>
      <c r="AX334" s="16">
        <v>0</v>
      </c>
      <c r="AY334" s="16">
        <v>0</v>
      </c>
      <c r="AZ334" s="16">
        <v>0</v>
      </c>
      <c r="BA334">
        <f t="shared" si="336"/>
        <v>0</v>
      </c>
      <c r="BB334">
        <f t="shared" si="337"/>
        <v>0</v>
      </c>
      <c r="BC334">
        <f t="shared" si="337"/>
        <v>0</v>
      </c>
      <c r="BD334">
        <f t="shared" si="337"/>
        <v>0</v>
      </c>
      <c r="BE334">
        <f t="shared" si="338"/>
        <v>0</v>
      </c>
      <c r="BF334">
        <f t="shared" si="338"/>
        <v>0</v>
      </c>
      <c r="BG334">
        <f t="shared" si="338"/>
        <v>0</v>
      </c>
      <c r="BH334">
        <f t="shared" si="316"/>
        <v>0</v>
      </c>
      <c r="BI334">
        <f t="shared" si="341"/>
        <v>0</v>
      </c>
      <c r="BJ334">
        <f t="shared" si="341"/>
        <v>0</v>
      </c>
      <c r="BK334" s="7">
        <f t="shared" si="339"/>
        <v>3.1823415084696299E-2</v>
      </c>
    </row>
    <row r="335" spans="1:63">
      <c r="A335">
        <f t="shared" si="299"/>
        <v>2289</v>
      </c>
      <c r="B335" s="4">
        <f t="shared" si="317"/>
        <v>1286.5348489157491</v>
      </c>
      <c r="C335" s="4">
        <f t="shared" si="318"/>
        <v>3572.6096026359419</v>
      </c>
      <c r="D335" s="4">
        <f t="shared" si="319"/>
        <v>6809.6366121406945</v>
      </c>
      <c r="E335" s="11">
        <f t="shared" si="300"/>
        <v>5.9437371316734321E-9</v>
      </c>
      <c r="F335" s="11">
        <f t="shared" si="301"/>
        <v>1.1915882619620719E-8</v>
      </c>
      <c r="G335" s="11">
        <f t="shared" si="302"/>
        <v>2.6308234394342123E-8</v>
      </c>
      <c r="H335" s="4">
        <f t="shared" si="320"/>
        <v>333799.9877335878</v>
      </c>
      <c r="I335" s="4">
        <f t="shared" si="321"/>
        <v>367867.83989248605</v>
      </c>
      <c r="J335" s="4">
        <f t="shared" si="322"/>
        <v>62760.016668589771</v>
      </c>
      <c r="K335" s="4">
        <f t="shared" si="290"/>
        <v>259456.62335917592</v>
      </c>
      <c r="L335" s="4">
        <f t="shared" si="291"/>
        <v>102968.94449957978</v>
      </c>
      <c r="M335" s="4">
        <f t="shared" si="292"/>
        <v>9216.3532715823403</v>
      </c>
      <c r="N335" s="11">
        <f t="shared" si="303"/>
        <v>1.4226454815999823E-3</v>
      </c>
      <c r="O335" s="11">
        <f t="shared" si="304"/>
        <v>2.1903513267691466E-3</v>
      </c>
      <c r="P335" s="11">
        <f t="shared" si="305"/>
        <v>1.5857062018538315E-3</v>
      </c>
      <c r="Q335" s="4">
        <f t="shared" si="306"/>
        <v>1423.0977644248419</v>
      </c>
      <c r="R335" s="4">
        <f t="shared" si="307"/>
        <v>5149.6097217110946</v>
      </c>
      <c r="S335" s="4">
        <f t="shared" si="308"/>
        <v>1217.4097814085083</v>
      </c>
      <c r="T335" s="4">
        <f t="shared" si="323"/>
        <v>4.2633247954479963</v>
      </c>
      <c r="U335" s="4">
        <f t="shared" si="324"/>
        <v>13.998531981529377</v>
      </c>
      <c r="V335" s="4">
        <f t="shared" si="325"/>
        <v>19.397856247189296</v>
      </c>
      <c r="W335" s="11">
        <f t="shared" si="309"/>
        <v>-1.219247815263802E-2</v>
      </c>
      <c r="X335" s="11">
        <f t="shared" si="310"/>
        <v>-1.3228699347321071E-2</v>
      </c>
      <c r="Y335" s="11">
        <f t="shared" si="311"/>
        <v>-1.2203590333800474E-2</v>
      </c>
      <c r="Z335" s="4">
        <f t="shared" si="334"/>
        <v>1567.0013656088979</v>
      </c>
      <c r="AA335" s="4">
        <f t="shared" si="326"/>
        <v>28447.431236131139</v>
      </c>
      <c r="AB335" s="4">
        <f t="shared" si="327"/>
        <v>2568.1436330180263</v>
      </c>
      <c r="AC335" s="12">
        <f t="shared" si="328"/>
        <v>1.0892419976555794</v>
      </c>
      <c r="AD335" s="12">
        <f t="shared" si="329"/>
        <v>5.4630537393837324</v>
      </c>
      <c r="AE335" s="12">
        <f t="shared" si="330"/>
        <v>2.0870751904529103</v>
      </c>
      <c r="AF335" s="11">
        <f t="shared" si="312"/>
        <v>-2.9039671966837322E-3</v>
      </c>
      <c r="AG335" s="11">
        <f t="shared" si="313"/>
        <v>2.0567434751257441E-3</v>
      </c>
      <c r="AH335" s="11">
        <f t="shared" si="314"/>
        <v>8.257041531207765E-4</v>
      </c>
      <c r="AI335" s="1">
        <f t="shared" si="293"/>
        <v>657331.31827512791</v>
      </c>
      <c r="AJ335" s="1">
        <f t="shared" si="294"/>
        <v>718470.95799090376</v>
      </c>
      <c r="AK335" s="1">
        <f t="shared" si="295"/>
        <v>123372.21369084832</v>
      </c>
      <c r="AL335" s="19">
        <f t="shared" si="331"/>
        <v>74.540483900851342</v>
      </c>
      <c r="AM335" s="19">
        <f t="shared" si="331"/>
        <v>35.646880451217498</v>
      </c>
      <c r="AN335" s="19">
        <f t="shared" si="331"/>
        <v>5.1634553895494433</v>
      </c>
      <c r="AO335" s="7">
        <f t="shared" si="340"/>
        <v>1.1069124011707427E-3</v>
      </c>
      <c r="AP335" s="7">
        <f t="shared" si="340"/>
        <v>1.7045619171789342E-3</v>
      </c>
      <c r="AQ335" s="7">
        <f t="shared" si="340"/>
        <v>1.2338302477329112E-3</v>
      </c>
      <c r="AR335" s="1">
        <f t="shared" si="335"/>
        <v>333799.9877335878</v>
      </c>
      <c r="AS335" s="1">
        <f t="shared" si="332"/>
        <v>367867.83989248605</v>
      </c>
      <c r="AT335" s="1">
        <f t="shared" si="333"/>
        <v>62760.016668589771</v>
      </c>
      <c r="AU335" s="1">
        <f t="shared" si="296"/>
        <v>66759.997546717568</v>
      </c>
      <c r="AV335" s="1">
        <f t="shared" si="297"/>
        <v>73573.567978497216</v>
      </c>
      <c r="AW335" s="1">
        <f t="shared" si="298"/>
        <v>12552.003333717956</v>
      </c>
      <c r="AX335" s="16">
        <v>0</v>
      </c>
      <c r="AY335" s="16">
        <v>0</v>
      </c>
      <c r="AZ335" s="16">
        <v>0</v>
      </c>
      <c r="BA335">
        <f t="shared" si="336"/>
        <v>0</v>
      </c>
      <c r="BB335">
        <f t="shared" si="337"/>
        <v>0</v>
      </c>
      <c r="BC335">
        <f t="shared" si="337"/>
        <v>0</v>
      </c>
      <c r="BD335">
        <f t="shared" si="337"/>
        <v>0</v>
      </c>
      <c r="BE335">
        <f t="shared" si="338"/>
        <v>0</v>
      </c>
      <c r="BF335">
        <f t="shared" si="338"/>
        <v>0</v>
      </c>
      <c r="BG335">
        <f t="shared" si="338"/>
        <v>0</v>
      </c>
      <c r="BH335">
        <f t="shared" si="316"/>
        <v>0</v>
      </c>
      <c r="BI335">
        <f t="shared" si="341"/>
        <v>0</v>
      </c>
      <c r="BJ335">
        <f t="shared" si="341"/>
        <v>0</v>
      </c>
      <c r="BK335" s="7">
        <f t="shared" si="339"/>
        <v>3.1805330014710503E-2</v>
      </c>
    </row>
    <row r="336" spans="1:63">
      <c r="A336">
        <f t="shared" si="299"/>
        <v>2290</v>
      </c>
      <c r="B336" s="4">
        <f t="shared" si="317"/>
        <v>1286.534856180233</v>
      </c>
      <c r="C336" s="4">
        <f t="shared" si="318"/>
        <v>3572.6096430781986</v>
      </c>
      <c r="D336" s="4">
        <f t="shared" si="319"/>
        <v>6809.6367823327346</v>
      </c>
      <c r="E336" s="11">
        <f t="shared" si="300"/>
        <v>5.64655027508976E-9</v>
      </c>
      <c r="F336" s="11">
        <f t="shared" si="301"/>
        <v>1.1320088488639682E-8</v>
      </c>
      <c r="G336" s="11">
        <f t="shared" si="302"/>
        <v>2.4992822674625016E-8</v>
      </c>
      <c r="H336" s="4">
        <f t="shared" si="320"/>
        <v>334270.12153847521</v>
      </c>
      <c r="I336" s="4">
        <f t="shared" si="321"/>
        <v>368665.55047386588</v>
      </c>
      <c r="J336" s="4">
        <f t="shared" si="322"/>
        <v>62858.542368655952</v>
      </c>
      <c r="K336" s="4">
        <f t="shared" si="290"/>
        <v>259822.04829718717</v>
      </c>
      <c r="L336" s="4">
        <f t="shared" si="291"/>
        <v>103192.22845634479</v>
      </c>
      <c r="M336" s="4">
        <f t="shared" si="292"/>
        <v>9230.8216103007617</v>
      </c>
      <c r="N336" s="11">
        <f t="shared" si="303"/>
        <v>1.4084240104572654E-3</v>
      </c>
      <c r="O336" s="11">
        <f t="shared" si="304"/>
        <v>2.1684592170012618E-3</v>
      </c>
      <c r="P336" s="11">
        <f t="shared" si="305"/>
        <v>1.5698550491800578E-3</v>
      </c>
      <c r="Q336" s="4">
        <f t="shared" si="306"/>
        <v>1407.7265713429545</v>
      </c>
      <c r="R336" s="4">
        <f t="shared" si="307"/>
        <v>5092.5061380952448</v>
      </c>
      <c r="S336" s="4">
        <f t="shared" si="308"/>
        <v>1204.4408751867027</v>
      </c>
      <c r="T336" s="4">
        <f t="shared" si="323"/>
        <v>4.2113443010218967</v>
      </c>
      <c r="U336" s="4">
        <f t="shared" si="324"/>
        <v>13.813349610641867</v>
      </c>
      <c r="V336" s="4">
        <f t="shared" si="325"/>
        <v>19.161132756194647</v>
      </c>
      <c r="W336" s="11">
        <f t="shared" si="309"/>
        <v>-1.219247815263802E-2</v>
      </c>
      <c r="X336" s="11">
        <f t="shared" si="310"/>
        <v>-1.3228699347321071E-2</v>
      </c>
      <c r="Y336" s="11">
        <f t="shared" si="311"/>
        <v>-1.2203590333800474E-2</v>
      </c>
      <c r="Z336" s="4">
        <f t="shared" si="334"/>
        <v>1545.5964184680811</v>
      </c>
      <c r="AA336" s="4">
        <f t="shared" si="326"/>
        <v>28190.45617703829</v>
      </c>
      <c r="AB336" s="4">
        <f t="shared" si="327"/>
        <v>2542.9237217676791</v>
      </c>
      <c r="AC336" s="12">
        <f t="shared" si="328"/>
        <v>1.0860788746251373</v>
      </c>
      <c r="AD336" s="12">
        <f t="shared" si="329"/>
        <v>5.4742898395164712</v>
      </c>
      <c r="AE336" s="12">
        <f t="shared" si="330"/>
        <v>2.0887984971055427</v>
      </c>
      <c r="AF336" s="11">
        <f t="shared" si="312"/>
        <v>-2.9039671966837322E-3</v>
      </c>
      <c r="AG336" s="11">
        <f t="shared" si="313"/>
        <v>2.0567434751257441E-3</v>
      </c>
      <c r="AH336" s="11">
        <f t="shared" si="314"/>
        <v>8.257041531207765E-4</v>
      </c>
      <c r="AI336" s="1">
        <f t="shared" si="293"/>
        <v>658358.18399433268</v>
      </c>
      <c r="AJ336" s="1">
        <f t="shared" si="294"/>
        <v>720197.43017031066</v>
      </c>
      <c r="AK336" s="1">
        <f t="shared" si="295"/>
        <v>123586.99565548144</v>
      </c>
      <c r="AL336" s="19">
        <f t="shared" si="331"/>
        <v>74.622168589010272</v>
      </c>
      <c r="AM336" s="19">
        <f t="shared" si="331"/>
        <v>35.707035142952044</v>
      </c>
      <c r="AN336" s="19">
        <f t="shared" si="331"/>
        <v>5.1697625087174641</v>
      </c>
      <c r="AO336" s="7">
        <f t="shared" si="340"/>
        <v>1.0958432771590353E-3</v>
      </c>
      <c r="AP336" s="7">
        <f t="shared" si="340"/>
        <v>1.6875162980071448E-3</v>
      </c>
      <c r="AQ336" s="7">
        <f t="shared" si="340"/>
        <v>1.221491945255582E-3</v>
      </c>
      <c r="AR336" s="1">
        <f t="shared" si="335"/>
        <v>334270.12153847521</v>
      </c>
      <c r="AS336" s="1">
        <f t="shared" si="332"/>
        <v>368665.55047386588</v>
      </c>
      <c r="AT336" s="1">
        <f t="shared" si="333"/>
        <v>62858.542368655952</v>
      </c>
      <c r="AU336" s="1">
        <f t="shared" si="296"/>
        <v>66854.024307695043</v>
      </c>
      <c r="AV336" s="1">
        <f t="shared" si="297"/>
        <v>73733.110094773176</v>
      </c>
      <c r="AW336" s="1">
        <f t="shared" si="298"/>
        <v>12571.708473731191</v>
      </c>
      <c r="AX336" s="16">
        <v>0</v>
      </c>
      <c r="AY336" s="16">
        <v>0</v>
      </c>
      <c r="AZ336" s="16">
        <v>0</v>
      </c>
      <c r="BA336">
        <f t="shared" si="336"/>
        <v>0</v>
      </c>
      <c r="BB336">
        <f t="shared" si="337"/>
        <v>0</v>
      </c>
      <c r="BC336">
        <f t="shared" si="337"/>
        <v>0</v>
      </c>
      <c r="BD336">
        <f t="shared" si="337"/>
        <v>0</v>
      </c>
      <c r="BE336">
        <f t="shared" si="338"/>
        <v>0</v>
      </c>
      <c r="BF336">
        <f t="shared" si="338"/>
        <v>0</v>
      </c>
      <c r="BG336">
        <f t="shared" si="338"/>
        <v>0</v>
      </c>
      <c r="BH336">
        <f t="shared" si="316"/>
        <v>0</v>
      </c>
      <c r="BI336">
        <f t="shared" si="341"/>
        <v>0</v>
      </c>
      <c r="BJ336">
        <f t="shared" si="341"/>
        <v>0</v>
      </c>
      <c r="BK336" s="7">
        <f t="shared" si="339"/>
        <v>3.1787422837034479E-2</v>
      </c>
    </row>
    <row r="337" spans="1:63">
      <c r="A337">
        <f t="shared" si="299"/>
        <v>2291</v>
      </c>
      <c r="B337" s="4">
        <f t="shared" si="317"/>
        <v>1286.5348630814926</v>
      </c>
      <c r="C337" s="4">
        <f t="shared" si="318"/>
        <v>3572.609681498343</v>
      </c>
      <c r="D337" s="4">
        <f t="shared" si="319"/>
        <v>6809.6369440151775</v>
      </c>
      <c r="E337" s="11">
        <f t="shared" si="300"/>
        <v>5.364222761335272E-9</v>
      </c>
      <c r="F337" s="11">
        <f t="shared" si="301"/>
        <v>1.0754084064207697E-8</v>
      </c>
      <c r="G337" s="11">
        <f t="shared" si="302"/>
        <v>2.3743181540893764E-8</v>
      </c>
      <c r="H337" s="4">
        <f t="shared" si="320"/>
        <v>334736.21109321713</v>
      </c>
      <c r="I337" s="4">
        <f t="shared" si="321"/>
        <v>369457.00042227993</v>
      </c>
      <c r="J337" s="4">
        <f t="shared" si="322"/>
        <v>62956.236240518578</v>
      </c>
      <c r="K337" s="4">
        <f t="shared" si="290"/>
        <v>260184.32978291862</v>
      </c>
      <c r="L337" s="4">
        <f t="shared" si="291"/>
        <v>103413.76006889468</v>
      </c>
      <c r="M337" s="4">
        <f t="shared" si="292"/>
        <v>9245.1678052894222</v>
      </c>
      <c r="N337" s="11">
        <f t="shared" si="303"/>
        <v>1.3943446605311216E-3</v>
      </c>
      <c r="O337" s="11">
        <f t="shared" si="304"/>
        <v>2.146785817728647E-3</v>
      </c>
      <c r="P337" s="11">
        <f t="shared" si="305"/>
        <v>1.5541623047563569E-3</v>
      </c>
      <c r="Q337" s="4">
        <f t="shared" si="306"/>
        <v>1392.5018272956563</v>
      </c>
      <c r="R337" s="4">
        <f t="shared" si="307"/>
        <v>5035.9268565611546</v>
      </c>
      <c r="S337" s="4">
        <f t="shared" si="308"/>
        <v>1191.5914532040015</v>
      </c>
      <c r="T337" s="4">
        <f t="shared" si="323"/>
        <v>4.1599975776384506</v>
      </c>
      <c r="U337" s="4">
        <f t="shared" si="324"/>
        <v>13.63061696166325</v>
      </c>
      <c r="V337" s="4">
        <f t="shared" si="325"/>
        <v>18.927298141706483</v>
      </c>
      <c r="W337" s="11">
        <f t="shared" si="309"/>
        <v>-1.219247815263802E-2</v>
      </c>
      <c r="X337" s="11">
        <f t="shared" si="310"/>
        <v>-1.3228699347321071E-2</v>
      </c>
      <c r="Y337" s="11">
        <f t="shared" si="311"/>
        <v>-1.2203590333800474E-2</v>
      </c>
      <c r="Z337" s="4">
        <f t="shared" si="334"/>
        <v>1524.4622088666426</v>
      </c>
      <c r="AA337" s="4">
        <f t="shared" si="326"/>
        <v>27935.192205018549</v>
      </c>
      <c r="AB337" s="4">
        <f t="shared" si="327"/>
        <v>2517.9116247642382</v>
      </c>
      <c r="AC337" s="12">
        <f t="shared" si="328"/>
        <v>1.0829249372002148</v>
      </c>
      <c r="AD337" s="12">
        <f t="shared" si="329"/>
        <v>5.4855490494248436</v>
      </c>
      <c r="AE337" s="12">
        <f t="shared" si="330"/>
        <v>2.0905232266996352</v>
      </c>
      <c r="AF337" s="11">
        <f t="shared" si="312"/>
        <v>-2.9039671966837322E-3</v>
      </c>
      <c r="AG337" s="11">
        <f t="shared" si="313"/>
        <v>2.0567434751257441E-3</v>
      </c>
      <c r="AH337" s="11">
        <f t="shared" si="314"/>
        <v>8.257041531207765E-4</v>
      </c>
      <c r="AI337" s="1">
        <f t="shared" si="293"/>
        <v>659376.3899025945</v>
      </c>
      <c r="AJ337" s="1">
        <f t="shared" si="294"/>
        <v>721910.7972480529</v>
      </c>
      <c r="AK337" s="1">
        <f t="shared" si="295"/>
        <v>123800.00456366449</v>
      </c>
      <c r="AL337" s="19">
        <f t="shared" si="331"/>
        <v>74.703125048767816</v>
      </c>
      <c r="AM337" s="19">
        <f t="shared" si="331"/>
        <v>35.766688784671722</v>
      </c>
      <c r="AN337" s="19">
        <f t="shared" si="331"/>
        <v>5.176014183748114</v>
      </c>
      <c r="AO337" s="7">
        <f t="shared" si="340"/>
        <v>1.0848848443874449E-3</v>
      </c>
      <c r="AP337" s="7">
        <f t="shared" si="340"/>
        <v>1.6706411350270733E-3</v>
      </c>
      <c r="AQ337" s="7">
        <f t="shared" si="340"/>
        <v>1.2092770258030263E-3</v>
      </c>
      <c r="AR337" s="1">
        <f t="shared" si="335"/>
        <v>334736.21109321713</v>
      </c>
      <c r="AS337" s="1">
        <f t="shared" si="332"/>
        <v>369457.00042227993</v>
      </c>
      <c r="AT337" s="1">
        <f t="shared" si="333"/>
        <v>62956.236240518578</v>
      </c>
      <c r="AU337" s="1">
        <f t="shared" si="296"/>
        <v>66947.242218643427</v>
      </c>
      <c r="AV337" s="1">
        <f t="shared" si="297"/>
        <v>73891.400084455992</v>
      </c>
      <c r="AW337" s="1">
        <f t="shared" si="298"/>
        <v>12591.247248103717</v>
      </c>
      <c r="AX337" s="16">
        <v>0</v>
      </c>
      <c r="AY337" s="16">
        <v>0</v>
      </c>
      <c r="AZ337" s="16">
        <v>0</v>
      </c>
      <c r="BA337">
        <f t="shared" si="336"/>
        <v>0</v>
      </c>
      <c r="BB337">
        <f t="shared" si="337"/>
        <v>0</v>
      </c>
      <c r="BC337">
        <f t="shared" si="337"/>
        <v>0</v>
      </c>
      <c r="BD337">
        <f t="shared" si="337"/>
        <v>0</v>
      </c>
      <c r="BE337">
        <f t="shared" si="338"/>
        <v>0</v>
      </c>
      <c r="BF337">
        <f t="shared" si="338"/>
        <v>0</v>
      </c>
      <c r="BG337">
        <f t="shared" si="338"/>
        <v>0</v>
      </c>
      <c r="BH337">
        <f t="shared" si="316"/>
        <v>0</v>
      </c>
      <c r="BI337">
        <f t="shared" si="341"/>
        <v>0</v>
      </c>
      <c r="BJ337">
        <f t="shared" si="341"/>
        <v>0</v>
      </c>
      <c r="BK337" s="7">
        <f t="shared" si="339"/>
        <v>3.1769691831512431E-2</v>
      </c>
    </row>
    <row r="338" spans="1:63">
      <c r="A338">
        <f t="shared" si="299"/>
        <v>2292</v>
      </c>
      <c r="B338" s="4">
        <f t="shared" si="317"/>
        <v>1286.5348696376893</v>
      </c>
      <c r="C338" s="4">
        <f t="shared" si="318"/>
        <v>3572.6097179974809</v>
      </c>
      <c r="D338" s="4">
        <f t="shared" si="319"/>
        <v>6809.6370976135013</v>
      </c>
      <c r="E338" s="11">
        <f t="shared" si="300"/>
        <v>5.0960116232685081E-9</v>
      </c>
      <c r="F338" s="11">
        <f t="shared" si="301"/>
        <v>1.0216379860997311E-8</v>
      </c>
      <c r="G338" s="11">
        <f t="shared" si="302"/>
        <v>2.2556022463849076E-8</v>
      </c>
      <c r="H338" s="4">
        <f t="shared" si="320"/>
        <v>335198.28467970795</v>
      </c>
      <c r="I338" s="4">
        <f t="shared" si="321"/>
        <v>370242.22186192666</v>
      </c>
      <c r="J338" s="4">
        <f t="shared" si="322"/>
        <v>63053.103788985325</v>
      </c>
      <c r="K338" s="4">
        <f t="shared" si="290"/>
        <v>260543.48979604855</v>
      </c>
      <c r="L338" s="4">
        <f t="shared" si="291"/>
        <v>103633.54832653113</v>
      </c>
      <c r="M338" s="4">
        <f t="shared" si="292"/>
        <v>9259.3926644171479</v>
      </c>
      <c r="N338" s="11">
        <f t="shared" si="303"/>
        <v>1.3804060122668549E-3</v>
      </c>
      <c r="O338" s="11">
        <f t="shared" si="304"/>
        <v>2.1253289454907787E-3</v>
      </c>
      <c r="P338" s="11">
        <f t="shared" si="305"/>
        <v>1.5386263859469285E-3</v>
      </c>
      <c r="Q338" s="4">
        <f t="shared" si="306"/>
        <v>1377.422567503015</v>
      </c>
      <c r="R338" s="4">
        <f t="shared" si="307"/>
        <v>4979.8695594485971</v>
      </c>
      <c r="S338" s="4">
        <f t="shared" si="308"/>
        <v>1178.8608256714281</v>
      </c>
      <c r="T338" s="4">
        <f t="shared" si="323"/>
        <v>4.1092768980580665</v>
      </c>
      <c r="U338" s="4">
        <f t="shared" si="324"/>
        <v>13.450301627958913</v>
      </c>
      <c r="V338" s="4">
        <f t="shared" si="325"/>
        <v>18.696317149059393</v>
      </c>
      <c r="W338" s="11">
        <f t="shared" si="309"/>
        <v>-1.219247815263802E-2</v>
      </c>
      <c r="X338" s="11">
        <f t="shared" si="310"/>
        <v>-1.3228699347321071E-2</v>
      </c>
      <c r="Y338" s="11">
        <f t="shared" si="311"/>
        <v>-1.2203590333800474E-2</v>
      </c>
      <c r="Z338" s="4">
        <f t="shared" si="334"/>
        <v>1503.5958440758584</v>
      </c>
      <c r="AA338" s="4">
        <f t="shared" si="326"/>
        <v>27681.640957045114</v>
      </c>
      <c r="AB338" s="4">
        <f t="shared" si="327"/>
        <v>2493.1064796680625</v>
      </c>
      <c r="AC338" s="12">
        <f t="shared" si="328"/>
        <v>1.0797801587061147</v>
      </c>
      <c r="AD338" s="12">
        <f t="shared" si="329"/>
        <v>5.4968314166397301</v>
      </c>
      <c r="AE338" s="12">
        <f t="shared" si="330"/>
        <v>2.0922493804101165</v>
      </c>
      <c r="AF338" s="11">
        <f t="shared" si="312"/>
        <v>-2.9039671966837322E-3</v>
      </c>
      <c r="AG338" s="11">
        <f t="shared" si="313"/>
        <v>2.0567434751257441E-3</v>
      </c>
      <c r="AH338" s="11">
        <f t="shared" si="314"/>
        <v>8.257041531207765E-4</v>
      </c>
      <c r="AI338" s="1">
        <f t="shared" si="293"/>
        <v>660385.99313097855</v>
      </c>
      <c r="AJ338" s="1">
        <f t="shared" si="294"/>
        <v>723611.11760770355</v>
      </c>
      <c r="AK338" s="1">
        <f t="shared" si="295"/>
        <v>124011.25135540176</v>
      </c>
      <c r="AL338" s="19">
        <f t="shared" si="331"/>
        <v>74.783358894079669</v>
      </c>
      <c r="AM338" s="19">
        <f t="shared" si="331"/>
        <v>35.82584455320363</v>
      </c>
      <c r="AN338" s="19">
        <f t="shared" si="331"/>
        <v>5.1822108264353748</v>
      </c>
      <c r="AO338" s="7">
        <f t="shared" si="340"/>
        <v>1.0740359959435703E-3</v>
      </c>
      <c r="AP338" s="7">
        <f t="shared" si="340"/>
        <v>1.6539347236768026E-3</v>
      </c>
      <c r="AQ338" s="7">
        <f t="shared" si="340"/>
        <v>1.197184255544996E-3</v>
      </c>
      <c r="AR338" s="1">
        <f t="shared" si="335"/>
        <v>335198.28467970795</v>
      </c>
      <c r="AS338" s="1">
        <f t="shared" si="332"/>
        <v>370242.22186192666</v>
      </c>
      <c r="AT338" s="1">
        <f t="shared" si="333"/>
        <v>63053.103788985325</v>
      </c>
      <c r="AU338" s="1">
        <f t="shared" si="296"/>
        <v>67039.656935941588</v>
      </c>
      <c r="AV338" s="1">
        <f t="shared" si="297"/>
        <v>74048.444372385333</v>
      </c>
      <c r="AW338" s="1">
        <f t="shared" si="298"/>
        <v>12610.620757797065</v>
      </c>
      <c r="AX338" s="16">
        <v>0</v>
      </c>
      <c r="AY338" s="16">
        <v>0</v>
      </c>
      <c r="AZ338" s="16">
        <v>0</v>
      </c>
      <c r="BA338">
        <f t="shared" si="336"/>
        <v>0</v>
      </c>
      <c r="BB338">
        <f t="shared" si="337"/>
        <v>0</v>
      </c>
      <c r="BC338">
        <f t="shared" si="337"/>
        <v>0</v>
      </c>
      <c r="BD338">
        <f t="shared" si="337"/>
        <v>0</v>
      </c>
      <c r="BE338">
        <f t="shared" si="338"/>
        <v>0</v>
      </c>
      <c r="BF338">
        <f t="shared" si="338"/>
        <v>0</v>
      </c>
      <c r="BG338">
        <f t="shared" si="338"/>
        <v>0</v>
      </c>
      <c r="BH338">
        <f t="shared" si="316"/>
        <v>0</v>
      </c>
      <c r="BI338">
        <f t="shared" si="341"/>
        <v>0</v>
      </c>
      <c r="BJ338">
        <f t="shared" si="341"/>
        <v>0</v>
      </c>
      <c r="BK338" s="7">
        <f t="shared" si="339"/>
        <v>3.1752135294021738E-2</v>
      </c>
    </row>
    <row r="339" spans="1:63">
      <c r="A339">
        <f t="shared" si="299"/>
        <v>2293</v>
      </c>
      <c r="B339" s="4">
        <f t="shared" si="317"/>
        <v>1286.5348758660762</v>
      </c>
      <c r="C339" s="4">
        <f t="shared" si="318"/>
        <v>3572.6097526716617</v>
      </c>
      <c r="D339" s="4">
        <f t="shared" si="319"/>
        <v>6809.6372435319126</v>
      </c>
      <c r="E339" s="11">
        <f t="shared" si="300"/>
        <v>4.8412110421050826E-9</v>
      </c>
      <c r="F339" s="11">
        <f t="shared" si="301"/>
        <v>9.7055608679474461E-9</v>
      </c>
      <c r="G339" s="11">
        <f t="shared" si="302"/>
        <v>2.1428221340656623E-8</v>
      </c>
      <c r="H339" s="4">
        <f t="shared" si="320"/>
        <v>335656.37051304628</v>
      </c>
      <c r="I339" s="4">
        <f t="shared" si="321"/>
        <v>371021.24710091721</v>
      </c>
      <c r="J339" s="4">
        <f t="shared" si="322"/>
        <v>63149.150513013403</v>
      </c>
      <c r="K339" s="4">
        <f t="shared" si="290"/>
        <v>260899.55026449429</v>
      </c>
      <c r="L339" s="4">
        <f t="shared" si="291"/>
        <v>103851.60227015024</v>
      </c>
      <c r="M339" s="4">
        <f t="shared" si="292"/>
        <v>9273.4969947180653</v>
      </c>
      <c r="N339" s="11">
        <f t="shared" si="303"/>
        <v>1.3666066602717741E-3</v>
      </c>
      <c r="O339" s="11">
        <f t="shared" si="304"/>
        <v>2.1040864386121516E-3</v>
      </c>
      <c r="P339" s="11">
        <f t="shared" si="305"/>
        <v>1.5232457259446441E-3</v>
      </c>
      <c r="Q339" s="4">
        <f t="shared" si="306"/>
        <v>1362.4878233344921</v>
      </c>
      <c r="R339" s="4">
        <f t="shared" si="307"/>
        <v>4924.3318747400472</v>
      </c>
      <c r="S339" s="4">
        <f t="shared" si="308"/>
        <v>1166.2482968765257</v>
      </c>
      <c r="T339" s="4">
        <f t="shared" si="323"/>
        <v>4.0591746292553532</v>
      </c>
      <c r="U339" s="4">
        <f t="shared" si="324"/>
        <v>13.272371631591861</v>
      </c>
      <c r="V339" s="4">
        <f t="shared" si="325"/>
        <v>18.468154953821465</v>
      </c>
      <c r="W339" s="11">
        <f t="shared" si="309"/>
        <v>-1.219247815263802E-2</v>
      </c>
      <c r="X339" s="11">
        <f t="shared" si="310"/>
        <v>-1.3228699347321071E-2</v>
      </c>
      <c r="Y339" s="11">
        <f t="shared" si="311"/>
        <v>-1.2203590333800474E-2</v>
      </c>
      <c r="Z339" s="4">
        <f t="shared" si="334"/>
        <v>1482.9944487585954</v>
      </c>
      <c r="AA339" s="4">
        <f t="shared" si="326"/>
        <v>27429.803719747037</v>
      </c>
      <c r="AB339" s="4">
        <f t="shared" si="327"/>
        <v>2468.5074073104206</v>
      </c>
      <c r="AC339" s="12">
        <f t="shared" si="328"/>
        <v>1.0766445125456021</v>
      </c>
      <c r="AD339" s="12">
        <f t="shared" si="329"/>
        <v>5.5081369887897704</v>
      </c>
      <c r="AE339" s="12">
        <f t="shared" si="330"/>
        <v>2.0939769594128856</v>
      </c>
      <c r="AF339" s="11">
        <f t="shared" si="312"/>
        <v>-2.9039671966837322E-3</v>
      </c>
      <c r="AG339" s="11">
        <f t="shared" si="313"/>
        <v>2.0567434751257441E-3</v>
      </c>
      <c r="AH339" s="11">
        <f t="shared" si="314"/>
        <v>8.257041531207765E-4</v>
      </c>
      <c r="AI339" s="1">
        <f t="shared" si="293"/>
        <v>661387.0507538222</v>
      </c>
      <c r="AJ339" s="1">
        <f t="shared" si="294"/>
        <v>725298.4502193185</v>
      </c>
      <c r="AK339" s="1">
        <f t="shared" si="295"/>
        <v>124220.74697765865</v>
      </c>
      <c r="AL339" s="19">
        <f t="shared" ref="AL339:AN347" si="342">AL338*(1+AO339)</f>
        <v>74.862875713235979</v>
      </c>
      <c r="AM339" s="19">
        <f t="shared" si="342"/>
        <v>35.884505625432112</v>
      </c>
      <c r="AN339" s="19">
        <f t="shared" si="342"/>
        <v>5.1883528470335953</v>
      </c>
      <c r="AO339" s="7">
        <f t="shared" si="340"/>
        <v>1.0632956359841346E-3</v>
      </c>
      <c r="AP339" s="7">
        <f t="shared" si="340"/>
        <v>1.6373953764400346E-3</v>
      </c>
      <c r="AQ339" s="7">
        <f t="shared" si="340"/>
        <v>1.1852124129895459E-3</v>
      </c>
      <c r="AR339" s="1">
        <f t="shared" si="335"/>
        <v>335656.37051304628</v>
      </c>
      <c r="AS339" s="1">
        <f t="shared" si="332"/>
        <v>371021.24710091721</v>
      </c>
      <c r="AT339" s="1">
        <f t="shared" si="333"/>
        <v>63149.150513013403</v>
      </c>
      <c r="AU339" s="1">
        <f t="shared" si="296"/>
        <v>67131.274102609255</v>
      </c>
      <c r="AV339" s="1">
        <f t="shared" si="297"/>
        <v>74204.249420183449</v>
      </c>
      <c r="AW339" s="1">
        <f t="shared" si="298"/>
        <v>12629.830102602682</v>
      </c>
      <c r="AX339" s="16">
        <v>0</v>
      </c>
      <c r="AY339" s="16">
        <v>0</v>
      </c>
      <c r="AZ339" s="16">
        <v>0</v>
      </c>
      <c r="BA339">
        <f t="shared" si="336"/>
        <v>0</v>
      </c>
      <c r="BB339">
        <f t="shared" si="337"/>
        <v>0</v>
      </c>
      <c r="BC339">
        <f t="shared" si="337"/>
        <v>0</v>
      </c>
      <c r="BD339">
        <f t="shared" si="337"/>
        <v>0</v>
      </c>
      <c r="BE339">
        <f t="shared" si="338"/>
        <v>0</v>
      </c>
      <c r="BF339">
        <f t="shared" si="338"/>
        <v>0</v>
      </c>
      <c r="BG339">
        <f t="shared" si="338"/>
        <v>0</v>
      </c>
      <c r="BH339">
        <f t="shared" si="316"/>
        <v>0</v>
      </c>
      <c r="BI339">
        <f t="shared" si="341"/>
        <v>0</v>
      </c>
      <c r="BJ339">
        <f t="shared" si="341"/>
        <v>0</v>
      </c>
      <c r="BK339" s="7">
        <f t="shared" si="339"/>
        <v>3.173475153633018E-2</v>
      </c>
    </row>
    <row r="340" spans="1:63">
      <c r="A340">
        <f t="shared" si="299"/>
        <v>2294</v>
      </c>
      <c r="B340" s="4">
        <f t="shared" si="317"/>
        <v>1286.5348817830436</v>
      </c>
      <c r="C340" s="4">
        <f t="shared" si="318"/>
        <v>3572.6097856121337</v>
      </c>
      <c r="D340" s="4">
        <f t="shared" si="319"/>
        <v>6809.6373821544057</v>
      </c>
      <c r="E340" s="11">
        <f t="shared" si="300"/>
        <v>4.5991504899998285E-9</v>
      </c>
      <c r="F340" s="11">
        <f t="shared" si="301"/>
        <v>9.2202828245500737E-9</v>
      </c>
      <c r="G340" s="11">
        <f t="shared" si="302"/>
        <v>2.035681027362379E-8</v>
      </c>
      <c r="H340" s="4">
        <f t="shared" si="320"/>
        <v>336110.49673863081</v>
      </c>
      <c r="I340" s="4">
        <f t="shared" si="321"/>
        <v>371794.10862210573</v>
      </c>
      <c r="J340" s="4">
        <f t="shared" si="322"/>
        <v>63244.381904978283</v>
      </c>
      <c r="K340" s="4">
        <f t="shared" si="290"/>
        <v>261252.53306214762</v>
      </c>
      <c r="L340" s="4">
        <f t="shared" si="291"/>
        <v>104067.93098967068</v>
      </c>
      <c r="M340" s="4">
        <f t="shared" si="292"/>
        <v>9287.4816022830983</v>
      </c>
      <c r="N340" s="11">
        <f t="shared" si="303"/>
        <v>1.3529452131884057E-3</v>
      </c>
      <c r="O340" s="11">
        <f t="shared" si="304"/>
        <v>2.0830561569740169E-3</v>
      </c>
      <c r="P340" s="11">
        <f t="shared" si="305"/>
        <v>1.5080187736080664E-3</v>
      </c>
      <c r="Q340" s="4">
        <f t="shared" si="306"/>
        <v>1347.6966226268576</v>
      </c>
      <c r="R340" s="4">
        <f t="shared" si="307"/>
        <v>4869.3113781118627</v>
      </c>
      <c r="S340" s="4">
        <f t="shared" si="308"/>
        <v>1153.753165495875</v>
      </c>
      <c r="T340" s="4">
        <f t="shared" si="323"/>
        <v>4.0096832312704151</v>
      </c>
      <c r="U340" s="4">
        <f t="shared" si="324"/>
        <v>13.096795417651618</v>
      </c>
      <c r="V340" s="4">
        <f t="shared" si="325"/>
        <v>18.24277715654388</v>
      </c>
      <c r="W340" s="11">
        <f t="shared" si="309"/>
        <v>-1.219247815263802E-2</v>
      </c>
      <c r="X340" s="11">
        <f t="shared" si="310"/>
        <v>-1.3228699347321071E-2</v>
      </c>
      <c r="Y340" s="11">
        <f t="shared" si="311"/>
        <v>-1.2203590333800474E-2</v>
      </c>
      <c r="Z340" s="4">
        <f t="shared" si="334"/>
        <v>1462.6551652514374</v>
      </c>
      <c r="AA340" s="4">
        <f t="shared" si="326"/>
        <v>27179.68143745618</v>
      </c>
      <c r="AB340" s="4">
        <f t="shared" si="327"/>
        <v>2444.1135123008885</v>
      </c>
      <c r="AC340" s="12">
        <f t="shared" si="328"/>
        <v>1.0735179721986801</v>
      </c>
      <c r="AD340" s="12">
        <f t="shared" si="329"/>
        <v>5.5194658136015624</v>
      </c>
      <c r="AE340" s="12">
        <f t="shared" si="330"/>
        <v>2.0957059648848122</v>
      </c>
      <c r="AF340" s="11">
        <f t="shared" si="312"/>
        <v>-2.9039671966837322E-3</v>
      </c>
      <c r="AG340" s="11">
        <f t="shared" si="313"/>
        <v>2.0567434751257441E-3</v>
      </c>
      <c r="AH340" s="11">
        <f t="shared" si="314"/>
        <v>8.257041531207765E-4</v>
      </c>
      <c r="AI340" s="1">
        <f t="shared" si="293"/>
        <v>662379.6197810492</v>
      </c>
      <c r="AJ340" s="1">
        <f t="shared" si="294"/>
        <v>726972.85461757018</v>
      </c>
      <c r="AK340" s="1">
        <f t="shared" si="295"/>
        <v>124428.50238249547</v>
      </c>
      <c r="AL340" s="19">
        <f t="shared" si="342"/>
        <v>74.941681068588665</v>
      </c>
      <c r="AM340" s="19">
        <f t="shared" si="342"/>
        <v>35.942675177793063</v>
      </c>
      <c r="AN340" s="19">
        <f t="shared" si="342"/>
        <v>5.194440654228897</v>
      </c>
      <c r="AO340" s="7">
        <f t="shared" si="340"/>
        <v>1.0526626796242933E-3</v>
      </c>
      <c r="AP340" s="7">
        <f t="shared" si="340"/>
        <v>1.6210214226756341E-3</v>
      </c>
      <c r="AQ340" s="7">
        <f t="shared" si="340"/>
        <v>1.1733602888596504E-3</v>
      </c>
      <c r="AR340" s="1">
        <f t="shared" si="335"/>
        <v>336110.49673863081</v>
      </c>
      <c r="AS340" s="1">
        <f t="shared" si="332"/>
        <v>371794.10862210573</v>
      </c>
      <c r="AT340" s="1">
        <f t="shared" si="333"/>
        <v>63244.381904978283</v>
      </c>
      <c r="AU340" s="1">
        <f t="shared" si="296"/>
        <v>67222.099347726165</v>
      </c>
      <c r="AV340" s="1">
        <f t="shared" si="297"/>
        <v>74358.821724421156</v>
      </c>
      <c r="AW340" s="1">
        <f t="shared" si="298"/>
        <v>12648.876380995658</v>
      </c>
      <c r="AX340" s="16">
        <v>0</v>
      </c>
      <c r="AY340" s="16">
        <v>0</v>
      </c>
      <c r="AZ340" s="16">
        <v>0</v>
      </c>
      <c r="BA340">
        <f t="shared" si="336"/>
        <v>0</v>
      </c>
      <c r="BB340">
        <f t="shared" si="337"/>
        <v>0</v>
      </c>
      <c r="BC340">
        <f t="shared" si="337"/>
        <v>0</v>
      </c>
      <c r="BD340">
        <f t="shared" si="337"/>
        <v>0</v>
      </c>
      <c r="BE340">
        <f t="shared" si="338"/>
        <v>0</v>
      </c>
      <c r="BF340">
        <f t="shared" si="338"/>
        <v>0</v>
      </c>
      <c r="BG340">
        <f t="shared" si="338"/>
        <v>0</v>
      </c>
      <c r="BH340">
        <f t="shared" si="316"/>
        <v>0</v>
      </c>
      <c r="BI340">
        <f t="shared" si="341"/>
        <v>0</v>
      </c>
      <c r="BJ340">
        <f t="shared" si="341"/>
        <v>0</v>
      </c>
      <c r="BK340" s="7">
        <f t="shared" si="339"/>
        <v>3.1717538885958713E-2</v>
      </c>
    </row>
    <row r="341" spans="1:63">
      <c r="A341">
        <f t="shared" si="299"/>
        <v>2295</v>
      </c>
      <c r="B341" s="4">
        <f t="shared" si="317"/>
        <v>1286.5348874041629</v>
      </c>
      <c r="C341" s="4">
        <f t="shared" si="318"/>
        <v>3572.6098169055826</v>
      </c>
      <c r="D341" s="4">
        <f t="shared" si="319"/>
        <v>6809.637513845777</v>
      </c>
      <c r="E341" s="11">
        <f t="shared" si="300"/>
        <v>4.3691929654998365E-9</v>
      </c>
      <c r="F341" s="11">
        <f t="shared" si="301"/>
        <v>8.7592686833225703E-9</v>
      </c>
      <c r="G341" s="11">
        <f t="shared" si="302"/>
        <v>1.93389697599426E-8</v>
      </c>
      <c r="H341" s="4">
        <f t="shared" si="320"/>
        <v>336560.6914293358</v>
      </c>
      <c r="I341" s="4">
        <f t="shared" si="321"/>
        <v>372560.83907409146</v>
      </c>
      <c r="J341" s="4">
        <f t="shared" si="322"/>
        <v>63338.803449960549</v>
      </c>
      <c r="K341" s="4">
        <f t="shared" si="290"/>
        <v>261602.46000667202</v>
      </c>
      <c r="L341" s="4">
        <f t="shared" si="291"/>
        <v>104282.54362151006</v>
      </c>
      <c r="M341" s="4">
        <f t="shared" si="292"/>
        <v>9301.3472921541234</v>
      </c>
      <c r="N341" s="11">
        <f t="shared" si="303"/>
        <v>1.3394202935486099E-3</v>
      </c>
      <c r="O341" s="11">
        <f t="shared" si="304"/>
        <v>2.0622359818096569E-3</v>
      </c>
      <c r="P341" s="11">
        <f t="shared" si="305"/>
        <v>1.4929439933013544E-3</v>
      </c>
      <c r="Q341" s="4">
        <f t="shared" si="306"/>
        <v>1333.0479899943496</v>
      </c>
      <c r="R341" s="4">
        <f t="shared" si="307"/>
        <v>4814.8055949452091</v>
      </c>
      <c r="S341" s="4">
        <f t="shared" si="308"/>
        <v>1141.3747249006483</v>
      </c>
      <c r="T341" s="4">
        <f t="shared" si="323"/>
        <v>3.9607952560741517</v>
      </c>
      <c r="U341" s="4">
        <f t="shared" si="324"/>
        <v>12.923541848658132</v>
      </c>
      <c r="V341" s="4">
        <f t="shared" si="325"/>
        <v>18.020149777574606</v>
      </c>
      <c r="W341" s="11">
        <f t="shared" si="309"/>
        <v>-1.219247815263802E-2</v>
      </c>
      <c r="X341" s="11">
        <f t="shared" si="310"/>
        <v>-1.3228699347321071E-2</v>
      </c>
      <c r="Y341" s="11">
        <f t="shared" si="311"/>
        <v>-1.2203590333800474E-2</v>
      </c>
      <c r="Z341" s="4">
        <f t="shared" si="334"/>
        <v>1442.5751538324425</v>
      </c>
      <c r="AA341" s="4">
        <f t="shared" si="326"/>
        <v>26931.274720150323</v>
      </c>
      <c r="AB341" s="4">
        <f t="shared" si="327"/>
        <v>2419.9238836230784</v>
      </c>
      <c r="AC341" s="12">
        <f t="shared" si="328"/>
        <v>1.0704005112223647</v>
      </c>
      <c r="AD341" s="12">
        <f t="shared" si="329"/>
        <v>5.5308179388998671</v>
      </c>
      <c r="AE341" s="12">
        <f t="shared" si="330"/>
        <v>2.0974363980037376</v>
      </c>
      <c r="AF341" s="11">
        <f t="shared" si="312"/>
        <v>-2.9039671966837322E-3</v>
      </c>
      <c r="AG341" s="11">
        <f t="shared" si="313"/>
        <v>2.0567434751257441E-3</v>
      </c>
      <c r="AH341" s="11">
        <f t="shared" si="314"/>
        <v>8.257041531207765E-4</v>
      </c>
      <c r="AI341" s="1">
        <f t="shared" si="293"/>
        <v>663363.75715067051</v>
      </c>
      <c r="AJ341" s="1">
        <f t="shared" si="294"/>
        <v>728634.39088023431</v>
      </c>
      <c r="AK341" s="1">
        <f t="shared" si="295"/>
        <v>124634.52852524158</v>
      </c>
      <c r="AL341" s="19">
        <f t="shared" si="342"/>
        <v>75.019780496289783</v>
      </c>
      <c r="AM341" s="19">
        <f t="shared" si="342"/>
        <v>36.000356385780023</v>
      </c>
      <c r="AN341" s="19">
        <f t="shared" si="342"/>
        <v>5.2004746551115426</v>
      </c>
      <c r="AO341" s="7">
        <f t="shared" si="340"/>
        <v>1.0421360528280502E-3</v>
      </c>
      <c r="AP341" s="7">
        <f t="shared" si="340"/>
        <v>1.6048112084488778E-3</v>
      </c>
      <c r="AQ341" s="7">
        <f t="shared" si="340"/>
        <v>1.1616266859710539E-3</v>
      </c>
      <c r="AR341" s="1">
        <f t="shared" si="335"/>
        <v>336560.6914293358</v>
      </c>
      <c r="AS341" s="1">
        <f t="shared" si="332"/>
        <v>372560.83907409146</v>
      </c>
      <c r="AT341" s="1">
        <f t="shared" si="333"/>
        <v>63338.803449960549</v>
      </c>
      <c r="AU341" s="1">
        <f t="shared" si="296"/>
        <v>67312.138285867157</v>
      </c>
      <c r="AV341" s="1">
        <f t="shared" si="297"/>
        <v>74512.167814818298</v>
      </c>
      <c r="AW341" s="1">
        <f t="shared" si="298"/>
        <v>12667.76068999211</v>
      </c>
      <c r="AX341" s="16">
        <v>0</v>
      </c>
      <c r="AY341" s="16">
        <v>0</v>
      </c>
      <c r="AZ341" s="16">
        <v>0</v>
      </c>
      <c r="BA341">
        <f t="shared" si="336"/>
        <v>0</v>
      </c>
      <c r="BB341">
        <f t="shared" si="337"/>
        <v>0</v>
      </c>
      <c r="BC341">
        <f t="shared" si="337"/>
        <v>0</v>
      </c>
      <c r="BD341">
        <f t="shared" si="337"/>
        <v>0</v>
      </c>
      <c r="BE341">
        <f t="shared" si="338"/>
        <v>0</v>
      </c>
      <c r="BF341">
        <f t="shared" si="338"/>
        <v>0</v>
      </c>
      <c r="BG341">
        <f t="shared" si="338"/>
        <v>0</v>
      </c>
      <c r="BH341">
        <f t="shared" si="316"/>
        <v>0</v>
      </c>
      <c r="BI341">
        <f t="shared" si="341"/>
        <v>0</v>
      </c>
      <c r="BJ341">
        <f t="shared" si="341"/>
        <v>0</v>
      </c>
      <c r="BK341" s="7">
        <f t="shared" si="339"/>
        <v>3.170049568605135E-2</v>
      </c>
    </row>
    <row r="342" spans="1:63">
      <c r="A342">
        <f t="shared" si="299"/>
        <v>2296</v>
      </c>
      <c r="B342" s="4">
        <f t="shared" si="317"/>
        <v>1286.534892744226</v>
      </c>
      <c r="C342" s="4">
        <f t="shared" si="318"/>
        <v>3572.6098466343592</v>
      </c>
      <c r="D342" s="4">
        <f t="shared" si="319"/>
        <v>6809.6376389525822</v>
      </c>
      <c r="E342" s="11">
        <f t="shared" si="300"/>
        <v>4.1507333172248447E-9</v>
      </c>
      <c r="F342" s="11">
        <f t="shared" si="301"/>
        <v>8.3213052491564406E-9</v>
      </c>
      <c r="G342" s="11">
        <f t="shared" si="302"/>
        <v>1.8372021271945471E-8</v>
      </c>
      <c r="H342" s="4">
        <f t="shared" si="320"/>
        <v>337006.98258276313</v>
      </c>
      <c r="I342" s="4">
        <f t="shared" si="321"/>
        <v>373321.47126238537</v>
      </c>
      <c r="J342" s="4">
        <f t="shared" si="322"/>
        <v>63432.420625050188</v>
      </c>
      <c r="K342" s="4">
        <f t="shared" si="290"/>
        <v>261949.35285736006</v>
      </c>
      <c r="L342" s="4">
        <f t="shared" si="291"/>
        <v>104495.44934610745</v>
      </c>
      <c r="M342" s="4">
        <f t="shared" si="292"/>
        <v>9315.0948682207691</v>
      </c>
      <c r="N342" s="11">
        <f t="shared" si="303"/>
        <v>1.3260305376303627E-3</v>
      </c>
      <c r="O342" s="11">
        <f t="shared" si="304"/>
        <v>2.0416238154883359E-3</v>
      </c>
      <c r="P342" s="11">
        <f t="shared" si="305"/>
        <v>1.4780198647394993E-3</v>
      </c>
      <c r="Q342" s="4">
        <f t="shared" si="306"/>
        <v>1318.5409471311998</v>
      </c>
      <c r="R342" s="4">
        <f t="shared" si="307"/>
        <v>4760.8120022970688</v>
      </c>
      <c r="S342" s="4">
        <f t="shared" si="308"/>
        <v>1129.1122634552924</v>
      </c>
      <c r="T342" s="4">
        <f t="shared" si="323"/>
        <v>3.9125033464473953</v>
      </c>
      <c r="U342" s="4">
        <f t="shared" si="324"/>
        <v>12.752580199039713</v>
      </c>
      <c r="V342" s="4">
        <f t="shared" si="325"/>
        <v>17.800239251935359</v>
      </c>
      <c r="W342" s="11">
        <f t="shared" si="309"/>
        <v>-1.219247815263802E-2</v>
      </c>
      <c r="X342" s="11">
        <f t="shared" si="310"/>
        <v>-1.3228699347321071E-2</v>
      </c>
      <c r="Y342" s="11">
        <f t="shared" si="311"/>
        <v>-1.2203590333800474E-2</v>
      </c>
      <c r="Z342" s="4">
        <f t="shared" si="334"/>
        <v>1422.7515929748695</v>
      </c>
      <c r="AA342" s="4">
        <f t="shared" si="326"/>
        <v>26684.583851292555</v>
      </c>
      <c r="AB342" s="4">
        <f t="shared" si="327"/>
        <v>2395.9375952188643</v>
      </c>
      <c r="AC342" s="12">
        <f t="shared" si="328"/>
        <v>1.0672921032504614</v>
      </c>
      <c r="AD342" s="12">
        <f t="shared" si="329"/>
        <v>5.5421934126078076</v>
      </c>
      <c r="AE342" s="12">
        <f t="shared" si="330"/>
        <v>2.0991682599484758</v>
      </c>
      <c r="AF342" s="11">
        <f t="shared" si="312"/>
        <v>-2.9039671966837322E-3</v>
      </c>
      <c r="AG342" s="11">
        <f t="shared" si="313"/>
        <v>2.0567434751257441E-3</v>
      </c>
      <c r="AH342" s="11">
        <f t="shared" si="314"/>
        <v>8.257041531207765E-4</v>
      </c>
      <c r="AI342" s="1">
        <f t="shared" si="293"/>
        <v>664339.51972147066</v>
      </c>
      <c r="AJ342" s="1">
        <f t="shared" si="294"/>
        <v>730283.11960702925</v>
      </c>
      <c r="AK342" s="1">
        <f t="shared" si="295"/>
        <v>124838.83636270952</v>
      </c>
      <c r="AL342" s="19">
        <f t="shared" si="342"/>
        <v>75.097179506040916</v>
      </c>
      <c r="AM342" s="19">
        <f t="shared" si="342"/>
        <v>36.057552423461722</v>
      </c>
      <c r="AN342" s="19">
        <f t="shared" si="342"/>
        <v>5.2064552551492449</v>
      </c>
      <c r="AO342" s="7">
        <f t="shared" si="340"/>
        <v>1.0317146922997698E-3</v>
      </c>
      <c r="AP342" s="7">
        <f t="shared" si="340"/>
        <v>1.5887630963643889E-3</v>
      </c>
      <c r="AQ342" s="7">
        <f t="shared" si="340"/>
        <v>1.1500104191113432E-3</v>
      </c>
      <c r="AR342" s="1">
        <f t="shared" si="335"/>
        <v>337006.98258276313</v>
      </c>
      <c r="AS342" s="1">
        <f t="shared" si="332"/>
        <v>373321.47126238537</v>
      </c>
      <c r="AT342" s="1">
        <f t="shared" si="333"/>
        <v>63432.420625050188</v>
      </c>
      <c r="AU342" s="1">
        <f t="shared" si="296"/>
        <v>67401.396516552632</v>
      </c>
      <c r="AV342" s="1">
        <f t="shared" si="297"/>
        <v>74664.294252477077</v>
      </c>
      <c r="AW342" s="1">
        <f t="shared" si="298"/>
        <v>12686.484125010038</v>
      </c>
      <c r="AX342" s="16">
        <v>0</v>
      </c>
      <c r="AY342" s="16">
        <v>0</v>
      </c>
      <c r="AZ342" s="16">
        <v>0</v>
      </c>
      <c r="BA342">
        <f t="shared" si="336"/>
        <v>0</v>
      </c>
      <c r="BB342">
        <f t="shared" si="337"/>
        <v>0</v>
      </c>
      <c r="BC342">
        <f t="shared" si="337"/>
        <v>0</v>
      </c>
      <c r="BD342">
        <f t="shared" si="337"/>
        <v>0</v>
      </c>
      <c r="BE342">
        <f t="shared" si="338"/>
        <v>0</v>
      </c>
      <c r="BF342">
        <f t="shared" si="338"/>
        <v>0</v>
      </c>
      <c r="BG342">
        <f t="shared" si="338"/>
        <v>0</v>
      </c>
      <c r="BH342">
        <f t="shared" si="316"/>
        <v>0</v>
      </c>
      <c r="BI342">
        <f t="shared" si="341"/>
        <v>0</v>
      </c>
      <c r="BJ342">
        <f t="shared" si="341"/>
        <v>0</v>
      </c>
      <c r="BK342" s="7">
        <f t="shared" si="339"/>
        <v>3.1683620295237719E-2</v>
      </c>
    </row>
    <row r="343" spans="1:63">
      <c r="A343">
        <f t="shared" si="299"/>
        <v>2297</v>
      </c>
      <c r="B343" s="4">
        <f t="shared" si="317"/>
        <v>1286.534897817286</v>
      </c>
      <c r="C343" s="4">
        <f t="shared" si="318"/>
        <v>3572.6098748766976</v>
      </c>
      <c r="D343" s="4">
        <f t="shared" si="319"/>
        <v>6809.6377578040501</v>
      </c>
      <c r="E343" s="11">
        <f t="shared" si="300"/>
        <v>3.9431966513636022E-9</v>
      </c>
      <c r="F343" s="11">
        <f t="shared" si="301"/>
        <v>7.9052399866986188E-9</v>
      </c>
      <c r="G343" s="11">
        <f t="shared" si="302"/>
        <v>1.7453420208348197E-8</v>
      </c>
      <c r="H343" s="4">
        <f t="shared" si="320"/>
        <v>337449.39811857481</v>
      </c>
      <c r="I343" s="4">
        <f t="shared" si="321"/>
        <v>374076.0381407403</v>
      </c>
      <c r="J343" s="4">
        <f t="shared" si="322"/>
        <v>63525.238898668315</v>
      </c>
      <c r="K343" s="4">
        <f t="shared" si="290"/>
        <v>262293.23331305344</v>
      </c>
      <c r="L343" s="4">
        <f t="shared" si="291"/>
        <v>104706.65738549213</v>
      </c>
      <c r="M343" s="4">
        <f t="shared" si="292"/>
        <v>9328.7251331198167</v>
      </c>
      <c r="N343" s="11">
        <f t="shared" si="303"/>
        <v>1.3127745953265268E-3</v>
      </c>
      <c r="O343" s="11">
        <f t="shared" si="304"/>
        <v>2.0212175813045796E-3</v>
      </c>
      <c r="P343" s="11">
        <f t="shared" si="305"/>
        <v>1.463244882835113E-3</v>
      </c>
      <c r="Q343" s="4">
        <f t="shared" si="306"/>
        <v>1304.1745131066607</v>
      </c>
      <c r="R343" s="4">
        <f t="shared" si="307"/>
        <v>4707.3280308317026</v>
      </c>
      <c r="S343" s="4">
        <f t="shared" si="308"/>
        <v>1116.96506480944</v>
      </c>
      <c r="T343" s="4">
        <f t="shared" si="323"/>
        <v>3.8648002348737123</v>
      </c>
      <c r="U343" s="4">
        <f t="shared" si="324"/>
        <v>12.583880149684017</v>
      </c>
      <c r="V343" s="4">
        <f t="shared" si="325"/>
        <v>17.583012424261106</v>
      </c>
      <c r="W343" s="11">
        <f t="shared" si="309"/>
        <v>-1.219247815263802E-2</v>
      </c>
      <c r="X343" s="11">
        <f t="shared" si="310"/>
        <v>-1.3228699347321071E-2</v>
      </c>
      <c r="Y343" s="11">
        <f t="shared" si="311"/>
        <v>-1.2203590333800474E-2</v>
      </c>
      <c r="Z343" s="4">
        <f t="shared" si="334"/>
        <v>1403.1816795872314</v>
      </c>
      <c r="AA343" s="4">
        <f t="shared" si="326"/>
        <v>26439.608795566644</v>
      </c>
      <c r="AB343" s="4">
        <f t="shared" si="327"/>
        <v>2372.1537065612069</v>
      </c>
      <c r="AC343" s="12">
        <f t="shared" si="328"/>
        <v>1.0641927219933425</v>
      </c>
      <c r="AD343" s="12">
        <f t="shared" si="329"/>
        <v>5.5535922827470738</v>
      </c>
      <c r="AE343" s="12">
        <f t="shared" si="330"/>
        <v>2.1009015518988146</v>
      </c>
      <c r="AF343" s="11">
        <f t="shared" si="312"/>
        <v>-2.9039671966837322E-3</v>
      </c>
      <c r="AG343" s="11">
        <f t="shared" si="313"/>
        <v>2.0567434751257441E-3</v>
      </c>
      <c r="AH343" s="11">
        <f t="shared" si="314"/>
        <v>8.257041531207765E-4</v>
      </c>
      <c r="AI343" s="1">
        <f t="shared" si="293"/>
        <v>665306.96426587622</v>
      </c>
      <c r="AJ343" s="1">
        <f t="shared" si="294"/>
        <v>731919.10189880349</v>
      </c>
      <c r="AK343" s="1">
        <f t="shared" si="295"/>
        <v>125041.43685144861</v>
      </c>
      <c r="AL343" s="19">
        <f t="shared" si="342"/>
        <v>75.173883580853101</v>
      </c>
      <c r="AM343" s="19">
        <f t="shared" si="342"/>
        <v>36.114266463010985</v>
      </c>
      <c r="AN343" s="19">
        <f t="shared" si="342"/>
        <v>5.2123828581614031</v>
      </c>
      <c r="AO343" s="7">
        <f t="shared" si="340"/>
        <v>1.021397545376772E-3</v>
      </c>
      <c r="AP343" s="7">
        <f t="shared" si="340"/>
        <v>1.5728754654007449E-3</v>
      </c>
      <c r="AQ343" s="7">
        <f t="shared" si="340"/>
        <v>1.1385103149202298E-3</v>
      </c>
      <c r="AR343" s="1">
        <f t="shared" si="335"/>
        <v>337449.39811857481</v>
      </c>
      <c r="AS343" s="1">
        <f t="shared" si="332"/>
        <v>374076.0381407403</v>
      </c>
      <c r="AT343" s="1">
        <f t="shared" si="333"/>
        <v>63525.238898668315</v>
      </c>
      <c r="AU343" s="1">
        <f t="shared" si="296"/>
        <v>67489.879623714965</v>
      </c>
      <c r="AV343" s="1">
        <f t="shared" si="297"/>
        <v>74815.207628148069</v>
      </c>
      <c r="AW343" s="1">
        <f t="shared" si="298"/>
        <v>12705.047779733664</v>
      </c>
      <c r="AX343" s="16">
        <v>0</v>
      </c>
      <c r="AY343" s="16">
        <v>0</v>
      </c>
      <c r="AZ343" s="16">
        <v>0</v>
      </c>
      <c r="BA343">
        <f t="shared" si="336"/>
        <v>0</v>
      </c>
      <c r="BB343">
        <f t="shared" si="337"/>
        <v>0</v>
      </c>
      <c r="BC343">
        <f t="shared" si="337"/>
        <v>0</v>
      </c>
      <c r="BD343">
        <f t="shared" si="337"/>
        <v>0</v>
      </c>
      <c r="BE343">
        <f t="shared" si="338"/>
        <v>0</v>
      </c>
      <c r="BF343">
        <f t="shared" si="338"/>
        <v>0</v>
      </c>
      <c r="BG343">
        <f t="shared" si="338"/>
        <v>0</v>
      </c>
      <c r="BH343">
        <f t="shared" si="316"/>
        <v>0</v>
      </c>
      <c r="BI343">
        <f t="shared" si="341"/>
        <v>0</v>
      </c>
      <c r="BJ343">
        <f t="shared" si="341"/>
        <v>0</v>
      </c>
      <c r="BK343" s="7">
        <f t="shared" si="339"/>
        <v>3.1666911087501609E-2</v>
      </c>
    </row>
    <row r="344" spans="1:63">
      <c r="A344">
        <f t="shared" si="299"/>
        <v>2298</v>
      </c>
      <c r="B344" s="4">
        <f t="shared" si="317"/>
        <v>1286.5349026366932</v>
      </c>
      <c r="C344" s="4">
        <f t="shared" si="318"/>
        <v>3572.6099017069191</v>
      </c>
      <c r="D344" s="4">
        <f t="shared" si="319"/>
        <v>6809.6378707129461</v>
      </c>
      <c r="E344" s="11">
        <f t="shared" si="300"/>
        <v>3.7460368187954223E-9</v>
      </c>
      <c r="F344" s="11">
        <f t="shared" si="301"/>
        <v>7.5099779873636882E-9</v>
      </c>
      <c r="G344" s="11">
        <f t="shared" si="302"/>
        <v>1.6580749197930785E-8</v>
      </c>
      <c r="H344" s="4">
        <f t="shared" si="320"/>
        <v>337887.96587590146</v>
      </c>
      <c r="I344" s="4">
        <f t="shared" si="321"/>
        <v>374824.57280264294</v>
      </c>
      <c r="J344" s="4">
        <f t="shared" si="322"/>
        <v>63617.263729905957</v>
      </c>
      <c r="K344" s="4">
        <f t="shared" si="290"/>
        <v>262634.12301012268</v>
      </c>
      <c r="L344" s="4">
        <f t="shared" si="291"/>
        <v>104916.17700089772</v>
      </c>
      <c r="M344" s="4">
        <f t="shared" si="292"/>
        <v>9342.2388881371517</v>
      </c>
      <c r="N344" s="11">
        <f t="shared" si="303"/>
        <v>1.299651130009849E-3</v>
      </c>
      <c r="O344" s="11">
        <f t="shared" si="304"/>
        <v>2.0010152232652345E-3</v>
      </c>
      <c r="P344" s="11">
        <f t="shared" si="305"/>
        <v>1.4486175575434412E-3</v>
      </c>
      <c r="Q344" s="4">
        <f t="shared" si="306"/>
        <v>1289.9477046526486</v>
      </c>
      <c r="R344" s="4">
        <f t="shared" si="307"/>
        <v>4654.3510667129785</v>
      </c>
      <c r="S344" s="4">
        <f t="shared" si="308"/>
        <v>1104.9324081831435</v>
      </c>
      <c r="T344" s="4">
        <f t="shared" si="323"/>
        <v>3.8176787424457044</v>
      </c>
      <c r="U344" s="4">
        <f t="shared" si="324"/>
        <v>12.417411782561125</v>
      </c>
      <c r="V344" s="4">
        <f t="shared" si="325"/>
        <v>17.368436543801298</v>
      </c>
      <c r="W344" s="11">
        <f t="shared" si="309"/>
        <v>-1.219247815263802E-2</v>
      </c>
      <c r="X344" s="11">
        <f t="shared" si="310"/>
        <v>-1.3228699347321071E-2</v>
      </c>
      <c r="Y344" s="11">
        <f t="shared" si="311"/>
        <v>-1.2203590333800474E-2</v>
      </c>
      <c r="Z344" s="4">
        <f t="shared" si="334"/>
        <v>1383.8626292400468</v>
      </c>
      <c r="AA344" s="4">
        <f t="shared" si="326"/>
        <v>26196.349206508079</v>
      </c>
      <c r="AB344" s="4">
        <f t="shared" si="327"/>
        <v>2348.5712632157238</v>
      </c>
      <c r="AC344" s="12">
        <f t="shared" si="328"/>
        <v>1.0611023412377243</v>
      </c>
      <c r="AD344" s="12">
        <f t="shared" si="329"/>
        <v>5.5650145974381227</v>
      </c>
      <c r="AE344" s="12">
        <f t="shared" si="330"/>
        <v>2.1026362750355152</v>
      </c>
      <c r="AF344" s="11">
        <f t="shared" si="312"/>
        <v>-2.9039671966837322E-3</v>
      </c>
      <c r="AG344" s="11">
        <f t="shared" si="313"/>
        <v>2.0567434751257441E-3</v>
      </c>
      <c r="AH344" s="11">
        <f t="shared" si="314"/>
        <v>8.257041531207765E-4</v>
      </c>
      <c r="AI344" s="1">
        <f t="shared" si="293"/>
        <v>666266.14746300352</v>
      </c>
      <c r="AJ344" s="1">
        <f t="shared" si="294"/>
        <v>733542.39933707123</v>
      </c>
      <c r="AK344" s="1">
        <f t="shared" si="295"/>
        <v>125242.34094603742</v>
      </c>
      <c r="AL344" s="19">
        <f t="shared" si="342"/>
        <v>75.249898176817354</v>
      </c>
      <c r="AM344" s="19">
        <f t="shared" si="342"/>
        <v>36.170501674244889</v>
      </c>
      <c r="AN344" s="19">
        <f t="shared" si="342"/>
        <v>5.2182578662942403</v>
      </c>
      <c r="AO344" s="7">
        <f t="shared" si="340"/>
        <v>1.0111835699230043E-3</v>
      </c>
      <c r="AP344" s="7">
        <f t="shared" si="340"/>
        <v>1.5571467107467374E-3</v>
      </c>
      <c r="AQ344" s="7">
        <f t="shared" si="340"/>
        <v>1.1271252117710275E-3</v>
      </c>
      <c r="AR344" s="1">
        <f t="shared" si="335"/>
        <v>337887.96587590146</v>
      </c>
      <c r="AS344" s="1">
        <f t="shared" si="332"/>
        <v>374824.57280264294</v>
      </c>
      <c r="AT344" s="1">
        <f t="shared" si="333"/>
        <v>63617.263729905957</v>
      </c>
      <c r="AU344" s="1">
        <f t="shared" si="296"/>
        <v>67577.5931751803</v>
      </c>
      <c r="AV344" s="1">
        <f t="shared" si="297"/>
        <v>74964.914560528588</v>
      </c>
      <c r="AW344" s="1">
        <f t="shared" si="298"/>
        <v>12723.452745981192</v>
      </c>
      <c r="AX344" s="16">
        <v>0</v>
      </c>
      <c r="AY344" s="16">
        <v>0</v>
      </c>
      <c r="AZ344" s="16">
        <v>0</v>
      </c>
      <c r="BA344">
        <f t="shared" si="336"/>
        <v>0</v>
      </c>
      <c r="BB344">
        <f t="shared" si="337"/>
        <v>0</v>
      </c>
      <c r="BC344">
        <f t="shared" si="337"/>
        <v>0</v>
      </c>
      <c r="BD344">
        <f t="shared" si="337"/>
        <v>0</v>
      </c>
      <c r="BE344">
        <f t="shared" si="338"/>
        <v>0</v>
      </c>
      <c r="BF344">
        <f t="shared" si="338"/>
        <v>0</v>
      </c>
      <c r="BG344">
        <f t="shared" si="338"/>
        <v>0</v>
      </c>
      <c r="BH344">
        <f t="shared" si="316"/>
        <v>0</v>
      </c>
      <c r="BI344">
        <f t="shared" si="341"/>
        <v>0</v>
      </c>
      <c r="BJ344">
        <f t="shared" si="341"/>
        <v>0</v>
      </c>
      <c r="BK344" s="7">
        <f t="shared" si="339"/>
        <v>3.1650366452047968E-2</v>
      </c>
    </row>
    <row r="345" spans="1:63">
      <c r="A345">
        <f t="shared" si="299"/>
        <v>2299</v>
      </c>
      <c r="B345" s="4">
        <f t="shared" si="317"/>
        <v>1286.53490721513</v>
      </c>
      <c r="C345" s="4">
        <f t="shared" si="318"/>
        <v>3572.6099271956296</v>
      </c>
      <c r="D345" s="4">
        <f t="shared" si="319"/>
        <v>6809.6379779763984</v>
      </c>
      <c r="E345" s="11">
        <f t="shared" si="300"/>
        <v>3.5587349778556509E-9</v>
      </c>
      <c r="F345" s="11">
        <f t="shared" si="301"/>
        <v>7.1344790879955034E-9</v>
      </c>
      <c r="G345" s="11">
        <f t="shared" si="302"/>
        <v>1.5751711738034244E-8</v>
      </c>
      <c r="H345" s="4">
        <f t="shared" si="320"/>
        <v>338322.71361082495</v>
      </c>
      <c r="I345" s="4">
        <f t="shared" si="321"/>
        <v>375567.10847297125</v>
      </c>
      <c r="J345" s="4">
        <f t="shared" si="322"/>
        <v>63708.500567879651</v>
      </c>
      <c r="K345" s="4">
        <f t="shared" si="290"/>
        <v>262972.04352050414</v>
      </c>
      <c r="L345" s="4">
        <f t="shared" si="291"/>
        <v>105124.01749042273</v>
      </c>
      <c r="M345" s="4">
        <f t="shared" si="292"/>
        <v>9355.636933112226</v>
      </c>
      <c r="N345" s="11">
        <f t="shared" si="303"/>
        <v>1.2866588183912953E-3</v>
      </c>
      <c r="O345" s="11">
        <f t="shared" si="304"/>
        <v>1.9810147058945127E-3</v>
      </c>
      <c r="P345" s="11">
        <f t="shared" si="305"/>
        <v>1.4341364137120394E-3</v>
      </c>
      <c r="Q345" s="4">
        <f t="shared" si="306"/>
        <v>1275.8595364441155</v>
      </c>
      <c r="R345" s="4">
        <f t="shared" si="307"/>
        <v>4601.8784534580227</v>
      </c>
      <c r="S345" s="4">
        <f t="shared" si="308"/>
        <v>1093.0135686455333</v>
      </c>
      <c r="T345" s="4">
        <f t="shared" si="323"/>
        <v>3.7711317777846447</v>
      </c>
      <c r="U345" s="4">
        <f t="shared" si="324"/>
        <v>12.253145575417742</v>
      </c>
      <c r="V345" s="4">
        <f t="shared" si="325"/>
        <v>17.156479259482136</v>
      </c>
      <c r="W345" s="11">
        <f t="shared" si="309"/>
        <v>-1.219247815263802E-2</v>
      </c>
      <c r="X345" s="11">
        <f t="shared" si="310"/>
        <v>-1.3228699347321071E-2</v>
      </c>
      <c r="Y345" s="11">
        <f t="shared" si="311"/>
        <v>-1.2203590333800474E-2</v>
      </c>
      <c r="Z345" s="4">
        <f t="shared" si="334"/>
        <v>1364.7916763796218</v>
      </c>
      <c r="AA345" s="4">
        <f t="shared" si="326"/>
        <v>25954.804434030786</v>
      </c>
      <c r="AB345" s="4">
        <f t="shared" si="327"/>
        <v>2325.1892973911249</v>
      </c>
      <c r="AC345" s="12">
        <f t="shared" si="328"/>
        <v>1.0580209348464455</v>
      </c>
      <c r="AD345" s="12">
        <f t="shared" si="329"/>
        <v>5.5764604049003834</v>
      </c>
      <c r="AE345" s="12">
        <f t="shared" si="330"/>
        <v>2.1043724305403146</v>
      </c>
      <c r="AF345" s="11">
        <f t="shared" si="312"/>
        <v>-2.9039671966837322E-3</v>
      </c>
      <c r="AG345" s="11">
        <f t="shared" si="313"/>
        <v>2.0567434751257441E-3</v>
      </c>
      <c r="AH345" s="11">
        <f t="shared" si="314"/>
        <v>8.257041531207765E-4</v>
      </c>
      <c r="AI345" s="1">
        <f t="shared" si="293"/>
        <v>667217.12589188339</v>
      </c>
      <c r="AJ345" s="1">
        <f t="shared" si="294"/>
        <v>735153.07396389276</v>
      </c>
      <c r="AK345" s="1">
        <f t="shared" si="295"/>
        <v>125441.55959741487</v>
      </c>
      <c r="AL345" s="19">
        <f t="shared" si="342"/>
        <v>75.32522872288537</v>
      </c>
      <c r="AM345" s="19">
        <f t="shared" si="342"/>
        <v>36.226261224175914</v>
      </c>
      <c r="AN345" s="19">
        <f t="shared" si="342"/>
        <v>5.2240806799968373</v>
      </c>
      <c r="AO345" s="7">
        <f t="shared" si="340"/>
        <v>1.0010717342237743E-3</v>
      </c>
      <c r="AP345" s="7">
        <f t="shared" si="340"/>
        <v>1.5415752436392701E-3</v>
      </c>
      <c r="AQ345" s="7">
        <f t="shared" si="340"/>
        <v>1.1158539596533171E-3</v>
      </c>
      <c r="AR345" s="1">
        <f t="shared" si="335"/>
        <v>338322.71361082495</v>
      </c>
      <c r="AS345" s="1">
        <f t="shared" si="332"/>
        <v>375567.10847297125</v>
      </c>
      <c r="AT345" s="1">
        <f t="shared" si="333"/>
        <v>63708.500567879651</v>
      </c>
      <c r="AU345" s="1">
        <f t="shared" si="296"/>
        <v>67664.542722164988</v>
      </c>
      <c r="AV345" s="1">
        <f t="shared" si="297"/>
        <v>75113.421694594246</v>
      </c>
      <c r="AW345" s="1">
        <f t="shared" si="298"/>
        <v>12741.700113575931</v>
      </c>
      <c r="AX345" s="16">
        <v>0</v>
      </c>
      <c r="AY345" s="16">
        <v>0</v>
      </c>
      <c r="AZ345" s="16">
        <v>0</v>
      </c>
      <c r="BA345">
        <f t="shared" si="336"/>
        <v>0</v>
      </c>
      <c r="BB345">
        <f t="shared" si="337"/>
        <v>0</v>
      </c>
      <c r="BC345">
        <f t="shared" si="337"/>
        <v>0</v>
      </c>
      <c r="BD345">
        <f t="shared" si="337"/>
        <v>0</v>
      </c>
      <c r="BE345">
        <f t="shared" si="338"/>
        <v>0</v>
      </c>
      <c r="BF345">
        <f t="shared" si="338"/>
        <v>0</v>
      </c>
      <c r="BG345">
        <f t="shared" si="338"/>
        <v>0</v>
      </c>
      <c r="BH345">
        <f t="shared" si="316"/>
        <v>0</v>
      </c>
      <c r="BI345">
        <f t="shared" si="341"/>
        <v>0</v>
      </c>
      <c r="BJ345">
        <f t="shared" si="341"/>
        <v>0</v>
      </c>
      <c r="BK345" s="7">
        <f t="shared" si="339"/>
        <v>3.1633984793175668E-2</v>
      </c>
    </row>
    <row r="346" spans="1:63">
      <c r="A346">
        <f t="shared" si="299"/>
        <v>2300</v>
      </c>
      <c r="B346" s="4">
        <f t="shared" si="317"/>
        <v>1286.534911564645</v>
      </c>
      <c r="C346" s="4">
        <f t="shared" si="318"/>
        <v>3572.6099514099046</v>
      </c>
      <c r="D346" s="4">
        <f t="shared" si="319"/>
        <v>6809.6380798766804</v>
      </c>
      <c r="E346" s="11">
        <f t="shared" si="300"/>
        <v>3.380798228962868E-9</v>
      </c>
      <c r="F346" s="11">
        <f t="shared" si="301"/>
        <v>6.7777551335957281E-9</v>
      </c>
      <c r="G346" s="11">
        <f t="shared" si="302"/>
        <v>1.496412615113253E-8</v>
      </c>
      <c r="H346" s="4">
        <f t="shared" si="320"/>
        <v>338753.66899393592</v>
      </c>
      <c r="I346" s="4">
        <f t="shared" si="321"/>
        <v>376303.67849980295</v>
      </c>
      <c r="J346" s="4">
        <f t="shared" si="322"/>
        <v>63798.954851103575</v>
      </c>
      <c r="K346" s="4">
        <f t="shared" si="290"/>
        <v>263307.0163497965</v>
      </c>
      <c r="L346" s="4">
        <f t="shared" si="291"/>
        <v>105330.18818673374</v>
      </c>
      <c r="M346" s="4">
        <f t="shared" si="292"/>
        <v>9368.9200663449883</v>
      </c>
      <c r="N346" s="11">
        <f t="shared" si="303"/>
        <v>1.27379635039504E-3</v>
      </c>
      <c r="O346" s="11">
        <f t="shared" si="304"/>
        <v>1.9612140140077283E-3</v>
      </c>
      <c r="P346" s="11">
        <f t="shared" si="305"/>
        <v>1.4197999909284498E-3</v>
      </c>
      <c r="Q346" s="4">
        <f t="shared" si="306"/>
        <v>1261.909021372282</v>
      </c>
      <c r="R346" s="4">
        <f t="shared" si="307"/>
        <v>4549.9074937524556</v>
      </c>
      <c r="S346" s="4">
        <f t="shared" si="308"/>
        <v>1081.2078173869884</v>
      </c>
      <c r="T346" s="4">
        <f t="shared" si="323"/>
        <v>3.7251523359732865</v>
      </c>
      <c r="U346" s="4">
        <f t="shared" si="324"/>
        <v>12.091052396541583</v>
      </c>
      <c r="V346" s="4">
        <f t="shared" si="325"/>
        <v>16.947108615029073</v>
      </c>
      <c r="W346" s="11">
        <f t="shared" si="309"/>
        <v>-1.219247815263802E-2</v>
      </c>
      <c r="X346" s="11">
        <f t="shared" si="310"/>
        <v>-1.3228699347321071E-2</v>
      </c>
      <c r="Y346" s="11">
        <f t="shared" si="311"/>
        <v>-1.2203590333800474E-2</v>
      </c>
      <c r="Z346" s="4">
        <f t="shared" si="334"/>
        <v>1345.9660745292026</v>
      </c>
      <c r="AA346" s="4">
        <f t="shared" si="326"/>
        <v>25714.973531849875</v>
      </c>
      <c r="AB346" s="4">
        <f t="shared" si="327"/>
        <v>2302.0068284786557</v>
      </c>
      <c r="AC346" s="12">
        <f t="shared" si="328"/>
        <v>1.0549484767582469</v>
      </c>
      <c r="AD346" s="12">
        <f t="shared" si="329"/>
        <v>5.5879297534524595</v>
      </c>
      <c r="AE346" s="12">
        <f t="shared" si="330"/>
        <v>2.1061100195959246</v>
      </c>
      <c r="AF346" s="11">
        <f t="shared" si="312"/>
        <v>-2.9039671966837322E-3</v>
      </c>
      <c r="AG346" s="11">
        <f t="shared" si="313"/>
        <v>2.0567434751257441E-3</v>
      </c>
      <c r="AH346" s="11">
        <f t="shared" si="314"/>
        <v>8.257041531207765E-4</v>
      </c>
      <c r="AI346" s="1">
        <f t="shared" si="293"/>
        <v>668159.95602486003</v>
      </c>
      <c r="AJ346" s="1">
        <f t="shared" si="294"/>
        <v>736751.18826209765</v>
      </c>
      <c r="AK346" s="1">
        <f t="shared" si="295"/>
        <v>125639.10375124932</v>
      </c>
      <c r="AL346" s="19">
        <f t="shared" si="342"/>
        <v>75.399880620660312</v>
      </c>
      <c r="AM346" s="19">
        <f t="shared" si="342"/>
        <v>36.281548276573986</v>
      </c>
      <c r="AN346" s="19">
        <f t="shared" si="342"/>
        <v>5.2298516979980372</v>
      </c>
      <c r="AO346" s="7">
        <f t="shared" ref="AO346:AQ347" si="343">AO$5*AO345</f>
        <v>9.9106101688153665E-4</v>
      </c>
      <c r="AP346" s="7">
        <f t="shared" si="343"/>
        <v>1.5261594912028774E-3</v>
      </c>
      <c r="AQ346" s="7">
        <f t="shared" si="343"/>
        <v>1.104695420056784E-3</v>
      </c>
      <c r="AR346" s="1">
        <f t="shared" si="335"/>
        <v>338753.66899393592</v>
      </c>
      <c r="AS346" s="1">
        <f t="shared" si="332"/>
        <v>376303.67849980295</v>
      </c>
      <c r="AT346" s="1">
        <f t="shared" si="333"/>
        <v>63798.954851103575</v>
      </c>
      <c r="AU346" s="1">
        <f t="shared" si="296"/>
        <v>67750.733798787187</v>
      </c>
      <c r="AV346" s="1">
        <f t="shared" si="297"/>
        <v>75260.735699960598</v>
      </c>
      <c r="AW346" s="1">
        <f t="shared" si="298"/>
        <v>12759.790970220716</v>
      </c>
      <c r="AX346" s="16">
        <v>0</v>
      </c>
      <c r="AY346" s="16">
        <v>0</v>
      </c>
      <c r="AZ346" s="16">
        <v>0</v>
      </c>
      <c r="BA346">
        <f t="shared" si="336"/>
        <v>0</v>
      </c>
      <c r="BB346">
        <f t="shared" si="337"/>
        <v>0</v>
      </c>
      <c r="BC346">
        <f t="shared" si="337"/>
        <v>0</v>
      </c>
      <c r="BD346">
        <f t="shared" si="337"/>
        <v>0</v>
      </c>
      <c r="BE346">
        <f t="shared" si="338"/>
        <v>0</v>
      </c>
      <c r="BF346">
        <f t="shared" si="338"/>
        <v>0</v>
      </c>
      <c r="BG346">
        <f t="shared" si="338"/>
        <v>0</v>
      </c>
      <c r="BH346">
        <f t="shared" si="316"/>
        <v>0</v>
      </c>
      <c r="BI346">
        <f t="shared" si="341"/>
        <v>0</v>
      </c>
      <c r="BJ346">
        <f t="shared" si="341"/>
        <v>0</v>
      </c>
      <c r="BK346" s="7">
        <f t="shared" si="339"/>
        <v>3.1617764530138065E-2</v>
      </c>
    </row>
    <row r="347" spans="1:63">
      <c r="A347">
        <f t="shared" si="299"/>
        <v>2301</v>
      </c>
      <c r="B347" s="4">
        <f t="shared" ref="B347" si="344">B346*(1+E347)</f>
        <v>1286.5349156966843</v>
      </c>
      <c r="C347" s="4">
        <f t="shared" ref="C347" si="345">C346*(1+F347)</f>
        <v>3572.6099744134667</v>
      </c>
      <c r="D347" s="4">
        <f t="shared" ref="D347" si="346">D346*(1+G347)</f>
        <v>6809.6381766819486</v>
      </c>
      <c r="E347" s="11">
        <f t="shared" ref="E347" si="347">E346*$E$5</f>
        <v>3.2117583175147243E-9</v>
      </c>
      <c r="F347" s="11">
        <f t="shared" ref="F347" si="348">F346*$E$5</f>
        <v>6.4388673769159415E-9</v>
      </c>
      <c r="G347" s="11">
        <f t="shared" ref="G347" si="349">G346*$E$5</f>
        <v>1.4215919843575903E-8</v>
      </c>
      <c r="H347" s="4">
        <f t="shared" ref="H347" si="350">AR347</f>
        <v>339180.85960796376</v>
      </c>
      <c r="I347" s="4">
        <f t="shared" ref="I347" si="351">AS347</f>
        <v>377034.3163463918</v>
      </c>
      <c r="J347" s="4">
        <f t="shared" ref="J347" si="352">AT347</f>
        <v>63888.632006878528</v>
      </c>
      <c r="K347" s="4">
        <f t="shared" ref="K347" si="353">H347/B347*1000</f>
        <v>263639.06293541245</v>
      </c>
      <c r="L347" s="4">
        <f t="shared" ref="L347" si="354">I347/C347*1000</f>
        <v>105534.69845481563</v>
      </c>
      <c r="M347" s="4">
        <f t="shared" ref="M347" si="355">J347/D347*1000</f>
        <v>9382.0890845053364</v>
      </c>
      <c r="N347" s="11">
        <f t="shared" ref="N347" si="356">K347/K346-1</f>
        <v>1.2610624290194661E-3</v>
      </c>
      <c r="O347" s="11">
        <f t="shared" ref="O347" si="357">L347/L346-1</f>
        <v>1.9416111525343283E-3</v>
      </c>
      <c r="P347" s="11">
        <f t="shared" ref="P347" si="358">M347/M346-1</f>
        <v>1.4056068433814239E-3</v>
      </c>
      <c r="Q347" s="4">
        <f t="shared" ref="Q347" si="359">T347*H347/1000</f>
        <v>1248.09517081084</v>
      </c>
      <c r="R347" s="4">
        <f t="shared" ref="R347" si="360">U347*I347/1000</f>
        <v>4498.4354512278542</v>
      </c>
      <c r="S347" s="4">
        <f t="shared" ref="S347" si="361">V347*J347/1000</f>
        <v>1069.5144219849335</v>
      </c>
      <c r="T347" s="4">
        <f t="shared" ref="T347" si="362">T346*(1+W347)</f>
        <v>3.6797334975016835</v>
      </c>
      <c r="U347" s="4">
        <f t="shared" ref="U347" si="363">U346*(1+X347)</f>
        <v>11.931103499595029</v>
      </c>
      <c r="V347" s="4">
        <f t="shared" ref="V347" si="364">V346*(1+Y347)</f>
        <v>16.740293044148839</v>
      </c>
      <c r="W347" s="11">
        <f t="shared" ref="W347" si="365">T$5-1</f>
        <v>-1.219247815263802E-2</v>
      </c>
      <c r="X347" s="11">
        <f t="shared" ref="X347" si="366">U$5-1</f>
        <v>-1.3228699347321071E-2</v>
      </c>
      <c r="Y347" s="11">
        <f t="shared" ref="Y347" si="367">V$5-1</f>
        <v>-1.2203590333800474E-2</v>
      </c>
      <c r="Z347" s="4">
        <f t="shared" si="334"/>
        <v>1327.3830964778392</v>
      </c>
      <c r="AA347" s="4">
        <f t="shared" si="326"/>
        <v>25476.855264799513</v>
      </c>
      <c r="AB347" s="4">
        <f t="shared" si="327"/>
        <v>2279.0228635806652</v>
      </c>
      <c r="AC347" s="12">
        <f t="shared" ref="AC347" si="368">AC346*(1+AF347)</f>
        <v>1.0518849409875495</v>
      </c>
      <c r="AD347" s="12">
        <f t="shared" ref="AD347" si="369">AD346*(1+AG347)</f>
        <v>5.5994226915123342</v>
      </c>
      <c r="AE347" s="12">
        <f t="shared" ref="AE347" si="370">AE346*(1+AH347)</f>
        <v>2.1078490433860342</v>
      </c>
      <c r="AF347" s="11">
        <f t="shared" ref="AF347" si="371">AC$5-1</f>
        <v>-2.9039671966837322E-3</v>
      </c>
      <c r="AG347" s="11">
        <f t="shared" ref="AG347" si="372">AD$5-1</f>
        <v>2.0567434751257441E-3</v>
      </c>
      <c r="AH347" s="11">
        <f t="shared" ref="AH347" si="373">AE$5-1</f>
        <v>8.257041531207765E-4</v>
      </c>
      <c r="AI347" s="1">
        <f t="shared" ref="AI347" si="374">(1-$AI$5)*AI346+AU346</f>
        <v>669094.69422116131</v>
      </c>
      <c r="AJ347" s="1">
        <f t="shared" ref="AJ347" si="375">(1-$AI$5)*AJ346+AV346</f>
        <v>738336.80513584847</v>
      </c>
      <c r="AK347" s="1">
        <f t="shared" ref="AK347" si="376">(1-$AI$5)*AK346+AW346</f>
        <v>125834.9843463451</v>
      </c>
      <c r="AL347" s="19">
        <f t="shared" si="342"/>
        <v>75.473859244197371</v>
      </c>
      <c r="AM347" s="19">
        <f t="shared" si="342"/>
        <v>36.336365991539232</v>
      </c>
      <c r="AN347" s="19">
        <f t="shared" si="342"/>
        <v>5.235571317284208</v>
      </c>
      <c r="AO347" s="7">
        <f t="shared" si="343"/>
        <v>9.811504067127213E-4</v>
      </c>
      <c r="AP347" s="7">
        <f t="shared" si="343"/>
        <v>1.5108978962908486E-3</v>
      </c>
      <c r="AQ347" s="7">
        <f t="shared" si="343"/>
        <v>1.0936484658562162E-3</v>
      </c>
      <c r="AR347" s="1">
        <f t="shared" si="335"/>
        <v>339180.85960796376</v>
      </c>
      <c r="AS347" s="1">
        <f t="shared" si="332"/>
        <v>377034.3163463918</v>
      </c>
      <c r="AT347" s="1">
        <f t="shared" si="333"/>
        <v>63888.632006878528</v>
      </c>
      <c r="AU347" s="1">
        <f t="shared" ref="AU347" si="377">$AU$5*AR347</f>
        <v>67836.171921592759</v>
      </c>
      <c r="AV347" s="1">
        <f t="shared" ref="AV347" si="378">$AU$5*AS347</f>
        <v>75406.863269278358</v>
      </c>
      <c r="AW347" s="1">
        <f t="shared" ref="AW347" si="379">$AU$5*AT347</f>
        <v>12777.726401375707</v>
      </c>
    </row>
    <row r="348" spans="1:63">
      <c r="A348" t="s">
        <v>49</v>
      </c>
      <c r="B348" s="4">
        <f>B347</f>
        <v>1286.5349156966843</v>
      </c>
      <c r="C348" s="4">
        <f>C347</f>
        <v>3572.6099744134667</v>
      </c>
      <c r="D348" s="4">
        <f>D347</f>
        <v>6809.6381766819486</v>
      </c>
      <c r="H348" s="4">
        <f t="shared" ref="H348" si="380">K348*B348/1000</f>
        <v>339180.85960796371</v>
      </c>
      <c r="I348" s="4">
        <f t="shared" ref="I348" si="381">L348*C348/1000</f>
        <v>377034.3163463918</v>
      </c>
      <c r="J348" s="4">
        <f t="shared" ref="J348" si="382">M348*D348/1000</f>
        <v>63888.632006878535</v>
      </c>
      <c r="K348" s="4">
        <f t="shared" ref="K348" si="383">K347</f>
        <v>263639.06293541245</v>
      </c>
      <c r="L348" s="4">
        <f t="shared" ref="L348" si="384">L347</f>
        <v>105534.69845481563</v>
      </c>
      <c r="M348" s="4">
        <f t="shared" ref="M348" si="385">M347</f>
        <v>9382.0890845053364</v>
      </c>
      <c r="T348" s="4">
        <f t="shared" ref="T348" si="386">T347</f>
        <v>3.6797334975016835</v>
      </c>
      <c r="U348" s="4">
        <f t="shared" ref="U348" si="387">U347</f>
        <v>11.931103499595029</v>
      </c>
      <c r="V348" s="4">
        <f t="shared" ref="V348" si="388">V347</f>
        <v>16.740293044148839</v>
      </c>
      <c r="AC348" s="12">
        <f t="shared" ref="AC348" si="389">AC347</f>
        <v>1.0518849409875495</v>
      </c>
      <c r="AD348" s="12">
        <f t="shared" ref="AD348" si="390">AD347</f>
        <v>5.5994226915123342</v>
      </c>
      <c r="AE348" s="12">
        <f t="shared" ref="AE348" si="391">AE347</f>
        <v>2.1078490433860342</v>
      </c>
      <c r="AX348" t="e">
        <f t="shared" ref="AX348" si="392">IF(AX347=0.99,0.99,MIN(0.99,$BH348*Z348/AR348/2/BB$5/1000))</f>
        <v>#DIV/0!</v>
      </c>
      <c r="AY348" t="e">
        <f t="shared" ref="AY348" si="393">IF(AY347=0.99,0.99,MIN(0.99,$BH348*AA348/AS348/2/BC$5/1000))</f>
        <v>#DIV/0!</v>
      </c>
      <c r="AZ348" t="e">
        <f t="shared" ref="AZ348" si="394">IF(AZ347=0.99,0.99,MIN(0.99,$BH348*AB348/AT348/2/BD$5/1000))</f>
        <v>#DIV/0!</v>
      </c>
      <c r="BH348">
        <f t="shared" ref="BH348" si="395">IF(AX347=0.99,2*BB$5*AX348*AR348/Z348*1000,BH347*(1+BK347))</f>
        <v>0</v>
      </c>
      <c r="BI348" t="e">
        <f t="shared" ref="BI348" si="396">2*BC$5*AY348*AS348/AA348*1000</f>
        <v>#DIV/0!</v>
      </c>
      <c r="BJ348" t="e">
        <f t="shared" ref="BJ348" si="397">2*BD$5*AZ348*AT348/AB348*1000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carboncycle</vt:lpstr>
      <vt:lpstr>climate</vt:lpstr>
      <vt:lpstr>economy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2022-10-24T11:06:08Z</dcterms:modified>
</cp:coreProperties>
</file>