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ve50\Desktop\HPGe Project\"/>
    </mc:Choice>
  </mc:AlternateContent>
  <bookViews>
    <workbookView xWindow="0" yWindow="0" windowWidth="19200" windowHeight="6570"/>
  </bookViews>
  <sheets>
    <sheet name="Intial Parameters" sheetId="3" r:id="rId1"/>
    <sheet name="Material Properties" sheetId="1" r:id="rId2"/>
    <sheet name="Surface Cards"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3" l="1"/>
  <c r="D6" i="3"/>
  <c r="D7" i="3"/>
  <c r="D8" i="3"/>
  <c r="D9" i="3"/>
  <c r="D10" i="3"/>
  <c r="D11" i="3"/>
  <c r="D12" i="3"/>
  <c r="D13" i="3"/>
  <c r="D14" i="3"/>
  <c r="D15" i="3"/>
  <c r="D16" i="3"/>
  <c r="D17" i="3"/>
  <c r="D18" i="3"/>
  <c r="D19" i="3"/>
  <c r="D20" i="3"/>
  <c r="D4" i="3"/>
  <c r="C5" i="3"/>
  <c r="C6" i="3"/>
  <c r="C7" i="3"/>
  <c r="C8" i="3"/>
  <c r="C9" i="3"/>
  <c r="C10" i="3"/>
  <c r="C11" i="3"/>
  <c r="C12" i="3"/>
  <c r="C13" i="3"/>
  <c r="C14" i="3"/>
  <c r="C15" i="3"/>
  <c r="C16" i="3"/>
  <c r="C17" i="3"/>
  <c r="C18" i="3"/>
  <c r="C19" i="3"/>
  <c r="C20" i="3"/>
  <c r="C4" i="3"/>
  <c r="F19" i="2"/>
  <c r="F20" i="2"/>
  <c r="F13" i="2"/>
  <c r="F5" i="2"/>
  <c r="F6" i="2"/>
  <c r="F47" i="2"/>
  <c r="F46" i="2"/>
  <c r="F45" i="2"/>
  <c r="F44" i="2"/>
  <c r="F43" i="2"/>
  <c r="F42" i="2"/>
  <c r="F41" i="2"/>
  <c r="F34" i="2"/>
  <c r="F36" i="2"/>
  <c r="F35" i="2"/>
  <c r="F30" i="2"/>
  <c r="F29" i="2"/>
  <c r="F28" i="2"/>
  <c r="F27" i="2"/>
  <c r="F26" i="2"/>
  <c r="F25" i="2"/>
  <c r="F24" i="2"/>
  <c r="F15" i="2"/>
  <c r="F14" i="2"/>
  <c r="F12" i="2"/>
  <c r="F11" i="2"/>
  <c r="F10" i="2"/>
  <c r="F4" i="2"/>
  <c r="F3" i="2"/>
</calcChain>
</file>

<file path=xl/sharedStrings.xml><?xml version="1.0" encoding="utf-8"?>
<sst xmlns="http://schemas.openxmlformats.org/spreadsheetml/2006/main" count="180" uniqueCount="111">
  <si>
    <t>Material</t>
  </si>
  <si>
    <t>Ge</t>
  </si>
  <si>
    <t>Composition</t>
  </si>
  <si>
    <t>Density(g/cm^3)</t>
  </si>
  <si>
    <t>#</t>
  </si>
  <si>
    <t>Brass</t>
  </si>
  <si>
    <t>29000.04p</t>
  </si>
  <si>
    <t>30000.04p</t>
  </si>
  <si>
    <t>20000.04p</t>
  </si>
  <si>
    <t>13000.04p</t>
  </si>
  <si>
    <t>32000.04p</t>
  </si>
  <si>
    <t>3000.04p</t>
  </si>
  <si>
    <t>5000.04p</t>
  </si>
  <si>
    <t>Copper</t>
  </si>
  <si>
    <t>Tin</t>
  </si>
  <si>
    <t>50000.04p</t>
  </si>
  <si>
    <t>Kapton</t>
  </si>
  <si>
    <t>1000.04p</t>
  </si>
  <si>
    <t>6000.04p</t>
  </si>
  <si>
    <t>7000.04p</t>
  </si>
  <si>
    <t>8000.04p</t>
  </si>
  <si>
    <t>18000.04p</t>
  </si>
  <si>
    <t>82000.04p</t>
  </si>
  <si>
    <t>ZAID #</t>
  </si>
  <si>
    <t>Mass Fraction</t>
  </si>
  <si>
    <t>Cu</t>
  </si>
  <si>
    <t>Zn</t>
  </si>
  <si>
    <t>Ca</t>
  </si>
  <si>
    <t>Aluminium</t>
  </si>
  <si>
    <t>Al</t>
  </si>
  <si>
    <t>Germanium</t>
  </si>
  <si>
    <t>Lithium</t>
  </si>
  <si>
    <t>Li</t>
  </si>
  <si>
    <t>Boron</t>
  </si>
  <si>
    <t>B</t>
  </si>
  <si>
    <t>Sn</t>
  </si>
  <si>
    <t>H</t>
  </si>
  <si>
    <t>C</t>
  </si>
  <si>
    <t>N</t>
  </si>
  <si>
    <t>O</t>
  </si>
  <si>
    <t>Air</t>
  </si>
  <si>
    <t>Ar</t>
  </si>
  <si>
    <t>Lead</t>
  </si>
  <si>
    <t>Pb</t>
  </si>
  <si>
    <t>Mylar</t>
  </si>
  <si>
    <t xml:space="preserve">**.04p: </t>
  </si>
  <si>
    <t>mcplib84 2012</t>
  </si>
  <si>
    <t>ENDF/B-VI.8 ENDF/B-VI.8 ENDF/B-VI.8 BM&amp;M</t>
  </si>
  <si>
    <t>Inner Hole</t>
  </si>
  <si>
    <t>Shape</t>
  </si>
  <si>
    <t>cz</t>
  </si>
  <si>
    <t>pz</t>
  </si>
  <si>
    <t>Input (cm)</t>
  </si>
  <si>
    <t>Inner Hole Radius</t>
  </si>
  <si>
    <t>Inner Hole Dead Layer</t>
  </si>
  <si>
    <t>cm</t>
  </si>
  <si>
    <t>Coaxial Depth:</t>
  </si>
  <si>
    <t>Top Coaxial Dead Layer</t>
  </si>
  <si>
    <t xml:space="preserve">Ge Crystal </t>
  </si>
  <si>
    <t>Total Crystal Radius</t>
  </si>
  <si>
    <t>Active Radius</t>
  </si>
  <si>
    <t>Dead Layer (sides)</t>
  </si>
  <si>
    <t>Dead Layer (top)</t>
  </si>
  <si>
    <t>Total Crystal Length</t>
  </si>
  <si>
    <t>Active Legnth</t>
  </si>
  <si>
    <t>IR Window</t>
  </si>
  <si>
    <t>Mylar Window Thickness</t>
  </si>
  <si>
    <t>Kapton Window Thickness</t>
  </si>
  <si>
    <t>Al Casing</t>
  </si>
  <si>
    <t>Crystal Al thickness</t>
  </si>
  <si>
    <t>Al Casing Radius</t>
  </si>
  <si>
    <t>Al Casing Thickness (sides)</t>
  </si>
  <si>
    <t>Al Casing Thickness (top)</t>
  </si>
  <si>
    <t>Al Casing Length</t>
  </si>
  <si>
    <t>Casing-to-Al (Top)</t>
  </si>
  <si>
    <t>Casing-to-Al (Sides)</t>
  </si>
  <si>
    <t>Brass Clips</t>
  </si>
  <si>
    <t>Clip Lengths</t>
  </si>
  <si>
    <t>Clip Widths</t>
  </si>
  <si>
    <t>Separation Distance</t>
  </si>
  <si>
    <t>Lead Shielding</t>
  </si>
  <si>
    <t>Inner Height</t>
  </si>
  <si>
    <t>Roof Thickness</t>
  </si>
  <si>
    <t>Inner Radius</t>
  </si>
  <si>
    <t>Side Thickness</t>
  </si>
  <si>
    <t>Floor Thickness</t>
  </si>
  <si>
    <t>Tin Lining Thickness</t>
  </si>
  <si>
    <t>Copper Lining Thickness</t>
  </si>
  <si>
    <t>Adjustable Parameters</t>
  </si>
  <si>
    <t>Active Crystal Radius</t>
  </si>
  <si>
    <t>Outer Dead Layer (sides)</t>
  </si>
  <si>
    <t>Active Crystal Length</t>
  </si>
  <si>
    <t>Outer Dead Layer (top)</t>
  </si>
  <si>
    <t>Coaxial Depth</t>
  </si>
  <si>
    <t>Coaxial Dead Layer (top)</t>
  </si>
  <si>
    <t>Coaxial Radius</t>
  </si>
  <si>
    <t>Coaxial Dead Layer (sides)</t>
  </si>
  <si>
    <t>Mylar Window</t>
  </si>
  <si>
    <t>Kapton Window</t>
  </si>
  <si>
    <t>Ge Density (g/cm^3)</t>
  </si>
  <si>
    <t>Brass Clip Spacing</t>
  </si>
  <si>
    <t>Parameter</t>
  </si>
  <si>
    <t>Initial Value</t>
  </si>
  <si>
    <t>Minimum</t>
  </si>
  <si>
    <t>Maxiumum</t>
  </si>
  <si>
    <t>Range (10%?)</t>
  </si>
  <si>
    <t>Coupled Parameters</t>
  </si>
  <si>
    <t>independent Parameters</t>
  </si>
  <si>
    <t>Notes***</t>
  </si>
  <si>
    <t>*** Some parameters have limitations by others, ie. The radius can't be extended wider than its Al siding, or to the point where the metal clips hit the Al siding.  This means carefull consideration must be given when inputting ranges.</t>
  </si>
  <si>
    <t>*** This is a parametric optimization for the model to match the experimental data, if we had more information about the internal features of the HPGe, then a full optimization could be made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</si>
</sst>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0">
    <xf numFmtId="0" fontId="0" fillId="0" borderId="0" xfId="0"/>
    <xf numFmtId="0" fontId="0" fillId="0" borderId="4" xfId="0" applyBorder="1" applyAlignment="1">
      <alignment horizontal="center"/>
    </xf>
    <xf numFmtId="0" fontId="0" fillId="0" borderId="2"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0" fillId="0" borderId="11" xfId="0" applyFont="1" applyBorder="1" applyAlignment="1">
      <alignment horizontal="center"/>
    </xf>
    <xf numFmtId="0" fontId="1" fillId="0" borderId="9" xfId="0" applyFont="1" applyBorder="1" applyAlignment="1">
      <alignment horizontal="center"/>
    </xf>
    <xf numFmtId="0" fontId="0" fillId="2" borderId="6" xfId="0" applyFill="1" applyBorder="1"/>
    <xf numFmtId="0" fontId="0" fillId="2" borderId="7" xfId="0" applyFill="1" applyBorder="1"/>
    <xf numFmtId="0" fontId="0" fillId="2" borderId="8" xfId="0" applyFill="1" applyBorder="1"/>
    <xf numFmtId="0" fontId="0" fillId="2" borderId="4" xfId="0"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0" borderId="0" xfId="0" applyBorder="1" applyAlignment="1">
      <alignment horizontal="right"/>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1" fillId="0" borderId="2"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3" borderId="9" xfId="0" applyFont="1" applyFill="1" applyBorder="1" applyAlignment="1">
      <alignment horizontal="left"/>
    </xf>
    <xf numFmtId="0" fontId="0" fillId="0" borderId="10" xfId="0" applyBorder="1"/>
    <xf numFmtId="0" fontId="0" fillId="0" borderId="11" xfId="0" applyBorder="1"/>
    <xf numFmtId="0" fontId="1" fillId="3" borderId="1" xfId="0" applyFont="1" applyFill="1" applyBorder="1" applyAlignment="1">
      <alignment horizontal="left"/>
    </xf>
    <xf numFmtId="0" fontId="0" fillId="0" borderId="2" xfId="0" applyBorder="1"/>
    <xf numFmtId="0" fontId="1" fillId="3" borderId="4" xfId="0" applyFont="1" applyFill="1" applyBorder="1" applyAlignment="1">
      <alignment horizontal="left"/>
    </xf>
    <xf numFmtId="0" fontId="0" fillId="0" borderId="0" xfId="0" applyBorder="1"/>
    <xf numFmtId="0" fontId="0" fillId="0" borderId="5" xfId="0" applyBorder="1"/>
    <xf numFmtId="0" fontId="1" fillId="3" borderId="6" xfId="0" applyFont="1" applyFill="1" applyBorder="1" applyAlignment="1">
      <alignment horizontal="left"/>
    </xf>
    <xf numFmtId="0" fontId="0" fillId="0" borderId="7" xfId="0"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1" fillId="3" borderId="1" xfId="0" applyFont="1" applyFill="1" applyBorder="1" applyAlignment="1"/>
    <xf numFmtId="0" fontId="1" fillId="3" borderId="6" xfId="0" applyFont="1" applyFill="1" applyBorder="1" applyAlignment="1"/>
    <xf numFmtId="0" fontId="1" fillId="0" borderId="9" xfId="0" applyFont="1" applyFill="1" applyBorder="1" applyAlignment="1"/>
    <xf numFmtId="0" fontId="1" fillId="3" borderId="9" xfId="0" applyFont="1" applyFill="1" applyBorder="1" applyAlignment="1"/>
    <xf numFmtId="0" fontId="0" fillId="4" borderId="2" xfId="0" applyFont="1" applyFill="1" applyBorder="1" applyAlignment="1">
      <alignment horizontal="left" vertical="top" wrapText="1"/>
    </xf>
    <xf numFmtId="0" fontId="0" fillId="4" borderId="0" xfId="0" applyFont="1" applyFill="1" applyBorder="1" applyAlignment="1">
      <alignment horizontal="left" vertical="top" wrapText="1"/>
    </xf>
    <xf numFmtId="0" fontId="0" fillId="4" borderId="1" xfId="0" applyFont="1" applyFill="1" applyBorder="1" applyAlignment="1">
      <alignment horizontal="left" vertical="top" wrapText="1"/>
    </xf>
    <xf numFmtId="0" fontId="0" fillId="4" borderId="3"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4" borderId="7" xfId="0" applyFont="1" applyFill="1" applyBorder="1" applyAlignment="1">
      <alignment horizontal="left" vertical="top" wrapText="1"/>
    </xf>
    <xf numFmtId="0" fontId="0" fillId="4" borderId="8" xfId="0" applyFont="1" applyFill="1" applyBorder="1" applyAlignment="1">
      <alignment horizontal="left" vertical="top" wrapText="1"/>
    </xf>
    <xf numFmtId="0" fontId="1" fillId="0" borderId="0" xfId="0" applyFont="1" applyAlignme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4" xfId="0" applyBorder="1"/>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A3" sqref="A3:E3"/>
    </sheetView>
  </sheetViews>
  <sheetFormatPr defaultRowHeight="14.25" x14ac:dyDescent="0.65"/>
  <cols>
    <col min="1" max="1" width="22.453125" customWidth="1"/>
    <col min="2" max="2" width="12.40625" customWidth="1"/>
    <col min="4" max="4" width="11.08984375" customWidth="1"/>
    <col min="5" max="5" width="26.40625" customWidth="1"/>
  </cols>
  <sheetData>
    <row r="1" spans="1:7" x14ac:dyDescent="0.65">
      <c r="A1" s="65" t="s">
        <v>88</v>
      </c>
      <c r="B1" s="66"/>
      <c r="C1" s="66"/>
      <c r="D1" s="66"/>
      <c r="E1" s="67"/>
      <c r="F1" s="64"/>
      <c r="G1" s="64"/>
    </row>
    <row r="2" spans="1:7" ht="14.5" thickBot="1" x14ac:dyDescent="0.7">
      <c r="A2" s="68"/>
      <c r="B2" s="44"/>
      <c r="C2" s="69" t="s">
        <v>105</v>
      </c>
      <c r="D2" s="69"/>
      <c r="E2" s="45"/>
    </row>
    <row r="3" spans="1:7" ht="14.5" thickBot="1" x14ac:dyDescent="0.7">
      <c r="A3" s="18" t="s">
        <v>101</v>
      </c>
      <c r="B3" s="13" t="s">
        <v>102</v>
      </c>
      <c r="C3" s="39" t="s">
        <v>103</v>
      </c>
      <c r="D3" s="39" t="s">
        <v>104</v>
      </c>
      <c r="E3" s="40" t="s">
        <v>108</v>
      </c>
    </row>
    <row r="4" spans="1:7" ht="14.5" thickBot="1" x14ac:dyDescent="0.7">
      <c r="A4" s="38" t="s">
        <v>99</v>
      </c>
      <c r="B4" s="13">
        <v>5.32</v>
      </c>
      <c r="C4" s="39">
        <f>B4-B4*0.1</f>
        <v>4.7880000000000003</v>
      </c>
      <c r="D4" s="39">
        <f>B4+B4*0.1</f>
        <v>5.8520000000000003</v>
      </c>
      <c r="E4" s="40" t="s">
        <v>107</v>
      </c>
    </row>
    <row r="5" spans="1:7" x14ac:dyDescent="0.65">
      <c r="A5" s="41" t="s">
        <v>89</v>
      </c>
      <c r="B5" s="2">
        <v>4.0199999999999996</v>
      </c>
      <c r="C5" s="42">
        <f t="shared" ref="C5:C20" si="0">B5-B5*0.1</f>
        <v>3.6179999999999994</v>
      </c>
      <c r="D5" s="42">
        <f t="shared" ref="D5:D20" si="1">B5+B5*0.1</f>
        <v>4.4219999999999997</v>
      </c>
      <c r="E5" s="48" t="s">
        <v>106</v>
      </c>
    </row>
    <row r="6" spans="1:7" x14ac:dyDescent="0.65">
      <c r="A6" s="43" t="s">
        <v>59</v>
      </c>
      <c r="B6" s="3">
        <v>4.1500000000000004</v>
      </c>
      <c r="C6" s="44">
        <f t="shared" si="0"/>
        <v>3.7350000000000003</v>
      </c>
      <c r="D6" s="44">
        <f t="shared" si="1"/>
        <v>4.5650000000000004</v>
      </c>
      <c r="E6" s="49"/>
    </row>
    <row r="7" spans="1:7" ht="14.5" thickBot="1" x14ac:dyDescent="0.7">
      <c r="A7" s="46" t="s">
        <v>90</v>
      </c>
      <c r="B7" s="4">
        <v>0.13000000000000078</v>
      </c>
      <c r="C7" s="47">
        <f t="shared" si="0"/>
        <v>0.1170000000000007</v>
      </c>
      <c r="D7" s="47">
        <f t="shared" si="1"/>
        <v>0.14300000000000085</v>
      </c>
      <c r="E7" s="50"/>
    </row>
    <row r="8" spans="1:7" x14ac:dyDescent="0.65">
      <c r="A8" s="41" t="s">
        <v>91</v>
      </c>
      <c r="B8" s="2">
        <v>8.32</v>
      </c>
      <c r="C8" s="42">
        <f t="shared" si="0"/>
        <v>7.4880000000000004</v>
      </c>
      <c r="D8" s="42">
        <f t="shared" si="1"/>
        <v>9.152000000000001</v>
      </c>
      <c r="E8" s="48" t="s">
        <v>106</v>
      </c>
    </row>
    <row r="9" spans="1:7" x14ac:dyDescent="0.65">
      <c r="A9" s="43" t="s">
        <v>63</v>
      </c>
      <c r="B9" s="3">
        <v>8.4499999999999993</v>
      </c>
      <c r="C9" s="44">
        <f t="shared" si="0"/>
        <v>7.6049999999999995</v>
      </c>
      <c r="D9" s="44">
        <f t="shared" si="1"/>
        <v>9.2949999999999999</v>
      </c>
      <c r="E9" s="49"/>
    </row>
    <row r="10" spans="1:7" ht="14.5" thickBot="1" x14ac:dyDescent="0.7">
      <c r="A10" s="46" t="s">
        <v>92</v>
      </c>
      <c r="B10" s="4">
        <v>0.13000000000000078</v>
      </c>
      <c r="C10" s="47">
        <f t="shared" si="0"/>
        <v>0.1170000000000007</v>
      </c>
      <c r="D10" s="47">
        <f t="shared" si="1"/>
        <v>0.14300000000000085</v>
      </c>
      <c r="E10" s="50"/>
    </row>
    <row r="11" spans="1:7" x14ac:dyDescent="0.65">
      <c r="A11" s="41" t="s">
        <v>95</v>
      </c>
      <c r="B11" s="2">
        <v>0.45</v>
      </c>
      <c r="C11" s="42">
        <f t="shared" si="0"/>
        <v>0.40500000000000003</v>
      </c>
      <c r="D11" s="42">
        <f t="shared" si="1"/>
        <v>0.495</v>
      </c>
      <c r="E11" s="48" t="s">
        <v>106</v>
      </c>
    </row>
    <row r="12" spans="1:7" ht="14.5" thickBot="1" x14ac:dyDescent="0.7">
      <c r="A12" s="46" t="s">
        <v>96</v>
      </c>
      <c r="B12" s="4">
        <v>2.9999999999974492E-5</v>
      </c>
      <c r="C12" s="47">
        <f t="shared" si="0"/>
        <v>2.6999999999977041E-5</v>
      </c>
      <c r="D12" s="47">
        <f t="shared" si="1"/>
        <v>3.2999999999971942E-5</v>
      </c>
      <c r="E12" s="50"/>
    </row>
    <row r="13" spans="1:7" x14ac:dyDescent="0.65">
      <c r="A13" s="51" t="s">
        <v>93</v>
      </c>
      <c r="B13" s="2">
        <v>6.9499999999999993</v>
      </c>
      <c r="C13" s="42">
        <f t="shared" si="0"/>
        <v>6.254999999999999</v>
      </c>
      <c r="D13" s="42">
        <f t="shared" si="1"/>
        <v>7.6449999999999996</v>
      </c>
      <c r="E13" s="48" t="s">
        <v>106</v>
      </c>
    </row>
    <row r="14" spans="1:7" ht="14.5" thickBot="1" x14ac:dyDescent="0.7">
      <c r="A14" s="52" t="s">
        <v>94</v>
      </c>
      <c r="B14" s="4">
        <v>3.0000000000640625E-5</v>
      </c>
      <c r="C14" s="47">
        <f t="shared" si="0"/>
        <v>2.7000000000576564E-5</v>
      </c>
      <c r="D14" s="47">
        <f t="shared" si="1"/>
        <v>3.3000000000704687E-5</v>
      </c>
      <c r="E14" s="50"/>
    </row>
    <row r="15" spans="1:7" ht="14.5" thickBot="1" x14ac:dyDescent="0.7">
      <c r="A15" s="53" t="s">
        <v>97</v>
      </c>
      <c r="B15" s="13">
        <v>8.466700000013816E-4</v>
      </c>
      <c r="C15" s="39">
        <f t="shared" si="0"/>
        <v>7.6200300000124339E-4</v>
      </c>
      <c r="D15" s="39">
        <f t="shared" si="1"/>
        <v>9.313370000015198E-4</v>
      </c>
      <c r="E15" s="40"/>
    </row>
    <row r="16" spans="1:7" ht="14.5" thickBot="1" x14ac:dyDescent="0.7">
      <c r="A16" s="53" t="s">
        <v>98</v>
      </c>
      <c r="B16" s="13">
        <v>1.0159999999999059E-2</v>
      </c>
      <c r="C16" s="39">
        <f t="shared" si="0"/>
        <v>9.1439999999991528E-3</v>
      </c>
      <c r="D16" s="39">
        <f t="shared" si="1"/>
        <v>1.1175999999998965E-2</v>
      </c>
      <c r="E16" s="40"/>
    </row>
    <row r="17" spans="1:5" ht="14.5" thickBot="1" x14ac:dyDescent="0.7">
      <c r="A17" s="54" t="s">
        <v>70</v>
      </c>
      <c r="B17" s="13">
        <v>4.75</v>
      </c>
      <c r="C17" s="39">
        <f t="shared" si="0"/>
        <v>4.2750000000000004</v>
      </c>
      <c r="D17" s="39">
        <f t="shared" si="1"/>
        <v>5.2249999999999996</v>
      </c>
      <c r="E17" s="40"/>
    </row>
    <row r="18" spans="1:5" ht="14.5" thickBot="1" x14ac:dyDescent="0.7">
      <c r="A18" s="54" t="s">
        <v>74</v>
      </c>
      <c r="B18" s="13">
        <v>0.36100667000000008</v>
      </c>
      <c r="C18" s="39">
        <f t="shared" si="0"/>
        <v>0.32490600300000005</v>
      </c>
      <c r="D18" s="39">
        <f t="shared" si="1"/>
        <v>0.39710733700000012</v>
      </c>
      <c r="E18" s="40"/>
    </row>
    <row r="19" spans="1:5" ht="14.5" thickBot="1" x14ac:dyDescent="0.7">
      <c r="A19" s="54" t="s">
        <v>75</v>
      </c>
      <c r="B19" s="13">
        <v>0.44999999999999929</v>
      </c>
      <c r="C19" s="39">
        <f t="shared" si="0"/>
        <v>0.40499999999999936</v>
      </c>
      <c r="D19" s="39">
        <f t="shared" si="1"/>
        <v>0.49499999999999922</v>
      </c>
      <c r="E19" s="40"/>
    </row>
    <row r="20" spans="1:5" ht="14.5" thickBot="1" x14ac:dyDescent="0.7">
      <c r="A20" s="53" t="s">
        <v>100</v>
      </c>
      <c r="B20" s="13">
        <v>0.85999999999999943</v>
      </c>
      <c r="C20" s="39">
        <f t="shared" si="0"/>
        <v>0.77399999999999947</v>
      </c>
      <c r="D20" s="39">
        <f t="shared" si="1"/>
        <v>0.9459999999999994</v>
      </c>
      <c r="E20" s="40"/>
    </row>
    <row r="21" spans="1:5" x14ac:dyDescent="0.65">
      <c r="A21" s="57" t="s">
        <v>109</v>
      </c>
      <c r="B21" s="55"/>
      <c r="C21" s="55"/>
      <c r="D21" s="55"/>
      <c r="E21" s="58"/>
    </row>
    <row r="22" spans="1:5" x14ac:dyDescent="0.65">
      <c r="A22" s="59"/>
      <c r="B22" s="56"/>
      <c r="C22" s="56"/>
      <c r="D22" s="56"/>
      <c r="E22" s="60"/>
    </row>
    <row r="23" spans="1:5" ht="14.5" thickBot="1" x14ac:dyDescent="0.7">
      <c r="A23" s="61"/>
      <c r="B23" s="62"/>
      <c r="C23" s="62"/>
      <c r="D23" s="62"/>
      <c r="E23" s="63"/>
    </row>
    <row r="24" spans="1:5" x14ac:dyDescent="0.65">
      <c r="A24" s="59" t="s">
        <v>110</v>
      </c>
      <c r="B24" s="56"/>
      <c r="C24" s="56"/>
      <c r="D24" s="56"/>
      <c r="E24" s="60"/>
    </row>
    <row r="25" spans="1:5" x14ac:dyDescent="0.65">
      <c r="A25" s="59"/>
      <c r="B25" s="56"/>
      <c r="C25" s="56"/>
      <c r="D25" s="56"/>
      <c r="E25" s="60"/>
    </row>
    <row r="26" spans="1:5" x14ac:dyDescent="0.65">
      <c r="A26" s="59"/>
      <c r="B26" s="56"/>
      <c r="C26" s="56"/>
      <c r="D26" s="56"/>
      <c r="E26" s="60"/>
    </row>
    <row r="27" spans="1:5" ht="14.5" thickBot="1" x14ac:dyDescent="0.7">
      <c r="A27" s="61"/>
      <c r="B27" s="62"/>
      <c r="C27" s="62"/>
      <c r="D27" s="62"/>
      <c r="E27" s="63"/>
    </row>
  </sheetData>
  <mergeCells count="8">
    <mergeCell ref="E13:E14"/>
    <mergeCell ref="A21:E23"/>
    <mergeCell ref="A24:E27"/>
    <mergeCell ref="A1:E1"/>
    <mergeCell ref="C2:D2"/>
    <mergeCell ref="E5:E7"/>
    <mergeCell ref="E8:E10"/>
    <mergeCell ref="E11: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6" sqref="C6"/>
    </sheetView>
  </sheetViews>
  <sheetFormatPr defaultRowHeight="14.25" x14ac:dyDescent="0.65"/>
  <cols>
    <col min="1" max="1" width="3.1328125" customWidth="1"/>
    <col min="2" max="2" width="10.6796875" customWidth="1"/>
    <col min="3" max="3" width="15.5" customWidth="1"/>
    <col min="4" max="4" width="13.08984375" customWidth="1"/>
    <col min="5" max="5" width="9.76953125" customWidth="1"/>
    <col min="6" max="6" width="12.76953125" customWidth="1"/>
  </cols>
  <sheetData>
    <row r="1" spans="1:6" ht="14.5" thickBot="1" x14ac:dyDescent="0.7">
      <c r="A1" s="5" t="s">
        <v>4</v>
      </c>
      <c r="B1" s="6" t="s">
        <v>0</v>
      </c>
      <c r="C1" s="6" t="s">
        <v>3</v>
      </c>
      <c r="D1" s="6" t="s">
        <v>2</v>
      </c>
      <c r="E1" s="6" t="s">
        <v>23</v>
      </c>
      <c r="F1" s="7" t="s">
        <v>24</v>
      </c>
    </row>
    <row r="2" spans="1:6" x14ac:dyDescent="0.65">
      <c r="A2" s="26">
        <v>2</v>
      </c>
      <c r="B2" s="29" t="s">
        <v>5</v>
      </c>
      <c r="C2" s="32">
        <v>8.41</v>
      </c>
      <c r="D2" s="2" t="s">
        <v>25</v>
      </c>
      <c r="E2" s="2" t="s">
        <v>6</v>
      </c>
      <c r="F2" s="8">
        <v>-0.6</v>
      </c>
    </row>
    <row r="3" spans="1:6" x14ac:dyDescent="0.65">
      <c r="A3" s="27"/>
      <c r="B3" s="30"/>
      <c r="C3" s="33"/>
      <c r="D3" s="3" t="s">
        <v>26</v>
      </c>
      <c r="E3" s="3" t="s">
        <v>7</v>
      </c>
      <c r="F3" s="9">
        <v>-0.39250000000000002</v>
      </c>
    </row>
    <row r="4" spans="1:6" ht="14.5" thickBot="1" x14ac:dyDescent="0.7">
      <c r="A4" s="28"/>
      <c r="B4" s="31"/>
      <c r="C4" s="34"/>
      <c r="D4" s="4" t="s">
        <v>27</v>
      </c>
      <c r="E4" s="4" t="s">
        <v>8</v>
      </c>
      <c r="F4" s="10">
        <v>-7.4999999999999997E-3</v>
      </c>
    </row>
    <row r="5" spans="1:6" ht="14.5" thickBot="1" x14ac:dyDescent="0.7">
      <c r="A5" s="11">
        <v>3</v>
      </c>
      <c r="B5" s="12" t="s">
        <v>28</v>
      </c>
      <c r="C5" s="13">
        <v>2.7</v>
      </c>
      <c r="D5" s="13" t="s">
        <v>29</v>
      </c>
      <c r="E5" s="13" t="s">
        <v>9</v>
      </c>
      <c r="F5" s="14">
        <v>1</v>
      </c>
    </row>
    <row r="6" spans="1:6" ht="14.5" thickBot="1" x14ac:dyDescent="0.7">
      <c r="A6" s="15">
        <v>4</v>
      </c>
      <c r="B6" s="12" t="s">
        <v>30</v>
      </c>
      <c r="C6" s="16">
        <v>5.32</v>
      </c>
      <c r="D6" s="16" t="s">
        <v>1</v>
      </c>
      <c r="E6" s="16" t="s">
        <v>10</v>
      </c>
      <c r="F6" s="17">
        <v>1</v>
      </c>
    </row>
    <row r="7" spans="1:6" ht="14.5" thickBot="1" x14ac:dyDescent="0.7">
      <c r="A7" s="11">
        <v>5</v>
      </c>
      <c r="B7" s="12" t="s">
        <v>31</v>
      </c>
      <c r="C7" s="13">
        <v>0.53400000000000003</v>
      </c>
      <c r="D7" s="13" t="s">
        <v>32</v>
      </c>
      <c r="E7" s="13" t="s">
        <v>11</v>
      </c>
      <c r="F7" s="14">
        <v>1</v>
      </c>
    </row>
    <row r="8" spans="1:6" ht="14.5" thickBot="1" x14ac:dyDescent="0.7">
      <c r="A8" s="11">
        <v>6</v>
      </c>
      <c r="B8" s="12" t="s">
        <v>33</v>
      </c>
      <c r="C8" s="13">
        <v>2.37</v>
      </c>
      <c r="D8" s="13" t="s">
        <v>34</v>
      </c>
      <c r="E8" s="13" t="s">
        <v>12</v>
      </c>
      <c r="F8" s="14">
        <v>1</v>
      </c>
    </row>
    <row r="9" spans="1:6" ht="14.5" thickBot="1" x14ac:dyDescent="0.7">
      <c r="A9" s="11">
        <v>7</v>
      </c>
      <c r="B9" s="12" t="s">
        <v>13</v>
      </c>
      <c r="C9" s="13">
        <v>8.9600000000000009</v>
      </c>
      <c r="D9" s="13" t="s">
        <v>25</v>
      </c>
      <c r="E9" s="13" t="s">
        <v>6</v>
      </c>
      <c r="F9" s="14">
        <v>1</v>
      </c>
    </row>
    <row r="10" spans="1:6" ht="14.5" thickBot="1" x14ac:dyDescent="0.7">
      <c r="A10" s="11">
        <v>8</v>
      </c>
      <c r="B10" s="12" t="s">
        <v>14</v>
      </c>
      <c r="C10" s="13">
        <v>7.31</v>
      </c>
      <c r="D10" s="13" t="s">
        <v>35</v>
      </c>
      <c r="E10" s="13" t="s">
        <v>15</v>
      </c>
      <c r="F10" s="14">
        <v>1</v>
      </c>
    </row>
    <row r="11" spans="1:6" x14ac:dyDescent="0.65">
      <c r="A11" s="26">
        <v>9</v>
      </c>
      <c r="B11" s="29" t="s">
        <v>16</v>
      </c>
      <c r="C11" s="32">
        <v>1.42</v>
      </c>
      <c r="D11" s="2" t="s">
        <v>36</v>
      </c>
      <c r="E11" s="2" t="s">
        <v>17</v>
      </c>
      <c r="F11" s="8">
        <v>-2.6362E-2</v>
      </c>
    </row>
    <row r="12" spans="1:6" x14ac:dyDescent="0.65">
      <c r="A12" s="27"/>
      <c r="B12" s="30"/>
      <c r="C12" s="33"/>
      <c r="D12" s="3" t="s">
        <v>37</v>
      </c>
      <c r="E12" s="3" t="s">
        <v>18</v>
      </c>
      <c r="F12" s="9">
        <v>-0.691133</v>
      </c>
    </row>
    <row r="13" spans="1:6" x14ac:dyDescent="0.65">
      <c r="A13" s="27"/>
      <c r="B13" s="30"/>
      <c r="C13" s="33"/>
      <c r="D13" s="3" t="s">
        <v>38</v>
      </c>
      <c r="E13" s="3" t="s">
        <v>19</v>
      </c>
      <c r="F13" s="9">
        <v>-7.3270000000000002E-2</v>
      </c>
    </row>
    <row r="14" spans="1:6" ht="14.5" thickBot="1" x14ac:dyDescent="0.7">
      <c r="A14" s="28"/>
      <c r="B14" s="31"/>
      <c r="C14" s="34"/>
      <c r="D14" s="4" t="s">
        <v>39</v>
      </c>
      <c r="E14" s="4" t="s">
        <v>20</v>
      </c>
      <c r="F14" s="10">
        <v>-0.209235</v>
      </c>
    </row>
    <row r="15" spans="1:6" x14ac:dyDescent="0.65">
      <c r="A15" s="26">
        <v>10</v>
      </c>
      <c r="B15" s="29" t="s">
        <v>40</v>
      </c>
      <c r="C15" s="32">
        <v>1.225E-3</v>
      </c>
      <c r="D15" s="2" t="s">
        <v>38</v>
      </c>
      <c r="E15" s="2" t="s">
        <v>19</v>
      </c>
      <c r="F15" s="8">
        <v>-0.75563599999999997</v>
      </c>
    </row>
    <row r="16" spans="1:6" x14ac:dyDescent="0.65">
      <c r="A16" s="27"/>
      <c r="B16" s="30"/>
      <c r="C16" s="33"/>
      <c r="D16" s="3" t="s">
        <v>39</v>
      </c>
      <c r="E16" s="3" t="s">
        <v>20</v>
      </c>
      <c r="F16" s="9">
        <v>-0.23147499999999999</v>
      </c>
    </row>
    <row r="17" spans="1:6" ht="14.5" thickBot="1" x14ac:dyDescent="0.7">
      <c r="A17" s="28"/>
      <c r="B17" s="31"/>
      <c r="C17" s="34"/>
      <c r="D17" s="4" t="s">
        <v>41</v>
      </c>
      <c r="E17" s="4" t="s">
        <v>21</v>
      </c>
      <c r="F17" s="10">
        <v>-1.2888999999999999E-2</v>
      </c>
    </row>
    <row r="18" spans="1:6" ht="14.5" thickBot="1" x14ac:dyDescent="0.7">
      <c r="A18" s="11">
        <v>11</v>
      </c>
      <c r="B18" s="12" t="s">
        <v>42</v>
      </c>
      <c r="C18" s="13">
        <v>11.34</v>
      </c>
      <c r="D18" s="13" t="s">
        <v>43</v>
      </c>
      <c r="E18" s="13" t="s">
        <v>22</v>
      </c>
      <c r="F18" s="14">
        <v>1</v>
      </c>
    </row>
    <row r="19" spans="1:6" x14ac:dyDescent="0.65">
      <c r="A19" s="26">
        <v>12</v>
      </c>
      <c r="B19" s="29" t="s">
        <v>44</v>
      </c>
      <c r="C19" s="32">
        <v>1.38</v>
      </c>
      <c r="D19" s="2" t="s">
        <v>36</v>
      </c>
      <c r="E19" s="2" t="s">
        <v>17</v>
      </c>
      <c r="F19" s="8">
        <v>-4.1959000000000003E-2</v>
      </c>
    </row>
    <row r="20" spans="1:6" x14ac:dyDescent="0.65">
      <c r="A20" s="27"/>
      <c r="B20" s="30"/>
      <c r="C20" s="33"/>
      <c r="D20" s="3" t="s">
        <v>37</v>
      </c>
      <c r="E20" s="3" t="s">
        <v>18</v>
      </c>
      <c r="F20" s="9">
        <v>-0.62501700000000004</v>
      </c>
    </row>
    <row r="21" spans="1:6" ht="14.5" thickBot="1" x14ac:dyDescent="0.7">
      <c r="A21" s="28"/>
      <c r="B21" s="31"/>
      <c r="C21" s="34"/>
      <c r="D21" s="4" t="s">
        <v>39</v>
      </c>
      <c r="E21" s="4" t="s">
        <v>20</v>
      </c>
      <c r="F21" s="10">
        <v>-0.33302500000000002</v>
      </c>
    </row>
    <row r="25" spans="1:6" x14ac:dyDescent="0.65">
      <c r="B25" t="s">
        <v>45</v>
      </c>
      <c r="C25" t="s">
        <v>46</v>
      </c>
      <c r="D25" t="s">
        <v>47</v>
      </c>
    </row>
  </sheetData>
  <mergeCells count="12">
    <mergeCell ref="A2:A4"/>
    <mergeCell ref="B2:B4"/>
    <mergeCell ref="C2:C4"/>
    <mergeCell ref="A11:A14"/>
    <mergeCell ref="B11:B14"/>
    <mergeCell ref="C11:C14"/>
    <mergeCell ref="A15:A17"/>
    <mergeCell ref="B15:B17"/>
    <mergeCell ref="C15:C17"/>
    <mergeCell ref="B19:B21"/>
    <mergeCell ref="A19:A21"/>
    <mergeCell ref="C19:C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F36" sqref="F36"/>
    </sheetView>
  </sheetViews>
  <sheetFormatPr defaultRowHeight="14.25" x14ac:dyDescent="0.65"/>
  <cols>
    <col min="3" max="3" width="13.6328125" customWidth="1"/>
    <col min="5" max="5" width="27.86328125" customWidth="1"/>
  </cols>
  <sheetData>
    <row r="1" spans="1:7" ht="14.5" thickBot="1" x14ac:dyDescent="0.7">
      <c r="A1" s="35" t="s">
        <v>48</v>
      </c>
      <c r="B1" s="36"/>
      <c r="C1" s="36"/>
      <c r="D1" s="36"/>
      <c r="E1" s="36"/>
      <c r="F1" s="36"/>
      <c r="G1" s="37"/>
    </row>
    <row r="2" spans="1:7" x14ac:dyDescent="0.65">
      <c r="A2" s="1" t="s">
        <v>4</v>
      </c>
      <c r="B2" s="3" t="s">
        <v>49</v>
      </c>
      <c r="C2" s="3" t="s">
        <v>52</v>
      </c>
      <c r="D2" s="3"/>
      <c r="E2" s="3"/>
      <c r="F2" s="3" t="s">
        <v>55</v>
      </c>
      <c r="G2" s="9"/>
    </row>
    <row r="3" spans="1:7" x14ac:dyDescent="0.65">
      <c r="A3" s="1">
        <v>1</v>
      </c>
      <c r="B3" s="3" t="s">
        <v>50</v>
      </c>
      <c r="C3" s="3">
        <v>0.45</v>
      </c>
      <c r="D3" s="3"/>
      <c r="E3" s="25" t="s">
        <v>53</v>
      </c>
      <c r="F3" s="3">
        <f>C3</f>
        <v>0.45</v>
      </c>
      <c r="G3" s="9"/>
    </row>
    <row r="4" spans="1:7" x14ac:dyDescent="0.65">
      <c r="A4" s="1">
        <v>2</v>
      </c>
      <c r="B4" s="3" t="s">
        <v>50</v>
      </c>
      <c r="C4" s="3">
        <v>0.45002999999999999</v>
      </c>
      <c r="D4" s="3"/>
      <c r="E4" s="25" t="s">
        <v>54</v>
      </c>
      <c r="F4" s="3">
        <f>C4-C3</f>
        <v>2.9999999999974492E-5</v>
      </c>
      <c r="G4" s="9"/>
    </row>
    <row r="5" spans="1:7" x14ac:dyDescent="0.65">
      <c r="A5" s="1">
        <v>3</v>
      </c>
      <c r="B5" s="3" t="s">
        <v>51</v>
      </c>
      <c r="C5" s="3">
        <v>11.588993329999999</v>
      </c>
      <c r="D5" s="3"/>
      <c r="E5" s="25" t="s">
        <v>56</v>
      </c>
      <c r="F5" s="3">
        <f>C5-C14</f>
        <v>6.9499999999999993</v>
      </c>
      <c r="G5" s="9"/>
    </row>
    <row r="6" spans="1:7" x14ac:dyDescent="0.65">
      <c r="A6" s="1">
        <v>16</v>
      </c>
      <c r="B6" s="3" t="s">
        <v>51</v>
      </c>
      <c r="C6" s="3">
        <v>11.58902333</v>
      </c>
      <c r="D6" s="3"/>
      <c r="E6" s="25" t="s">
        <v>57</v>
      </c>
      <c r="F6" s="3">
        <f>C6-C5</f>
        <v>3.0000000000640625E-5</v>
      </c>
      <c r="G6" s="9"/>
    </row>
    <row r="7" spans="1:7" ht="14.5" thickBot="1" x14ac:dyDescent="0.7">
      <c r="A7" s="22"/>
      <c r="B7" s="23"/>
      <c r="C7" s="23"/>
      <c r="D7" s="23"/>
      <c r="E7" s="23"/>
      <c r="F7" s="23"/>
      <c r="G7" s="24"/>
    </row>
    <row r="8" spans="1:7" ht="14.5" thickBot="1" x14ac:dyDescent="0.7">
      <c r="A8" s="35" t="s">
        <v>58</v>
      </c>
      <c r="B8" s="36"/>
      <c r="C8" s="36"/>
      <c r="D8" s="36"/>
      <c r="E8" s="36"/>
      <c r="F8" s="36"/>
      <c r="G8" s="37"/>
    </row>
    <row r="9" spans="1:7" x14ac:dyDescent="0.65">
      <c r="A9" s="1" t="s">
        <v>4</v>
      </c>
      <c r="B9" s="3" t="s">
        <v>49</v>
      </c>
      <c r="C9" s="3" t="s">
        <v>52</v>
      </c>
      <c r="D9" s="3"/>
      <c r="E9" s="3"/>
      <c r="F9" s="3"/>
      <c r="G9" s="9"/>
    </row>
    <row r="10" spans="1:7" x14ac:dyDescent="0.65">
      <c r="A10" s="1">
        <v>4</v>
      </c>
      <c r="B10" s="3" t="s">
        <v>50</v>
      </c>
      <c r="C10" s="3">
        <v>4.0199999999999996</v>
      </c>
      <c r="D10" s="3"/>
      <c r="E10" s="25" t="s">
        <v>59</v>
      </c>
      <c r="F10" s="3">
        <f>C11</f>
        <v>4.1500000000000004</v>
      </c>
      <c r="G10" s="9"/>
    </row>
    <row r="11" spans="1:7" x14ac:dyDescent="0.65">
      <c r="A11" s="1">
        <v>5</v>
      </c>
      <c r="B11" s="3" t="s">
        <v>50</v>
      </c>
      <c r="C11" s="3">
        <v>4.1500000000000004</v>
      </c>
      <c r="D11" s="3"/>
      <c r="E11" s="25" t="s">
        <v>60</v>
      </c>
      <c r="F11" s="3">
        <f>C10</f>
        <v>4.0199999999999996</v>
      </c>
      <c r="G11" s="9"/>
    </row>
    <row r="12" spans="1:7" x14ac:dyDescent="0.65">
      <c r="A12" s="1">
        <v>6</v>
      </c>
      <c r="B12" s="3" t="s">
        <v>51</v>
      </c>
      <c r="C12" s="3">
        <v>13.088993329999999</v>
      </c>
      <c r="D12" s="3"/>
      <c r="E12" s="25" t="s">
        <v>61</v>
      </c>
      <c r="F12" s="3">
        <f>C11-C10</f>
        <v>0.13000000000000078</v>
      </c>
      <c r="G12" s="9"/>
    </row>
    <row r="13" spans="1:7" x14ac:dyDescent="0.65">
      <c r="A13" s="1">
        <v>9</v>
      </c>
      <c r="B13" s="3" t="s">
        <v>51</v>
      </c>
      <c r="C13" s="3">
        <v>12.95899333</v>
      </c>
      <c r="D13" s="3"/>
      <c r="E13" s="25" t="s">
        <v>63</v>
      </c>
      <c r="F13" s="3">
        <f>C12-C14</f>
        <v>8.4499999999999993</v>
      </c>
      <c r="G13" s="9"/>
    </row>
    <row r="14" spans="1:7" x14ac:dyDescent="0.65">
      <c r="A14" s="1">
        <v>14</v>
      </c>
      <c r="B14" s="3" t="s">
        <v>51</v>
      </c>
      <c r="C14" s="3">
        <v>4.6389933299999999</v>
      </c>
      <c r="D14" s="3"/>
      <c r="E14" s="25" t="s">
        <v>64</v>
      </c>
      <c r="F14" s="3">
        <f>C13-C14</f>
        <v>8.32</v>
      </c>
      <c r="G14" s="9"/>
    </row>
    <row r="15" spans="1:7" x14ac:dyDescent="0.65">
      <c r="A15" s="1"/>
      <c r="B15" s="3"/>
      <c r="C15" s="3"/>
      <c r="D15" s="3"/>
      <c r="E15" s="25" t="s">
        <v>62</v>
      </c>
      <c r="F15" s="3">
        <f>C12-C13</f>
        <v>0.12999999999999901</v>
      </c>
      <c r="G15" s="9"/>
    </row>
    <row r="16" spans="1:7" ht="14.5" thickBot="1" x14ac:dyDescent="0.7">
      <c r="A16" s="22"/>
      <c r="B16" s="23"/>
      <c r="C16" s="23"/>
      <c r="D16" s="23"/>
      <c r="E16" s="23"/>
      <c r="F16" s="23"/>
      <c r="G16" s="24"/>
    </row>
    <row r="17" spans="1:7" ht="14.5" thickBot="1" x14ac:dyDescent="0.7">
      <c r="A17" s="35" t="s">
        <v>65</v>
      </c>
      <c r="B17" s="36"/>
      <c r="C17" s="36"/>
      <c r="D17" s="36"/>
      <c r="E17" s="36"/>
      <c r="F17" s="36"/>
      <c r="G17" s="37"/>
    </row>
    <row r="18" spans="1:7" x14ac:dyDescent="0.65">
      <c r="A18" s="1" t="s">
        <v>4</v>
      </c>
      <c r="B18" s="3" t="s">
        <v>49</v>
      </c>
      <c r="C18" s="3" t="s">
        <v>52</v>
      </c>
      <c r="D18" s="3"/>
      <c r="E18" s="3"/>
      <c r="F18" s="3"/>
      <c r="G18" s="9"/>
    </row>
    <row r="19" spans="1:7" x14ac:dyDescent="0.65">
      <c r="A19" s="1">
        <v>7</v>
      </c>
      <c r="B19" s="3" t="s">
        <v>51</v>
      </c>
      <c r="C19" s="3">
        <v>13.089840000000001</v>
      </c>
      <c r="D19" s="3"/>
      <c r="E19" s="25" t="s">
        <v>66</v>
      </c>
      <c r="F19" s="3">
        <f>C19-C12</f>
        <v>8.466700000013816E-4</v>
      </c>
      <c r="G19" s="9"/>
    </row>
    <row r="20" spans="1:7" x14ac:dyDescent="0.65">
      <c r="A20" s="1">
        <v>77</v>
      </c>
      <c r="B20" s="3" t="s">
        <v>51</v>
      </c>
      <c r="C20" s="3">
        <v>13.1</v>
      </c>
      <c r="D20" s="3"/>
      <c r="E20" s="25" t="s">
        <v>67</v>
      </c>
      <c r="F20" s="3">
        <f>C20-C19</f>
        <v>1.0159999999999059E-2</v>
      </c>
      <c r="G20" s="9"/>
    </row>
    <row r="21" spans="1:7" ht="14.5" thickBot="1" x14ac:dyDescent="0.7">
      <c r="A21" s="22"/>
      <c r="B21" s="23"/>
      <c r="C21" s="23"/>
      <c r="D21" s="23"/>
      <c r="E21" s="23"/>
      <c r="F21" s="23"/>
      <c r="G21" s="24"/>
    </row>
    <row r="22" spans="1:7" ht="14.5" thickBot="1" x14ac:dyDescent="0.7">
      <c r="A22" s="35" t="s">
        <v>68</v>
      </c>
      <c r="B22" s="36"/>
      <c r="C22" s="36"/>
      <c r="D22" s="36"/>
      <c r="E22" s="36"/>
      <c r="F22" s="36"/>
      <c r="G22" s="37"/>
    </row>
    <row r="23" spans="1:7" x14ac:dyDescent="0.65">
      <c r="A23" s="1" t="s">
        <v>4</v>
      </c>
      <c r="B23" s="3" t="s">
        <v>49</v>
      </c>
      <c r="C23" s="3" t="s">
        <v>52</v>
      </c>
      <c r="D23" s="3"/>
      <c r="E23" s="3"/>
      <c r="F23" s="3"/>
      <c r="G23" s="9"/>
    </row>
    <row r="24" spans="1:7" x14ac:dyDescent="0.65">
      <c r="A24" s="1">
        <v>90</v>
      </c>
      <c r="B24" s="3" t="s">
        <v>51</v>
      </c>
      <c r="C24" s="3">
        <v>0.32</v>
      </c>
      <c r="D24" s="3"/>
      <c r="E24" s="25" t="s">
        <v>69</v>
      </c>
      <c r="F24" s="3">
        <f>C25-C11</f>
        <v>7.5999999999999623E-2</v>
      </c>
      <c r="G24" s="9"/>
    </row>
    <row r="25" spans="1:7" x14ac:dyDescent="0.65">
      <c r="A25" s="1">
        <v>8</v>
      </c>
      <c r="B25" s="3" t="s">
        <v>50</v>
      </c>
      <c r="C25" s="3">
        <v>4.226</v>
      </c>
      <c r="D25" s="3"/>
      <c r="E25" s="25" t="s">
        <v>70</v>
      </c>
      <c r="F25" s="3">
        <f>C27</f>
        <v>4.75</v>
      </c>
      <c r="G25" s="9"/>
    </row>
    <row r="26" spans="1:7" x14ac:dyDescent="0.65">
      <c r="A26" s="1">
        <v>10</v>
      </c>
      <c r="B26" s="3" t="s">
        <v>50</v>
      </c>
      <c r="C26" s="3">
        <v>4.5999999999999996</v>
      </c>
      <c r="D26" s="3"/>
      <c r="E26" s="25" t="s">
        <v>71</v>
      </c>
      <c r="F26" s="3">
        <f>C27-C26</f>
        <v>0.15000000000000036</v>
      </c>
      <c r="G26" s="9"/>
    </row>
    <row r="27" spans="1:7" x14ac:dyDescent="0.65">
      <c r="A27" s="1">
        <v>11</v>
      </c>
      <c r="B27" s="3" t="s">
        <v>50</v>
      </c>
      <c r="C27" s="3">
        <v>4.75</v>
      </c>
      <c r="D27" s="3"/>
      <c r="E27" s="25" t="s">
        <v>72</v>
      </c>
      <c r="F27" s="3">
        <f>C29-C28</f>
        <v>0.15000000000000036</v>
      </c>
      <c r="G27" s="9"/>
    </row>
    <row r="28" spans="1:7" x14ac:dyDescent="0.65">
      <c r="A28" s="1">
        <v>12</v>
      </c>
      <c r="B28" s="3" t="s">
        <v>51</v>
      </c>
      <c r="C28" s="3">
        <v>13.45</v>
      </c>
      <c r="D28" s="3"/>
      <c r="E28" s="25" t="s">
        <v>73</v>
      </c>
      <c r="F28" s="3">
        <f>C29</f>
        <v>13.6</v>
      </c>
      <c r="G28" s="9"/>
    </row>
    <row r="29" spans="1:7" x14ac:dyDescent="0.65">
      <c r="A29" s="1">
        <v>13</v>
      </c>
      <c r="B29" s="3" t="s">
        <v>51</v>
      </c>
      <c r="C29" s="3">
        <v>13.6</v>
      </c>
      <c r="D29" s="3"/>
      <c r="E29" s="25" t="s">
        <v>74</v>
      </c>
      <c r="F29" s="3">
        <f>C28-C12</f>
        <v>0.36100667000000008</v>
      </c>
      <c r="G29" s="9"/>
    </row>
    <row r="30" spans="1:7" x14ac:dyDescent="0.65">
      <c r="A30" s="1">
        <v>15</v>
      </c>
      <c r="B30" s="3" t="s">
        <v>51</v>
      </c>
      <c r="C30" s="3">
        <v>0</v>
      </c>
      <c r="D30" s="3"/>
      <c r="E30" s="25" t="s">
        <v>75</v>
      </c>
      <c r="F30" s="3">
        <f>C26-C11</f>
        <v>0.44999999999999929</v>
      </c>
      <c r="G30" s="9"/>
    </row>
    <row r="31" spans="1:7" ht="14.5" thickBot="1" x14ac:dyDescent="0.7">
      <c r="A31" s="22"/>
      <c r="B31" s="23"/>
      <c r="C31" s="23"/>
      <c r="D31" s="23"/>
      <c r="E31" s="23"/>
      <c r="F31" s="23"/>
      <c r="G31" s="24"/>
    </row>
    <row r="32" spans="1:7" ht="14.5" thickBot="1" x14ac:dyDescent="0.7">
      <c r="A32" s="35" t="s">
        <v>76</v>
      </c>
      <c r="B32" s="36"/>
      <c r="C32" s="36"/>
      <c r="D32" s="36"/>
      <c r="E32" s="36"/>
      <c r="F32" s="36"/>
      <c r="G32" s="37"/>
    </row>
    <row r="33" spans="1:7" x14ac:dyDescent="0.65">
      <c r="A33" s="1" t="s">
        <v>4</v>
      </c>
      <c r="B33" s="3" t="s">
        <v>49</v>
      </c>
      <c r="C33" s="3" t="s">
        <v>52</v>
      </c>
      <c r="D33" s="3"/>
      <c r="E33" s="3"/>
      <c r="F33" s="3"/>
      <c r="G33" s="9"/>
    </row>
    <row r="34" spans="1:7" x14ac:dyDescent="0.65">
      <c r="A34" s="1">
        <v>91</v>
      </c>
      <c r="B34" s="3" t="s">
        <v>51</v>
      </c>
      <c r="C34" s="3">
        <v>10.72899333</v>
      </c>
      <c r="D34" s="3"/>
      <c r="E34" s="25" t="s">
        <v>77</v>
      </c>
      <c r="F34" s="3">
        <f>C5-C34</f>
        <v>0.85999999999999943</v>
      </c>
      <c r="G34" s="9"/>
    </row>
    <row r="35" spans="1:7" x14ac:dyDescent="0.65">
      <c r="A35" s="1">
        <v>92</v>
      </c>
      <c r="B35" s="3" t="s">
        <v>50</v>
      </c>
      <c r="C35" s="3">
        <v>4.4690000000000003</v>
      </c>
      <c r="D35" s="3"/>
      <c r="E35" s="25" t="s">
        <v>78</v>
      </c>
      <c r="F35" s="3">
        <f>C36-C37</f>
        <v>0.86000000000000121</v>
      </c>
      <c r="G35" s="9"/>
    </row>
    <row r="36" spans="1:7" x14ac:dyDescent="0.65">
      <c r="A36" s="1">
        <v>93</v>
      </c>
      <c r="B36" s="3" t="s">
        <v>51</v>
      </c>
      <c r="C36" s="3">
        <v>9.8689933300000003</v>
      </c>
      <c r="D36" s="3"/>
      <c r="E36" s="25" t="s">
        <v>79</v>
      </c>
      <c r="F36" s="3">
        <f>C34-C36</f>
        <v>0.85999999999999943</v>
      </c>
      <c r="G36" s="9"/>
    </row>
    <row r="37" spans="1:7" x14ac:dyDescent="0.65">
      <c r="A37" s="1">
        <v>94</v>
      </c>
      <c r="B37" s="3" t="s">
        <v>51</v>
      </c>
      <c r="C37" s="3">
        <v>9.0089933299999991</v>
      </c>
      <c r="D37" s="3"/>
      <c r="E37" s="3"/>
      <c r="F37" s="3"/>
      <c r="G37" s="9"/>
    </row>
    <row r="38" spans="1:7" ht="14.5" thickBot="1" x14ac:dyDescent="0.7">
      <c r="A38" s="22"/>
      <c r="B38" s="23"/>
      <c r="C38" s="23"/>
      <c r="D38" s="23"/>
      <c r="E38" s="23"/>
      <c r="F38" s="23"/>
      <c r="G38" s="24"/>
    </row>
    <row r="39" spans="1:7" ht="14.5" thickBot="1" x14ac:dyDescent="0.7">
      <c r="A39" s="35" t="s">
        <v>80</v>
      </c>
      <c r="B39" s="36"/>
      <c r="C39" s="36"/>
      <c r="D39" s="36"/>
      <c r="E39" s="36"/>
      <c r="F39" s="36"/>
      <c r="G39" s="37"/>
    </row>
    <row r="40" spans="1:7" x14ac:dyDescent="0.65">
      <c r="A40" s="1" t="s">
        <v>4</v>
      </c>
      <c r="B40" s="3" t="s">
        <v>49</v>
      </c>
      <c r="C40" s="3" t="s">
        <v>52</v>
      </c>
      <c r="D40" s="3"/>
      <c r="E40" s="3"/>
      <c r="F40" s="3"/>
      <c r="G40" s="9"/>
    </row>
    <row r="41" spans="1:7" x14ac:dyDescent="0.65">
      <c r="A41" s="1">
        <v>50</v>
      </c>
      <c r="B41" s="3" t="s">
        <v>50</v>
      </c>
      <c r="C41" s="3">
        <v>13.95</v>
      </c>
      <c r="D41" s="3"/>
      <c r="E41" s="25" t="s">
        <v>81</v>
      </c>
      <c r="F41" s="3">
        <f>C43</f>
        <v>40.6</v>
      </c>
      <c r="G41" s="9"/>
    </row>
    <row r="42" spans="1:7" x14ac:dyDescent="0.65">
      <c r="A42" s="1">
        <v>51</v>
      </c>
      <c r="B42" s="3" t="s">
        <v>50</v>
      </c>
      <c r="C42" s="3">
        <v>25.4</v>
      </c>
      <c r="D42" s="3"/>
      <c r="E42" s="25" t="s">
        <v>83</v>
      </c>
      <c r="F42" s="3">
        <f>C41</f>
        <v>13.95</v>
      </c>
      <c r="G42" s="9"/>
    </row>
    <row r="43" spans="1:7" x14ac:dyDescent="0.65">
      <c r="A43" s="1">
        <v>52</v>
      </c>
      <c r="B43" s="3" t="s">
        <v>51</v>
      </c>
      <c r="C43" s="3">
        <v>40.6</v>
      </c>
      <c r="D43" s="3"/>
      <c r="E43" s="25" t="s">
        <v>82</v>
      </c>
      <c r="F43" s="3">
        <f>C44-C43</f>
        <v>10.159999999999997</v>
      </c>
      <c r="G43" s="9"/>
    </row>
    <row r="44" spans="1:7" x14ac:dyDescent="0.65">
      <c r="A44" s="1">
        <v>53</v>
      </c>
      <c r="B44" s="3" t="s">
        <v>51</v>
      </c>
      <c r="C44" s="3">
        <v>50.76</v>
      </c>
      <c r="D44" s="3"/>
      <c r="E44" s="25" t="s">
        <v>84</v>
      </c>
      <c r="F44" s="3">
        <f>C42-C41</f>
        <v>11.45</v>
      </c>
      <c r="G44" s="9"/>
    </row>
    <row r="45" spans="1:7" x14ac:dyDescent="0.65">
      <c r="A45" s="1">
        <v>44</v>
      </c>
      <c r="B45" s="3" t="s">
        <v>51</v>
      </c>
      <c r="C45" s="3">
        <v>-10</v>
      </c>
      <c r="D45" s="3"/>
      <c r="E45" s="25" t="s">
        <v>85</v>
      </c>
      <c r="F45" s="3">
        <f>C45*-1</f>
        <v>10</v>
      </c>
      <c r="G45" s="9"/>
    </row>
    <row r="46" spans="1:7" x14ac:dyDescent="0.65">
      <c r="A46" s="1">
        <v>60</v>
      </c>
      <c r="B46" s="3" t="s">
        <v>50</v>
      </c>
      <c r="C46" s="3">
        <v>14.05</v>
      </c>
      <c r="D46" s="3"/>
      <c r="E46" s="25" t="s">
        <v>86</v>
      </c>
      <c r="F46" s="3">
        <f>C46-C41</f>
        <v>0.10000000000000142</v>
      </c>
      <c r="G46" s="9"/>
    </row>
    <row r="47" spans="1:7" x14ac:dyDescent="0.65">
      <c r="A47" s="1">
        <v>61</v>
      </c>
      <c r="B47" s="3" t="s">
        <v>50</v>
      </c>
      <c r="C47" s="3">
        <v>14.21</v>
      </c>
      <c r="D47" s="3"/>
      <c r="E47" s="25" t="s">
        <v>87</v>
      </c>
      <c r="F47" s="3">
        <f>C47-C46</f>
        <v>0.16000000000000014</v>
      </c>
      <c r="G47" s="9"/>
    </row>
    <row r="48" spans="1:7" x14ac:dyDescent="0.65">
      <c r="A48" s="1">
        <v>62</v>
      </c>
      <c r="B48" s="3" t="s">
        <v>51</v>
      </c>
      <c r="C48" s="3">
        <v>40.700000000000003</v>
      </c>
      <c r="D48" s="3"/>
      <c r="E48" s="3"/>
      <c r="F48" s="3"/>
      <c r="G48" s="9"/>
    </row>
    <row r="49" spans="1:7" x14ac:dyDescent="0.65">
      <c r="A49" s="1">
        <v>63</v>
      </c>
      <c r="B49" s="3" t="s">
        <v>51</v>
      </c>
      <c r="C49" s="3">
        <v>40.86</v>
      </c>
      <c r="D49" s="3"/>
      <c r="E49" s="3"/>
      <c r="F49" s="3"/>
      <c r="G49" s="9"/>
    </row>
    <row r="50" spans="1:7" x14ac:dyDescent="0.65">
      <c r="A50" s="1">
        <v>64</v>
      </c>
      <c r="B50" s="3" t="s">
        <v>51</v>
      </c>
      <c r="C50" s="3">
        <v>-0.1</v>
      </c>
      <c r="D50" s="3"/>
      <c r="E50" s="3"/>
      <c r="F50" s="3"/>
      <c r="G50" s="9"/>
    </row>
    <row r="51" spans="1:7" x14ac:dyDescent="0.65">
      <c r="A51" s="1">
        <v>65</v>
      </c>
      <c r="B51" s="3" t="s">
        <v>51</v>
      </c>
      <c r="C51" s="3">
        <v>-0.26</v>
      </c>
      <c r="D51" s="3"/>
      <c r="E51" s="3"/>
      <c r="F51" s="3"/>
      <c r="G51" s="9"/>
    </row>
    <row r="52" spans="1:7" x14ac:dyDescent="0.65">
      <c r="A52" s="1">
        <v>66</v>
      </c>
      <c r="B52" s="3" t="s">
        <v>50</v>
      </c>
      <c r="C52" s="3">
        <v>4.8499999999999996</v>
      </c>
      <c r="D52" s="3"/>
      <c r="E52" s="3"/>
      <c r="F52" s="3"/>
      <c r="G52" s="9"/>
    </row>
    <row r="53" spans="1:7" x14ac:dyDescent="0.65">
      <c r="A53" s="1">
        <v>67</v>
      </c>
      <c r="B53" s="3" t="s">
        <v>50</v>
      </c>
      <c r="C53" s="3">
        <v>5.01</v>
      </c>
      <c r="D53" s="3"/>
      <c r="E53" s="3"/>
      <c r="F53" s="3"/>
      <c r="G53" s="9"/>
    </row>
    <row r="54" spans="1:7" ht="14.5" thickBot="1" x14ac:dyDescent="0.7">
      <c r="A54" s="19"/>
      <c r="B54" s="20"/>
      <c r="C54" s="20"/>
      <c r="D54" s="20"/>
      <c r="E54" s="20"/>
      <c r="F54" s="20"/>
      <c r="G54" s="21"/>
    </row>
  </sheetData>
  <mergeCells count="6">
    <mergeCell ref="A1:G1"/>
    <mergeCell ref="A39:G39"/>
    <mergeCell ref="A32:G32"/>
    <mergeCell ref="A22:G22"/>
    <mergeCell ref="A17:G17"/>
    <mergeCell ref="A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Intial Parameters</vt:lpstr>
      <vt:lpstr>Material Properties</vt:lpstr>
      <vt:lpstr>Surface Cards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Egner</dc:creator>
  <cp:lastModifiedBy>Bryan Egner</cp:lastModifiedBy>
  <dcterms:created xsi:type="dcterms:W3CDTF">2017-11-20T03:00:16Z</dcterms:created>
  <dcterms:modified xsi:type="dcterms:W3CDTF">2017-11-21T01:32:29Z</dcterms:modified>
</cp:coreProperties>
</file>