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s\repogit\descent\descent\src\"/>
    </mc:Choice>
  </mc:AlternateContent>
  <bookViews>
    <workbookView xWindow="0" yWindow="0" windowWidth="28800" windowHeight="12285"/>
  </bookViews>
  <sheets>
    <sheet name="Datas" sheetId="1" r:id="rId1"/>
    <sheet name="Labe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2" i="1" l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N511" i="1"/>
  <c r="L511" i="1"/>
  <c r="M511" i="1"/>
  <c r="K511" i="1"/>
  <c r="K417" i="1" l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L416" i="1"/>
  <c r="K416" i="1"/>
  <c r="D311" i="1"/>
  <c r="L403" i="1"/>
  <c r="L404" i="1"/>
  <c r="L405" i="1"/>
  <c r="L406" i="1"/>
  <c r="L407" i="1"/>
  <c r="L408" i="1"/>
  <c r="L409" i="1"/>
  <c r="L410" i="1"/>
  <c r="L411" i="1"/>
  <c r="L412" i="1"/>
  <c r="L413" i="1"/>
  <c r="N405" i="1"/>
  <c r="I403" i="1"/>
  <c r="O403" i="1" s="1"/>
  <c r="I404" i="1"/>
  <c r="O404" i="1" s="1"/>
  <c r="I405" i="1"/>
  <c r="O405" i="1" s="1"/>
  <c r="I406" i="1"/>
  <c r="O406" i="1" s="1"/>
  <c r="I407" i="1"/>
  <c r="O407" i="1" s="1"/>
  <c r="I408" i="1"/>
  <c r="O408" i="1" s="1"/>
  <c r="I409" i="1"/>
  <c r="O409" i="1" s="1"/>
  <c r="I410" i="1"/>
  <c r="O410" i="1" s="1"/>
  <c r="I411" i="1"/>
  <c r="O411" i="1" s="1"/>
  <c r="I412" i="1"/>
  <c r="O412" i="1" s="1"/>
  <c r="I413" i="1"/>
  <c r="O413" i="1" s="1"/>
  <c r="C403" i="1"/>
  <c r="C404" i="1"/>
  <c r="C405" i="1"/>
  <c r="C406" i="1"/>
  <c r="N406" i="1" s="1"/>
  <c r="C407" i="1"/>
  <c r="C408" i="1"/>
  <c r="C409" i="1"/>
  <c r="C410" i="1"/>
  <c r="N410" i="1" s="1"/>
  <c r="C411" i="1"/>
  <c r="P411" i="1" s="1"/>
  <c r="C412" i="1"/>
  <c r="C413" i="1"/>
  <c r="N413" i="1" s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O378" i="1"/>
  <c r="O386" i="1"/>
  <c r="I374" i="1"/>
  <c r="O374" i="1" s="1"/>
  <c r="I375" i="1"/>
  <c r="O375" i="1" s="1"/>
  <c r="I376" i="1"/>
  <c r="O376" i="1" s="1"/>
  <c r="I377" i="1"/>
  <c r="O377" i="1" s="1"/>
  <c r="I378" i="1"/>
  <c r="I379" i="1"/>
  <c r="O379" i="1" s="1"/>
  <c r="I380" i="1"/>
  <c r="O380" i="1" s="1"/>
  <c r="I381" i="1"/>
  <c r="O381" i="1" s="1"/>
  <c r="I382" i="1"/>
  <c r="O382" i="1" s="1"/>
  <c r="I383" i="1"/>
  <c r="O383" i="1" s="1"/>
  <c r="I384" i="1"/>
  <c r="O384" i="1" s="1"/>
  <c r="I385" i="1"/>
  <c r="O385" i="1" s="1"/>
  <c r="I386" i="1"/>
  <c r="I387" i="1"/>
  <c r="O387" i="1" s="1"/>
  <c r="I388" i="1"/>
  <c r="O388" i="1" s="1"/>
  <c r="I389" i="1"/>
  <c r="O389" i="1" s="1"/>
  <c r="I390" i="1"/>
  <c r="O390" i="1" s="1"/>
  <c r="I391" i="1"/>
  <c r="O391" i="1" s="1"/>
  <c r="I392" i="1"/>
  <c r="O392" i="1" s="1"/>
  <c r="I393" i="1"/>
  <c r="O393" i="1" s="1"/>
  <c r="I394" i="1"/>
  <c r="O394" i="1" s="1"/>
  <c r="I395" i="1"/>
  <c r="O395" i="1" s="1"/>
  <c r="I396" i="1"/>
  <c r="O396" i="1" s="1"/>
  <c r="I397" i="1"/>
  <c r="O397" i="1" s="1"/>
  <c r="I398" i="1"/>
  <c r="O398" i="1" s="1"/>
  <c r="I399" i="1"/>
  <c r="O399" i="1" s="1"/>
  <c r="I400" i="1"/>
  <c r="O400" i="1" s="1"/>
  <c r="I401" i="1"/>
  <c r="O401" i="1" s="1"/>
  <c r="I402" i="1"/>
  <c r="O402" i="1" s="1"/>
  <c r="C374" i="1"/>
  <c r="C375" i="1"/>
  <c r="N375" i="1" s="1"/>
  <c r="C376" i="1"/>
  <c r="C377" i="1"/>
  <c r="C378" i="1"/>
  <c r="C379" i="1"/>
  <c r="N379" i="1" s="1"/>
  <c r="C380" i="1"/>
  <c r="C381" i="1"/>
  <c r="C382" i="1"/>
  <c r="C383" i="1"/>
  <c r="N383" i="1" s="1"/>
  <c r="C384" i="1"/>
  <c r="C385" i="1"/>
  <c r="C386" i="1"/>
  <c r="C387" i="1"/>
  <c r="N387" i="1" s="1"/>
  <c r="C388" i="1"/>
  <c r="C389" i="1"/>
  <c r="C390" i="1"/>
  <c r="C391" i="1"/>
  <c r="N391" i="1" s="1"/>
  <c r="C392" i="1"/>
  <c r="C393" i="1"/>
  <c r="C394" i="1"/>
  <c r="C395" i="1"/>
  <c r="N395" i="1" s="1"/>
  <c r="C396" i="1"/>
  <c r="C397" i="1"/>
  <c r="C398" i="1"/>
  <c r="C399" i="1"/>
  <c r="N399" i="1" s="1"/>
  <c r="C400" i="1"/>
  <c r="C401" i="1"/>
  <c r="C402" i="1"/>
  <c r="L373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I341" i="1"/>
  <c r="O341" i="1" s="1"/>
  <c r="I342" i="1"/>
  <c r="O342" i="1" s="1"/>
  <c r="I343" i="1"/>
  <c r="O343" i="1" s="1"/>
  <c r="I344" i="1"/>
  <c r="O344" i="1" s="1"/>
  <c r="I345" i="1"/>
  <c r="O345" i="1" s="1"/>
  <c r="I346" i="1"/>
  <c r="O346" i="1" s="1"/>
  <c r="I347" i="1"/>
  <c r="O347" i="1" s="1"/>
  <c r="I348" i="1"/>
  <c r="O348" i="1" s="1"/>
  <c r="I349" i="1"/>
  <c r="O349" i="1" s="1"/>
  <c r="I350" i="1"/>
  <c r="O350" i="1" s="1"/>
  <c r="I351" i="1"/>
  <c r="O351" i="1" s="1"/>
  <c r="I352" i="1"/>
  <c r="O352" i="1" s="1"/>
  <c r="I353" i="1"/>
  <c r="O353" i="1" s="1"/>
  <c r="I354" i="1"/>
  <c r="O354" i="1" s="1"/>
  <c r="I355" i="1"/>
  <c r="O355" i="1" s="1"/>
  <c r="I356" i="1"/>
  <c r="O356" i="1" s="1"/>
  <c r="I357" i="1"/>
  <c r="O357" i="1" s="1"/>
  <c r="I358" i="1"/>
  <c r="O358" i="1" s="1"/>
  <c r="I359" i="1"/>
  <c r="O359" i="1" s="1"/>
  <c r="I360" i="1"/>
  <c r="O360" i="1" s="1"/>
  <c r="I361" i="1"/>
  <c r="O361" i="1" s="1"/>
  <c r="I362" i="1"/>
  <c r="O362" i="1" s="1"/>
  <c r="I363" i="1"/>
  <c r="O363" i="1" s="1"/>
  <c r="I364" i="1"/>
  <c r="O364" i="1" s="1"/>
  <c r="I365" i="1"/>
  <c r="O365" i="1" s="1"/>
  <c r="I366" i="1"/>
  <c r="O366" i="1" s="1"/>
  <c r="I367" i="1"/>
  <c r="O367" i="1" s="1"/>
  <c r="I368" i="1"/>
  <c r="O368" i="1" s="1"/>
  <c r="I369" i="1"/>
  <c r="O369" i="1" s="1"/>
  <c r="I370" i="1"/>
  <c r="O370" i="1" s="1"/>
  <c r="I371" i="1"/>
  <c r="O371" i="1" s="1"/>
  <c r="I372" i="1"/>
  <c r="O372" i="1" s="1"/>
  <c r="I373" i="1"/>
  <c r="O373" i="1" s="1"/>
  <c r="C341" i="1"/>
  <c r="C342" i="1"/>
  <c r="P342" i="1" s="1"/>
  <c r="C343" i="1"/>
  <c r="N343" i="1" s="1"/>
  <c r="C344" i="1"/>
  <c r="N344" i="1" s="1"/>
  <c r="C345" i="1"/>
  <c r="C346" i="1"/>
  <c r="P346" i="1" s="1"/>
  <c r="C347" i="1"/>
  <c r="N347" i="1" s="1"/>
  <c r="C348" i="1"/>
  <c r="N348" i="1" s="1"/>
  <c r="C349" i="1"/>
  <c r="C350" i="1"/>
  <c r="N350" i="1" s="1"/>
  <c r="C351" i="1"/>
  <c r="N351" i="1" s="1"/>
  <c r="C352" i="1"/>
  <c r="C353" i="1"/>
  <c r="C354" i="1"/>
  <c r="N354" i="1" s="1"/>
  <c r="C355" i="1"/>
  <c r="N355" i="1" s="1"/>
  <c r="C356" i="1"/>
  <c r="N356" i="1" s="1"/>
  <c r="C357" i="1"/>
  <c r="C358" i="1"/>
  <c r="P358" i="1" s="1"/>
  <c r="C359" i="1"/>
  <c r="N359" i="1" s="1"/>
  <c r="C360" i="1"/>
  <c r="C361" i="1"/>
  <c r="C362" i="1"/>
  <c r="P362" i="1" s="1"/>
  <c r="C363" i="1"/>
  <c r="N363" i="1" s="1"/>
  <c r="C364" i="1"/>
  <c r="N364" i="1" s="1"/>
  <c r="C365" i="1"/>
  <c r="C366" i="1"/>
  <c r="N366" i="1" s="1"/>
  <c r="C367" i="1"/>
  <c r="N367" i="1" s="1"/>
  <c r="C368" i="1"/>
  <c r="N368" i="1" s="1"/>
  <c r="C369" i="1"/>
  <c r="C370" i="1"/>
  <c r="N370" i="1" s="1"/>
  <c r="C371" i="1"/>
  <c r="N371" i="1" s="1"/>
  <c r="C372" i="1"/>
  <c r="C373" i="1"/>
  <c r="N341" i="1"/>
  <c r="N345" i="1"/>
  <c r="N349" i="1"/>
  <c r="N352" i="1"/>
  <c r="N353" i="1"/>
  <c r="N357" i="1"/>
  <c r="N360" i="1"/>
  <c r="N361" i="1"/>
  <c r="N362" i="1"/>
  <c r="N365" i="1"/>
  <c r="N369" i="1"/>
  <c r="N373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I322" i="1"/>
  <c r="O322" i="1" s="1"/>
  <c r="I323" i="1"/>
  <c r="O323" i="1" s="1"/>
  <c r="I324" i="1"/>
  <c r="O324" i="1" s="1"/>
  <c r="I325" i="1"/>
  <c r="O325" i="1" s="1"/>
  <c r="I326" i="1"/>
  <c r="O326" i="1" s="1"/>
  <c r="I327" i="1"/>
  <c r="O327" i="1" s="1"/>
  <c r="I328" i="1"/>
  <c r="O328" i="1" s="1"/>
  <c r="I329" i="1"/>
  <c r="O329" i="1" s="1"/>
  <c r="I330" i="1"/>
  <c r="O330" i="1" s="1"/>
  <c r="I331" i="1"/>
  <c r="O331" i="1" s="1"/>
  <c r="I332" i="1"/>
  <c r="O332" i="1" s="1"/>
  <c r="I333" i="1"/>
  <c r="O333" i="1" s="1"/>
  <c r="I334" i="1"/>
  <c r="O334" i="1" s="1"/>
  <c r="I335" i="1"/>
  <c r="O335" i="1" s="1"/>
  <c r="I336" i="1"/>
  <c r="O336" i="1" s="1"/>
  <c r="I337" i="1"/>
  <c r="O337" i="1" s="1"/>
  <c r="I338" i="1"/>
  <c r="O338" i="1" s="1"/>
  <c r="I339" i="1"/>
  <c r="O339" i="1" s="1"/>
  <c r="I340" i="1"/>
  <c r="O340" i="1" s="1"/>
  <c r="I321" i="1"/>
  <c r="O321" i="1" s="1"/>
  <c r="N328" i="1"/>
  <c r="C322" i="1"/>
  <c r="N322" i="1" s="1"/>
  <c r="C323" i="1"/>
  <c r="P323" i="1" s="1"/>
  <c r="C324" i="1"/>
  <c r="C325" i="1"/>
  <c r="C326" i="1"/>
  <c r="N326" i="1" s="1"/>
  <c r="C327" i="1"/>
  <c r="P327" i="1" s="1"/>
  <c r="C328" i="1"/>
  <c r="C329" i="1"/>
  <c r="C330" i="1"/>
  <c r="N330" i="1" s="1"/>
  <c r="C331" i="1"/>
  <c r="P331" i="1" s="1"/>
  <c r="C332" i="1"/>
  <c r="C333" i="1"/>
  <c r="C334" i="1"/>
  <c r="N334" i="1" s="1"/>
  <c r="C335" i="1"/>
  <c r="N335" i="1" s="1"/>
  <c r="C336" i="1"/>
  <c r="C337" i="1"/>
  <c r="C338" i="1"/>
  <c r="N338" i="1" s="1"/>
  <c r="C339" i="1"/>
  <c r="N339" i="1" s="1"/>
  <c r="C340" i="1"/>
  <c r="C321" i="1"/>
  <c r="D318" i="1"/>
  <c r="D317" i="1"/>
  <c r="D316" i="1"/>
  <c r="D315" i="1"/>
  <c r="C318" i="1"/>
  <c r="K318" i="1" s="1"/>
  <c r="C317" i="1"/>
  <c r="K317" i="1" s="1"/>
  <c r="C316" i="1"/>
  <c r="K316" i="1" s="1"/>
  <c r="C315" i="1"/>
  <c r="K315" i="1" s="1"/>
  <c r="D312" i="1"/>
  <c r="C312" i="1"/>
  <c r="C284" i="1"/>
  <c r="C285" i="1"/>
  <c r="C286" i="1"/>
  <c r="C283" i="1"/>
  <c r="C311" i="1"/>
  <c r="C81" i="1"/>
  <c r="K81" i="1" s="1"/>
  <c r="P181" i="1"/>
  <c r="O181" i="1"/>
  <c r="N181" i="1"/>
  <c r="E181" i="1"/>
  <c r="P180" i="1"/>
  <c r="O180" i="1"/>
  <c r="N180" i="1"/>
  <c r="E180" i="1"/>
  <c r="P178" i="1"/>
  <c r="O178" i="1"/>
  <c r="N178" i="1"/>
  <c r="E178" i="1"/>
  <c r="P179" i="1"/>
  <c r="O179" i="1"/>
  <c r="N179" i="1"/>
  <c r="E179" i="1"/>
  <c r="P177" i="1"/>
  <c r="O177" i="1"/>
  <c r="N177" i="1"/>
  <c r="E177" i="1"/>
  <c r="P176" i="1"/>
  <c r="O176" i="1"/>
  <c r="N176" i="1"/>
  <c r="E176" i="1"/>
  <c r="P174" i="1"/>
  <c r="O174" i="1"/>
  <c r="N174" i="1"/>
  <c r="E174" i="1"/>
  <c r="P175" i="1"/>
  <c r="O175" i="1"/>
  <c r="N175" i="1"/>
  <c r="E175" i="1"/>
  <c r="N148" i="1"/>
  <c r="O148" i="1"/>
  <c r="P148" i="1"/>
  <c r="N150" i="1"/>
  <c r="O150" i="1"/>
  <c r="P150" i="1"/>
  <c r="N149" i="1"/>
  <c r="O149" i="1"/>
  <c r="P149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3" i="1"/>
  <c r="O163" i="1"/>
  <c r="P163" i="1"/>
  <c r="N162" i="1"/>
  <c r="O162" i="1"/>
  <c r="P162" i="1"/>
  <c r="N164" i="1"/>
  <c r="O164" i="1"/>
  <c r="P164" i="1"/>
  <c r="N167" i="1"/>
  <c r="O167" i="1"/>
  <c r="P167" i="1"/>
  <c r="N165" i="1"/>
  <c r="O165" i="1"/>
  <c r="P165" i="1"/>
  <c r="N166" i="1"/>
  <c r="O166" i="1"/>
  <c r="P166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E148" i="1"/>
  <c r="E150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2" i="1"/>
  <c r="E164" i="1"/>
  <c r="E167" i="1"/>
  <c r="E165" i="1"/>
  <c r="E166" i="1"/>
  <c r="E168" i="1"/>
  <c r="E169" i="1"/>
  <c r="E170" i="1"/>
  <c r="E171" i="1"/>
  <c r="E172" i="1"/>
  <c r="E173" i="1"/>
  <c r="E147" i="1"/>
  <c r="N147" i="1"/>
  <c r="O147" i="1"/>
  <c r="P147" i="1"/>
  <c r="E146" i="1"/>
  <c r="N146" i="1"/>
  <c r="O146" i="1"/>
  <c r="P146" i="1"/>
  <c r="P340" i="1" l="1"/>
  <c r="P332" i="1"/>
  <c r="P324" i="1"/>
  <c r="N346" i="1"/>
  <c r="P369" i="1"/>
  <c r="P365" i="1"/>
  <c r="P361" i="1"/>
  <c r="P357" i="1"/>
  <c r="P353" i="1"/>
  <c r="P349" i="1"/>
  <c r="P345" i="1"/>
  <c r="P341" i="1"/>
  <c r="P401" i="1"/>
  <c r="P397" i="1"/>
  <c r="P393" i="1"/>
  <c r="P389" i="1"/>
  <c r="P385" i="1"/>
  <c r="P381" i="1"/>
  <c r="P407" i="1"/>
  <c r="P403" i="1"/>
  <c r="P336" i="1"/>
  <c r="P328" i="1"/>
  <c r="P402" i="1"/>
  <c r="P398" i="1"/>
  <c r="P394" i="1"/>
  <c r="P390" i="1"/>
  <c r="P386" i="1"/>
  <c r="P382" i="1"/>
  <c r="P378" i="1"/>
  <c r="P374" i="1"/>
  <c r="P412" i="1"/>
  <c r="P408" i="1"/>
  <c r="P404" i="1"/>
  <c r="T173" i="1"/>
  <c r="T169" i="1"/>
  <c r="T167" i="1"/>
  <c r="T161" i="1"/>
  <c r="T157" i="1"/>
  <c r="T153" i="1"/>
  <c r="P321" i="1"/>
  <c r="P337" i="1"/>
  <c r="P333" i="1"/>
  <c r="P329" i="1"/>
  <c r="P325" i="1"/>
  <c r="P373" i="1"/>
  <c r="P377" i="1"/>
  <c r="P413" i="1"/>
  <c r="P409" i="1"/>
  <c r="P405" i="1"/>
  <c r="N409" i="1"/>
  <c r="P334" i="1"/>
  <c r="T172" i="1"/>
  <c r="T168" i="1"/>
  <c r="T164" i="1"/>
  <c r="T160" i="1"/>
  <c r="T156" i="1"/>
  <c r="T152" i="1"/>
  <c r="N324" i="1"/>
  <c r="P372" i="1"/>
  <c r="P368" i="1"/>
  <c r="P364" i="1"/>
  <c r="P360" i="1"/>
  <c r="P356" i="1"/>
  <c r="P352" i="1"/>
  <c r="P348" i="1"/>
  <c r="P344" i="1"/>
  <c r="P400" i="1"/>
  <c r="P396" i="1"/>
  <c r="P392" i="1"/>
  <c r="P388" i="1"/>
  <c r="P384" i="1"/>
  <c r="P380" i="1"/>
  <c r="P376" i="1"/>
  <c r="N407" i="1"/>
  <c r="N411" i="1"/>
  <c r="N403" i="1"/>
  <c r="P338" i="1"/>
  <c r="N329" i="1"/>
  <c r="N325" i="1"/>
  <c r="N358" i="1"/>
  <c r="N342" i="1"/>
  <c r="N402" i="1"/>
  <c r="N400" i="1"/>
  <c r="N398" i="1"/>
  <c r="N396" i="1"/>
  <c r="N394" i="1"/>
  <c r="N392" i="1"/>
  <c r="N390" i="1"/>
  <c r="N388" i="1"/>
  <c r="N386" i="1"/>
  <c r="N384" i="1"/>
  <c r="N382" i="1"/>
  <c r="N380" i="1"/>
  <c r="N378" i="1"/>
  <c r="N376" i="1"/>
  <c r="N374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0" i="1"/>
  <c r="P326" i="1"/>
  <c r="P322" i="1"/>
  <c r="N321" i="1"/>
  <c r="N337" i="1"/>
  <c r="N333" i="1"/>
  <c r="P410" i="1"/>
  <c r="P406" i="1"/>
  <c r="P370" i="1"/>
  <c r="P366" i="1"/>
  <c r="P354" i="1"/>
  <c r="P350" i="1"/>
  <c r="N340" i="1"/>
  <c r="N336" i="1"/>
  <c r="N332" i="1"/>
  <c r="N327" i="1"/>
  <c r="N323" i="1"/>
  <c r="N372" i="1"/>
  <c r="N401" i="1"/>
  <c r="N397" i="1"/>
  <c r="N393" i="1"/>
  <c r="N389" i="1"/>
  <c r="N385" i="1"/>
  <c r="N381" i="1"/>
  <c r="N377" i="1"/>
  <c r="N412" i="1"/>
  <c r="N408" i="1"/>
  <c r="N404" i="1"/>
  <c r="N331" i="1"/>
  <c r="T150" i="1"/>
  <c r="K311" i="1"/>
  <c r="T148" i="1"/>
  <c r="T149" i="1"/>
  <c r="K312" i="1"/>
  <c r="T162" i="1"/>
  <c r="T165" i="1"/>
  <c r="T178" i="1"/>
  <c r="T180" i="1"/>
  <c r="T181" i="1"/>
  <c r="T179" i="1"/>
  <c r="T151" i="1"/>
  <c r="T175" i="1"/>
  <c r="T177" i="1"/>
  <c r="T171" i="1"/>
  <c r="T166" i="1"/>
  <c r="T159" i="1"/>
  <c r="T155" i="1"/>
  <c r="T174" i="1"/>
  <c r="T176" i="1"/>
  <c r="T146" i="1"/>
  <c r="T147" i="1"/>
  <c r="T170" i="1"/>
  <c r="T163" i="1"/>
  <c r="T158" i="1"/>
  <c r="T154" i="1"/>
  <c r="N126" i="1" l="1"/>
  <c r="O126" i="1"/>
  <c r="P126" i="1"/>
  <c r="N132" i="1"/>
  <c r="O132" i="1"/>
  <c r="P132" i="1"/>
  <c r="N128" i="1"/>
  <c r="O128" i="1"/>
  <c r="P128" i="1"/>
  <c r="N130" i="1"/>
  <c r="O130" i="1"/>
  <c r="P130" i="1"/>
  <c r="N131" i="1"/>
  <c r="O131" i="1"/>
  <c r="P131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27" i="1"/>
  <c r="O127" i="1"/>
  <c r="P127" i="1"/>
  <c r="N140" i="1"/>
  <c r="O140" i="1"/>
  <c r="P140" i="1"/>
  <c r="N141" i="1"/>
  <c r="O141" i="1"/>
  <c r="P141" i="1"/>
  <c r="N129" i="1"/>
  <c r="O129" i="1"/>
  <c r="P129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E126" i="1"/>
  <c r="E132" i="1"/>
  <c r="E128" i="1"/>
  <c r="E130" i="1"/>
  <c r="T130" i="1" s="1"/>
  <c r="E131" i="1"/>
  <c r="E133" i="1"/>
  <c r="E134" i="1"/>
  <c r="E135" i="1"/>
  <c r="E136" i="1"/>
  <c r="E137" i="1"/>
  <c r="E138" i="1"/>
  <c r="E139" i="1"/>
  <c r="E127" i="1"/>
  <c r="E140" i="1"/>
  <c r="E141" i="1"/>
  <c r="E129" i="1"/>
  <c r="E142" i="1"/>
  <c r="E143" i="1"/>
  <c r="E144" i="1"/>
  <c r="E145" i="1"/>
  <c r="C290" i="1"/>
  <c r="K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K297" i="1" s="1"/>
  <c r="C298" i="1"/>
  <c r="C299" i="1"/>
  <c r="K299" i="1" s="1"/>
  <c r="C300" i="1"/>
  <c r="K300" i="1" s="1"/>
  <c r="C301" i="1"/>
  <c r="K301" i="1" s="1"/>
  <c r="C302" i="1"/>
  <c r="K302" i="1" s="1"/>
  <c r="C303" i="1"/>
  <c r="K303" i="1" s="1"/>
  <c r="C304" i="1"/>
  <c r="K304" i="1" s="1"/>
  <c r="C305" i="1"/>
  <c r="K305" i="1" s="1"/>
  <c r="C306" i="1"/>
  <c r="K306" i="1" s="1"/>
  <c r="C307" i="1"/>
  <c r="K307" i="1" s="1"/>
  <c r="C308" i="1"/>
  <c r="K308" i="1" s="1"/>
  <c r="C289" i="1"/>
  <c r="K289" i="1" s="1"/>
  <c r="K298" i="1"/>
  <c r="T144" i="1" l="1"/>
  <c r="T141" i="1"/>
  <c r="T138" i="1"/>
  <c r="T134" i="1"/>
  <c r="T128" i="1"/>
  <c r="T143" i="1"/>
  <c r="T137" i="1"/>
  <c r="T133" i="1"/>
  <c r="T132" i="1"/>
  <c r="T140" i="1"/>
  <c r="T127" i="1"/>
  <c r="T139" i="1"/>
  <c r="T135" i="1"/>
  <c r="T131" i="1"/>
  <c r="T126" i="1"/>
  <c r="T142" i="1"/>
  <c r="T145" i="1"/>
  <c r="T129" i="1"/>
  <c r="T136" i="1"/>
  <c r="F209" i="1"/>
  <c r="J209" i="1" s="1"/>
  <c r="F272" i="1"/>
  <c r="J272" i="1" s="1"/>
  <c r="F273" i="1"/>
  <c r="J273" i="1" s="1"/>
  <c r="F274" i="1"/>
  <c r="J274" i="1" s="1"/>
  <c r="F275" i="1"/>
  <c r="J275" i="1" s="1"/>
  <c r="F276" i="1"/>
  <c r="J276" i="1" s="1"/>
  <c r="F277" i="1"/>
  <c r="J277" i="1" s="1"/>
  <c r="F278" i="1"/>
  <c r="J278" i="1" s="1"/>
  <c r="F279" i="1"/>
  <c r="J279" i="1" s="1"/>
  <c r="F280" i="1"/>
  <c r="J280" i="1" s="1"/>
  <c r="D272" i="1"/>
  <c r="D273" i="1"/>
  <c r="K273" i="1" s="1"/>
  <c r="D274" i="1"/>
  <c r="D275" i="1"/>
  <c r="D276" i="1"/>
  <c r="D277" i="1"/>
  <c r="K277" i="1" s="1"/>
  <c r="D278" i="1"/>
  <c r="D279" i="1"/>
  <c r="D280" i="1"/>
  <c r="J264" i="1"/>
  <c r="F263" i="1"/>
  <c r="J263" i="1" s="1"/>
  <c r="F264" i="1"/>
  <c r="F265" i="1"/>
  <c r="J265" i="1" s="1"/>
  <c r="F266" i="1"/>
  <c r="J266" i="1" s="1"/>
  <c r="F267" i="1"/>
  <c r="J267" i="1" s="1"/>
  <c r="F268" i="1"/>
  <c r="J268" i="1" s="1"/>
  <c r="F269" i="1"/>
  <c r="J269" i="1" s="1"/>
  <c r="F270" i="1"/>
  <c r="J270" i="1" s="1"/>
  <c r="F271" i="1"/>
  <c r="J271" i="1" s="1"/>
  <c r="D263" i="1"/>
  <c r="D264" i="1"/>
  <c r="D265" i="1"/>
  <c r="D266" i="1"/>
  <c r="D267" i="1"/>
  <c r="D268" i="1"/>
  <c r="D269" i="1"/>
  <c r="D270" i="1"/>
  <c r="D271" i="1"/>
  <c r="F254" i="1"/>
  <c r="J254" i="1" s="1"/>
  <c r="F255" i="1"/>
  <c r="F256" i="1"/>
  <c r="F257" i="1"/>
  <c r="F258" i="1"/>
  <c r="J258" i="1" s="1"/>
  <c r="F259" i="1"/>
  <c r="J259" i="1" s="1"/>
  <c r="F260" i="1"/>
  <c r="F261" i="1"/>
  <c r="J261" i="1" s="1"/>
  <c r="F262" i="1"/>
  <c r="J262" i="1" s="1"/>
  <c r="J257" i="1"/>
  <c r="D254" i="1"/>
  <c r="D255" i="1"/>
  <c r="D256" i="1"/>
  <c r="D257" i="1"/>
  <c r="D258" i="1"/>
  <c r="D259" i="1"/>
  <c r="D260" i="1"/>
  <c r="D261" i="1"/>
  <c r="D262" i="1"/>
  <c r="D245" i="1"/>
  <c r="D246" i="1"/>
  <c r="D247" i="1"/>
  <c r="D248" i="1"/>
  <c r="D249" i="1"/>
  <c r="D250" i="1"/>
  <c r="D251" i="1"/>
  <c r="D252" i="1"/>
  <c r="D253" i="1"/>
  <c r="F245" i="1"/>
  <c r="J245" i="1" s="1"/>
  <c r="F246" i="1"/>
  <c r="J246" i="1" s="1"/>
  <c r="F247" i="1"/>
  <c r="J247" i="1" s="1"/>
  <c r="F248" i="1"/>
  <c r="J248" i="1" s="1"/>
  <c r="F249" i="1"/>
  <c r="J249" i="1" s="1"/>
  <c r="F250" i="1"/>
  <c r="F251" i="1"/>
  <c r="J251" i="1" s="1"/>
  <c r="F252" i="1"/>
  <c r="J252" i="1" s="1"/>
  <c r="F253" i="1"/>
  <c r="J253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J242" i="1" s="1"/>
  <c r="F243" i="1"/>
  <c r="J243" i="1" s="1"/>
  <c r="F244" i="1"/>
  <c r="J244" i="1" s="1"/>
  <c r="D236" i="1"/>
  <c r="D237" i="1"/>
  <c r="D238" i="1"/>
  <c r="K238" i="1" s="1"/>
  <c r="D239" i="1"/>
  <c r="D240" i="1"/>
  <c r="D241" i="1"/>
  <c r="D242" i="1"/>
  <c r="K242" i="1" s="1"/>
  <c r="D243" i="1"/>
  <c r="D244" i="1"/>
  <c r="F227" i="1"/>
  <c r="J227" i="1" s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D227" i="1"/>
  <c r="D228" i="1"/>
  <c r="K228" i="1" s="1"/>
  <c r="D229" i="1"/>
  <c r="D230" i="1"/>
  <c r="D231" i="1"/>
  <c r="D232" i="1"/>
  <c r="K232" i="1" s="1"/>
  <c r="D233" i="1"/>
  <c r="D234" i="1"/>
  <c r="D235" i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D218" i="1"/>
  <c r="D219" i="1"/>
  <c r="D220" i="1"/>
  <c r="D221" i="1"/>
  <c r="D222" i="1"/>
  <c r="D223" i="1"/>
  <c r="D224" i="1"/>
  <c r="D225" i="1"/>
  <c r="D226" i="1"/>
  <c r="D210" i="1"/>
  <c r="D211" i="1"/>
  <c r="D212" i="1"/>
  <c r="K212" i="1" s="1"/>
  <c r="D213" i="1"/>
  <c r="D214" i="1"/>
  <c r="D215" i="1"/>
  <c r="D216" i="1"/>
  <c r="K216" i="1" s="1"/>
  <c r="D217" i="1"/>
  <c r="D209" i="1"/>
  <c r="C192" i="1"/>
  <c r="K192" i="1" s="1"/>
  <c r="C193" i="1"/>
  <c r="K193" i="1" s="1"/>
  <c r="C195" i="1"/>
  <c r="K195" i="1" s="1"/>
  <c r="C197" i="1"/>
  <c r="K197" i="1" s="1"/>
  <c r="C196" i="1"/>
  <c r="K196" i="1" s="1"/>
  <c r="C194" i="1"/>
  <c r="K194" i="1" s="1"/>
  <c r="C199" i="1"/>
  <c r="K199" i="1" s="1"/>
  <c r="C198" i="1"/>
  <c r="K198" i="1" s="1"/>
  <c r="C203" i="1"/>
  <c r="K203" i="1" s="1"/>
  <c r="C202" i="1"/>
  <c r="K202" i="1" s="1"/>
  <c r="C201" i="1"/>
  <c r="K201" i="1" s="1"/>
  <c r="C200" i="1"/>
  <c r="K200" i="1" s="1"/>
  <c r="C205" i="1"/>
  <c r="K205" i="1" s="1"/>
  <c r="C204" i="1"/>
  <c r="K204" i="1" s="1"/>
  <c r="C186" i="1"/>
  <c r="K186" i="1" s="1"/>
  <c r="C190" i="1"/>
  <c r="K190" i="1" s="1"/>
  <c r="C191" i="1"/>
  <c r="K191" i="1" s="1"/>
  <c r="C188" i="1"/>
  <c r="K188" i="1" s="1"/>
  <c r="C187" i="1"/>
  <c r="K187" i="1" s="1"/>
  <c r="C185" i="1"/>
  <c r="K185" i="1" s="1"/>
  <c r="C189" i="1"/>
  <c r="K189" i="1" s="1"/>
  <c r="C184" i="1"/>
  <c r="K184" i="1" s="1"/>
  <c r="K268" i="1" l="1"/>
  <c r="K264" i="1"/>
  <c r="K224" i="1"/>
  <c r="K220" i="1"/>
  <c r="K235" i="1"/>
  <c r="K231" i="1"/>
  <c r="K227" i="1"/>
  <c r="K250" i="1"/>
  <c r="K261" i="1"/>
  <c r="K257" i="1"/>
  <c r="K270" i="1"/>
  <c r="K266" i="1"/>
  <c r="K226" i="1"/>
  <c r="K215" i="1"/>
  <c r="K211" i="1"/>
  <c r="K259" i="1"/>
  <c r="K255" i="1"/>
  <c r="K209" i="1"/>
  <c r="K223" i="1"/>
  <c r="K219" i="1"/>
  <c r="K234" i="1"/>
  <c r="K230" i="1"/>
  <c r="K244" i="1"/>
  <c r="K240" i="1"/>
  <c r="K279" i="1"/>
  <c r="K275" i="1"/>
  <c r="K280" i="1"/>
  <c r="K276" i="1"/>
  <c r="K272" i="1"/>
  <c r="K243" i="1"/>
  <c r="K239" i="1"/>
  <c r="K252" i="1"/>
  <c r="K248" i="1"/>
  <c r="K262" i="1"/>
  <c r="K258" i="1"/>
  <c r="K254" i="1"/>
  <c r="K269" i="1"/>
  <c r="K265" i="1"/>
  <c r="K251" i="1"/>
  <c r="K247" i="1"/>
  <c r="K241" i="1"/>
  <c r="K237" i="1"/>
  <c r="K260" i="1"/>
  <c r="K256" i="1"/>
  <c r="K271" i="1"/>
  <c r="K267" i="1"/>
  <c r="K263" i="1"/>
  <c r="K278" i="1"/>
  <c r="K274" i="1"/>
  <c r="K225" i="1"/>
  <c r="K221" i="1"/>
  <c r="K236" i="1"/>
  <c r="K246" i="1"/>
  <c r="K222" i="1"/>
  <c r="K218" i="1"/>
  <c r="K214" i="1"/>
  <c r="K210" i="1"/>
  <c r="J226" i="1"/>
  <c r="K253" i="1"/>
  <c r="K249" i="1"/>
  <c r="K245" i="1"/>
  <c r="K233" i="1"/>
  <c r="K229" i="1"/>
  <c r="K217" i="1"/>
  <c r="K213" i="1"/>
  <c r="J250" i="1"/>
  <c r="J256" i="1"/>
  <c r="J255" i="1"/>
  <c r="J260" i="1"/>
  <c r="N109" i="1"/>
  <c r="O109" i="1"/>
  <c r="P109" i="1"/>
  <c r="N107" i="1"/>
  <c r="O107" i="1"/>
  <c r="P107" i="1"/>
  <c r="N106" i="1"/>
  <c r="O106" i="1"/>
  <c r="P106" i="1"/>
  <c r="N108" i="1"/>
  <c r="O108" i="1"/>
  <c r="P108" i="1"/>
  <c r="N111" i="1"/>
  <c r="O111" i="1"/>
  <c r="P111" i="1"/>
  <c r="N113" i="1"/>
  <c r="O113" i="1"/>
  <c r="P113" i="1"/>
  <c r="N112" i="1"/>
  <c r="O112" i="1"/>
  <c r="P112" i="1"/>
  <c r="N110" i="1"/>
  <c r="O110" i="1"/>
  <c r="P110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E109" i="1"/>
  <c r="E107" i="1"/>
  <c r="E106" i="1"/>
  <c r="E108" i="1"/>
  <c r="E111" i="1"/>
  <c r="E113" i="1"/>
  <c r="E112" i="1"/>
  <c r="E110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N99" i="1"/>
  <c r="O99" i="1"/>
  <c r="P99" i="1"/>
  <c r="N98" i="1"/>
  <c r="O98" i="1"/>
  <c r="P98" i="1"/>
  <c r="N100" i="1"/>
  <c r="O100" i="1"/>
  <c r="P100" i="1"/>
  <c r="N103" i="1"/>
  <c r="O103" i="1"/>
  <c r="P103" i="1"/>
  <c r="N101" i="1"/>
  <c r="O101" i="1"/>
  <c r="P101" i="1"/>
  <c r="N102" i="1"/>
  <c r="O102" i="1"/>
  <c r="P102" i="1"/>
  <c r="N104" i="1"/>
  <c r="O104" i="1"/>
  <c r="P104" i="1"/>
  <c r="N105" i="1"/>
  <c r="O105" i="1"/>
  <c r="P105" i="1"/>
  <c r="E99" i="1"/>
  <c r="E98" i="1"/>
  <c r="E100" i="1"/>
  <c r="E103" i="1"/>
  <c r="E101" i="1"/>
  <c r="E102" i="1"/>
  <c r="E104" i="1"/>
  <c r="E105" i="1"/>
  <c r="N96" i="1"/>
  <c r="O96" i="1"/>
  <c r="P96" i="1"/>
  <c r="N95" i="1"/>
  <c r="O95" i="1"/>
  <c r="P95" i="1"/>
  <c r="N97" i="1"/>
  <c r="O97" i="1"/>
  <c r="P97" i="1"/>
  <c r="N94" i="1"/>
  <c r="O94" i="1"/>
  <c r="P94" i="1"/>
  <c r="E96" i="1"/>
  <c r="E95" i="1"/>
  <c r="E97" i="1"/>
  <c r="E94" i="1"/>
  <c r="N93" i="1"/>
  <c r="O93" i="1"/>
  <c r="P93" i="1"/>
  <c r="N92" i="1"/>
  <c r="O92" i="1"/>
  <c r="P92" i="1"/>
  <c r="E93" i="1"/>
  <c r="E92" i="1"/>
  <c r="N85" i="1"/>
  <c r="O85" i="1"/>
  <c r="N86" i="1"/>
  <c r="O86" i="1"/>
  <c r="N89" i="1"/>
  <c r="O89" i="1"/>
  <c r="N87" i="1"/>
  <c r="O87" i="1"/>
  <c r="N90" i="1"/>
  <c r="O90" i="1"/>
  <c r="N88" i="1"/>
  <c r="O88" i="1"/>
  <c r="N91" i="1"/>
  <c r="O91" i="1"/>
  <c r="O84" i="1"/>
  <c r="N84" i="1"/>
  <c r="E85" i="1"/>
  <c r="E86" i="1"/>
  <c r="E89" i="1"/>
  <c r="E87" i="1"/>
  <c r="E90" i="1"/>
  <c r="E88" i="1"/>
  <c r="E91" i="1"/>
  <c r="P85" i="1"/>
  <c r="P86" i="1"/>
  <c r="P89" i="1"/>
  <c r="P87" i="1"/>
  <c r="P90" i="1"/>
  <c r="P88" i="1"/>
  <c r="P91" i="1"/>
  <c r="P84" i="1"/>
  <c r="E84" i="1"/>
  <c r="T90" i="1" l="1"/>
  <c r="T91" i="1"/>
  <c r="T96" i="1"/>
  <c r="T101" i="1"/>
  <c r="T99" i="1"/>
  <c r="T122" i="1"/>
  <c r="T118" i="1"/>
  <c r="T114" i="1"/>
  <c r="T111" i="1"/>
  <c r="T109" i="1"/>
  <c r="T84" i="1"/>
  <c r="T87" i="1"/>
  <c r="T94" i="1"/>
  <c r="T105" i="1"/>
  <c r="T103" i="1"/>
  <c r="T125" i="1"/>
  <c r="T121" i="1"/>
  <c r="T117" i="1"/>
  <c r="T110" i="1"/>
  <c r="T108" i="1"/>
  <c r="T85" i="1"/>
  <c r="T95" i="1"/>
  <c r="T123" i="1"/>
  <c r="T119" i="1"/>
  <c r="T115" i="1"/>
  <c r="T107" i="1"/>
  <c r="T92" i="1"/>
  <c r="T89" i="1"/>
  <c r="T93" i="1"/>
  <c r="T97" i="1"/>
  <c r="T104" i="1"/>
  <c r="T100" i="1"/>
  <c r="T124" i="1"/>
  <c r="T120" i="1"/>
  <c r="T116" i="1"/>
  <c r="T112" i="1"/>
  <c r="T106" i="1"/>
  <c r="T88" i="1"/>
  <c r="T86" i="1"/>
  <c r="T102" i="1"/>
  <c r="T98" i="1"/>
  <c r="T113" i="1"/>
  <c r="C80" i="1"/>
  <c r="K80" i="1" s="1"/>
  <c r="C79" i="1"/>
  <c r="K79" i="1" s="1"/>
  <c r="C78" i="1"/>
  <c r="K78" i="1" s="1"/>
  <c r="C76" i="1"/>
  <c r="K76" i="1" s="1"/>
  <c r="C75" i="1"/>
  <c r="K75" i="1" s="1"/>
  <c r="C77" i="1"/>
  <c r="K77" i="1" s="1"/>
  <c r="C74" i="1"/>
  <c r="C73" i="1"/>
  <c r="C72" i="1"/>
  <c r="C71" i="1"/>
  <c r="C70" i="1"/>
  <c r="C69" i="1"/>
  <c r="K69" i="1" s="1"/>
  <c r="C68" i="1"/>
  <c r="K68" i="1" s="1"/>
  <c r="D72" i="1"/>
  <c r="D73" i="1"/>
  <c r="D74" i="1"/>
  <c r="D71" i="1"/>
  <c r="D70" i="1"/>
  <c r="D65" i="1"/>
  <c r="D64" i="1"/>
  <c r="D63" i="1"/>
  <c r="D62" i="1"/>
  <c r="K71" i="1" l="1"/>
  <c r="K70" i="1"/>
  <c r="K73" i="1"/>
  <c r="K72" i="1"/>
  <c r="K74" i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19" i="1"/>
  <c r="K19" i="1" s="1"/>
  <c r="K286" i="1"/>
  <c r="K285" i="1"/>
  <c r="K284" i="1"/>
  <c r="K283" i="1"/>
  <c r="C9" i="1" l="1"/>
  <c r="K9" i="1" s="1"/>
  <c r="C8" i="1"/>
  <c r="K8" i="1" s="1"/>
  <c r="C7" i="1"/>
  <c r="K7" i="1" s="1"/>
  <c r="C2" i="1"/>
  <c r="C65" i="1"/>
  <c r="K65" i="1" s="1"/>
  <c r="C64" i="1"/>
  <c r="K64" i="1" s="1"/>
  <c r="C63" i="1"/>
  <c r="K63" i="1" s="1"/>
  <c r="C62" i="1"/>
  <c r="K62" i="1" s="1"/>
  <c r="C17" i="1" l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K11" i="1" s="1"/>
  <c r="D5" i="1"/>
  <c r="D4" i="1"/>
  <c r="D3" i="1"/>
  <c r="D2" i="1"/>
  <c r="K2" i="1" s="1"/>
  <c r="C3" i="1"/>
  <c r="C4" i="1"/>
  <c r="K4" i="1" s="1"/>
  <c r="C5" i="1"/>
  <c r="K5" i="1" l="1"/>
  <c r="K3" i="1"/>
</calcChain>
</file>

<file path=xl/comments1.xml><?xml version="1.0" encoding="utf-8"?>
<comments xmlns="http://schemas.openxmlformats.org/spreadsheetml/2006/main">
  <authors>
    <author>Raphael Tourneur</author>
  </authors>
  <commentList>
    <comment ref="A67" authorId="0" shapeId="0">
      <text>
        <r>
          <rPr>
            <b/>
            <sz val="9"/>
            <color indexed="81"/>
            <rFont val="Tahoma"/>
            <family val="2"/>
          </rPr>
          <t>Ajouter les packs lieutenants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Voir les packs héros et monstres manquants ou incomplets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Ajouter les compétences des classes des extensions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Ajouter les traits</t>
        </r>
      </text>
    </comment>
  </commentList>
</comments>
</file>

<file path=xl/sharedStrings.xml><?xml version="1.0" encoding="utf-8"?>
<sst xmlns="http://schemas.openxmlformats.org/spreadsheetml/2006/main" count="2148" uniqueCount="612">
  <si>
    <t>Warrior</t>
  </si>
  <si>
    <t>Healer</t>
  </si>
  <si>
    <t>Mage</t>
  </si>
  <si>
    <t>Scout</t>
  </si>
  <si>
    <t>ARCHETYPE</t>
  </si>
  <si>
    <t>NAME</t>
  </si>
  <si>
    <t>MESSAGE_CODE</t>
  </si>
  <si>
    <t>ICON</t>
  </si>
  <si>
    <t>Attack</t>
  </si>
  <si>
    <t>Power</t>
  </si>
  <si>
    <t>Defense</t>
  </si>
  <si>
    <t>DICE_TYPE</t>
  </si>
  <si>
    <t>DICE</t>
  </si>
  <si>
    <t>Blue</t>
  </si>
  <si>
    <t>Red</t>
  </si>
  <si>
    <t>Yellow</t>
  </si>
  <si>
    <t>Green</t>
  </si>
  <si>
    <t>Brown</t>
  </si>
  <si>
    <t>Grey</t>
  </si>
  <si>
    <t>Black</t>
  </si>
  <si>
    <t>DICE_SIDE</t>
  </si>
  <si>
    <t>SIDE</t>
  </si>
  <si>
    <t>RANGE</t>
  </si>
  <si>
    <t>SURGE</t>
  </si>
  <si>
    <t>HEART</t>
  </si>
  <si>
    <t>true</t>
  </si>
  <si>
    <t>MISS</t>
  </si>
  <si>
    <t>SHIELD</t>
  </si>
  <si>
    <t>HERO</t>
  </si>
  <si>
    <t>SPEED</t>
  </si>
  <si>
    <t>HEALTH</t>
  </si>
  <si>
    <t>STAMINA</t>
  </si>
  <si>
    <t>DEFENSE</t>
  </si>
  <si>
    <t>MIGHT</t>
  </si>
  <si>
    <t>KNOWLEDGE</t>
  </si>
  <si>
    <t>WILLPOWER</t>
  </si>
  <si>
    <t>AWARENESS</t>
  </si>
  <si>
    <t>Might</t>
  </si>
  <si>
    <t>Knowledge</t>
  </si>
  <si>
    <t>Willpower</t>
  </si>
  <si>
    <t>Awareness</t>
  </si>
  <si>
    <t>ATTRIBUTE</t>
  </si>
  <si>
    <t>ABILITY</t>
  </si>
  <si>
    <t>EXPANSION</t>
  </si>
  <si>
    <t>IMAGE</t>
  </si>
  <si>
    <t>EXPERIENCE</t>
  </si>
  <si>
    <t>COST</t>
  </si>
  <si>
    <t>SKILL</t>
  </si>
  <si>
    <t>CLASS</t>
  </si>
  <si>
    <t>ITEM_TYPE</t>
  </si>
  <si>
    <t>Class</t>
  </si>
  <si>
    <t>Relic</t>
  </si>
  <si>
    <t>Act1</t>
  </si>
  <si>
    <t>Act2</t>
  </si>
  <si>
    <t>ITEM</t>
  </si>
  <si>
    <t>SEARCH</t>
  </si>
  <si>
    <t>TRAIT</t>
  </si>
  <si>
    <t>GOLD</t>
  </si>
  <si>
    <t>ATTACK_TYPE</t>
  </si>
  <si>
    <t>SEARCH_TRAIT</t>
  </si>
  <si>
    <t>ITEM_TRAIT</t>
  </si>
  <si>
    <t>ITEM_DICE</t>
  </si>
  <si>
    <t>OVERLORD</t>
  </si>
  <si>
    <t>COUNT</t>
  </si>
  <si>
    <t>INDEX</t>
  </si>
  <si>
    <t>D2E</t>
  </si>
  <si>
    <t>LoR</t>
  </si>
  <si>
    <t>DCK</t>
  </si>
  <si>
    <t>SoN</t>
  </si>
  <si>
    <t>MoR</t>
  </si>
  <si>
    <t>CoD</t>
  </si>
  <si>
    <t>GoD</t>
  </si>
  <si>
    <t>VoD</t>
  </si>
  <si>
    <t>LotW</t>
  </si>
  <si>
    <t>TT</t>
  </si>
  <si>
    <t>CotF</t>
  </si>
  <si>
    <t>OotO</t>
  </si>
  <si>
    <t>BotW</t>
  </si>
  <si>
    <t>Lair_of_the_Wyrm</t>
  </si>
  <si>
    <t>Labyrinth_of_Ruin</t>
  </si>
  <si>
    <t>The_Trollfens</t>
  </si>
  <si>
    <t>Shadow_of_Nerekhall</t>
  </si>
  <si>
    <t>Manor_of_Ravens</t>
  </si>
  <si>
    <t>Crusade_of_the_Forgotten</t>
  </si>
  <si>
    <t>Oath_of_the_Outcast</t>
  </si>
  <si>
    <t>Crown_of_Destiny</t>
  </si>
  <si>
    <t>Guardians_of_Deephall</t>
  </si>
  <si>
    <t>Visions_of_Dawn</t>
  </si>
  <si>
    <t>Bonds_of_the_Wild</t>
  </si>
  <si>
    <t>Ashrian</t>
  </si>
  <si>
    <t>Avric Albright</t>
  </si>
  <si>
    <t>Avric</t>
  </si>
  <si>
    <t>Grisban the Thirsty</t>
  </si>
  <si>
    <t>Syndrael</t>
  </si>
  <si>
    <t>Grisban</t>
  </si>
  <si>
    <t>Jain Fairwood</t>
  </si>
  <si>
    <t>Tomble Burrowell</t>
  </si>
  <si>
    <t>Leoric of the Book</t>
  </si>
  <si>
    <t>Widow Tarha</t>
  </si>
  <si>
    <t>Jain</t>
  </si>
  <si>
    <t>Tomble</t>
  </si>
  <si>
    <t>Leoric</t>
  </si>
  <si>
    <t>Tarha</t>
  </si>
  <si>
    <t>Reynhart the Worthy</t>
  </si>
  <si>
    <t>High Mage Quellen</t>
  </si>
  <si>
    <t>Reynhart</t>
  </si>
  <si>
    <t>Quellen</t>
  </si>
  <si>
    <t>Pathfinder Durik</t>
  </si>
  <si>
    <t>Logan Lashley</t>
  </si>
  <si>
    <t>Ulma Grimstone</t>
  </si>
  <si>
    <t>Dezra the Vile</t>
  </si>
  <si>
    <t>Durik</t>
  </si>
  <si>
    <t>Logan</t>
  </si>
  <si>
    <t>Ulma</t>
  </si>
  <si>
    <t>Dezra</t>
  </si>
  <si>
    <t>Roganna the Shade</t>
  </si>
  <si>
    <t>Augur Grison</t>
  </si>
  <si>
    <t>Orkell the Swift</t>
  </si>
  <si>
    <t>Tinashi the Wanderer</t>
  </si>
  <si>
    <t>Ravaella Lightfoot</t>
  </si>
  <si>
    <t>Rendiel</t>
  </si>
  <si>
    <t>Alys Raine</t>
  </si>
  <si>
    <t>Thaiden Mistpeak</t>
  </si>
  <si>
    <t>Roganna</t>
  </si>
  <si>
    <t>Augur</t>
  </si>
  <si>
    <t>Orkell</t>
  </si>
  <si>
    <t>Tinashi</t>
  </si>
  <si>
    <t>Ravaella</t>
  </si>
  <si>
    <t>Alys</t>
  </si>
  <si>
    <t>Thaiden</t>
  </si>
  <si>
    <t>Trenloe the Strong</t>
  </si>
  <si>
    <t>Laurel of Bloodwood</t>
  </si>
  <si>
    <t>Elder Mok</t>
  </si>
  <si>
    <t>Shiver</t>
  </si>
  <si>
    <t>Corbin</t>
  </si>
  <si>
    <t>Lindel</t>
  </si>
  <si>
    <t>Jaes the Exile</t>
  </si>
  <si>
    <t>Brother Gherinn</t>
  </si>
  <si>
    <t>Andira Runehand</t>
  </si>
  <si>
    <t>Astarra</t>
  </si>
  <si>
    <t>Tahlia</t>
  </si>
  <si>
    <t>Thetherys</t>
  </si>
  <si>
    <t>Lord Hauwthorne</t>
  </si>
  <si>
    <t>Mordrog</t>
  </si>
  <si>
    <t>Sahla</t>
  </si>
  <si>
    <t>Silhouette</t>
  </si>
  <si>
    <t>Ispher</t>
  </si>
  <si>
    <t>Master Thorn</t>
  </si>
  <si>
    <t>Nara the Fang</t>
  </si>
  <si>
    <t>Sir Valadir</t>
  </si>
  <si>
    <t>Trenloe</t>
  </si>
  <si>
    <t>Laurel</t>
  </si>
  <si>
    <t>Mok</t>
  </si>
  <si>
    <t>Jaes</t>
  </si>
  <si>
    <t>Gherinn</t>
  </si>
  <si>
    <t>Andira</t>
  </si>
  <si>
    <t>Hauwthorne</t>
  </si>
  <si>
    <t>Thorn</t>
  </si>
  <si>
    <t>Nara</t>
  </si>
  <si>
    <t>Valadir</t>
  </si>
  <si>
    <t>Berserker</t>
  </si>
  <si>
    <t>Knight</t>
  </si>
  <si>
    <t>Thief</t>
  </si>
  <si>
    <t>Wildlander</t>
  </si>
  <si>
    <t>Runemaster</t>
  </si>
  <si>
    <t>Necromancer</t>
  </si>
  <si>
    <t>Disciple</t>
  </si>
  <si>
    <t>Spiritspeaker</t>
  </si>
  <si>
    <t>Champion</t>
  </si>
  <si>
    <t>Geomancer</t>
  </si>
  <si>
    <t>Beastmaster</t>
  </si>
  <si>
    <t>Treasure Hunter</t>
  </si>
  <si>
    <t>Hexer</t>
  </si>
  <si>
    <t>Apothecary</t>
  </si>
  <si>
    <t>TreasureHunter</t>
  </si>
  <si>
    <t>Skirmisher</t>
  </si>
  <si>
    <t>Stalker</t>
  </si>
  <si>
    <t>Prophet</t>
  </si>
  <si>
    <t>Shadow Walker</t>
  </si>
  <si>
    <t>Conjurer</t>
  </si>
  <si>
    <t>Bard</t>
  </si>
  <si>
    <t>Marshal</t>
  </si>
  <si>
    <t>Bounty Hunter</t>
  </si>
  <si>
    <t>ShadowWalker</t>
  </si>
  <si>
    <t>BountyHunter</t>
  </si>
  <si>
    <t>Rage</t>
  </si>
  <si>
    <t>X</t>
  </si>
  <si>
    <t>Brute</t>
  </si>
  <si>
    <t>Counter Attack</t>
  </si>
  <si>
    <t>Cripple</t>
  </si>
  <si>
    <t>Charge</t>
  </si>
  <si>
    <t>Weapon Mastery</t>
  </si>
  <si>
    <t>Whirlwind</t>
  </si>
  <si>
    <t>Death Rage</t>
  </si>
  <si>
    <t>Execute</t>
  </si>
  <si>
    <t>CounterAttack</t>
  </si>
  <si>
    <t>WeaponMastery</t>
  </si>
  <si>
    <t>DeathRage</t>
  </si>
  <si>
    <t>Oath of Honor</t>
  </si>
  <si>
    <t>Advance</t>
  </si>
  <si>
    <t>Challenge</t>
  </si>
  <si>
    <t>Defend</t>
  </si>
  <si>
    <t>Defense Training</t>
  </si>
  <si>
    <t>Guard</t>
  </si>
  <si>
    <t>Shield Slam</t>
  </si>
  <si>
    <t>Inspiration</t>
  </si>
  <si>
    <t>Stalwart</t>
  </si>
  <si>
    <t>OathofHonor</t>
  </si>
  <si>
    <t>DefenseTraining</t>
  </si>
  <si>
    <t>ShieldSlam</t>
  </si>
  <si>
    <t>Greedy</t>
  </si>
  <si>
    <t>Appraisal</t>
  </si>
  <si>
    <t>Dirty Tricks</t>
  </si>
  <si>
    <t>Sneakly</t>
  </si>
  <si>
    <t>Caltrops</t>
  </si>
  <si>
    <t>Tumble</t>
  </si>
  <si>
    <t>Unseen</t>
  </si>
  <si>
    <t>Bushwhack</t>
  </si>
  <si>
    <t>Lurk</t>
  </si>
  <si>
    <t>DirtyTricks</t>
  </si>
  <si>
    <t>Nimble</t>
  </si>
  <si>
    <t>Accurate</t>
  </si>
  <si>
    <t>Danger Sense</t>
  </si>
  <si>
    <t>Eagle Eyes</t>
  </si>
  <si>
    <t>Bow Mastery</t>
  </si>
  <si>
    <t>First Strike</t>
  </si>
  <si>
    <t>Fleet of Foot</t>
  </si>
  <si>
    <t>Black Arrow</t>
  </si>
  <si>
    <t>Running Shot</t>
  </si>
  <si>
    <t>DangerSense</t>
  </si>
  <si>
    <t>EagleEyes</t>
  </si>
  <si>
    <t>BowMastery</t>
  </si>
  <si>
    <t>FirstStrike</t>
  </si>
  <si>
    <t>FleetofFoot</t>
  </si>
  <si>
    <t>BlackArrow</t>
  </si>
  <si>
    <t>RunningShot</t>
  </si>
  <si>
    <t>Runic Knowledge</t>
  </si>
  <si>
    <t>Exploding Rune</t>
  </si>
  <si>
    <t>Ghost Armor</t>
  </si>
  <si>
    <t>Inscribe Rune</t>
  </si>
  <si>
    <t>Iron Will</t>
  </si>
  <si>
    <t>Rune Mastery</t>
  </si>
  <si>
    <t>Runic Sorcery</t>
  </si>
  <si>
    <t>Break the Rune</t>
  </si>
  <si>
    <t>Quick Casting</t>
  </si>
  <si>
    <t>RunicKnowledge</t>
  </si>
  <si>
    <t>ExplodingRune</t>
  </si>
  <si>
    <t>GhostArmor</t>
  </si>
  <si>
    <t>InscribeRune</t>
  </si>
  <si>
    <t>IronWill</t>
  </si>
  <si>
    <t>RuneMastery</t>
  </si>
  <si>
    <t>RunicSorcery</t>
  </si>
  <si>
    <t>BreaktheRune</t>
  </si>
  <si>
    <t>QuickCasting</t>
  </si>
  <si>
    <t>Raise Dead</t>
  </si>
  <si>
    <t>Corpse Blast</t>
  </si>
  <si>
    <t>Deathly Haste</t>
  </si>
  <si>
    <t>Fury of Undeath</t>
  </si>
  <si>
    <t>Dark Pact</t>
  </si>
  <si>
    <t>Undead Might</t>
  </si>
  <si>
    <t>Vampiric Blood</t>
  </si>
  <si>
    <t>Army of Death</t>
  </si>
  <si>
    <t>Dying Command</t>
  </si>
  <si>
    <t>RaiseDead</t>
  </si>
  <si>
    <t>CorpseBlast</t>
  </si>
  <si>
    <t>DeathlyHaste</t>
  </si>
  <si>
    <t>FuryofUndeath</t>
  </si>
  <si>
    <t>DarkPact</t>
  </si>
  <si>
    <t>UndeadMight</t>
  </si>
  <si>
    <t>VampiricBlood</t>
  </si>
  <si>
    <t>ArmyofDeath</t>
  </si>
  <si>
    <t>DyingCommand</t>
  </si>
  <si>
    <t>Prayer of Healing</t>
  </si>
  <si>
    <t>Armor of Faith</t>
  </si>
  <si>
    <t>Blessed Strike</t>
  </si>
  <si>
    <t>Cleansing Touch</t>
  </si>
  <si>
    <t>Divine Fury</t>
  </si>
  <si>
    <t>Prayer of Peace</t>
  </si>
  <si>
    <t>Time of Need</t>
  </si>
  <si>
    <t>Holy Power</t>
  </si>
  <si>
    <t>Radiant Light</t>
  </si>
  <si>
    <t>PrayerofHealing</t>
  </si>
  <si>
    <t>ArmorofFaith</t>
  </si>
  <si>
    <t>BlessedStrike</t>
  </si>
  <si>
    <t>CleansingTouch</t>
  </si>
  <si>
    <t>DivineFury</t>
  </si>
  <si>
    <t>PrayerofPeace</t>
  </si>
  <si>
    <t>TimeofNeed</t>
  </si>
  <si>
    <t>HolyPower</t>
  </si>
  <si>
    <t>RadiantLight</t>
  </si>
  <si>
    <t>Stoneskin</t>
  </si>
  <si>
    <t>Drain Spirit</t>
  </si>
  <si>
    <t>Healing Rain</t>
  </si>
  <si>
    <t>Shared Pain</t>
  </si>
  <si>
    <t>Cloud of Mist</t>
  </si>
  <si>
    <t>Nature's Bounty</t>
  </si>
  <si>
    <t>Tempest</t>
  </si>
  <si>
    <t>Ancestor Spirits</t>
  </si>
  <si>
    <t>Vigor</t>
  </si>
  <si>
    <t>DrainSpirit</t>
  </si>
  <si>
    <t>HealingRain</t>
  </si>
  <si>
    <t>SharedPain</t>
  </si>
  <si>
    <t>CloudofMist</t>
  </si>
  <si>
    <t>NaturesBounty</t>
  </si>
  <si>
    <t>AncestorSpirits</t>
  </si>
  <si>
    <t>RULE_CODE</t>
  </si>
  <si>
    <t>Rune</t>
  </si>
  <si>
    <t>Magic</t>
  </si>
  <si>
    <t>Staff</t>
  </si>
  <si>
    <t>Axe</t>
  </si>
  <si>
    <t>Hammer</t>
  </si>
  <si>
    <t>Bow</t>
  </si>
  <si>
    <t>Blade</t>
  </si>
  <si>
    <t>Exotic</t>
  </si>
  <si>
    <t>Helmet</t>
  </si>
  <si>
    <t>Ring</t>
  </si>
  <si>
    <t>Trinket</t>
  </si>
  <si>
    <t>Light Armor</t>
  </si>
  <si>
    <t>Shield</t>
  </si>
  <si>
    <t>Heavy Armor</t>
  </si>
  <si>
    <t>Cloak</t>
  </si>
  <si>
    <t>Item</t>
  </si>
  <si>
    <t>Potion</t>
  </si>
  <si>
    <t>Special</t>
  </si>
  <si>
    <t>Boots</t>
  </si>
  <si>
    <t>Book</t>
  </si>
  <si>
    <t>HeavyArmor</t>
  </si>
  <si>
    <t>LightArmor</t>
  </si>
  <si>
    <t>Bogran the Shadow</t>
  </si>
  <si>
    <t>Grey Ker</t>
  </si>
  <si>
    <t>Landrec the Wise</t>
  </si>
  <si>
    <t>Lyssa</t>
  </si>
  <si>
    <t>Mad Carthos</t>
  </si>
  <si>
    <t>One Fist</t>
  </si>
  <si>
    <t>Red Scorpion</t>
  </si>
  <si>
    <t>Ronan of the Wild</t>
  </si>
  <si>
    <t>Steelhorns</t>
  </si>
  <si>
    <t>Varikas the Dead</t>
  </si>
  <si>
    <t>Vyrah the Falconer</t>
  </si>
  <si>
    <t>Bogran</t>
  </si>
  <si>
    <t>Ker</t>
  </si>
  <si>
    <t>Landrec</t>
  </si>
  <si>
    <t>Carthos</t>
  </si>
  <si>
    <t>OneFist</t>
  </si>
  <si>
    <t>RedScorpion</t>
  </si>
  <si>
    <t>Ronan</t>
  </si>
  <si>
    <t>Varikas</t>
  </si>
  <si>
    <t>Vyrah</t>
  </si>
  <si>
    <t>ABILITY_CODE</t>
  </si>
  <si>
    <t>FEAT_CODE</t>
  </si>
  <si>
    <t>Brother Glyr</t>
  </si>
  <si>
    <t>Nanok of the Blade</t>
  </si>
  <si>
    <t>Aurim</t>
  </si>
  <si>
    <t>Eliam</t>
  </si>
  <si>
    <t>Arvel Worldwalker</t>
  </si>
  <si>
    <t xml:space="preserve">Karnon </t>
  </si>
  <si>
    <t>Laughin Buldar</t>
  </si>
  <si>
    <t>Okaluk and Rakash</t>
  </si>
  <si>
    <t>Zyla</t>
  </si>
  <si>
    <t>Jonas the Kind</t>
  </si>
  <si>
    <t>Truthseer Kel</t>
  </si>
  <si>
    <t>Tobin Farslayer</t>
  </si>
  <si>
    <t>Challara</t>
  </si>
  <si>
    <t>Hugo the Glorious</t>
  </si>
  <si>
    <t>Krutsbeck</t>
  </si>
  <si>
    <t>Tatianna</t>
  </si>
  <si>
    <t>Kirga</t>
  </si>
  <si>
    <t>Glyr</t>
  </si>
  <si>
    <t>Nanok</t>
  </si>
  <si>
    <t>Arvel</t>
  </si>
  <si>
    <t>Buldar</t>
  </si>
  <si>
    <t>Okaluk</t>
  </si>
  <si>
    <t>Jonas</t>
  </si>
  <si>
    <t>Kel</t>
  </si>
  <si>
    <t>Tobin</t>
  </si>
  <si>
    <t>Hugo</t>
  </si>
  <si>
    <t>Treaty_of_Champions</t>
  </si>
  <si>
    <t>ToC</t>
  </si>
  <si>
    <t>One Hand</t>
  </si>
  <si>
    <t>Two Hands</t>
  </si>
  <si>
    <t>Armor</t>
  </si>
  <si>
    <t>Other</t>
  </si>
  <si>
    <t>OneHand</t>
  </si>
  <si>
    <t>TwoHands</t>
  </si>
  <si>
    <t>EQUIPMENT</t>
  </si>
  <si>
    <t>Iron Longsword</t>
  </si>
  <si>
    <t>Chipped Greataxe</t>
  </si>
  <si>
    <t>Iron Mace</t>
  </si>
  <si>
    <t>Oak Staff</t>
  </si>
  <si>
    <t>Arcane Bolt</t>
  </si>
  <si>
    <t>Yew Shortbow</t>
  </si>
  <si>
    <t>Throwing Knives</t>
  </si>
  <si>
    <t>Lucky Charm</t>
  </si>
  <si>
    <t>Worn Greatsword</t>
  </si>
  <si>
    <t>Horn of Courage</t>
  </si>
  <si>
    <t>Stasis Rune</t>
  </si>
  <si>
    <t>Leather Whip</t>
  </si>
  <si>
    <t>Smoking Vials</t>
  </si>
  <si>
    <t>Hunting Spear</t>
  </si>
  <si>
    <t>Skinning Knife</t>
  </si>
  <si>
    <t>Staff of the Grave</t>
  </si>
  <si>
    <t>Melee</t>
  </si>
  <si>
    <t>Ranged</t>
  </si>
  <si>
    <t>Knight Wooden Shield</t>
  </si>
  <si>
    <t>Disciple Wooden Shield</t>
  </si>
  <si>
    <t>IronLongsword</t>
  </si>
  <si>
    <t>KnightWoodenShield</t>
  </si>
  <si>
    <t>ChippedGreataxe</t>
  </si>
  <si>
    <t>IronMace</t>
  </si>
  <si>
    <t>DiscipleWoodenShield</t>
  </si>
  <si>
    <t>OakStaff</t>
  </si>
  <si>
    <t>ArcaneBolt</t>
  </si>
  <si>
    <t>ReapersScythe</t>
  </si>
  <si>
    <t>YewShortbow</t>
  </si>
  <si>
    <t>ThrowingKnives</t>
  </si>
  <si>
    <t>LuckyCharm</t>
  </si>
  <si>
    <t>WornGreatsword</t>
  </si>
  <si>
    <t>HornofCourage</t>
  </si>
  <si>
    <t>StasisRune</t>
  </si>
  <si>
    <t>TheDeadMansCompass</t>
  </si>
  <si>
    <t>LeatherWhip</t>
  </si>
  <si>
    <t>SmokingVials</t>
  </si>
  <si>
    <t>HuntingSpear</t>
  </si>
  <si>
    <t>SkinningKnife</t>
  </si>
  <si>
    <t>StaffoftheGrave</t>
  </si>
  <si>
    <t>Reaper''s Scythe</t>
  </si>
  <si>
    <t>The Dead Man''s Compass</t>
  </si>
  <si>
    <t>Iron Battleaxe</t>
  </si>
  <si>
    <t>Steel Broadsword</t>
  </si>
  <si>
    <t>Light Hammer</t>
  </si>
  <si>
    <t>Iron Spear</t>
  </si>
  <si>
    <t>Magic Staff</t>
  </si>
  <si>
    <t>Immolation</t>
  </si>
  <si>
    <t>Sunburst</t>
  </si>
  <si>
    <t>Elm Greatbow</t>
  </si>
  <si>
    <t>Crossbow</t>
  </si>
  <si>
    <t>Sling</t>
  </si>
  <si>
    <t>Iron Shield</t>
  </si>
  <si>
    <t>Heavy Cloak</t>
  </si>
  <si>
    <t>Leather Armor</t>
  </si>
  <si>
    <t>Chainmail</t>
  </si>
  <si>
    <t>Scorpion Helm</t>
  </si>
  <si>
    <t>Mana Weave</t>
  </si>
  <si>
    <t>Ring of Power</t>
  </si>
  <si>
    <t>Magma Wave</t>
  </si>
  <si>
    <t>Handbow</t>
  </si>
  <si>
    <t>Bearded Axe</t>
  </si>
  <si>
    <t>Mace of Aver</t>
  </si>
  <si>
    <t>Serpet Dagger</t>
  </si>
  <si>
    <t>Bow of Bone</t>
  </si>
  <si>
    <t>Teleportation Rune</t>
  </si>
  <si>
    <t>Poisoned Blowgun</t>
  </si>
  <si>
    <t>Shield of Light</t>
  </si>
  <si>
    <t>Rune Plate</t>
  </si>
  <si>
    <t>Elven Boots</t>
  </si>
  <si>
    <t>Halberd</t>
  </si>
  <si>
    <t>Flash Powder</t>
  </si>
  <si>
    <t>Thief''s Vest</t>
  </si>
  <si>
    <t>Jinn''s Lamp</t>
  </si>
  <si>
    <t>IronBattleaxe</t>
  </si>
  <si>
    <t>SteelBroadsword</t>
  </si>
  <si>
    <t>LightHammer</t>
  </si>
  <si>
    <t>IronSpear</t>
  </si>
  <si>
    <t>MagicStaff</t>
  </si>
  <si>
    <t>ElmGreatbow</t>
  </si>
  <si>
    <t>IronShield</t>
  </si>
  <si>
    <t>HeavyCloak</t>
  </si>
  <si>
    <t>LeatherArmor</t>
  </si>
  <si>
    <t>ScorpionHelm</t>
  </si>
  <si>
    <t>ManaWeave</t>
  </si>
  <si>
    <t>RingofPower</t>
  </si>
  <si>
    <t>MagmaWave</t>
  </si>
  <si>
    <t>FlashPowder</t>
  </si>
  <si>
    <t>BeardedAxe</t>
  </si>
  <si>
    <t>MaceofAver</t>
  </si>
  <si>
    <t>SerpetDagger</t>
  </si>
  <si>
    <t>BowofBone</t>
  </si>
  <si>
    <t>TeleportationRune</t>
  </si>
  <si>
    <t>PoisonedBlowgun</t>
  </si>
  <si>
    <t>ShieldofLight</t>
  </si>
  <si>
    <t>ThiefsVest</t>
  </si>
  <si>
    <t>RunePlate</t>
  </si>
  <si>
    <t>ElvenBoots</t>
  </si>
  <si>
    <t>JinnsLamp</t>
  </si>
  <si>
    <t>Dwarven Firebomb</t>
  </si>
  <si>
    <t>DwarvenFirebomb</t>
  </si>
  <si>
    <t>Steel Greatsword</t>
  </si>
  <si>
    <t>Grinding Axe</t>
  </si>
  <si>
    <t>Mace of Kellos</t>
  </si>
  <si>
    <t>Dragontooth Hammer</t>
  </si>
  <si>
    <t>Latari Longbow</t>
  </si>
  <si>
    <t>Lightning Strike</t>
  </si>
  <si>
    <t>Ice Storm</t>
  </si>
  <si>
    <t>Heavy Steel Shield</t>
  </si>
  <si>
    <t>Elven Cloack</t>
  </si>
  <si>
    <t>Demonhide Leather</t>
  </si>
  <si>
    <t>Platemail</t>
  </si>
  <si>
    <t>Iron-Bound Ring</t>
  </si>
  <si>
    <t>Tival Crystal</t>
  </si>
  <si>
    <t>Scalemail</t>
  </si>
  <si>
    <t>Bow of the Sky</t>
  </si>
  <si>
    <t>Merciful Boots</t>
  </si>
  <si>
    <t>Inscribed Robes</t>
  </si>
  <si>
    <t>Staff of Kellos</t>
  </si>
  <si>
    <t>Black Iron Helm</t>
  </si>
  <si>
    <t>Bow of the Eclipse</t>
  </si>
  <si>
    <t>Cloak of Deception</t>
  </si>
  <si>
    <t>Iron Claws</t>
  </si>
  <si>
    <t>Obsidian Greataxe</t>
  </si>
  <si>
    <t>Obsidian Scalemail</t>
  </si>
  <si>
    <t>Rage Blade</t>
  </si>
  <si>
    <t>Rune of Misery</t>
  </si>
  <si>
    <t>Shroud of Dusk</t>
  </si>
  <si>
    <t>Staff of the Wild</t>
  </si>
  <si>
    <t>SteelGreatsword</t>
  </si>
  <si>
    <t>GrindingAxe</t>
  </si>
  <si>
    <t>MaceofKellos</t>
  </si>
  <si>
    <t>DragontoothHammer</t>
  </si>
  <si>
    <t>LatariLongbow</t>
  </si>
  <si>
    <t>LightningStrike</t>
  </si>
  <si>
    <t>IceStorm</t>
  </si>
  <si>
    <t>HeavySteelShield</t>
  </si>
  <si>
    <t>ElvenCloack</t>
  </si>
  <si>
    <t>DemonhideLeather</t>
  </si>
  <si>
    <t>IronBoundRing</t>
  </si>
  <si>
    <t>TivalCrystal</t>
  </si>
  <si>
    <t>BowoftheSky</t>
  </si>
  <si>
    <t>MercifulBoots</t>
  </si>
  <si>
    <t>InscribedRobes</t>
  </si>
  <si>
    <t>StaffofKellos</t>
  </si>
  <si>
    <t>BlackIronHelm</t>
  </si>
  <si>
    <t>BowoftheEclipse</t>
  </si>
  <si>
    <t>CloakofDeception</t>
  </si>
  <si>
    <t>IronClaws</t>
  </si>
  <si>
    <t>ObsidianGreataxe</t>
  </si>
  <si>
    <t>ObsidianScalemail</t>
  </si>
  <si>
    <t>RageBlade</t>
  </si>
  <si>
    <t>RuneofMisery</t>
  </si>
  <si>
    <t>ShroudofDusk</t>
  </si>
  <si>
    <t>StaffoftheWild</t>
  </si>
  <si>
    <t>Shield of the Dark God</t>
  </si>
  <si>
    <t>Trueshot</t>
  </si>
  <si>
    <t>Staff of Light</t>
  </si>
  <si>
    <t>The Shadow Rune</t>
  </si>
  <si>
    <t>Dawnblade</t>
  </si>
  <si>
    <t>Aurium Mail</t>
  </si>
  <si>
    <t>Sun Stone</t>
  </si>
  <si>
    <t>Living Heart</t>
  </si>
  <si>
    <t>Gauntlets of Power</t>
  </si>
  <si>
    <t>ShieldoftheDarkGod</t>
  </si>
  <si>
    <t>FortunasDice</t>
  </si>
  <si>
    <t>StaffofLight</t>
  </si>
  <si>
    <t>TheShadowRune</t>
  </si>
  <si>
    <t>ValyndrasBane</t>
  </si>
  <si>
    <t>AuriumMail</t>
  </si>
  <si>
    <t>SunStone</t>
  </si>
  <si>
    <t>LivingHeart</t>
  </si>
  <si>
    <t>GauntletsofPower</t>
  </si>
  <si>
    <t>Fortuna''s Dice</t>
  </si>
  <si>
    <t>Valyndra''s Bane</t>
  </si>
  <si>
    <t>Thief Lucky Charm</t>
  </si>
  <si>
    <t>ThiefLuckyCharm</t>
  </si>
  <si>
    <t>archetype.warrior</t>
  </si>
  <si>
    <t>archetype.healer</t>
  </si>
  <si>
    <t>archetype.mage</t>
  </si>
  <si>
    <t>archetype.scout</t>
  </si>
  <si>
    <t>dicetype.attack</t>
  </si>
  <si>
    <t>dicetype.power</t>
  </si>
  <si>
    <t>dicetype.defense</t>
  </si>
  <si>
    <t>dice.blue</t>
  </si>
  <si>
    <t>dice.red</t>
  </si>
  <si>
    <t>dice.yellow</t>
  </si>
  <si>
    <t>dice.green</t>
  </si>
  <si>
    <t>dice.brown</t>
  </si>
  <si>
    <t>dice.grey</t>
  </si>
  <si>
    <t>dice.black</t>
  </si>
  <si>
    <t>Guerrier</t>
  </si>
  <si>
    <t>Soigneur</t>
  </si>
  <si>
    <t>Éclaireur</t>
  </si>
  <si>
    <t>Attaque</t>
  </si>
  <si>
    <t>Pouvoir</t>
  </si>
  <si>
    <t>Défense</t>
  </si>
  <si>
    <t>Bleu</t>
  </si>
  <si>
    <t>Rouge</t>
  </si>
  <si>
    <t>Jaune</t>
  </si>
  <si>
    <t>Vert</t>
  </si>
  <si>
    <t>Marron</t>
  </si>
  <si>
    <t>Gris</t>
  </si>
  <si>
    <t>Noir</t>
  </si>
  <si>
    <t>attribute.might</t>
  </si>
  <si>
    <t>attribute.knowledge</t>
  </si>
  <si>
    <t>attribute.willpower</t>
  </si>
  <si>
    <t>attribute.awareness</t>
  </si>
  <si>
    <t>Puissance</t>
  </si>
  <si>
    <t>Conaissance</t>
  </si>
  <si>
    <t>Volonté</t>
  </si>
  <si>
    <t>Perception</t>
  </si>
  <si>
    <t>expansion.d2e</t>
  </si>
  <si>
    <t>expansion.dck</t>
  </si>
  <si>
    <t>expansion.lotw</t>
  </si>
  <si>
    <t>expansion.lor</t>
  </si>
  <si>
    <t>expansion.tt</t>
  </si>
  <si>
    <t>expansion.son</t>
  </si>
  <si>
    <t>expansion.mor</t>
  </si>
  <si>
    <t>expansion.ooto</t>
  </si>
  <si>
    <t>expansion.cod</t>
  </si>
  <si>
    <t>expansion.cotf</t>
  </si>
  <si>
    <t>expansion.god</t>
  </si>
  <si>
    <t>expansion.vod</t>
  </si>
  <si>
    <t>expansion.botw</t>
  </si>
  <si>
    <t>expansion.toc</t>
  </si>
  <si>
    <t>Descent Conversion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</si>
</sst>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Gara Scenario Descen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Fill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vertical="top"/>
    </xf>
  </cellXfs>
  <cellStyles count="1">
    <cellStyle name="Normal" xfId="0" builtinId="0"/>
  </cellStyles>
  <dxfs count="104"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8"/>
  <sheetViews>
    <sheetView tabSelected="1" topLeftCell="A49" workbookViewId="0">
      <selection activeCell="C68" sqref="C68:C81"/>
    </sheetView>
  </sheetViews>
  <sheetFormatPr baseColWidth="10" defaultRowHeight="15" x14ac:dyDescent="0.25"/>
  <cols>
    <col min="1" max="1" width="13.85546875" bestFit="1" customWidth="1"/>
    <col min="2" max="2" width="23.28515625" bestFit="1" customWidth="1"/>
    <col min="3" max="3" width="17" bestFit="1" customWidth="1"/>
  </cols>
  <sheetData>
    <row r="1" spans="1:11" x14ac:dyDescent="0.25">
      <c r="A1" s="1" t="s">
        <v>4</v>
      </c>
      <c r="B1" s="2" t="s">
        <v>5</v>
      </c>
      <c r="C1" s="1" t="s">
        <v>6</v>
      </c>
      <c r="D1" t="s">
        <v>7</v>
      </c>
    </row>
    <row r="2" spans="1:11" x14ac:dyDescent="0.25">
      <c r="B2" t="s">
        <v>0</v>
      </c>
      <c r="C2" t="str">
        <f>LOWER(A$1)&amp;"."&amp;LOWER(B2)</f>
        <v>archetype.warrior</v>
      </c>
      <c r="D2" t="str">
        <f>LOWER(B2)&amp;".png"</f>
        <v>warrior.png</v>
      </c>
      <c r="K2" t="str">
        <f>"insert into "&amp;A$1&amp;" ("&amp;B$1&amp;", "&amp;C$1&amp;", "&amp;D$1&amp;")
values ('"&amp;B2&amp;"', '"&amp;C2&amp;"','"&amp;D2&amp;"');"</f>
        <v>insert into ARCHETYPE (NAME, MESSAGE_CODE, ICON)
values ('Warrior', 'archetype.warrior','warrior.png');</v>
      </c>
    </row>
    <row r="3" spans="1:11" x14ac:dyDescent="0.25">
      <c r="B3" t="s">
        <v>1</v>
      </c>
      <c r="C3" t="str">
        <f t="shared" ref="C3:C5" si="0">LOWER(A$1)&amp;"."&amp;LOWER(B3)</f>
        <v>archetype.healer</v>
      </c>
      <c r="D3" t="str">
        <f>LOWER(B3)&amp;".png"</f>
        <v>healer.png</v>
      </c>
      <c r="K3" t="str">
        <f t="shared" ref="K3:K5" si="1">"insert into "&amp;A$1&amp;" ("&amp;B$1&amp;", "&amp;C$1&amp;", "&amp;D$1&amp;")
values ('"&amp;B3&amp;"', '"&amp;C3&amp;"','"&amp;D3&amp;"');"</f>
        <v>insert into ARCHETYPE (NAME, MESSAGE_CODE, ICON)
values ('Healer', 'archetype.healer','healer.png');</v>
      </c>
    </row>
    <row r="4" spans="1:11" x14ac:dyDescent="0.25">
      <c r="B4" t="s">
        <v>2</v>
      </c>
      <c r="C4" t="str">
        <f t="shared" si="0"/>
        <v>archetype.mage</v>
      </c>
      <c r="D4" t="str">
        <f>LOWER(B4)&amp;".png"</f>
        <v>mage.png</v>
      </c>
      <c r="K4" t="str">
        <f t="shared" si="1"/>
        <v>insert into ARCHETYPE (NAME, MESSAGE_CODE, ICON)
values ('Mage', 'archetype.mage','mage.png');</v>
      </c>
    </row>
    <row r="5" spans="1:11" x14ac:dyDescent="0.25">
      <c r="B5" t="s">
        <v>3</v>
      </c>
      <c r="C5" t="str">
        <f t="shared" si="0"/>
        <v>archetype.scout</v>
      </c>
      <c r="D5" t="str">
        <f>LOWER(B5)&amp;".png"</f>
        <v>scout.png</v>
      </c>
      <c r="K5" t="str">
        <f t="shared" si="1"/>
        <v>insert into ARCHETYPE (NAME, MESSAGE_CODE, ICON)
values ('Scout', 'archetype.scout','scout.png');</v>
      </c>
    </row>
    <row r="6" spans="1:11" x14ac:dyDescent="0.25">
      <c r="A6" s="1" t="s">
        <v>11</v>
      </c>
      <c r="B6" s="2" t="s">
        <v>5</v>
      </c>
      <c r="C6" s="1" t="s">
        <v>6</v>
      </c>
    </row>
    <row r="7" spans="1:11" x14ac:dyDescent="0.25">
      <c r="B7" t="s">
        <v>8</v>
      </c>
      <c r="C7" t="str">
        <f>LOWER(REPLACE(A$6,SEARCH("_",A$6),1,""))&amp;"."&amp;LOWER(B7)</f>
        <v>dicetype.attack</v>
      </c>
      <c r="K7" t="str">
        <f>"insert into "&amp;A$6&amp;" ("&amp;B$6&amp;", "&amp;C$6&amp;")
values ('"&amp;B7&amp;"', '"&amp;C7&amp;"');"</f>
        <v>insert into DICE_TYPE (NAME, MESSAGE_CODE)
values ('Attack', 'dicetype.attack');</v>
      </c>
    </row>
    <row r="8" spans="1:11" x14ac:dyDescent="0.25">
      <c r="B8" t="s">
        <v>9</v>
      </c>
      <c r="C8" t="str">
        <f>LOWER(REPLACE(A$6,SEARCH("_",A$6),1,""))&amp;"."&amp;LOWER(B8)</f>
        <v>dicetype.power</v>
      </c>
      <c r="K8" t="str">
        <f>"insert into "&amp;A$6&amp;" ("&amp;B$6&amp;", "&amp;C$6&amp;")
values ('"&amp;B8&amp;"', '"&amp;C8&amp;"');"</f>
        <v>insert into DICE_TYPE (NAME, MESSAGE_CODE)
values ('Power', 'dicetype.power');</v>
      </c>
    </row>
    <row r="9" spans="1:11" x14ac:dyDescent="0.25">
      <c r="B9" t="s">
        <v>10</v>
      </c>
      <c r="C9" t="str">
        <f>LOWER(REPLACE(A$6,SEARCH("_",A$6),1,""))&amp;"."&amp;LOWER(B9)</f>
        <v>dicetype.defense</v>
      </c>
      <c r="K9" t="str">
        <f>"insert into "&amp;A$6&amp;" ("&amp;B$6&amp;", "&amp;C$6&amp;")
values ('"&amp;B9&amp;"', '"&amp;C9&amp;"');"</f>
        <v>insert into DICE_TYPE (NAME, MESSAGE_CODE)
values ('Defense', 'dicetype.defense');</v>
      </c>
    </row>
    <row r="10" spans="1:11" x14ac:dyDescent="0.25">
      <c r="A10" s="1" t="s">
        <v>12</v>
      </c>
      <c r="B10" s="2" t="s">
        <v>5</v>
      </c>
      <c r="C10" s="1" t="s">
        <v>6</v>
      </c>
      <c r="D10" t="s">
        <v>11</v>
      </c>
    </row>
    <row r="11" spans="1:11" x14ac:dyDescent="0.25">
      <c r="B11" t="s">
        <v>13</v>
      </c>
      <c r="C11" t="str">
        <f>LOWER(A$10)&amp;"."&amp;LOWER(B11)</f>
        <v>dice.blue</v>
      </c>
      <c r="D11" t="s">
        <v>8</v>
      </c>
      <c r="K11" t="str">
        <f>"insert into "&amp;A$10&amp;" ("&amp;B$10&amp;", "&amp;C$10&amp;", "&amp;D$10&amp;")
values ('"&amp;B11&amp;"', '"&amp;C11&amp;"','"&amp;D11&amp;"');"</f>
        <v>insert into DICE (NAME, MESSAGE_CODE, DICE_TYPE)
values ('Blue', 'dice.blue','Attack');</v>
      </c>
    </row>
    <row r="12" spans="1:11" x14ac:dyDescent="0.25">
      <c r="B12" t="s">
        <v>14</v>
      </c>
      <c r="C12" t="str">
        <f t="shared" ref="C12:C17" si="2">LOWER(A$10)&amp;"."&amp;LOWER(B12)</f>
        <v>dice.red</v>
      </c>
      <c r="D12" t="s">
        <v>9</v>
      </c>
      <c r="K12" t="str">
        <f t="shared" ref="K12:K17" si="3">"insert into "&amp;A$10&amp;" ("&amp;B$10&amp;", "&amp;C$10&amp;", "&amp;D$10&amp;")
values ('"&amp;B12&amp;"', '"&amp;C12&amp;"','"&amp;D12&amp;"');"</f>
        <v>insert into DICE (NAME, MESSAGE_CODE, DICE_TYPE)
values ('Red', 'dice.red','Power');</v>
      </c>
    </row>
    <row r="13" spans="1:11" x14ac:dyDescent="0.25">
      <c r="B13" t="s">
        <v>15</v>
      </c>
      <c r="C13" t="str">
        <f t="shared" si="2"/>
        <v>dice.yellow</v>
      </c>
      <c r="D13" t="s">
        <v>9</v>
      </c>
      <c r="K13" t="str">
        <f t="shared" si="3"/>
        <v>insert into DICE (NAME, MESSAGE_CODE, DICE_TYPE)
values ('Yellow', 'dice.yellow','Power');</v>
      </c>
    </row>
    <row r="14" spans="1:11" x14ac:dyDescent="0.25">
      <c r="B14" t="s">
        <v>16</v>
      </c>
      <c r="C14" t="str">
        <f t="shared" si="2"/>
        <v>dice.green</v>
      </c>
      <c r="D14" t="s">
        <v>9</v>
      </c>
      <c r="K14" t="str">
        <f t="shared" si="3"/>
        <v>insert into DICE (NAME, MESSAGE_CODE, DICE_TYPE)
values ('Green', 'dice.green','Power');</v>
      </c>
    </row>
    <row r="15" spans="1:11" x14ac:dyDescent="0.25">
      <c r="B15" t="s">
        <v>17</v>
      </c>
      <c r="C15" t="str">
        <f t="shared" si="2"/>
        <v>dice.brown</v>
      </c>
      <c r="D15" t="s">
        <v>10</v>
      </c>
      <c r="K15" t="str">
        <f t="shared" si="3"/>
        <v>insert into DICE (NAME, MESSAGE_CODE, DICE_TYPE)
values ('Brown', 'dice.brown','Defense');</v>
      </c>
    </row>
    <row r="16" spans="1:11" x14ac:dyDescent="0.25">
      <c r="B16" t="s">
        <v>18</v>
      </c>
      <c r="C16" t="str">
        <f t="shared" si="2"/>
        <v>dice.grey</v>
      </c>
      <c r="D16" t="s">
        <v>10</v>
      </c>
      <c r="K16" t="str">
        <f t="shared" si="3"/>
        <v>insert into DICE (NAME, MESSAGE_CODE, DICE_TYPE)
values ('Grey', 'dice.grey','Defense');</v>
      </c>
    </row>
    <row r="17" spans="1:11" x14ac:dyDescent="0.25">
      <c r="B17" t="s">
        <v>19</v>
      </c>
      <c r="C17" t="str">
        <f t="shared" si="2"/>
        <v>dice.black</v>
      </c>
      <c r="D17" t="s">
        <v>10</v>
      </c>
      <c r="K17" t="str">
        <f t="shared" si="3"/>
        <v>insert into DICE (NAME, MESSAGE_CODE, DICE_TYPE)
values ('Black', 'dice.black','Defense');</v>
      </c>
    </row>
    <row r="18" spans="1:11" x14ac:dyDescent="0.25">
      <c r="A18" t="s">
        <v>20</v>
      </c>
      <c r="B18" s="3" t="s">
        <v>12</v>
      </c>
      <c r="C18" s="3" t="s">
        <v>21</v>
      </c>
      <c r="D18" t="s">
        <v>26</v>
      </c>
      <c r="E18" t="s">
        <v>22</v>
      </c>
      <c r="F18" t="s">
        <v>24</v>
      </c>
      <c r="G18" t="s">
        <v>23</v>
      </c>
      <c r="H18" t="s">
        <v>27</v>
      </c>
      <c r="I18" t="s">
        <v>7</v>
      </c>
    </row>
    <row r="19" spans="1:11" x14ac:dyDescent="0.25">
      <c r="B19" t="s">
        <v>13</v>
      </c>
      <c r="C19">
        <v>1</v>
      </c>
      <c r="D19" t="s">
        <v>25</v>
      </c>
      <c r="I19" t="str">
        <f>LOWER(B19)&amp;"_"&amp;C19&amp;".png"</f>
        <v>blue_1.png</v>
      </c>
      <c r="K19" t="str">
        <f>"insert into "&amp;A$18&amp;" ("&amp;B$18&amp;", "&amp;C$18&amp;", "&amp;D$18&amp;", "&amp;E$18&amp;", "&amp;F$18&amp;", "&amp;G$18&amp;", "&amp;H$18&amp;", "&amp;I$18&amp;")
values ('"&amp;B19&amp;"', "&amp;C19&amp;","&amp;IF(D19="","null","'"&amp;D19&amp;"'")&amp;","&amp;IF(E19="","null",E19)&amp;","&amp;IF(F19="","null",F19)&amp;","&amp;IF(G19="","null",G19)&amp;","&amp;IF(H19="","null",H19)&amp;",'"&amp;I19&amp;"');"</f>
        <v>insert into DICE_SIDE (DICE, SIDE, MISS, RANGE, HEART, SURGE, SHIELD, ICON)
values ('Blue', 1,'true',null,null,null,null,'blue_1.png');</v>
      </c>
    </row>
    <row r="20" spans="1:11" x14ac:dyDescent="0.25">
      <c r="B20" t="s">
        <v>13</v>
      </c>
      <c r="C20">
        <v>2</v>
      </c>
      <c r="E20">
        <v>2</v>
      </c>
      <c r="F20">
        <v>2</v>
      </c>
      <c r="G20">
        <v>1</v>
      </c>
      <c r="I20" t="str">
        <f t="shared" ref="I20:I60" si="4">LOWER(B20)&amp;"_"&amp;C20&amp;".png"</f>
        <v>blue_2.png</v>
      </c>
      <c r="K20" t="str">
        <f t="shared" ref="K20:K60" si="5">"insert into "&amp;A$18&amp;" ("&amp;B$18&amp;", "&amp;C$18&amp;", "&amp;D$18&amp;", "&amp;E$18&amp;", "&amp;F$18&amp;", "&amp;G$18&amp;", "&amp;H$18&amp;", "&amp;I$18&amp;")
values ('"&amp;B20&amp;"', "&amp;C20&amp;","&amp;IF(D20="","null","'"&amp;D20&amp;"'")&amp;","&amp;IF(E20="","null",E20)&amp;","&amp;IF(F20="","null",F20)&amp;","&amp;IF(G20="","null",G20)&amp;","&amp;IF(H20="","null",H20)&amp;",'"&amp;I20&amp;"');"</f>
        <v>insert into DICE_SIDE (DICE, SIDE, MISS, RANGE, HEART, SURGE, SHIELD, ICON)
values ('Blue', 2,null,2,2,1,null,'blue_2.png');</v>
      </c>
    </row>
    <row r="21" spans="1:11" x14ac:dyDescent="0.25">
      <c r="B21" t="s">
        <v>13</v>
      </c>
      <c r="C21">
        <v>3</v>
      </c>
      <c r="E21">
        <v>3</v>
      </c>
      <c r="F21">
        <v>2</v>
      </c>
      <c r="I21" t="str">
        <f t="shared" si="4"/>
        <v>blue_3.png</v>
      </c>
      <c r="K21" t="str">
        <f t="shared" si="5"/>
        <v>insert into DICE_SIDE (DICE, SIDE, MISS, RANGE, HEART, SURGE, SHIELD, ICON)
values ('Blue', 3,null,3,2,null,null,'blue_3.png');</v>
      </c>
    </row>
    <row r="22" spans="1:11" x14ac:dyDescent="0.25">
      <c r="B22" t="s">
        <v>13</v>
      </c>
      <c r="C22">
        <v>4</v>
      </c>
      <c r="E22">
        <v>4</v>
      </c>
      <c r="F22">
        <v>2</v>
      </c>
      <c r="I22" t="str">
        <f t="shared" si="4"/>
        <v>blue_4.png</v>
      </c>
      <c r="K22" t="str">
        <f t="shared" si="5"/>
        <v>insert into DICE_SIDE (DICE, SIDE, MISS, RANGE, HEART, SURGE, SHIELD, ICON)
values ('Blue', 4,null,4,2,null,null,'blue_4.png');</v>
      </c>
    </row>
    <row r="23" spans="1:11" x14ac:dyDescent="0.25">
      <c r="B23" t="s">
        <v>13</v>
      </c>
      <c r="C23">
        <v>5</v>
      </c>
      <c r="E23">
        <v>5</v>
      </c>
      <c r="F23">
        <v>1</v>
      </c>
      <c r="I23" t="str">
        <f t="shared" si="4"/>
        <v>blue_5.png</v>
      </c>
      <c r="K23" t="str">
        <f t="shared" si="5"/>
        <v>insert into DICE_SIDE (DICE, SIDE, MISS, RANGE, HEART, SURGE, SHIELD, ICON)
values ('Blue', 5,null,5,1,null,null,'blue_5.png');</v>
      </c>
    </row>
    <row r="24" spans="1:11" x14ac:dyDescent="0.25">
      <c r="B24" t="s">
        <v>13</v>
      </c>
      <c r="C24">
        <v>6</v>
      </c>
      <c r="E24">
        <v>6</v>
      </c>
      <c r="F24">
        <v>1</v>
      </c>
      <c r="G24">
        <v>1</v>
      </c>
      <c r="I24" t="str">
        <f t="shared" si="4"/>
        <v>blue_6.png</v>
      </c>
      <c r="K24" t="str">
        <f t="shared" si="5"/>
        <v>insert into DICE_SIDE (DICE, SIDE, MISS, RANGE, HEART, SURGE, SHIELD, ICON)
values ('Blue', 6,null,6,1,1,null,'blue_6.png');</v>
      </c>
    </row>
    <row r="25" spans="1:11" x14ac:dyDescent="0.25">
      <c r="B25" t="s">
        <v>14</v>
      </c>
      <c r="C25">
        <v>1</v>
      </c>
      <c r="F25">
        <v>1</v>
      </c>
      <c r="I25" t="str">
        <f t="shared" si="4"/>
        <v>red_1.png</v>
      </c>
      <c r="K25" t="str">
        <f t="shared" si="5"/>
        <v>insert into DICE_SIDE (DICE, SIDE, MISS, RANGE, HEART, SURGE, SHIELD, ICON)
values ('Red', 1,null,null,1,null,null,'red_1.png');</v>
      </c>
    </row>
    <row r="26" spans="1:11" x14ac:dyDescent="0.25">
      <c r="B26" t="s">
        <v>14</v>
      </c>
      <c r="C26">
        <v>2</v>
      </c>
      <c r="F26">
        <v>2</v>
      </c>
      <c r="I26" t="str">
        <f t="shared" si="4"/>
        <v>red_2.png</v>
      </c>
      <c r="K26" t="str">
        <f t="shared" si="5"/>
        <v>insert into DICE_SIDE (DICE, SIDE, MISS, RANGE, HEART, SURGE, SHIELD, ICON)
values ('Red', 2,null,null,2,null,null,'red_2.png');</v>
      </c>
    </row>
    <row r="27" spans="1:11" x14ac:dyDescent="0.25">
      <c r="B27" t="s">
        <v>14</v>
      </c>
      <c r="C27">
        <v>3</v>
      </c>
      <c r="F27">
        <v>2</v>
      </c>
      <c r="I27" t="str">
        <f t="shared" si="4"/>
        <v>red_3.png</v>
      </c>
      <c r="K27" t="str">
        <f t="shared" si="5"/>
        <v>insert into DICE_SIDE (DICE, SIDE, MISS, RANGE, HEART, SURGE, SHIELD, ICON)
values ('Red', 3,null,null,2,null,null,'red_3.png');</v>
      </c>
    </row>
    <row r="28" spans="1:11" x14ac:dyDescent="0.25">
      <c r="B28" t="s">
        <v>14</v>
      </c>
      <c r="C28">
        <v>4</v>
      </c>
      <c r="F28">
        <v>2</v>
      </c>
      <c r="I28" t="str">
        <f t="shared" si="4"/>
        <v>red_4.png</v>
      </c>
      <c r="K28" t="str">
        <f t="shared" si="5"/>
        <v>insert into DICE_SIDE (DICE, SIDE, MISS, RANGE, HEART, SURGE, SHIELD, ICON)
values ('Red', 4,null,null,2,null,null,'red_4.png');</v>
      </c>
    </row>
    <row r="29" spans="1:11" x14ac:dyDescent="0.25">
      <c r="B29" t="s">
        <v>14</v>
      </c>
      <c r="C29">
        <v>5</v>
      </c>
      <c r="F29">
        <v>3</v>
      </c>
      <c r="I29" t="str">
        <f t="shared" si="4"/>
        <v>red_5.png</v>
      </c>
      <c r="K29" t="str">
        <f t="shared" si="5"/>
        <v>insert into DICE_SIDE (DICE, SIDE, MISS, RANGE, HEART, SURGE, SHIELD, ICON)
values ('Red', 5,null,null,3,null,null,'red_5.png');</v>
      </c>
    </row>
    <row r="30" spans="1:11" x14ac:dyDescent="0.25">
      <c r="B30" t="s">
        <v>14</v>
      </c>
      <c r="C30">
        <v>6</v>
      </c>
      <c r="F30">
        <v>3</v>
      </c>
      <c r="G30">
        <v>1</v>
      </c>
      <c r="I30" t="str">
        <f t="shared" si="4"/>
        <v>red_6.png</v>
      </c>
      <c r="K30" t="str">
        <f t="shared" si="5"/>
        <v>insert into DICE_SIDE (DICE, SIDE, MISS, RANGE, HEART, SURGE, SHIELD, ICON)
values ('Red', 6,null,null,3,1,null,'red_6.png');</v>
      </c>
    </row>
    <row r="31" spans="1:11" x14ac:dyDescent="0.25">
      <c r="B31" t="s">
        <v>15</v>
      </c>
      <c r="C31">
        <v>1</v>
      </c>
      <c r="E31">
        <v>1</v>
      </c>
      <c r="G31">
        <v>1</v>
      </c>
      <c r="I31" t="str">
        <f t="shared" si="4"/>
        <v>yellow_1.png</v>
      </c>
      <c r="K31" t="str">
        <f t="shared" si="5"/>
        <v>insert into DICE_SIDE (DICE, SIDE, MISS, RANGE, HEART, SURGE, SHIELD, ICON)
values ('Yellow', 1,null,1,null,1,null,'yellow_1.png');</v>
      </c>
    </row>
    <row r="32" spans="1:11" x14ac:dyDescent="0.25">
      <c r="B32" t="s">
        <v>15</v>
      </c>
      <c r="C32">
        <v>2</v>
      </c>
      <c r="E32">
        <v>1</v>
      </c>
      <c r="F32">
        <v>1</v>
      </c>
      <c r="I32" t="str">
        <f t="shared" si="4"/>
        <v>yellow_2.png</v>
      </c>
      <c r="K32" t="str">
        <f t="shared" si="5"/>
        <v>insert into DICE_SIDE (DICE, SIDE, MISS, RANGE, HEART, SURGE, SHIELD, ICON)
values ('Yellow', 2,null,1,1,null,null,'yellow_2.png');</v>
      </c>
    </row>
    <row r="33" spans="2:11" x14ac:dyDescent="0.25">
      <c r="B33" t="s">
        <v>15</v>
      </c>
      <c r="C33">
        <v>3</v>
      </c>
      <c r="E33">
        <v>2</v>
      </c>
      <c r="F33">
        <v>1</v>
      </c>
      <c r="I33" t="str">
        <f t="shared" si="4"/>
        <v>yellow_3.png</v>
      </c>
      <c r="K33" t="str">
        <f t="shared" si="5"/>
        <v>insert into DICE_SIDE (DICE, SIDE, MISS, RANGE, HEART, SURGE, SHIELD, ICON)
values ('Yellow', 3,null,2,1,null,null,'yellow_3.png');</v>
      </c>
    </row>
    <row r="34" spans="2:11" x14ac:dyDescent="0.25">
      <c r="B34" t="s">
        <v>15</v>
      </c>
      <c r="C34">
        <v>4</v>
      </c>
      <c r="F34">
        <v>1</v>
      </c>
      <c r="G34">
        <v>1</v>
      </c>
      <c r="I34" t="str">
        <f t="shared" si="4"/>
        <v>yellow_4.png</v>
      </c>
      <c r="K34" t="str">
        <f t="shared" si="5"/>
        <v>insert into DICE_SIDE (DICE, SIDE, MISS, RANGE, HEART, SURGE, SHIELD, ICON)
values ('Yellow', 4,null,null,1,1,null,'yellow_4.png');</v>
      </c>
    </row>
    <row r="35" spans="2:11" x14ac:dyDescent="0.25">
      <c r="B35" t="s">
        <v>15</v>
      </c>
      <c r="C35">
        <v>5</v>
      </c>
      <c r="F35">
        <v>2</v>
      </c>
      <c r="I35" t="str">
        <f t="shared" si="4"/>
        <v>yellow_5.png</v>
      </c>
      <c r="K35" t="str">
        <f t="shared" si="5"/>
        <v>insert into DICE_SIDE (DICE, SIDE, MISS, RANGE, HEART, SURGE, SHIELD, ICON)
values ('Yellow', 5,null,null,2,null,null,'yellow_5.png');</v>
      </c>
    </row>
    <row r="36" spans="2:11" x14ac:dyDescent="0.25">
      <c r="B36" t="s">
        <v>15</v>
      </c>
      <c r="C36">
        <v>6</v>
      </c>
      <c r="F36">
        <v>2</v>
      </c>
      <c r="G36">
        <v>1</v>
      </c>
      <c r="I36" t="str">
        <f t="shared" si="4"/>
        <v>yellow_6.png</v>
      </c>
      <c r="K36" t="str">
        <f t="shared" si="5"/>
        <v>insert into DICE_SIDE (DICE, SIDE, MISS, RANGE, HEART, SURGE, SHIELD, ICON)
values ('Yellow', 6,null,null,2,1,null,'yellow_6.png');</v>
      </c>
    </row>
    <row r="37" spans="2:11" x14ac:dyDescent="0.25">
      <c r="B37" t="s">
        <v>16</v>
      </c>
      <c r="C37">
        <v>1</v>
      </c>
      <c r="E37">
        <v>1</v>
      </c>
      <c r="F37">
        <v>1</v>
      </c>
      <c r="G37">
        <v>1</v>
      </c>
      <c r="I37" t="str">
        <f t="shared" si="4"/>
        <v>green_1.png</v>
      </c>
      <c r="K37" t="str">
        <f t="shared" si="5"/>
        <v>insert into DICE_SIDE (DICE, SIDE, MISS, RANGE, HEART, SURGE, SHIELD, ICON)
values ('Green', 1,null,1,1,1,null,'green_1.png');</v>
      </c>
    </row>
    <row r="38" spans="2:11" x14ac:dyDescent="0.25">
      <c r="B38" t="s">
        <v>16</v>
      </c>
      <c r="C38">
        <v>2</v>
      </c>
      <c r="E38">
        <v>1</v>
      </c>
      <c r="F38">
        <v>1</v>
      </c>
      <c r="I38" t="str">
        <f t="shared" si="4"/>
        <v>green_2.png</v>
      </c>
      <c r="K38" t="str">
        <f t="shared" si="5"/>
        <v>insert into DICE_SIDE (DICE, SIDE, MISS, RANGE, HEART, SURGE, SHIELD, ICON)
values ('Green', 2,null,1,1,null,null,'green_2.png');</v>
      </c>
    </row>
    <row r="39" spans="2:11" x14ac:dyDescent="0.25">
      <c r="B39" t="s">
        <v>16</v>
      </c>
      <c r="C39">
        <v>3</v>
      </c>
      <c r="F39">
        <v>1</v>
      </c>
      <c r="G39">
        <v>1</v>
      </c>
      <c r="I39" t="str">
        <f t="shared" si="4"/>
        <v>green_3.png</v>
      </c>
      <c r="K39" t="str">
        <f t="shared" si="5"/>
        <v>insert into DICE_SIDE (DICE, SIDE, MISS, RANGE, HEART, SURGE, SHIELD, ICON)
values ('Green', 3,null,null,1,1,null,'green_3.png');</v>
      </c>
    </row>
    <row r="40" spans="2:11" x14ac:dyDescent="0.25">
      <c r="B40" t="s">
        <v>16</v>
      </c>
      <c r="C40">
        <v>4</v>
      </c>
      <c r="F40">
        <v>1</v>
      </c>
      <c r="I40" t="str">
        <f t="shared" si="4"/>
        <v>green_4.png</v>
      </c>
      <c r="K40" t="str">
        <f t="shared" si="5"/>
        <v>insert into DICE_SIDE (DICE, SIDE, MISS, RANGE, HEART, SURGE, SHIELD, ICON)
values ('Green', 4,null,null,1,null,null,'green_4.png');</v>
      </c>
    </row>
    <row r="41" spans="2:11" x14ac:dyDescent="0.25">
      <c r="B41" t="s">
        <v>16</v>
      </c>
      <c r="C41">
        <v>5</v>
      </c>
      <c r="G41">
        <v>1</v>
      </c>
      <c r="I41" t="str">
        <f t="shared" si="4"/>
        <v>green_5.png</v>
      </c>
      <c r="K41" t="str">
        <f t="shared" si="5"/>
        <v>insert into DICE_SIDE (DICE, SIDE, MISS, RANGE, HEART, SURGE, SHIELD, ICON)
values ('Green', 5,null,null,null,1,null,'green_5.png');</v>
      </c>
    </row>
    <row r="42" spans="2:11" x14ac:dyDescent="0.25">
      <c r="B42" t="s">
        <v>16</v>
      </c>
      <c r="C42">
        <v>6</v>
      </c>
      <c r="E42">
        <v>1</v>
      </c>
      <c r="G42">
        <v>1</v>
      </c>
      <c r="I42" t="str">
        <f t="shared" si="4"/>
        <v>green_6.png</v>
      </c>
      <c r="K42" t="str">
        <f t="shared" si="5"/>
        <v>insert into DICE_SIDE (DICE, SIDE, MISS, RANGE, HEART, SURGE, SHIELD, ICON)
values ('Green', 6,null,1,null,1,null,'green_6.png');</v>
      </c>
    </row>
    <row r="43" spans="2:11" x14ac:dyDescent="0.25">
      <c r="B43" t="s">
        <v>17</v>
      </c>
      <c r="C43">
        <v>1</v>
      </c>
      <c r="I43" t="str">
        <f t="shared" si="4"/>
        <v>brown_1.png</v>
      </c>
      <c r="K43" t="str">
        <f t="shared" si="5"/>
        <v>insert into DICE_SIDE (DICE, SIDE, MISS, RANGE, HEART, SURGE, SHIELD, ICON)
values ('Brown', 1,null,null,null,null,null,'brown_1.png');</v>
      </c>
    </row>
    <row r="44" spans="2:11" x14ac:dyDescent="0.25">
      <c r="B44" t="s">
        <v>17</v>
      </c>
      <c r="C44">
        <v>2</v>
      </c>
      <c r="I44" t="str">
        <f t="shared" si="4"/>
        <v>brown_2.png</v>
      </c>
      <c r="K44" t="str">
        <f t="shared" si="5"/>
        <v>insert into DICE_SIDE (DICE, SIDE, MISS, RANGE, HEART, SURGE, SHIELD, ICON)
values ('Brown', 2,null,null,null,null,null,'brown_2.png');</v>
      </c>
    </row>
    <row r="45" spans="2:11" x14ac:dyDescent="0.25">
      <c r="B45" t="s">
        <v>17</v>
      </c>
      <c r="C45">
        <v>3</v>
      </c>
      <c r="I45" t="str">
        <f t="shared" si="4"/>
        <v>brown_3.png</v>
      </c>
      <c r="K45" t="str">
        <f t="shared" si="5"/>
        <v>insert into DICE_SIDE (DICE, SIDE, MISS, RANGE, HEART, SURGE, SHIELD, ICON)
values ('Brown', 3,null,null,null,null,null,'brown_3.png');</v>
      </c>
    </row>
    <row r="46" spans="2:11" x14ac:dyDescent="0.25">
      <c r="B46" t="s">
        <v>17</v>
      </c>
      <c r="C46">
        <v>4</v>
      </c>
      <c r="H46">
        <v>1</v>
      </c>
      <c r="I46" t="str">
        <f t="shared" si="4"/>
        <v>brown_4.png</v>
      </c>
      <c r="K46" t="str">
        <f t="shared" si="5"/>
        <v>insert into DICE_SIDE (DICE, SIDE, MISS, RANGE, HEART, SURGE, SHIELD, ICON)
values ('Brown', 4,null,null,null,null,1,'brown_4.png');</v>
      </c>
    </row>
    <row r="47" spans="2:11" x14ac:dyDescent="0.25">
      <c r="B47" t="s">
        <v>17</v>
      </c>
      <c r="C47">
        <v>5</v>
      </c>
      <c r="H47">
        <v>1</v>
      </c>
      <c r="I47" t="str">
        <f t="shared" si="4"/>
        <v>brown_5.png</v>
      </c>
      <c r="K47" t="str">
        <f t="shared" si="5"/>
        <v>insert into DICE_SIDE (DICE, SIDE, MISS, RANGE, HEART, SURGE, SHIELD, ICON)
values ('Brown', 5,null,null,null,null,1,'brown_5.png');</v>
      </c>
    </row>
    <row r="48" spans="2:11" x14ac:dyDescent="0.25">
      <c r="B48" t="s">
        <v>17</v>
      </c>
      <c r="C48">
        <v>6</v>
      </c>
      <c r="H48">
        <v>2</v>
      </c>
      <c r="I48" t="str">
        <f t="shared" si="4"/>
        <v>brown_6.png</v>
      </c>
      <c r="K48" t="str">
        <f t="shared" si="5"/>
        <v>insert into DICE_SIDE (DICE, SIDE, MISS, RANGE, HEART, SURGE, SHIELD, ICON)
values ('Brown', 6,null,null,null,null,2,'brown_6.png');</v>
      </c>
    </row>
    <row r="49" spans="1:11" x14ac:dyDescent="0.25">
      <c r="B49" t="s">
        <v>18</v>
      </c>
      <c r="C49">
        <v>1</v>
      </c>
      <c r="I49" t="str">
        <f t="shared" si="4"/>
        <v>grey_1.png</v>
      </c>
      <c r="K49" t="str">
        <f t="shared" si="5"/>
        <v>insert into DICE_SIDE (DICE, SIDE, MISS, RANGE, HEART, SURGE, SHIELD, ICON)
values ('Grey', 1,null,null,null,null,null,'grey_1.png');</v>
      </c>
    </row>
    <row r="50" spans="1:11" x14ac:dyDescent="0.25">
      <c r="B50" t="s">
        <v>18</v>
      </c>
      <c r="C50">
        <v>2</v>
      </c>
      <c r="H50">
        <v>1</v>
      </c>
      <c r="I50" t="str">
        <f t="shared" si="4"/>
        <v>grey_2.png</v>
      </c>
      <c r="K50" t="str">
        <f t="shared" si="5"/>
        <v>insert into DICE_SIDE (DICE, SIDE, MISS, RANGE, HEART, SURGE, SHIELD, ICON)
values ('Grey', 2,null,null,null,null,1,'grey_2.png');</v>
      </c>
    </row>
    <row r="51" spans="1:11" x14ac:dyDescent="0.25">
      <c r="B51" t="s">
        <v>18</v>
      </c>
      <c r="C51">
        <v>3</v>
      </c>
      <c r="H51">
        <v>1</v>
      </c>
      <c r="I51" t="str">
        <f t="shared" si="4"/>
        <v>grey_3.png</v>
      </c>
      <c r="K51" t="str">
        <f t="shared" si="5"/>
        <v>insert into DICE_SIDE (DICE, SIDE, MISS, RANGE, HEART, SURGE, SHIELD, ICON)
values ('Grey', 3,null,null,null,null,1,'grey_3.png');</v>
      </c>
    </row>
    <row r="52" spans="1:11" x14ac:dyDescent="0.25">
      <c r="B52" t="s">
        <v>18</v>
      </c>
      <c r="C52">
        <v>4</v>
      </c>
      <c r="H52">
        <v>1</v>
      </c>
      <c r="I52" t="str">
        <f t="shared" si="4"/>
        <v>grey_4.png</v>
      </c>
      <c r="K52" t="str">
        <f t="shared" si="5"/>
        <v>insert into DICE_SIDE (DICE, SIDE, MISS, RANGE, HEART, SURGE, SHIELD, ICON)
values ('Grey', 4,null,null,null,null,1,'grey_4.png');</v>
      </c>
    </row>
    <row r="53" spans="1:11" x14ac:dyDescent="0.25">
      <c r="B53" t="s">
        <v>18</v>
      </c>
      <c r="C53">
        <v>5</v>
      </c>
      <c r="H53">
        <v>2</v>
      </c>
      <c r="I53" t="str">
        <f t="shared" si="4"/>
        <v>grey_5.png</v>
      </c>
      <c r="K53" t="str">
        <f t="shared" si="5"/>
        <v>insert into DICE_SIDE (DICE, SIDE, MISS, RANGE, HEART, SURGE, SHIELD, ICON)
values ('Grey', 5,null,null,null,null,2,'grey_5.png');</v>
      </c>
    </row>
    <row r="54" spans="1:11" x14ac:dyDescent="0.25">
      <c r="B54" t="s">
        <v>18</v>
      </c>
      <c r="C54">
        <v>6</v>
      </c>
      <c r="H54">
        <v>3</v>
      </c>
      <c r="I54" t="str">
        <f t="shared" si="4"/>
        <v>grey_6.png</v>
      </c>
      <c r="K54" t="str">
        <f t="shared" si="5"/>
        <v>insert into DICE_SIDE (DICE, SIDE, MISS, RANGE, HEART, SURGE, SHIELD, ICON)
values ('Grey', 6,null,null,null,null,3,'grey_6.png');</v>
      </c>
    </row>
    <row r="55" spans="1:11" x14ac:dyDescent="0.25">
      <c r="B55" t="s">
        <v>19</v>
      </c>
      <c r="C55">
        <v>1</v>
      </c>
      <c r="I55" t="str">
        <f t="shared" si="4"/>
        <v>black_1.png</v>
      </c>
      <c r="K55" t="str">
        <f t="shared" si="5"/>
        <v>insert into DICE_SIDE (DICE, SIDE, MISS, RANGE, HEART, SURGE, SHIELD, ICON)
values ('Black', 1,null,null,null,null,null,'black_1.png');</v>
      </c>
    </row>
    <row r="56" spans="1:11" x14ac:dyDescent="0.25">
      <c r="B56" t="s">
        <v>19</v>
      </c>
      <c r="C56">
        <v>2</v>
      </c>
      <c r="H56">
        <v>2</v>
      </c>
      <c r="I56" t="str">
        <f t="shared" si="4"/>
        <v>black_2.png</v>
      </c>
      <c r="K56" t="str">
        <f t="shared" si="5"/>
        <v>insert into DICE_SIDE (DICE, SIDE, MISS, RANGE, HEART, SURGE, SHIELD, ICON)
values ('Black', 2,null,null,null,null,2,'black_2.png');</v>
      </c>
    </row>
    <row r="57" spans="1:11" x14ac:dyDescent="0.25">
      <c r="B57" t="s">
        <v>19</v>
      </c>
      <c r="C57">
        <v>3</v>
      </c>
      <c r="H57">
        <v>2</v>
      </c>
      <c r="I57" t="str">
        <f t="shared" si="4"/>
        <v>black_3.png</v>
      </c>
      <c r="K57" t="str">
        <f t="shared" si="5"/>
        <v>insert into DICE_SIDE (DICE, SIDE, MISS, RANGE, HEART, SURGE, SHIELD, ICON)
values ('Black', 3,null,null,null,null,2,'black_3.png');</v>
      </c>
    </row>
    <row r="58" spans="1:11" x14ac:dyDescent="0.25">
      <c r="B58" t="s">
        <v>19</v>
      </c>
      <c r="C58">
        <v>4</v>
      </c>
      <c r="H58">
        <v>2</v>
      </c>
      <c r="I58" t="str">
        <f t="shared" si="4"/>
        <v>black_4.png</v>
      </c>
      <c r="K58" t="str">
        <f t="shared" si="5"/>
        <v>insert into DICE_SIDE (DICE, SIDE, MISS, RANGE, HEART, SURGE, SHIELD, ICON)
values ('Black', 4,null,null,null,null,2,'black_4.png');</v>
      </c>
    </row>
    <row r="59" spans="1:11" x14ac:dyDescent="0.25">
      <c r="B59" t="s">
        <v>19</v>
      </c>
      <c r="C59">
        <v>5</v>
      </c>
      <c r="H59">
        <v>3</v>
      </c>
      <c r="I59" t="str">
        <f t="shared" si="4"/>
        <v>black_5.png</v>
      </c>
      <c r="K59" t="str">
        <f t="shared" si="5"/>
        <v>insert into DICE_SIDE (DICE, SIDE, MISS, RANGE, HEART, SURGE, SHIELD, ICON)
values ('Black', 5,null,null,null,null,3,'black_5.png');</v>
      </c>
    </row>
    <row r="60" spans="1:11" x14ac:dyDescent="0.25">
      <c r="B60" t="s">
        <v>19</v>
      </c>
      <c r="C60">
        <v>6</v>
      </c>
      <c r="H60">
        <v>4</v>
      </c>
      <c r="I60" t="str">
        <f t="shared" si="4"/>
        <v>black_6.png</v>
      </c>
      <c r="K60" t="str">
        <f t="shared" si="5"/>
        <v>insert into DICE_SIDE (DICE, SIDE, MISS, RANGE, HEART, SURGE, SHIELD, ICON)
values ('Black', 6,null,null,null,null,4,'black_6.png');</v>
      </c>
    </row>
    <row r="61" spans="1:11" x14ac:dyDescent="0.25">
      <c r="A61" t="s">
        <v>41</v>
      </c>
      <c r="B61" s="2" t="s">
        <v>5</v>
      </c>
      <c r="C61" s="1" t="s">
        <v>6</v>
      </c>
      <c r="D61" t="s">
        <v>7</v>
      </c>
    </row>
    <row r="62" spans="1:11" x14ac:dyDescent="0.25">
      <c r="B62" t="s">
        <v>37</v>
      </c>
      <c r="C62" t="str">
        <f>LOWER(A$61)&amp;"."&amp;LOWER(B62)</f>
        <v>attribute.might</v>
      </c>
      <c r="D62" t="str">
        <f t="shared" ref="D62:D65" si="6">LOWER(B62)&amp;".png"</f>
        <v>might.png</v>
      </c>
      <c r="K62" t="str">
        <f>"insert into "&amp;A$61&amp;" ("&amp;B$61&amp;", "&amp;C$61&amp;", "&amp;D$61&amp;")
values ('"&amp;B62&amp;"', '"&amp;C62&amp;"','"&amp;D62&amp;"');"</f>
        <v>insert into ATTRIBUTE (NAME, MESSAGE_CODE, ICON)
values ('Might', 'attribute.might','might.png');</v>
      </c>
    </row>
    <row r="63" spans="1:11" x14ac:dyDescent="0.25">
      <c r="B63" t="s">
        <v>38</v>
      </c>
      <c r="C63" t="str">
        <f t="shared" ref="C63:C65" si="7">LOWER(A$61)&amp;"."&amp;LOWER(B63)</f>
        <v>attribute.knowledge</v>
      </c>
      <c r="D63" t="str">
        <f t="shared" si="6"/>
        <v>knowledge.png</v>
      </c>
      <c r="K63" t="str">
        <f t="shared" ref="K63:K65" si="8">"insert into "&amp;A$61&amp;" ("&amp;B$61&amp;", "&amp;C$61&amp;", "&amp;D$61&amp;")
values ('"&amp;B63&amp;"', '"&amp;C63&amp;"','"&amp;D63&amp;"');"</f>
        <v>insert into ATTRIBUTE (NAME, MESSAGE_CODE, ICON)
values ('Knowledge', 'attribute.knowledge','knowledge.png');</v>
      </c>
    </row>
    <row r="64" spans="1:11" x14ac:dyDescent="0.25">
      <c r="B64" t="s">
        <v>39</v>
      </c>
      <c r="C64" t="str">
        <f t="shared" si="7"/>
        <v>attribute.willpower</v>
      </c>
      <c r="D64" t="str">
        <f t="shared" si="6"/>
        <v>willpower.png</v>
      </c>
      <c r="K64" t="str">
        <f t="shared" si="8"/>
        <v>insert into ATTRIBUTE (NAME, MESSAGE_CODE, ICON)
values ('Willpower', 'attribute.willpower','willpower.png');</v>
      </c>
    </row>
    <row r="65" spans="1:11" x14ac:dyDescent="0.25">
      <c r="B65" t="s">
        <v>40</v>
      </c>
      <c r="C65" t="str">
        <f t="shared" si="7"/>
        <v>attribute.awareness</v>
      </c>
      <c r="D65" t="str">
        <f t="shared" si="6"/>
        <v>awareness.png</v>
      </c>
      <c r="K65" t="str">
        <f t="shared" si="8"/>
        <v>insert into ATTRIBUTE (NAME, MESSAGE_CODE, ICON)
values ('Awareness', 'attribute.awareness','awareness.png');</v>
      </c>
    </row>
    <row r="67" spans="1:11" x14ac:dyDescent="0.25">
      <c r="A67" t="s">
        <v>43</v>
      </c>
      <c r="B67" s="2" t="s">
        <v>5</v>
      </c>
      <c r="C67" s="1" t="s">
        <v>6</v>
      </c>
      <c r="D67" t="s">
        <v>7</v>
      </c>
    </row>
    <row r="68" spans="1:11" x14ac:dyDescent="0.25">
      <c r="B68" t="s">
        <v>65</v>
      </c>
      <c r="C68" t="str">
        <f>LOWER(A$67)&amp;"."&amp;LOWER(B68)</f>
        <v>expansion.d2e</v>
      </c>
      <c r="E68" t="s">
        <v>65</v>
      </c>
      <c r="K68" t="str">
        <f>"insert into "&amp;A$67&amp;" ("&amp;B$67&amp;", "&amp;C$67&amp;", "&amp;D$67&amp;")
values ('"&amp;B68&amp;"', '"&amp;C68&amp;"',"&amp;IF(D68="","null","'"&amp;D68&amp;"'")&amp;");"</f>
        <v>insert into EXPANSION (NAME, MESSAGE_CODE, ICON)
values ('D2E', 'expansion.d2e',null);</v>
      </c>
    </row>
    <row r="69" spans="1:11" x14ac:dyDescent="0.25">
      <c r="B69" t="s">
        <v>67</v>
      </c>
      <c r="C69" t="str">
        <f t="shared" ref="C69:C81" si="9">LOWER(A$67)&amp;"."&amp;LOWER(B69)</f>
        <v>expansion.dck</v>
      </c>
      <c r="E69" t="s">
        <v>67</v>
      </c>
      <c r="K69" t="str">
        <f>"insert into "&amp;A$67&amp;" ("&amp;B$67&amp;", "&amp;C$67&amp;", "&amp;D$67&amp;")
values ('"&amp;B69&amp;"', '"&amp;C69&amp;"',"&amp;IF(D69="","null","'"&amp;D69&amp;"'")&amp;");"</f>
        <v>insert into EXPANSION (NAME, MESSAGE_CODE, ICON)
values ('DCK', 'expansion.dck',null);</v>
      </c>
    </row>
    <row r="70" spans="1:11" x14ac:dyDescent="0.25">
      <c r="B70" t="s">
        <v>73</v>
      </c>
      <c r="C70" t="str">
        <f t="shared" si="9"/>
        <v>expansion.lotw</v>
      </c>
      <c r="D70" t="str">
        <f>F70&amp;",jpg"</f>
        <v>Lair_of_the_Wyrm,jpg</v>
      </c>
      <c r="E70" t="s">
        <v>73</v>
      </c>
      <c r="F70" t="s">
        <v>78</v>
      </c>
      <c r="K70" t="str">
        <f t="shared" ref="K70:K81" si="10">"insert into "&amp;A$67&amp;" ("&amp;B$67&amp;", "&amp;C$67&amp;", "&amp;D$67&amp;")
values ('"&amp;B70&amp;"', '"&amp;C70&amp;"',"&amp;IF(D70="","null","'"&amp;D70&amp;"'")&amp;");"</f>
        <v>insert into EXPANSION (NAME, MESSAGE_CODE, ICON)
values ('LotW', 'expansion.lotw','Lair_of_the_Wyrm,jpg');</v>
      </c>
    </row>
    <row r="71" spans="1:11" x14ac:dyDescent="0.25">
      <c r="B71" t="s">
        <v>66</v>
      </c>
      <c r="C71" t="str">
        <f t="shared" si="9"/>
        <v>expansion.lor</v>
      </c>
      <c r="D71" t="str">
        <f>F71&amp;",jpg"</f>
        <v>Labyrinth_of_Ruin,jpg</v>
      </c>
      <c r="E71" t="s">
        <v>66</v>
      </c>
      <c r="F71" t="s">
        <v>79</v>
      </c>
      <c r="K71" t="str">
        <f t="shared" si="10"/>
        <v>insert into EXPANSION (NAME, MESSAGE_CODE, ICON)
values ('LoR', 'expansion.lor','Labyrinth_of_Ruin,jpg');</v>
      </c>
    </row>
    <row r="72" spans="1:11" x14ac:dyDescent="0.25">
      <c r="B72" t="s">
        <v>74</v>
      </c>
      <c r="C72" t="str">
        <f t="shared" si="9"/>
        <v>expansion.tt</v>
      </c>
      <c r="D72" t="str">
        <f t="shared" ref="D72:D74" si="11">F72&amp;",jpg"</f>
        <v>The_Trollfens,jpg</v>
      </c>
      <c r="E72" t="s">
        <v>74</v>
      </c>
      <c r="F72" t="s">
        <v>80</v>
      </c>
      <c r="K72" t="str">
        <f t="shared" si="10"/>
        <v>insert into EXPANSION (NAME, MESSAGE_CODE, ICON)
values ('TT', 'expansion.tt','The_Trollfens,jpg');</v>
      </c>
    </row>
    <row r="73" spans="1:11" x14ac:dyDescent="0.25">
      <c r="B73" t="s">
        <v>68</v>
      </c>
      <c r="C73" t="str">
        <f t="shared" si="9"/>
        <v>expansion.son</v>
      </c>
      <c r="D73" t="str">
        <f t="shared" si="11"/>
        <v>Shadow_of_Nerekhall,jpg</v>
      </c>
      <c r="E73" t="s">
        <v>68</v>
      </c>
      <c r="F73" t="s">
        <v>81</v>
      </c>
      <c r="K73" t="str">
        <f t="shared" si="10"/>
        <v>insert into EXPANSION (NAME, MESSAGE_CODE, ICON)
values ('SoN', 'expansion.son','Shadow_of_Nerekhall,jpg');</v>
      </c>
    </row>
    <row r="74" spans="1:11" x14ac:dyDescent="0.25">
      <c r="B74" t="s">
        <v>69</v>
      </c>
      <c r="C74" t="str">
        <f t="shared" si="9"/>
        <v>expansion.mor</v>
      </c>
      <c r="D74" t="str">
        <f t="shared" si="11"/>
        <v>Manor_of_Ravens,jpg</v>
      </c>
      <c r="E74" t="s">
        <v>69</v>
      </c>
      <c r="F74" t="s">
        <v>82</v>
      </c>
      <c r="K74" t="str">
        <f t="shared" si="10"/>
        <v>insert into EXPANSION (NAME, MESSAGE_CODE, ICON)
values ('MoR', 'expansion.mor','Manor_of_Ravens,jpg');</v>
      </c>
    </row>
    <row r="75" spans="1:11" x14ac:dyDescent="0.25">
      <c r="B75" t="s">
        <v>76</v>
      </c>
      <c r="C75" t="str">
        <f t="shared" si="9"/>
        <v>expansion.ooto</v>
      </c>
      <c r="E75" t="s">
        <v>76</v>
      </c>
      <c r="F75" t="s">
        <v>84</v>
      </c>
      <c r="K75" t="str">
        <f t="shared" si="10"/>
        <v>insert into EXPANSION (NAME, MESSAGE_CODE, ICON)
values ('OotO', 'expansion.ooto',null);</v>
      </c>
    </row>
    <row r="76" spans="1:11" x14ac:dyDescent="0.25">
      <c r="B76" t="s">
        <v>70</v>
      </c>
      <c r="C76" t="str">
        <f t="shared" si="9"/>
        <v>expansion.cod</v>
      </c>
      <c r="E76" t="s">
        <v>70</v>
      </c>
      <c r="F76" t="s">
        <v>85</v>
      </c>
      <c r="K76" t="str">
        <f t="shared" si="10"/>
        <v>insert into EXPANSION (NAME, MESSAGE_CODE, ICON)
values ('CoD', 'expansion.cod',null);</v>
      </c>
    </row>
    <row r="77" spans="1:11" x14ac:dyDescent="0.25">
      <c r="B77" t="s">
        <v>75</v>
      </c>
      <c r="C77" t="str">
        <f>LOWER(A$67)&amp;"."&amp;LOWER(B77)</f>
        <v>expansion.cotf</v>
      </c>
      <c r="E77" t="s">
        <v>75</v>
      </c>
      <c r="F77" t="s">
        <v>83</v>
      </c>
      <c r="K77" t="str">
        <f>"insert into "&amp;A$67&amp;" ("&amp;B$67&amp;", "&amp;C$67&amp;", "&amp;D$67&amp;")
values ('"&amp;B77&amp;"', '"&amp;C77&amp;"',"&amp;IF(D77="","null","'"&amp;D77&amp;"'")&amp;");"</f>
        <v>insert into EXPANSION (NAME, MESSAGE_CODE, ICON)
values ('CotF', 'expansion.cotf',null);</v>
      </c>
    </row>
    <row r="78" spans="1:11" x14ac:dyDescent="0.25">
      <c r="B78" t="s">
        <v>71</v>
      </c>
      <c r="C78" t="str">
        <f t="shared" si="9"/>
        <v>expansion.god</v>
      </c>
      <c r="E78" t="s">
        <v>71</v>
      </c>
      <c r="F78" t="s">
        <v>86</v>
      </c>
      <c r="K78" t="str">
        <f t="shared" si="10"/>
        <v>insert into EXPANSION (NAME, MESSAGE_CODE, ICON)
values ('GoD', 'expansion.god',null);</v>
      </c>
    </row>
    <row r="79" spans="1:11" x14ac:dyDescent="0.25">
      <c r="B79" t="s">
        <v>72</v>
      </c>
      <c r="C79" t="str">
        <f t="shared" si="9"/>
        <v>expansion.vod</v>
      </c>
      <c r="E79" t="s">
        <v>72</v>
      </c>
      <c r="F79" t="s">
        <v>87</v>
      </c>
      <c r="K79" t="str">
        <f t="shared" si="10"/>
        <v>insert into EXPANSION (NAME, MESSAGE_CODE, ICON)
values ('VoD', 'expansion.vod',null);</v>
      </c>
    </row>
    <row r="80" spans="1:11" x14ac:dyDescent="0.25">
      <c r="B80" t="s">
        <v>77</v>
      </c>
      <c r="C80" t="str">
        <f t="shared" si="9"/>
        <v>expansion.botw</v>
      </c>
      <c r="E80" t="s">
        <v>77</v>
      </c>
      <c r="F80" t="s">
        <v>88</v>
      </c>
      <c r="K80" t="str">
        <f t="shared" si="10"/>
        <v>insert into EXPANSION (NAME, MESSAGE_CODE, ICON)
values ('BotW', 'expansion.botw',null);</v>
      </c>
    </row>
    <row r="81" spans="1:20" x14ac:dyDescent="0.25">
      <c r="A81" s="1"/>
      <c r="B81" s="4" t="s">
        <v>377</v>
      </c>
      <c r="C81" t="str">
        <f t="shared" si="9"/>
        <v>expansion.toc</v>
      </c>
      <c r="E81" s="4" t="s">
        <v>377</v>
      </c>
      <c r="F81" t="s">
        <v>376</v>
      </c>
      <c r="K81" t="str">
        <f t="shared" si="10"/>
        <v>insert into EXPANSION (NAME, MESSAGE_CODE, ICON)
values ('ToC', 'expansion.toc',null);</v>
      </c>
    </row>
    <row r="82" spans="1:20" x14ac:dyDescent="0.25">
      <c r="B82" s="4"/>
    </row>
    <row r="83" spans="1:20" x14ac:dyDescent="0.25">
      <c r="A83" t="s">
        <v>28</v>
      </c>
      <c r="B83" s="2" t="s">
        <v>5</v>
      </c>
      <c r="C83" s="3" t="s">
        <v>43</v>
      </c>
      <c r="D83" t="s">
        <v>4</v>
      </c>
      <c r="E83" s="1" t="s">
        <v>6</v>
      </c>
      <c r="F83" t="s">
        <v>29</v>
      </c>
      <c r="G83" t="s">
        <v>30</v>
      </c>
      <c r="H83" t="s">
        <v>31</v>
      </c>
      <c r="I83" t="s">
        <v>32</v>
      </c>
      <c r="J83" t="s">
        <v>33</v>
      </c>
      <c r="K83" t="s">
        <v>34</v>
      </c>
      <c r="L83" t="s">
        <v>35</v>
      </c>
      <c r="M83" t="s">
        <v>36</v>
      </c>
      <c r="N83" t="s">
        <v>348</v>
      </c>
      <c r="O83" t="s">
        <v>349</v>
      </c>
      <c r="P83" t="s">
        <v>44</v>
      </c>
    </row>
    <row r="84" spans="1:20" ht="15.75" x14ac:dyDescent="0.25">
      <c r="A84">
        <v>1</v>
      </c>
      <c r="B84" s="5" t="s">
        <v>89</v>
      </c>
      <c r="C84" t="s">
        <v>65</v>
      </c>
      <c r="D84" t="s">
        <v>1</v>
      </c>
      <c r="E84" t="str">
        <f t="shared" ref="E84:E103" si="12">LOWER(A$83)&amp;"."&amp;LOWER(R84)&amp;"."&amp;LOWER(C84)</f>
        <v>hero.ashrian.d2e</v>
      </c>
      <c r="F84">
        <v>5</v>
      </c>
      <c r="G84">
        <v>10</v>
      </c>
      <c r="H84">
        <v>4</v>
      </c>
      <c r="I84" t="s">
        <v>18</v>
      </c>
      <c r="J84">
        <v>2</v>
      </c>
      <c r="K84">
        <v>2</v>
      </c>
      <c r="L84">
        <v>3</v>
      </c>
      <c r="M84">
        <v>4</v>
      </c>
      <c r="N84" t="str">
        <f t="shared" ref="N84:N103" si="13">LOWER(A$83)&amp;"."&amp;LOWER(R84)&amp;"."&amp;LOWER(C84)&amp;".ability"</f>
        <v>hero.ashrian.d2e.ability</v>
      </c>
      <c r="O84" t="str">
        <f t="shared" ref="O84:O103" si="14">LOWER(A$83)&amp;"."&amp;LOWER(R84)&amp;"."&amp;LOWER(C84)&amp;".feat"</f>
        <v>hero.ashrian.d2e.feat</v>
      </c>
      <c r="P84" t="str">
        <f t="shared" ref="P84:P103" si="15">LOWER(R84)&amp;"."&amp;LOWER(C84)&amp;".jpg"</f>
        <v>ashrian.d2e.jpg</v>
      </c>
      <c r="R84" s="5" t="s">
        <v>89</v>
      </c>
      <c r="T84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('"&amp;B84&amp;"', '"&amp;C84&amp;"', '"&amp;D84&amp;"', '"&amp;E84&amp;"', "&amp;F84&amp;", "&amp;G84&amp;", "&amp;H84&amp;", '"&amp;I84&amp;"', "&amp;J84&amp;", "&amp;K84&amp;", "&amp;L84&amp;", "&amp;M84&amp;", '"&amp;N84&amp;"', '"&amp;O84&amp;"', '"&amp;P84&amp;"');"</f>
        <v>insert into HERO (NAME, EXPANSION, ARCHETYPE, MESSAGE_CODE, SPEED, HEALTH, STAMINA, DEFENSE, MIGHT, KNOWLEDGE, WILLPOWER, AWARENESS, ABILITY_CODE, FEAT_CODE, IMAGE)
values ('Ashrian', 'D2E', 'Healer', 'hero.ashrian.d2e', 5, 10, 4, 'Grey', 2, 2, 3, 4, 'hero.ashrian.d2e.ability', 'hero.ashrian.d2e.feat', 'ashrian.d2e.jpg');</v>
      </c>
    </row>
    <row r="85" spans="1:20" ht="15.75" x14ac:dyDescent="0.25">
      <c r="A85">
        <v>2</v>
      </c>
      <c r="B85" s="5" t="s">
        <v>90</v>
      </c>
      <c r="C85" t="s">
        <v>65</v>
      </c>
      <c r="D85" t="s">
        <v>1</v>
      </c>
      <c r="E85" t="str">
        <f t="shared" si="12"/>
        <v>hero.avric.d2e</v>
      </c>
      <c r="F85">
        <v>4</v>
      </c>
      <c r="G85">
        <v>12</v>
      </c>
      <c r="H85">
        <v>4</v>
      </c>
      <c r="I85" t="s">
        <v>18</v>
      </c>
      <c r="J85">
        <v>2</v>
      </c>
      <c r="K85">
        <v>3</v>
      </c>
      <c r="L85">
        <v>4</v>
      </c>
      <c r="M85">
        <v>2</v>
      </c>
      <c r="N85" t="str">
        <f t="shared" si="13"/>
        <v>hero.avric.d2e.ability</v>
      </c>
      <c r="O85" t="str">
        <f t="shared" si="14"/>
        <v>hero.avric.d2e.feat</v>
      </c>
      <c r="P85" t="str">
        <f t="shared" si="15"/>
        <v>avric.d2e.jpg</v>
      </c>
      <c r="R85" s="5" t="s">
        <v>91</v>
      </c>
      <c r="T85" t="str">
        <f t="shared" ref="T85:T148" si="16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('"&amp;B85&amp;"', '"&amp;C85&amp;"', '"&amp;D85&amp;"', '"&amp;E85&amp;"', "&amp;F85&amp;", "&amp;G85&amp;", "&amp;H85&amp;", '"&amp;I85&amp;"', "&amp;J85&amp;", "&amp;K85&amp;", "&amp;L85&amp;", "&amp;M85&amp;", '"&amp;N85&amp;"', '"&amp;O85&amp;"', '"&amp;P85&amp;"');"</f>
        <v>insert into HERO (NAME, EXPANSION, ARCHETYPE, MESSAGE_CODE, SPEED, HEALTH, STAMINA, DEFENSE, MIGHT, KNOWLEDGE, WILLPOWER, AWARENESS, ABILITY_CODE, FEAT_CODE, IMAGE)
values ('Avric Albright', 'D2E', 'Healer', 'hero.avric.d2e', 4, 12, 4, 'Grey', 2, 3, 4, 2, 'hero.avric.d2e.ability', 'hero.avric.d2e.feat', 'avric.d2e.jpg');</v>
      </c>
    </row>
    <row r="86" spans="1:20" ht="15.75" x14ac:dyDescent="0.25">
      <c r="A86">
        <v>3</v>
      </c>
      <c r="B86" s="5" t="s">
        <v>92</v>
      </c>
      <c r="C86" t="s">
        <v>65</v>
      </c>
      <c r="D86" t="s">
        <v>0</v>
      </c>
      <c r="E86" t="str">
        <f t="shared" si="12"/>
        <v>hero.grisban.d2e</v>
      </c>
      <c r="F86">
        <v>3</v>
      </c>
      <c r="G86">
        <v>14</v>
      </c>
      <c r="H86">
        <v>4</v>
      </c>
      <c r="I86" t="s">
        <v>18</v>
      </c>
      <c r="J86">
        <v>5</v>
      </c>
      <c r="K86">
        <v>2</v>
      </c>
      <c r="L86">
        <v>3</v>
      </c>
      <c r="M86">
        <v>1</v>
      </c>
      <c r="N86" t="str">
        <f t="shared" si="13"/>
        <v>hero.grisban.d2e.ability</v>
      </c>
      <c r="O86" t="str">
        <f t="shared" si="14"/>
        <v>hero.grisban.d2e.feat</v>
      </c>
      <c r="P86" t="str">
        <f t="shared" si="15"/>
        <v>grisban.d2e.jpg</v>
      </c>
      <c r="R86" t="s">
        <v>94</v>
      </c>
      <c r="T86" t="str">
        <f t="shared" si="16"/>
        <v>insert into HERO (NAME, EXPANSION, ARCHETYPE, MESSAGE_CODE, SPEED, HEALTH, STAMINA, DEFENSE, MIGHT, KNOWLEDGE, WILLPOWER, AWARENESS, ABILITY_CODE, FEAT_CODE, IMAGE)
values ('Grisban the Thirsty', 'D2E', 'Warrior', 'hero.grisban.d2e', 3, 14, 4, 'Grey', 5, 2, 3, 1, 'hero.grisban.d2e.ability', 'hero.grisban.d2e.feat', 'grisban.d2e.jpg');</v>
      </c>
    </row>
    <row r="87" spans="1:20" ht="15.75" x14ac:dyDescent="0.25">
      <c r="A87">
        <v>4</v>
      </c>
      <c r="B87" s="5" t="s">
        <v>95</v>
      </c>
      <c r="C87" t="s">
        <v>65</v>
      </c>
      <c r="D87" t="s">
        <v>3</v>
      </c>
      <c r="E87" t="str">
        <f t="shared" si="12"/>
        <v>hero.jain.d2e</v>
      </c>
      <c r="F87">
        <v>5</v>
      </c>
      <c r="G87">
        <v>8</v>
      </c>
      <c r="H87">
        <v>5</v>
      </c>
      <c r="I87" t="s">
        <v>18</v>
      </c>
      <c r="J87">
        <v>2</v>
      </c>
      <c r="K87">
        <v>3</v>
      </c>
      <c r="L87">
        <v>2</v>
      </c>
      <c r="M87">
        <v>4</v>
      </c>
      <c r="N87" t="str">
        <f t="shared" si="13"/>
        <v>hero.jain.d2e.ability</v>
      </c>
      <c r="O87" t="str">
        <f t="shared" si="14"/>
        <v>hero.jain.d2e.feat</v>
      </c>
      <c r="P87" t="str">
        <f t="shared" si="15"/>
        <v>jain.d2e.jpg</v>
      </c>
      <c r="R87" t="s">
        <v>99</v>
      </c>
      <c r="T87" t="str">
        <f t="shared" si="16"/>
        <v>insert into HERO (NAME, EXPANSION, ARCHETYPE, MESSAGE_CODE, SPEED, HEALTH, STAMINA, DEFENSE, MIGHT, KNOWLEDGE, WILLPOWER, AWARENESS, ABILITY_CODE, FEAT_CODE, IMAGE)
values ('Jain Fairwood', 'D2E', 'Scout', 'hero.jain.d2e', 5, 8, 5, 'Grey', 2, 3, 2, 4, 'hero.jain.d2e.ability', 'hero.jain.d2e.feat', 'jain.d2e.jpg');</v>
      </c>
    </row>
    <row r="88" spans="1:20" ht="15.75" x14ac:dyDescent="0.25">
      <c r="A88">
        <v>5</v>
      </c>
      <c r="B88" s="5" t="s">
        <v>97</v>
      </c>
      <c r="C88" t="s">
        <v>65</v>
      </c>
      <c r="D88" t="s">
        <v>2</v>
      </c>
      <c r="E88" t="str">
        <f t="shared" si="12"/>
        <v>hero.leoric.d2e</v>
      </c>
      <c r="F88">
        <v>4</v>
      </c>
      <c r="G88">
        <v>8</v>
      </c>
      <c r="H88">
        <v>5</v>
      </c>
      <c r="I88" t="s">
        <v>18</v>
      </c>
      <c r="J88">
        <v>1</v>
      </c>
      <c r="K88">
        <v>5</v>
      </c>
      <c r="L88">
        <v>2</v>
      </c>
      <c r="M88">
        <v>3</v>
      </c>
      <c r="N88" t="str">
        <f t="shared" si="13"/>
        <v>hero.leoric.d2e.ability</v>
      </c>
      <c r="O88" t="str">
        <f t="shared" si="14"/>
        <v>hero.leoric.d2e.feat</v>
      </c>
      <c r="P88" t="str">
        <f t="shared" si="15"/>
        <v>leoric.d2e.jpg</v>
      </c>
      <c r="R88" t="s">
        <v>101</v>
      </c>
      <c r="T88" t="str">
        <f t="shared" si="16"/>
        <v>insert into HERO (NAME, EXPANSION, ARCHETYPE, MESSAGE_CODE, SPEED, HEALTH, STAMINA, DEFENSE, MIGHT, KNOWLEDGE, WILLPOWER, AWARENESS, ABILITY_CODE, FEAT_CODE, IMAGE)
values ('Leoric of the Book', 'D2E', 'Mage', 'hero.leoric.d2e', 4, 8, 5, 'Grey', 1, 5, 2, 3, 'hero.leoric.d2e.ability', 'hero.leoric.d2e.feat', 'leoric.d2e.jpg');</v>
      </c>
    </row>
    <row r="89" spans="1:20" ht="15.75" x14ac:dyDescent="0.25">
      <c r="A89">
        <v>6</v>
      </c>
      <c r="B89" s="5" t="s">
        <v>93</v>
      </c>
      <c r="C89" t="s">
        <v>65</v>
      </c>
      <c r="D89" t="s">
        <v>0</v>
      </c>
      <c r="E89" t="str">
        <f t="shared" si="12"/>
        <v>hero.syndrael.d2e</v>
      </c>
      <c r="F89">
        <v>4</v>
      </c>
      <c r="G89">
        <v>12</v>
      </c>
      <c r="H89">
        <v>4</v>
      </c>
      <c r="I89" t="s">
        <v>18</v>
      </c>
      <c r="J89">
        <v>4</v>
      </c>
      <c r="K89">
        <v>3</v>
      </c>
      <c r="L89">
        <v>2</v>
      </c>
      <c r="M89">
        <v>2</v>
      </c>
      <c r="N89" t="str">
        <f t="shared" si="13"/>
        <v>hero.syndrael.d2e.ability</v>
      </c>
      <c r="O89" t="str">
        <f t="shared" si="14"/>
        <v>hero.syndrael.d2e.feat</v>
      </c>
      <c r="P89" t="str">
        <f t="shared" si="15"/>
        <v>syndrael.d2e.jpg</v>
      </c>
      <c r="R89" t="s">
        <v>93</v>
      </c>
      <c r="T89" t="str">
        <f t="shared" si="16"/>
        <v>insert into HERO (NAME, EXPANSION, ARCHETYPE, MESSAGE_CODE, SPEED, HEALTH, STAMINA, DEFENSE, MIGHT, KNOWLEDGE, WILLPOWER, AWARENESS, ABILITY_CODE, FEAT_CODE, IMAGE)
values ('Syndrael', 'D2E', 'Warrior', 'hero.syndrael.d2e', 4, 12, 4, 'Grey', 4, 3, 2, 2, 'hero.syndrael.d2e.ability', 'hero.syndrael.d2e.feat', 'syndrael.d2e.jpg');</v>
      </c>
    </row>
    <row r="90" spans="1:20" ht="15.75" x14ac:dyDescent="0.25">
      <c r="A90">
        <v>7</v>
      </c>
      <c r="B90" s="5" t="s">
        <v>96</v>
      </c>
      <c r="C90" t="s">
        <v>65</v>
      </c>
      <c r="D90" t="s">
        <v>3</v>
      </c>
      <c r="E90" t="str">
        <f t="shared" si="12"/>
        <v>hero.tomble.d2e</v>
      </c>
      <c r="F90">
        <v>4</v>
      </c>
      <c r="G90">
        <v>8</v>
      </c>
      <c r="H90">
        <v>5</v>
      </c>
      <c r="I90" t="s">
        <v>18</v>
      </c>
      <c r="J90">
        <v>1</v>
      </c>
      <c r="K90">
        <v>2</v>
      </c>
      <c r="L90">
        <v>3</v>
      </c>
      <c r="M90">
        <v>5</v>
      </c>
      <c r="N90" t="str">
        <f t="shared" si="13"/>
        <v>hero.tomble.d2e.ability</v>
      </c>
      <c r="O90" t="str">
        <f t="shared" si="14"/>
        <v>hero.tomble.d2e.feat</v>
      </c>
      <c r="P90" t="str">
        <f t="shared" si="15"/>
        <v>tomble.d2e.jpg</v>
      </c>
      <c r="R90" t="s">
        <v>100</v>
      </c>
      <c r="T90" t="str">
        <f t="shared" si="16"/>
        <v>insert into HERO (NAME, EXPANSION, ARCHETYPE, MESSAGE_CODE, SPEED, HEALTH, STAMINA, DEFENSE, MIGHT, KNOWLEDGE, WILLPOWER, AWARENESS, ABILITY_CODE, FEAT_CODE, IMAGE)
values ('Tomble Burrowell', 'D2E', 'Scout', 'hero.tomble.d2e', 4, 8, 5, 'Grey', 1, 2, 3, 5, 'hero.tomble.d2e.ability', 'hero.tomble.d2e.feat', 'tomble.d2e.jpg');</v>
      </c>
    </row>
    <row r="91" spans="1:20" ht="15.75" x14ac:dyDescent="0.25">
      <c r="A91">
        <v>8</v>
      </c>
      <c r="B91" s="5" t="s">
        <v>98</v>
      </c>
      <c r="C91" t="s">
        <v>65</v>
      </c>
      <c r="D91" t="s">
        <v>2</v>
      </c>
      <c r="E91" t="str">
        <f t="shared" si="12"/>
        <v>hero.tarha.d2e</v>
      </c>
      <c r="F91">
        <v>4</v>
      </c>
      <c r="G91">
        <v>10</v>
      </c>
      <c r="H91">
        <v>4</v>
      </c>
      <c r="I91" t="s">
        <v>18</v>
      </c>
      <c r="J91">
        <v>2</v>
      </c>
      <c r="K91">
        <v>4</v>
      </c>
      <c r="L91">
        <v>3</v>
      </c>
      <c r="M91">
        <v>2</v>
      </c>
      <c r="N91" t="str">
        <f t="shared" si="13"/>
        <v>hero.tarha.d2e.ability</v>
      </c>
      <c r="O91" t="str">
        <f t="shared" si="14"/>
        <v>hero.tarha.d2e.feat</v>
      </c>
      <c r="P91" t="str">
        <f t="shared" si="15"/>
        <v>tarha.d2e.jpg</v>
      </c>
      <c r="R91" t="s">
        <v>102</v>
      </c>
      <c r="T91" t="str">
        <f t="shared" si="16"/>
        <v>insert into HERO (NAME, EXPANSION, ARCHETYPE, MESSAGE_CODE, SPEED, HEALTH, STAMINA, DEFENSE, MIGHT, KNOWLEDGE, WILLPOWER, AWARENESS, ABILITY_CODE, FEAT_CODE, IMAGE)
values ('Widow Tarha', 'D2E', 'Mage', 'hero.tarha.d2e', 4, 10, 4, 'Grey', 2, 4, 3, 2, 'hero.tarha.d2e.ability', 'hero.tarha.d2e.feat', 'tarha.d2e.jpg');</v>
      </c>
    </row>
    <row r="92" spans="1:20" ht="15.75" x14ac:dyDescent="0.25">
      <c r="A92">
        <v>1</v>
      </c>
      <c r="B92" s="5" t="s">
        <v>104</v>
      </c>
      <c r="C92" t="s">
        <v>73</v>
      </c>
      <c r="D92" t="s">
        <v>2</v>
      </c>
      <c r="E92" t="str">
        <f t="shared" si="12"/>
        <v>hero.quellen.lotw</v>
      </c>
      <c r="F92">
        <v>4</v>
      </c>
      <c r="G92">
        <v>10</v>
      </c>
      <c r="H92">
        <v>4</v>
      </c>
      <c r="I92" t="s">
        <v>18</v>
      </c>
      <c r="J92">
        <v>1</v>
      </c>
      <c r="K92">
        <v>5</v>
      </c>
      <c r="L92">
        <v>3</v>
      </c>
      <c r="M92">
        <v>2</v>
      </c>
      <c r="N92" t="str">
        <f t="shared" si="13"/>
        <v>hero.quellen.lotw.ability</v>
      </c>
      <c r="O92" t="str">
        <f t="shared" si="14"/>
        <v>hero.quellen.lotw.feat</v>
      </c>
      <c r="P92" t="str">
        <f t="shared" si="15"/>
        <v>quellen.lotw.jpg</v>
      </c>
      <c r="R92" t="s">
        <v>106</v>
      </c>
      <c r="T92" t="str">
        <f t="shared" si="16"/>
        <v>insert into HERO (NAME, EXPANSION, ARCHETYPE, MESSAGE_CODE, SPEED, HEALTH, STAMINA, DEFENSE, MIGHT, KNOWLEDGE, WILLPOWER, AWARENESS, ABILITY_CODE, FEAT_CODE, IMAGE)
values ('High Mage Quellen', 'LotW', 'Mage', 'hero.quellen.lotw', 4, 10, 4, 'Grey', 1, 5, 3, 2, 'hero.quellen.lotw.ability', 'hero.quellen.lotw.feat', 'quellen.lotw.jpg');</v>
      </c>
    </row>
    <row r="93" spans="1:20" ht="15.75" x14ac:dyDescent="0.25">
      <c r="A93">
        <v>2</v>
      </c>
      <c r="B93" s="5" t="s">
        <v>103</v>
      </c>
      <c r="C93" t="s">
        <v>73</v>
      </c>
      <c r="D93" t="s">
        <v>0</v>
      </c>
      <c r="E93" t="str">
        <f t="shared" si="12"/>
        <v>hero.reynhart.lotw</v>
      </c>
      <c r="F93">
        <v>4</v>
      </c>
      <c r="G93">
        <v>12</v>
      </c>
      <c r="H93">
        <v>4</v>
      </c>
      <c r="I93" t="s">
        <v>18</v>
      </c>
      <c r="J93">
        <v>3</v>
      </c>
      <c r="K93">
        <v>1</v>
      </c>
      <c r="L93">
        <v>4</v>
      </c>
      <c r="M93">
        <v>3</v>
      </c>
      <c r="N93" t="str">
        <f t="shared" si="13"/>
        <v>hero.reynhart.lotw.ability</v>
      </c>
      <c r="O93" t="str">
        <f t="shared" si="14"/>
        <v>hero.reynhart.lotw.feat</v>
      </c>
      <c r="P93" t="str">
        <f t="shared" si="15"/>
        <v>reynhart.lotw.jpg</v>
      </c>
      <c r="R93" t="s">
        <v>105</v>
      </c>
      <c r="T93" t="str">
        <f t="shared" si="16"/>
        <v>insert into HERO (NAME, EXPANSION, ARCHETYPE, MESSAGE_CODE, SPEED, HEALTH, STAMINA, DEFENSE, MIGHT, KNOWLEDGE, WILLPOWER, AWARENESS, ABILITY_CODE, FEAT_CODE, IMAGE)
values ('Reynhart the Worthy', 'LotW', 'Warrior', 'hero.reynhart.lotw', 4, 12, 4, 'Grey', 3, 1, 4, 3, 'hero.reynhart.lotw.ability', 'hero.reynhart.lotw.feat', 'reynhart.lotw.jpg');</v>
      </c>
    </row>
    <row r="94" spans="1:20" ht="15.75" x14ac:dyDescent="0.25">
      <c r="A94">
        <v>1</v>
      </c>
      <c r="B94" s="5" t="s">
        <v>110</v>
      </c>
      <c r="C94" t="s">
        <v>66</v>
      </c>
      <c r="D94" t="s">
        <v>2</v>
      </c>
      <c r="E94" t="str">
        <f t="shared" si="12"/>
        <v>hero.dezra.lor</v>
      </c>
      <c r="F94">
        <v>5</v>
      </c>
      <c r="G94">
        <v>8</v>
      </c>
      <c r="H94">
        <v>4</v>
      </c>
      <c r="I94" t="s">
        <v>18</v>
      </c>
      <c r="J94">
        <v>2</v>
      </c>
      <c r="K94">
        <v>4</v>
      </c>
      <c r="L94">
        <v>2</v>
      </c>
      <c r="M94">
        <v>3</v>
      </c>
      <c r="N94" t="str">
        <f t="shared" si="13"/>
        <v>hero.dezra.lor.ability</v>
      </c>
      <c r="O94" t="str">
        <f t="shared" si="14"/>
        <v>hero.dezra.lor.feat</v>
      </c>
      <c r="P94" t="str">
        <f t="shared" si="15"/>
        <v>dezra.lor.jpg</v>
      </c>
      <c r="R94" t="s">
        <v>114</v>
      </c>
      <c r="T94" t="str">
        <f t="shared" si="16"/>
        <v>insert into HERO (NAME, EXPANSION, ARCHETYPE, MESSAGE_CODE, SPEED, HEALTH, STAMINA, DEFENSE, MIGHT, KNOWLEDGE, WILLPOWER, AWARENESS, ABILITY_CODE, FEAT_CODE, IMAGE)
values ('Dezra the Vile', 'LoR', 'Mage', 'hero.dezra.lor', 5, 8, 4, 'Grey', 2, 4, 2, 3, 'hero.dezra.lor.ability', 'hero.dezra.lor.feat', 'dezra.lor.jpg');</v>
      </c>
    </row>
    <row r="95" spans="1:20" ht="15.75" x14ac:dyDescent="0.25">
      <c r="A95">
        <v>2</v>
      </c>
      <c r="B95" s="5" t="s">
        <v>108</v>
      </c>
      <c r="C95" t="s">
        <v>66</v>
      </c>
      <c r="D95" t="s">
        <v>3</v>
      </c>
      <c r="E95" t="str">
        <f t="shared" si="12"/>
        <v>hero.logan.lor</v>
      </c>
      <c r="F95">
        <v>4</v>
      </c>
      <c r="G95">
        <v>10</v>
      </c>
      <c r="H95">
        <v>4</v>
      </c>
      <c r="I95" t="s">
        <v>18</v>
      </c>
      <c r="J95">
        <v>3</v>
      </c>
      <c r="K95">
        <v>2</v>
      </c>
      <c r="L95">
        <v>2</v>
      </c>
      <c r="M95">
        <v>4</v>
      </c>
      <c r="N95" t="str">
        <f t="shared" si="13"/>
        <v>hero.logan.lor.ability</v>
      </c>
      <c r="O95" t="str">
        <f t="shared" si="14"/>
        <v>hero.logan.lor.feat</v>
      </c>
      <c r="P95" t="str">
        <f t="shared" si="15"/>
        <v>logan.lor.jpg</v>
      </c>
      <c r="R95" t="s">
        <v>112</v>
      </c>
      <c r="T95" t="str">
        <f t="shared" si="16"/>
        <v>insert into HERO (NAME, EXPANSION, ARCHETYPE, MESSAGE_CODE, SPEED, HEALTH, STAMINA, DEFENSE, MIGHT, KNOWLEDGE, WILLPOWER, AWARENESS, ABILITY_CODE, FEAT_CODE, IMAGE)
values ('Logan Lashley', 'LoR', 'Scout', 'hero.logan.lor', 4, 10, 4, 'Grey', 3, 2, 2, 4, 'hero.logan.lor.ability', 'hero.logan.lor.feat', 'logan.lor.jpg');</v>
      </c>
    </row>
    <row r="96" spans="1:20" ht="15.75" x14ac:dyDescent="0.25">
      <c r="A96">
        <v>3</v>
      </c>
      <c r="B96" s="5" t="s">
        <v>107</v>
      </c>
      <c r="C96" t="s">
        <v>66</v>
      </c>
      <c r="D96" t="s">
        <v>0</v>
      </c>
      <c r="E96" t="str">
        <f t="shared" si="12"/>
        <v>hero.durik.lor</v>
      </c>
      <c r="F96">
        <v>5</v>
      </c>
      <c r="G96">
        <v>10</v>
      </c>
      <c r="H96">
        <v>4</v>
      </c>
      <c r="I96" t="s">
        <v>18</v>
      </c>
      <c r="J96">
        <v>3</v>
      </c>
      <c r="K96">
        <v>2</v>
      </c>
      <c r="L96">
        <v>2</v>
      </c>
      <c r="M96">
        <v>4</v>
      </c>
      <c r="N96" t="str">
        <f t="shared" si="13"/>
        <v>hero.durik.lor.ability</v>
      </c>
      <c r="O96" t="str">
        <f t="shared" si="14"/>
        <v>hero.durik.lor.feat</v>
      </c>
      <c r="P96" t="str">
        <f t="shared" si="15"/>
        <v>durik.lor.jpg</v>
      </c>
      <c r="R96" t="s">
        <v>111</v>
      </c>
      <c r="T96" t="str">
        <f t="shared" si="16"/>
        <v>insert into HERO (NAME, EXPANSION, ARCHETYPE, MESSAGE_CODE, SPEED, HEALTH, STAMINA, DEFENSE, MIGHT, KNOWLEDGE, WILLPOWER, AWARENESS, ABILITY_CODE, FEAT_CODE, IMAGE)
values ('Pathfinder Durik', 'LoR', 'Warrior', 'hero.durik.lor', 5, 10, 4, 'Grey', 3, 2, 2, 4, 'hero.durik.lor.ability', 'hero.durik.lor.feat', 'durik.lor.jpg');</v>
      </c>
    </row>
    <row r="97" spans="1:20" ht="15.75" x14ac:dyDescent="0.25">
      <c r="A97">
        <v>4</v>
      </c>
      <c r="B97" s="5" t="s">
        <v>109</v>
      </c>
      <c r="C97" t="s">
        <v>66</v>
      </c>
      <c r="D97" t="s">
        <v>1</v>
      </c>
      <c r="E97" t="str">
        <f t="shared" si="12"/>
        <v>hero.ulma.lor</v>
      </c>
      <c r="F97">
        <v>4</v>
      </c>
      <c r="G97">
        <v>8</v>
      </c>
      <c r="H97">
        <v>5</v>
      </c>
      <c r="I97" t="s">
        <v>18</v>
      </c>
      <c r="J97">
        <v>2</v>
      </c>
      <c r="K97">
        <v>4</v>
      </c>
      <c r="L97">
        <v>3</v>
      </c>
      <c r="M97">
        <v>2</v>
      </c>
      <c r="N97" t="str">
        <f t="shared" si="13"/>
        <v>hero.ulma.lor.ability</v>
      </c>
      <c r="O97" t="str">
        <f t="shared" si="14"/>
        <v>hero.ulma.lor.feat</v>
      </c>
      <c r="P97" t="str">
        <f t="shared" si="15"/>
        <v>ulma.lor.jpg</v>
      </c>
      <c r="R97" t="s">
        <v>113</v>
      </c>
      <c r="T97" t="str">
        <f t="shared" si="16"/>
        <v>insert into HERO (NAME, EXPANSION, ARCHETYPE, MESSAGE_CODE, SPEED, HEALTH, STAMINA, DEFENSE, MIGHT, KNOWLEDGE, WILLPOWER, AWARENESS, ABILITY_CODE, FEAT_CODE, IMAGE)
values ('Ulma Grimstone', 'LoR', 'Healer', 'hero.ulma.lor', 4, 8, 5, 'Grey', 2, 4, 3, 2, 'hero.ulma.lor.ability', 'hero.ulma.lor.feat', 'ulma.lor.jpg');</v>
      </c>
    </row>
    <row r="98" spans="1:20" ht="15.75" x14ac:dyDescent="0.25">
      <c r="A98">
        <v>1</v>
      </c>
      <c r="B98" s="5" t="s">
        <v>116</v>
      </c>
      <c r="C98" t="s">
        <v>74</v>
      </c>
      <c r="D98" t="s">
        <v>1</v>
      </c>
      <c r="E98" t="str">
        <f t="shared" si="12"/>
        <v>hero.augur.tt</v>
      </c>
      <c r="F98">
        <v>3</v>
      </c>
      <c r="G98">
        <v>12</v>
      </c>
      <c r="H98">
        <v>5</v>
      </c>
      <c r="I98" t="s">
        <v>18</v>
      </c>
      <c r="J98">
        <v>4</v>
      </c>
      <c r="K98">
        <v>2</v>
      </c>
      <c r="L98">
        <v>3</v>
      </c>
      <c r="M98">
        <v>2</v>
      </c>
      <c r="N98" t="str">
        <f t="shared" si="13"/>
        <v>hero.augur.tt.ability</v>
      </c>
      <c r="O98" t="str">
        <f t="shared" si="14"/>
        <v>hero.augur.tt.feat</v>
      </c>
      <c r="P98" t="str">
        <f t="shared" si="15"/>
        <v>augur.tt.jpg</v>
      </c>
      <c r="R98" t="s">
        <v>124</v>
      </c>
      <c r="T98" t="str">
        <f t="shared" si="16"/>
        <v>insert into HERO (NAME, EXPANSION, ARCHETYPE, MESSAGE_CODE, SPEED, HEALTH, STAMINA, DEFENSE, MIGHT, KNOWLEDGE, WILLPOWER, AWARENESS, ABILITY_CODE, FEAT_CODE, IMAGE)
values ('Augur Grison', 'TT', 'Healer', 'hero.augur.tt', 3, 12, 5, 'Grey', 4, 2, 3, 2, 'hero.augur.tt.ability', 'hero.augur.tt.feat', 'augur.tt.jpg');</v>
      </c>
    </row>
    <row r="99" spans="1:20" ht="15.75" x14ac:dyDescent="0.25">
      <c r="A99">
        <v>2</v>
      </c>
      <c r="B99" s="5" t="s">
        <v>115</v>
      </c>
      <c r="C99" t="s">
        <v>74</v>
      </c>
      <c r="D99" t="s">
        <v>3</v>
      </c>
      <c r="E99" t="str">
        <f t="shared" si="12"/>
        <v>hero.roganna.tt</v>
      </c>
      <c r="F99">
        <v>5</v>
      </c>
      <c r="G99">
        <v>10</v>
      </c>
      <c r="H99">
        <v>4</v>
      </c>
      <c r="I99" t="s">
        <v>18</v>
      </c>
      <c r="J99">
        <v>2</v>
      </c>
      <c r="K99">
        <v>2</v>
      </c>
      <c r="L99">
        <v>4</v>
      </c>
      <c r="M99">
        <v>3</v>
      </c>
      <c r="N99" t="str">
        <f t="shared" si="13"/>
        <v>hero.roganna.tt.ability</v>
      </c>
      <c r="O99" t="str">
        <f t="shared" si="14"/>
        <v>hero.roganna.tt.feat</v>
      </c>
      <c r="P99" t="str">
        <f t="shared" si="15"/>
        <v>roganna.tt.jpg</v>
      </c>
      <c r="R99" t="s">
        <v>123</v>
      </c>
      <c r="T99" t="str">
        <f t="shared" si="16"/>
        <v>insert into HERO (NAME, EXPANSION, ARCHETYPE, MESSAGE_CODE, SPEED, HEALTH, STAMINA, DEFENSE, MIGHT, KNOWLEDGE, WILLPOWER, AWARENESS, ABILITY_CODE, FEAT_CODE, IMAGE)
values ('Roganna the Shade', 'TT', 'Scout', 'hero.roganna.tt', 5, 10, 4, 'Grey', 2, 2, 4, 3, 'hero.roganna.tt.ability', 'hero.roganna.tt.feat', 'roganna.tt.jpg');</v>
      </c>
    </row>
    <row r="100" spans="1:20" ht="15.75" x14ac:dyDescent="0.25">
      <c r="A100">
        <v>1</v>
      </c>
      <c r="B100" s="5" t="s">
        <v>117</v>
      </c>
      <c r="C100" t="s">
        <v>68</v>
      </c>
      <c r="D100" t="s">
        <v>0</v>
      </c>
      <c r="E100" t="str">
        <f t="shared" si="12"/>
        <v>hero.orkell.son</v>
      </c>
      <c r="F100">
        <v>5</v>
      </c>
      <c r="G100">
        <v>10</v>
      </c>
      <c r="H100">
        <v>5</v>
      </c>
      <c r="I100" t="s">
        <v>17</v>
      </c>
      <c r="J100">
        <v>4</v>
      </c>
      <c r="K100">
        <v>1</v>
      </c>
      <c r="L100">
        <v>2</v>
      </c>
      <c r="M100">
        <v>4</v>
      </c>
      <c r="N100" t="str">
        <f t="shared" si="13"/>
        <v>hero.orkell.son.ability</v>
      </c>
      <c r="O100" t="str">
        <f t="shared" si="14"/>
        <v>hero.orkell.son.feat</v>
      </c>
      <c r="P100" t="str">
        <f t="shared" si="15"/>
        <v>orkell.son.jpg</v>
      </c>
      <c r="R100" t="s">
        <v>125</v>
      </c>
      <c r="T100" t="str">
        <f t="shared" si="16"/>
        <v>insert into HERO (NAME, EXPANSION, ARCHETYPE, MESSAGE_CODE, SPEED, HEALTH, STAMINA, DEFENSE, MIGHT, KNOWLEDGE, WILLPOWER, AWARENESS, ABILITY_CODE, FEAT_CODE, IMAGE)
values ('Orkell the Swift', 'SoN', 'Warrior', 'hero.orkell.son', 5, 10, 5, 'Brown', 4, 1, 2, 4, 'hero.orkell.son.ability', 'hero.orkell.son.feat', 'orkell.son.jpg');</v>
      </c>
    </row>
    <row r="101" spans="1:20" ht="15.75" x14ac:dyDescent="0.25">
      <c r="A101">
        <v>2</v>
      </c>
      <c r="B101" s="5" t="s">
        <v>119</v>
      </c>
      <c r="C101" t="s">
        <v>68</v>
      </c>
      <c r="D101" t="s">
        <v>2</v>
      </c>
      <c r="E101" t="str">
        <f t="shared" si="12"/>
        <v>hero.ravaella.son</v>
      </c>
      <c r="F101">
        <v>4</v>
      </c>
      <c r="G101">
        <v>8</v>
      </c>
      <c r="H101">
        <v>5</v>
      </c>
      <c r="I101" t="s">
        <v>19</v>
      </c>
      <c r="J101">
        <v>1</v>
      </c>
      <c r="K101">
        <v>4</v>
      </c>
      <c r="L101">
        <v>2</v>
      </c>
      <c r="M101">
        <v>4</v>
      </c>
      <c r="N101" t="str">
        <f t="shared" si="13"/>
        <v>hero.ravaella.son.ability</v>
      </c>
      <c r="O101" t="str">
        <f t="shared" si="14"/>
        <v>hero.ravaella.son.feat</v>
      </c>
      <c r="P101" t="str">
        <f t="shared" si="15"/>
        <v>ravaella.son.jpg</v>
      </c>
      <c r="R101" t="s">
        <v>127</v>
      </c>
      <c r="T101" t="str">
        <f t="shared" si="16"/>
        <v>insert into HERO (NAME, EXPANSION, ARCHETYPE, MESSAGE_CODE, SPEED, HEALTH, STAMINA, DEFENSE, MIGHT, KNOWLEDGE, WILLPOWER, AWARENESS, ABILITY_CODE, FEAT_CODE, IMAGE)
values ('Ravaella Lightfoot', 'SoN', 'Mage', 'hero.ravaella.son', 4, 8, 5, 'Black', 1, 4, 2, 4, 'hero.ravaella.son.ability', 'hero.ravaella.son.feat', 'ravaella.son.jpg');</v>
      </c>
    </row>
    <row r="102" spans="1:20" ht="15.75" x14ac:dyDescent="0.25">
      <c r="A102">
        <v>3</v>
      </c>
      <c r="B102" s="5" t="s">
        <v>120</v>
      </c>
      <c r="C102" t="s">
        <v>68</v>
      </c>
      <c r="D102" t="s">
        <v>1</v>
      </c>
      <c r="E102" t="str">
        <f t="shared" si="12"/>
        <v>hero.rendiel.son</v>
      </c>
      <c r="F102">
        <v>5</v>
      </c>
      <c r="G102">
        <v>10</v>
      </c>
      <c r="H102">
        <v>4</v>
      </c>
      <c r="I102" t="s">
        <v>18</v>
      </c>
      <c r="J102">
        <v>2</v>
      </c>
      <c r="K102">
        <v>3</v>
      </c>
      <c r="L102">
        <v>5</v>
      </c>
      <c r="M102">
        <v>1</v>
      </c>
      <c r="N102" t="str">
        <f t="shared" si="13"/>
        <v>hero.rendiel.son.ability</v>
      </c>
      <c r="O102" t="str">
        <f t="shared" si="14"/>
        <v>hero.rendiel.son.feat</v>
      </c>
      <c r="P102" t="str">
        <f t="shared" si="15"/>
        <v>rendiel.son.jpg</v>
      </c>
      <c r="R102" s="5" t="s">
        <v>120</v>
      </c>
      <c r="T102" t="str">
        <f t="shared" si="16"/>
        <v>insert into HERO (NAME, EXPANSION, ARCHETYPE, MESSAGE_CODE, SPEED, HEALTH, STAMINA, DEFENSE, MIGHT, KNOWLEDGE, WILLPOWER, AWARENESS, ABILITY_CODE, FEAT_CODE, IMAGE)
values ('Rendiel', 'SoN', 'Healer', 'hero.rendiel.son', 5, 10, 4, 'Grey', 2, 3, 5, 1, 'hero.rendiel.son.ability', 'hero.rendiel.son.feat', 'rendiel.son.jpg');</v>
      </c>
    </row>
    <row r="103" spans="1:20" ht="15.75" x14ac:dyDescent="0.25">
      <c r="A103">
        <v>4</v>
      </c>
      <c r="B103" s="5" t="s">
        <v>118</v>
      </c>
      <c r="C103" t="s">
        <v>68</v>
      </c>
      <c r="D103" t="s">
        <v>3</v>
      </c>
      <c r="E103" t="str">
        <f t="shared" si="12"/>
        <v>hero.tinashi.son</v>
      </c>
      <c r="F103">
        <v>4</v>
      </c>
      <c r="G103">
        <v>12</v>
      </c>
      <c r="H103">
        <v>4</v>
      </c>
      <c r="I103" t="s">
        <v>18</v>
      </c>
      <c r="J103">
        <v>3</v>
      </c>
      <c r="K103">
        <v>2</v>
      </c>
      <c r="L103">
        <v>3</v>
      </c>
      <c r="M103">
        <v>3</v>
      </c>
      <c r="N103" t="str">
        <f t="shared" si="13"/>
        <v>hero.tinashi.son.ability</v>
      </c>
      <c r="O103" t="str">
        <f t="shared" si="14"/>
        <v>hero.tinashi.son.feat</v>
      </c>
      <c r="P103" t="str">
        <f t="shared" si="15"/>
        <v>tinashi.son.jpg</v>
      </c>
      <c r="R103" t="s">
        <v>126</v>
      </c>
      <c r="T103" t="str">
        <f t="shared" si="16"/>
        <v>insert into HERO (NAME, EXPANSION, ARCHETYPE, MESSAGE_CODE, SPEED, HEALTH, STAMINA, DEFENSE, MIGHT, KNOWLEDGE, WILLPOWER, AWARENESS, ABILITY_CODE, FEAT_CODE, IMAGE)
values ('Tinashi the Wanderer', 'SoN', 'Scout', 'hero.tinashi.son', 4, 12, 4, 'Grey', 3, 2, 3, 3, 'hero.tinashi.son.ability', 'hero.tinashi.son.feat', 'tinashi.son.jpg');</v>
      </c>
    </row>
    <row r="104" spans="1:20" ht="15.75" x14ac:dyDescent="0.25">
      <c r="A104">
        <v>1</v>
      </c>
      <c r="B104" s="5" t="s">
        <v>121</v>
      </c>
      <c r="C104" t="s">
        <v>69</v>
      </c>
      <c r="D104" t="s">
        <v>0</v>
      </c>
      <c r="E104" t="str">
        <f t="shared" ref="E104:E105" si="17">LOWER(A$83)&amp;"."&amp;LOWER(R104)&amp;"."&amp;LOWER(C104)</f>
        <v>hero.alys.mor</v>
      </c>
      <c r="F104">
        <v>4</v>
      </c>
      <c r="G104">
        <v>12</v>
      </c>
      <c r="H104">
        <v>4</v>
      </c>
      <c r="I104" t="s">
        <v>18</v>
      </c>
      <c r="J104">
        <v>3</v>
      </c>
      <c r="K104">
        <v>4</v>
      </c>
      <c r="L104">
        <v>3</v>
      </c>
      <c r="M104">
        <v>1</v>
      </c>
      <c r="N104" t="str">
        <f t="shared" ref="N104:N105" si="18">LOWER(A$83)&amp;"."&amp;LOWER(R104)&amp;"."&amp;LOWER(C104)&amp;".ability"</f>
        <v>hero.alys.mor.ability</v>
      </c>
      <c r="O104" t="str">
        <f t="shared" ref="O104:O105" si="19">LOWER(A$83)&amp;"."&amp;LOWER(R104)&amp;"."&amp;LOWER(C104)&amp;".feat"</f>
        <v>hero.alys.mor.feat</v>
      </c>
      <c r="P104" t="str">
        <f t="shared" ref="P104:P105" si="20">LOWER(R104)&amp;"."&amp;LOWER(C104)&amp;".jpg"</f>
        <v>alys.mor.jpg</v>
      </c>
      <c r="R104" t="s">
        <v>128</v>
      </c>
      <c r="T104" t="str">
        <f t="shared" si="16"/>
        <v>insert into HERO (NAME, EXPANSION, ARCHETYPE, MESSAGE_CODE, SPEED, HEALTH, STAMINA, DEFENSE, MIGHT, KNOWLEDGE, WILLPOWER, AWARENESS, ABILITY_CODE, FEAT_CODE, IMAGE)
values ('Alys Raine', 'MoR', 'Warrior', 'hero.alys.mor', 4, 12, 4, 'Grey', 3, 4, 3, 1, 'hero.alys.mor.ability', 'hero.alys.mor.feat', 'alys.mor.jpg');</v>
      </c>
    </row>
    <row r="105" spans="1:20" ht="15.75" x14ac:dyDescent="0.25">
      <c r="A105">
        <v>2</v>
      </c>
      <c r="B105" s="5" t="s">
        <v>122</v>
      </c>
      <c r="C105" t="s">
        <v>69</v>
      </c>
      <c r="D105" t="s">
        <v>3</v>
      </c>
      <c r="E105" t="str">
        <f t="shared" si="17"/>
        <v>hero.thaiden.mor</v>
      </c>
      <c r="F105">
        <v>4</v>
      </c>
      <c r="G105">
        <v>10</v>
      </c>
      <c r="H105">
        <v>5</v>
      </c>
      <c r="I105" t="s">
        <v>18</v>
      </c>
      <c r="J105">
        <v>3</v>
      </c>
      <c r="K105">
        <v>1</v>
      </c>
      <c r="L105">
        <v>2</v>
      </c>
      <c r="M105">
        <v>5</v>
      </c>
      <c r="N105" t="str">
        <f t="shared" si="18"/>
        <v>hero.thaiden.mor.ability</v>
      </c>
      <c r="O105" t="str">
        <f t="shared" si="19"/>
        <v>hero.thaiden.mor.feat</v>
      </c>
      <c r="P105" t="str">
        <f t="shared" si="20"/>
        <v>thaiden.mor.jpg</v>
      </c>
      <c r="R105" t="s">
        <v>129</v>
      </c>
      <c r="T105" t="str">
        <f t="shared" si="16"/>
        <v>insert into HERO (NAME, EXPANSION, ARCHETYPE, MESSAGE_CODE, SPEED, HEALTH, STAMINA, DEFENSE, MIGHT, KNOWLEDGE, WILLPOWER, AWARENESS, ABILITY_CODE, FEAT_CODE, IMAGE)
values ('Thaiden Mistpeak', 'MoR', 'Scout', 'hero.thaiden.mor', 4, 10, 5, 'Grey', 3, 1, 2, 5, 'hero.thaiden.mor.ability', 'hero.thaiden.mor.feat', 'thaiden.mor.jpg');</v>
      </c>
    </row>
    <row r="106" spans="1:20" ht="15.75" x14ac:dyDescent="0.25">
      <c r="A106">
        <v>1</v>
      </c>
      <c r="B106" s="5" t="s">
        <v>132</v>
      </c>
      <c r="C106" t="s">
        <v>76</v>
      </c>
      <c r="D106" t="s">
        <v>1</v>
      </c>
      <c r="E106" t="str">
        <f t="shared" ref="E106:E125" si="21">LOWER(A$83)&amp;"."&amp;LOWER(R106)&amp;"."&amp;LOWER(C106)</f>
        <v>hero.mok.ooto</v>
      </c>
      <c r="F106">
        <v>4</v>
      </c>
      <c r="G106">
        <v>10</v>
      </c>
      <c r="H106">
        <v>4</v>
      </c>
      <c r="I106" t="s">
        <v>18</v>
      </c>
      <c r="J106">
        <v>2</v>
      </c>
      <c r="K106">
        <v>3</v>
      </c>
      <c r="L106">
        <v>4</v>
      </c>
      <c r="M106">
        <v>2</v>
      </c>
      <c r="N106" t="str">
        <f t="shared" ref="N106:N125" si="22">LOWER(A$83)&amp;"."&amp;LOWER(R106)&amp;"."&amp;LOWER(C106)&amp;".ability"</f>
        <v>hero.mok.ooto.ability</v>
      </c>
      <c r="O106" t="str">
        <f t="shared" ref="O106:O125" si="23">LOWER(A$83)&amp;"."&amp;LOWER(R106)&amp;"."&amp;LOWER(C106)&amp;".feat"</f>
        <v>hero.mok.ooto.feat</v>
      </c>
      <c r="P106" t="str">
        <f t="shared" ref="P106:P125" si="24">LOWER(R106)&amp;"."&amp;LOWER(C106)&amp;".jpg"</f>
        <v>mok.ooto.jpg</v>
      </c>
      <c r="R106" t="s">
        <v>152</v>
      </c>
      <c r="T106" t="str">
        <f t="shared" si="16"/>
        <v>insert into HERO (NAME, EXPANSION, ARCHETYPE, MESSAGE_CODE, SPEED, HEALTH, STAMINA, DEFENSE, MIGHT, KNOWLEDGE, WILLPOWER, AWARENESS, ABILITY_CODE, FEAT_CODE, IMAGE)
values ('Elder Mok', 'OotO', 'Healer', 'hero.mok.ooto', 4, 10, 4, 'Grey', 2, 3, 4, 2, 'hero.mok.ooto.ability', 'hero.mok.ooto.feat', 'mok.ooto.jpg');</v>
      </c>
    </row>
    <row r="107" spans="1:20" ht="15.75" x14ac:dyDescent="0.25">
      <c r="A107">
        <v>2</v>
      </c>
      <c r="B107" s="5" t="s">
        <v>131</v>
      </c>
      <c r="C107" t="s">
        <v>76</v>
      </c>
      <c r="D107" t="s">
        <v>3</v>
      </c>
      <c r="E107" t="str">
        <f t="shared" si="21"/>
        <v>hero.laurel.ooto</v>
      </c>
      <c r="F107">
        <v>4</v>
      </c>
      <c r="G107">
        <v>8</v>
      </c>
      <c r="H107">
        <v>5</v>
      </c>
      <c r="I107" t="s">
        <v>18</v>
      </c>
      <c r="J107">
        <v>2</v>
      </c>
      <c r="K107">
        <v>3</v>
      </c>
      <c r="L107">
        <v>2</v>
      </c>
      <c r="M107">
        <v>4</v>
      </c>
      <c r="N107" t="str">
        <f t="shared" si="22"/>
        <v>hero.laurel.ooto.ability</v>
      </c>
      <c r="O107" t="str">
        <f t="shared" si="23"/>
        <v>hero.laurel.ooto.feat</v>
      </c>
      <c r="P107" t="str">
        <f t="shared" si="24"/>
        <v>laurel.ooto.jpg</v>
      </c>
      <c r="R107" t="s">
        <v>151</v>
      </c>
      <c r="T107" t="str">
        <f t="shared" si="16"/>
        <v>insert into HERO (NAME, EXPANSION, ARCHETYPE, MESSAGE_CODE, SPEED, HEALTH, STAMINA, DEFENSE, MIGHT, KNOWLEDGE, WILLPOWER, AWARENESS, ABILITY_CODE, FEAT_CODE, IMAGE)
values ('Laurel of Bloodwood', 'OotO', 'Scout', 'hero.laurel.ooto', 4, 8, 5, 'Grey', 2, 3, 2, 4, 'hero.laurel.ooto.ability', 'hero.laurel.ooto.feat', 'laurel.ooto.jpg');</v>
      </c>
    </row>
    <row r="108" spans="1:20" ht="15.75" x14ac:dyDescent="0.25">
      <c r="A108">
        <v>3</v>
      </c>
      <c r="B108" s="5" t="s">
        <v>133</v>
      </c>
      <c r="C108" t="s">
        <v>76</v>
      </c>
      <c r="D108" t="s">
        <v>2</v>
      </c>
      <c r="E108" t="str">
        <f t="shared" si="21"/>
        <v>hero.shiver.ooto</v>
      </c>
      <c r="F108">
        <v>4</v>
      </c>
      <c r="G108">
        <v>8</v>
      </c>
      <c r="H108">
        <v>4</v>
      </c>
      <c r="I108" t="s">
        <v>18</v>
      </c>
      <c r="J108">
        <v>2</v>
      </c>
      <c r="K108">
        <v>3</v>
      </c>
      <c r="L108">
        <v>3</v>
      </c>
      <c r="M108">
        <v>3</v>
      </c>
      <c r="N108" t="str">
        <f t="shared" si="22"/>
        <v>hero.shiver.ooto.ability</v>
      </c>
      <c r="O108" t="str">
        <f t="shared" si="23"/>
        <v>hero.shiver.ooto.feat</v>
      </c>
      <c r="P108" t="str">
        <f t="shared" si="24"/>
        <v>shiver.ooto.jpg</v>
      </c>
      <c r="R108" s="5" t="s">
        <v>133</v>
      </c>
      <c r="T108" t="str">
        <f t="shared" si="16"/>
        <v>insert into HERO (NAME, EXPANSION, ARCHETYPE, MESSAGE_CODE, SPEED, HEALTH, STAMINA, DEFENSE, MIGHT, KNOWLEDGE, WILLPOWER, AWARENESS, ABILITY_CODE, FEAT_CODE, IMAGE)
values ('Shiver', 'OotO', 'Mage', 'hero.shiver.ooto', 4, 8, 4, 'Grey', 2, 3, 3, 3, 'hero.shiver.ooto.ability', 'hero.shiver.ooto.feat', 'shiver.ooto.jpg');</v>
      </c>
    </row>
    <row r="109" spans="1:20" ht="15.75" x14ac:dyDescent="0.25">
      <c r="A109">
        <v>4</v>
      </c>
      <c r="B109" s="5" t="s">
        <v>130</v>
      </c>
      <c r="C109" t="s">
        <v>76</v>
      </c>
      <c r="D109" t="s">
        <v>0</v>
      </c>
      <c r="E109" t="str">
        <f t="shared" si="21"/>
        <v>hero.trenloe.ooto</v>
      </c>
      <c r="F109">
        <v>3</v>
      </c>
      <c r="G109">
        <v>12</v>
      </c>
      <c r="H109">
        <v>3</v>
      </c>
      <c r="I109" t="s">
        <v>18</v>
      </c>
      <c r="J109">
        <v>4</v>
      </c>
      <c r="K109">
        <v>1</v>
      </c>
      <c r="L109">
        <v>4</v>
      </c>
      <c r="M109">
        <v>2</v>
      </c>
      <c r="N109" t="str">
        <f t="shared" si="22"/>
        <v>hero.trenloe.ooto.ability</v>
      </c>
      <c r="O109" t="str">
        <f t="shared" si="23"/>
        <v>hero.trenloe.ooto.feat</v>
      </c>
      <c r="P109" t="str">
        <f t="shared" si="24"/>
        <v>trenloe.ooto.jpg</v>
      </c>
      <c r="R109" t="s">
        <v>150</v>
      </c>
      <c r="T109" t="str">
        <f t="shared" si="16"/>
        <v>insert into HERO (NAME, EXPANSION, ARCHETYPE, MESSAGE_CODE, SPEED, HEALTH, STAMINA, DEFENSE, MIGHT, KNOWLEDGE, WILLPOWER, AWARENESS, ABILITY_CODE, FEAT_CODE, IMAGE)
values ('Trenloe the Strong', 'OotO', 'Warrior', 'hero.trenloe.ooto', 3, 12, 3, 'Grey', 4, 1, 4, 2, 'hero.trenloe.ooto.ability', 'hero.trenloe.ooto.feat', 'trenloe.ooto.jpg');</v>
      </c>
    </row>
    <row r="110" spans="1:20" ht="15.75" x14ac:dyDescent="0.25">
      <c r="A110">
        <v>1</v>
      </c>
      <c r="B110" s="5" t="s">
        <v>137</v>
      </c>
      <c r="C110" t="s">
        <v>70</v>
      </c>
      <c r="D110" t="s">
        <v>1</v>
      </c>
      <c r="E110" t="str">
        <f t="shared" si="21"/>
        <v>hero.gherinn.cod</v>
      </c>
      <c r="F110">
        <v>3</v>
      </c>
      <c r="G110">
        <v>12</v>
      </c>
      <c r="H110">
        <v>4</v>
      </c>
      <c r="I110" t="s">
        <v>18</v>
      </c>
      <c r="J110">
        <v>1</v>
      </c>
      <c r="K110">
        <v>4</v>
      </c>
      <c r="L110">
        <v>4</v>
      </c>
      <c r="M110">
        <v>2</v>
      </c>
      <c r="N110" t="str">
        <f t="shared" si="22"/>
        <v>hero.gherinn.cod.ability</v>
      </c>
      <c r="O110" t="str">
        <f t="shared" si="23"/>
        <v>hero.gherinn.cod.feat</v>
      </c>
      <c r="P110" t="str">
        <f t="shared" si="24"/>
        <v>gherinn.cod.jpg</v>
      </c>
      <c r="R110" t="s">
        <v>154</v>
      </c>
      <c r="T110" t="str">
        <f t="shared" si="16"/>
        <v>insert into HERO (NAME, EXPANSION, ARCHETYPE, MESSAGE_CODE, SPEED, HEALTH, STAMINA, DEFENSE, MIGHT, KNOWLEDGE, WILLPOWER, AWARENESS, ABILITY_CODE, FEAT_CODE, IMAGE)
values ('Brother Gherinn', 'CoD', 'Healer', 'hero.gherinn.cod', 3, 12, 4, 'Grey', 1, 4, 4, 2, 'hero.gherinn.cod.ability', 'hero.gherinn.cod.feat', 'gherinn.cod.jpg');</v>
      </c>
    </row>
    <row r="111" spans="1:20" ht="15.75" x14ac:dyDescent="0.25">
      <c r="A111">
        <v>2</v>
      </c>
      <c r="B111" s="5" t="s">
        <v>134</v>
      </c>
      <c r="C111" t="s">
        <v>70</v>
      </c>
      <c r="D111" t="s">
        <v>0</v>
      </c>
      <c r="E111" t="str">
        <f t="shared" si="21"/>
        <v>hero.corbin.cod</v>
      </c>
      <c r="F111">
        <v>3</v>
      </c>
      <c r="G111">
        <v>12</v>
      </c>
      <c r="H111">
        <v>5</v>
      </c>
      <c r="I111" t="s">
        <v>18</v>
      </c>
      <c r="J111">
        <v>5</v>
      </c>
      <c r="K111">
        <v>2</v>
      </c>
      <c r="L111">
        <v>2</v>
      </c>
      <c r="M111">
        <v>2</v>
      </c>
      <c r="N111" t="str">
        <f t="shared" si="22"/>
        <v>hero.corbin.cod.ability</v>
      </c>
      <c r="O111" t="str">
        <f t="shared" si="23"/>
        <v>hero.corbin.cod.feat</v>
      </c>
      <c r="P111" t="str">
        <f t="shared" si="24"/>
        <v>corbin.cod.jpg</v>
      </c>
      <c r="R111" s="5" t="s">
        <v>134</v>
      </c>
      <c r="T111" t="str">
        <f t="shared" si="16"/>
        <v>insert into HERO (NAME, EXPANSION, ARCHETYPE, MESSAGE_CODE, SPEED, HEALTH, STAMINA, DEFENSE, MIGHT, KNOWLEDGE, WILLPOWER, AWARENESS, ABILITY_CODE, FEAT_CODE, IMAGE)
values ('Corbin', 'CoD', 'Warrior', 'hero.corbin.cod', 3, 12, 5, 'Grey', 5, 2, 2, 2, 'hero.corbin.cod.ability', 'hero.corbin.cod.feat', 'corbin.cod.jpg');</v>
      </c>
    </row>
    <row r="112" spans="1:20" ht="15.75" x14ac:dyDescent="0.25">
      <c r="A112">
        <v>3</v>
      </c>
      <c r="B112" s="5" t="s">
        <v>136</v>
      </c>
      <c r="C112" t="s">
        <v>70</v>
      </c>
      <c r="D112" t="s">
        <v>2</v>
      </c>
      <c r="E112" t="str">
        <f t="shared" si="21"/>
        <v>hero.jaes.cod</v>
      </c>
      <c r="F112">
        <v>4</v>
      </c>
      <c r="G112">
        <v>12</v>
      </c>
      <c r="H112">
        <v>3</v>
      </c>
      <c r="I112" t="s">
        <v>18</v>
      </c>
      <c r="J112">
        <v>3</v>
      </c>
      <c r="K112">
        <v>4</v>
      </c>
      <c r="L112">
        <v>2</v>
      </c>
      <c r="M112">
        <v>2</v>
      </c>
      <c r="N112" t="str">
        <f t="shared" si="22"/>
        <v>hero.jaes.cod.ability</v>
      </c>
      <c r="O112" t="str">
        <f t="shared" si="23"/>
        <v>hero.jaes.cod.feat</v>
      </c>
      <c r="P112" t="str">
        <f t="shared" si="24"/>
        <v>jaes.cod.jpg</v>
      </c>
      <c r="R112" t="s">
        <v>153</v>
      </c>
      <c r="T112" t="str">
        <f t="shared" si="16"/>
        <v>insert into HERO (NAME, EXPANSION, ARCHETYPE, MESSAGE_CODE, SPEED, HEALTH, STAMINA, DEFENSE, MIGHT, KNOWLEDGE, WILLPOWER, AWARENESS, ABILITY_CODE, FEAT_CODE, IMAGE)
values ('Jaes the Exile', 'CoD', 'Mage', 'hero.jaes.cod', 4, 12, 3, 'Grey', 3, 4, 2, 2, 'hero.jaes.cod.ability', 'hero.jaes.cod.feat', 'jaes.cod.jpg');</v>
      </c>
    </row>
    <row r="113" spans="1:20" ht="15.75" x14ac:dyDescent="0.25">
      <c r="A113">
        <v>4</v>
      </c>
      <c r="B113" s="5" t="s">
        <v>135</v>
      </c>
      <c r="C113" t="s">
        <v>70</v>
      </c>
      <c r="D113" t="s">
        <v>3</v>
      </c>
      <c r="E113" t="str">
        <f t="shared" si="21"/>
        <v>hero.lindel.cod</v>
      </c>
      <c r="F113">
        <v>5</v>
      </c>
      <c r="G113">
        <v>10</v>
      </c>
      <c r="H113">
        <v>5</v>
      </c>
      <c r="I113" t="s">
        <v>18</v>
      </c>
      <c r="J113">
        <v>3</v>
      </c>
      <c r="K113">
        <v>3</v>
      </c>
      <c r="L113">
        <v>3</v>
      </c>
      <c r="M113">
        <v>3</v>
      </c>
      <c r="N113" t="str">
        <f t="shared" si="22"/>
        <v>hero.lindel.cod.ability</v>
      </c>
      <c r="O113" t="str">
        <f t="shared" si="23"/>
        <v>hero.lindel.cod.feat</v>
      </c>
      <c r="P113" t="str">
        <f t="shared" si="24"/>
        <v>lindel.cod.jpg</v>
      </c>
      <c r="R113" s="5" t="s">
        <v>135</v>
      </c>
      <c r="T113" t="str">
        <f t="shared" si="16"/>
        <v>insert into HERO (NAME, EXPANSION, ARCHETYPE, MESSAGE_CODE, SPEED, HEALTH, STAMINA, DEFENSE, MIGHT, KNOWLEDGE, WILLPOWER, AWARENESS, ABILITY_CODE, FEAT_CODE, IMAGE)
values ('Lindel', 'CoD', 'Scout', 'hero.lindel.cod', 5, 10, 5, 'Grey', 3, 3, 3, 3, 'hero.lindel.cod.ability', 'hero.lindel.cod.feat', 'lindel.cod.jpg');</v>
      </c>
    </row>
    <row r="114" spans="1:20" ht="15.75" x14ac:dyDescent="0.25">
      <c r="A114">
        <v>1</v>
      </c>
      <c r="B114" s="5" t="s">
        <v>138</v>
      </c>
      <c r="C114" t="s">
        <v>75</v>
      </c>
      <c r="D114" t="s">
        <v>1</v>
      </c>
      <c r="E114" t="str">
        <f t="shared" si="21"/>
        <v>hero.andira.cotf</v>
      </c>
      <c r="F114">
        <v>4</v>
      </c>
      <c r="G114">
        <v>12</v>
      </c>
      <c r="H114">
        <v>4</v>
      </c>
      <c r="I114" t="s">
        <v>18</v>
      </c>
      <c r="J114">
        <v>2</v>
      </c>
      <c r="K114">
        <v>3</v>
      </c>
      <c r="L114">
        <v>4</v>
      </c>
      <c r="M114">
        <v>2</v>
      </c>
      <c r="N114" t="str">
        <f t="shared" si="22"/>
        <v>hero.andira.cotf.ability</v>
      </c>
      <c r="O114" t="str">
        <f t="shared" si="23"/>
        <v>hero.andira.cotf.feat</v>
      </c>
      <c r="P114" t="str">
        <f t="shared" si="24"/>
        <v>andira.cotf.jpg</v>
      </c>
      <c r="R114" t="s">
        <v>155</v>
      </c>
      <c r="T114" t="str">
        <f t="shared" si="16"/>
        <v>insert into HERO (NAME, EXPANSION, ARCHETYPE, MESSAGE_CODE, SPEED, HEALTH, STAMINA, DEFENSE, MIGHT, KNOWLEDGE, WILLPOWER, AWARENESS, ABILITY_CODE, FEAT_CODE, IMAGE)
values ('Andira Runehand', 'CotF', 'Healer', 'hero.andira.cotf', 4, 12, 4, 'Grey', 2, 3, 4, 2, 'hero.andira.cotf.ability', 'hero.andira.cotf.feat', 'andira.cotf.jpg');</v>
      </c>
    </row>
    <row r="115" spans="1:20" ht="15.75" x14ac:dyDescent="0.25">
      <c r="A115">
        <v>2</v>
      </c>
      <c r="B115" s="5" t="s">
        <v>139</v>
      </c>
      <c r="C115" t="s">
        <v>75</v>
      </c>
      <c r="D115" t="s">
        <v>2</v>
      </c>
      <c r="E115" t="str">
        <f t="shared" si="21"/>
        <v>hero.astarra.cotf</v>
      </c>
      <c r="F115">
        <v>4</v>
      </c>
      <c r="G115">
        <v>10</v>
      </c>
      <c r="H115">
        <v>5</v>
      </c>
      <c r="I115" t="s">
        <v>18</v>
      </c>
      <c r="J115">
        <v>1</v>
      </c>
      <c r="K115">
        <v>4</v>
      </c>
      <c r="L115">
        <v>4</v>
      </c>
      <c r="M115">
        <v>2</v>
      </c>
      <c r="N115" t="str">
        <f t="shared" si="22"/>
        <v>hero.astarra.cotf.ability</v>
      </c>
      <c r="O115" t="str">
        <f t="shared" si="23"/>
        <v>hero.astarra.cotf.feat</v>
      </c>
      <c r="P115" t="str">
        <f t="shared" si="24"/>
        <v>astarra.cotf.jpg</v>
      </c>
      <c r="R115" s="5" t="s">
        <v>139</v>
      </c>
      <c r="T115" t="str">
        <f t="shared" si="16"/>
        <v>insert into HERO (NAME, EXPANSION, ARCHETYPE, MESSAGE_CODE, SPEED, HEALTH, STAMINA, DEFENSE, MIGHT, KNOWLEDGE, WILLPOWER, AWARENESS, ABILITY_CODE, FEAT_CODE, IMAGE)
values ('Astarra', 'CotF', 'Mage', 'hero.astarra.cotf', 4, 10, 5, 'Grey', 1, 4, 4, 2, 'hero.astarra.cotf.ability', 'hero.astarra.cotf.feat', 'astarra.cotf.jpg');</v>
      </c>
    </row>
    <row r="116" spans="1:20" ht="15.75" x14ac:dyDescent="0.25">
      <c r="A116">
        <v>3</v>
      </c>
      <c r="B116" s="5" t="s">
        <v>140</v>
      </c>
      <c r="C116" t="s">
        <v>75</v>
      </c>
      <c r="D116" t="s">
        <v>0</v>
      </c>
      <c r="E116" t="str">
        <f t="shared" si="21"/>
        <v>hero.tahlia.cotf</v>
      </c>
      <c r="F116">
        <v>3</v>
      </c>
      <c r="G116">
        <v>14</v>
      </c>
      <c r="H116">
        <v>4</v>
      </c>
      <c r="I116" t="s">
        <v>18</v>
      </c>
      <c r="J116">
        <v>3</v>
      </c>
      <c r="K116">
        <v>2</v>
      </c>
      <c r="L116">
        <v>3</v>
      </c>
      <c r="M116">
        <v>3</v>
      </c>
      <c r="N116" t="str">
        <f t="shared" si="22"/>
        <v>hero.tahlia.cotf.ability</v>
      </c>
      <c r="O116" t="str">
        <f t="shared" si="23"/>
        <v>hero.tahlia.cotf.feat</v>
      </c>
      <c r="P116" t="str">
        <f t="shared" si="24"/>
        <v>tahlia.cotf.jpg</v>
      </c>
      <c r="R116" s="5" t="s">
        <v>140</v>
      </c>
      <c r="T116" t="str">
        <f t="shared" si="16"/>
        <v>insert into HERO (NAME, EXPANSION, ARCHETYPE, MESSAGE_CODE, SPEED, HEALTH, STAMINA, DEFENSE, MIGHT, KNOWLEDGE, WILLPOWER, AWARENESS, ABILITY_CODE, FEAT_CODE, IMAGE)
values ('Tahlia', 'CotF', 'Warrior', 'hero.tahlia.cotf', 3, 14, 4, 'Grey', 3, 2, 3, 3, 'hero.tahlia.cotf.ability', 'hero.tahlia.cotf.feat', 'tahlia.cotf.jpg');</v>
      </c>
    </row>
    <row r="117" spans="1:20" ht="15.75" x14ac:dyDescent="0.25">
      <c r="A117">
        <v>4</v>
      </c>
      <c r="B117" s="5" t="s">
        <v>141</v>
      </c>
      <c r="C117" t="s">
        <v>75</v>
      </c>
      <c r="D117" t="s">
        <v>3</v>
      </c>
      <c r="E117" t="str">
        <f t="shared" si="21"/>
        <v>hero.thetherys.cotf</v>
      </c>
      <c r="F117">
        <v>4</v>
      </c>
      <c r="G117">
        <v>10</v>
      </c>
      <c r="H117">
        <v>4</v>
      </c>
      <c r="I117" t="s">
        <v>18</v>
      </c>
      <c r="J117">
        <v>3</v>
      </c>
      <c r="K117">
        <v>2</v>
      </c>
      <c r="L117">
        <v>1</v>
      </c>
      <c r="M117">
        <v>5</v>
      </c>
      <c r="N117" t="str">
        <f t="shared" si="22"/>
        <v>hero.thetherys.cotf.ability</v>
      </c>
      <c r="O117" t="str">
        <f t="shared" si="23"/>
        <v>hero.thetherys.cotf.feat</v>
      </c>
      <c r="P117" t="str">
        <f t="shared" si="24"/>
        <v>thetherys.cotf.jpg</v>
      </c>
      <c r="R117" s="5" t="s">
        <v>141</v>
      </c>
      <c r="T117" t="str">
        <f t="shared" si="16"/>
        <v>insert into HERO (NAME, EXPANSION, ARCHETYPE, MESSAGE_CODE, SPEED, HEALTH, STAMINA, DEFENSE, MIGHT, KNOWLEDGE, WILLPOWER, AWARENESS, ABILITY_CODE, FEAT_CODE, IMAGE)
values ('Thetherys', 'CotF', 'Scout', 'hero.thetherys.cotf', 4, 10, 4, 'Grey', 3, 2, 1, 5, 'hero.thetherys.cotf.ability', 'hero.thetherys.cotf.feat', 'thetherys.cotf.jpg');</v>
      </c>
    </row>
    <row r="118" spans="1:20" ht="15.75" x14ac:dyDescent="0.25">
      <c r="A118">
        <v>1</v>
      </c>
      <c r="B118" s="5" t="s">
        <v>142</v>
      </c>
      <c r="C118" t="s">
        <v>71</v>
      </c>
      <c r="D118" t="s">
        <v>0</v>
      </c>
      <c r="E118" t="str">
        <f t="shared" si="21"/>
        <v>hero.hauwthorne.god</v>
      </c>
      <c r="F118">
        <v>4</v>
      </c>
      <c r="G118">
        <v>12</v>
      </c>
      <c r="H118">
        <v>3</v>
      </c>
      <c r="I118" t="s">
        <v>18</v>
      </c>
      <c r="J118">
        <v>4</v>
      </c>
      <c r="K118">
        <v>3</v>
      </c>
      <c r="L118">
        <v>2</v>
      </c>
      <c r="M118">
        <v>2</v>
      </c>
      <c r="N118" t="str">
        <f t="shared" si="22"/>
        <v>hero.hauwthorne.god.ability</v>
      </c>
      <c r="O118" t="str">
        <f t="shared" si="23"/>
        <v>hero.hauwthorne.god.feat</v>
      </c>
      <c r="P118" t="str">
        <f t="shared" si="24"/>
        <v>hauwthorne.god.jpg</v>
      </c>
      <c r="R118" t="s">
        <v>156</v>
      </c>
      <c r="T118" t="str">
        <f t="shared" si="16"/>
        <v>insert into HERO (NAME, EXPANSION, ARCHETYPE, MESSAGE_CODE, SPEED, HEALTH, STAMINA, DEFENSE, MIGHT, KNOWLEDGE, WILLPOWER, AWARENESS, ABILITY_CODE, FEAT_CODE, IMAGE)
values ('Lord Hauwthorne', 'GoD', 'Warrior', 'hero.hauwthorne.god', 4, 12, 3, 'Grey', 4, 3, 2, 2, 'hero.hauwthorne.god.ability', 'hero.hauwthorne.god.feat', 'hauwthorne.god.jpg');</v>
      </c>
    </row>
    <row r="119" spans="1:20" ht="15.75" x14ac:dyDescent="0.25">
      <c r="A119">
        <v>2</v>
      </c>
      <c r="B119" s="5" t="s">
        <v>143</v>
      </c>
      <c r="C119" t="s">
        <v>71</v>
      </c>
      <c r="D119" t="s">
        <v>0</v>
      </c>
      <c r="E119" t="str">
        <f t="shared" si="21"/>
        <v>hero.mordrog.god</v>
      </c>
      <c r="F119">
        <v>4</v>
      </c>
      <c r="G119">
        <v>14</v>
      </c>
      <c r="H119">
        <v>4</v>
      </c>
      <c r="I119" t="s">
        <v>18</v>
      </c>
      <c r="J119">
        <v>5</v>
      </c>
      <c r="K119">
        <v>1</v>
      </c>
      <c r="L119">
        <v>3</v>
      </c>
      <c r="M119">
        <v>2</v>
      </c>
      <c r="N119" t="str">
        <f t="shared" si="22"/>
        <v>hero.mordrog.god.ability</v>
      </c>
      <c r="O119" t="str">
        <f t="shared" si="23"/>
        <v>hero.mordrog.god.feat</v>
      </c>
      <c r="P119" t="str">
        <f t="shared" si="24"/>
        <v>mordrog.god.jpg</v>
      </c>
      <c r="R119" s="5" t="s">
        <v>143</v>
      </c>
      <c r="T119" t="str">
        <f t="shared" si="16"/>
        <v>insert into HERO (NAME, EXPANSION, ARCHETYPE, MESSAGE_CODE, SPEED, HEALTH, STAMINA, DEFENSE, MIGHT, KNOWLEDGE, WILLPOWER, AWARENESS, ABILITY_CODE, FEAT_CODE, IMAGE)
values ('Mordrog', 'GoD', 'Warrior', 'hero.mordrog.god', 4, 14, 4, 'Grey', 5, 1, 3, 2, 'hero.mordrog.god.ability', 'hero.mordrog.god.feat', 'mordrog.god.jpg');</v>
      </c>
    </row>
    <row r="120" spans="1:20" ht="15.75" x14ac:dyDescent="0.25">
      <c r="A120">
        <v>3</v>
      </c>
      <c r="B120" s="5" t="s">
        <v>144</v>
      </c>
      <c r="C120" t="s">
        <v>71</v>
      </c>
      <c r="D120" t="s">
        <v>1</v>
      </c>
      <c r="E120" t="str">
        <f t="shared" si="21"/>
        <v>hero.sahla.god</v>
      </c>
      <c r="F120">
        <v>4</v>
      </c>
      <c r="G120">
        <v>10</v>
      </c>
      <c r="H120">
        <v>4</v>
      </c>
      <c r="I120" t="s">
        <v>18</v>
      </c>
      <c r="J120">
        <v>2</v>
      </c>
      <c r="K120">
        <v>3</v>
      </c>
      <c r="L120">
        <v>3</v>
      </c>
      <c r="M120">
        <v>3</v>
      </c>
      <c r="N120" t="str">
        <f t="shared" si="22"/>
        <v>hero.sahla.god.ability</v>
      </c>
      <c r="O120" t="str">
        <f t="shared" si="23"/>
        <v>hero.sahla.god.feat</v>
      </c>
      <c r="P120" t="str">
        <f t="shared" si="24"/>
        <v>sahla.god.jpg</v>
      </c>
      <c r="R120" s="5" t="s">
        <v>144</v>
      </c>
      <c r="T120" t="str">
        <f t="shared" si="16"/>
        <v>insert into HERO (NAME, EXPANSION, ARCHETYPE, MESSAGE_CODE, SPEED, HEALTH, STAMINA, DEFENSE, MIGHT, KNOWLEDGE, WILLPOWER, AWARENESS, ABILITY_CODE, FEAT_CODE, IMAGE)
values ('Sahla', 'GoD', 'Healer', 'hero.sahla.god', 4, 10, 4, 'Grey', 2, 3, 3, 3, 'hero.sahla.god.ability', 'hero.sahla.god.feat', 'sahla.god.jpg');</v>
      </c>
    </row>
    <row r="121" spans="1:20" ht="15.75" x14ac:dyDescent="0.25">
      <c r="A121">
        <v>4</v>
      </c>
      <c r="B121" s="5" t="s">
        <v>145</v>
      </c>
      <c r="C121" t="s">
        <v>71</v>
      </c>
      <c r="D121" t="s">
        <v>3</v>
      </c>
      <c r="E121" t="str">
        <f t="shared" si="21"/>
        <v>hero.silhouette.god</v>
      </c>
      <c r="F121">
        <v>5</v>
      </c>
      <c r="G121">
        <v>10</v>
      </c>
      <c r="H121">
        <v>4</v>
      </c>
      <c r="I121" t="s">
        <v>18</v>
      </c>
      <c r="J121">
        <v>3</v>
      </c>
      <c r="K121">
        <v>2</v>
      </c>
      <c r="L121">
        <v>1</v>
      </c>
      <c r="M121">
        <v>5</v>
      </c>
      <c r="N121" t="str">
        <f t="shared" si="22"/>
        <v>hero.silhouette.god.ability</v>
      </c>
      <c r="O121" t="str">
        <f t="shared" si="23"/>
        <v>hero.silhouette.god.feat</v>
      </c>
      <c r="P121" t="str">
        <f t="shared" si="24"/>
        <v>silhouette.god.jpg</v>
      </c>
      <c r="R121" s="5" t="s">
        <v>145</v>
      </c>
      <c r="T121" t="str">
        <f t="shared" si="16"/>
        <v>insert into HERO (NAME, EXPANSION, ARCHETYPE, MESSAGE_CODE, SPEED, HEALTH, STAMINA, DEFENSE, MIGHT, KNOWLEDGE, WILLPOWER, AWARENESS, ABILITY_CODE, FEAT_CODE, IMAGE)
values ('Silhouette', 'GoD', 'Scout', 'hero.silhouette.god', 5, 10, 4, 'Grey', 3, 2, 1, 5, 'hero.silhouette.god.ability', 'hero.silhouette.god.feat', 'silhouette.god.jpg');</v>
      </c>
    </row>
    <row r="122" spans="1:20" ht="15.75" x14ac:dyDescent="0.25">
      <c r="A122">
        <v>1</v>
      </c>
      <c r="B122" s="5" t="s">
        <v>146</v>
      </c>
      <c r="C122" t="s">
        <v>72</v>
      </c>
      <c r="D122" t="s">
        <v>1</v>
      </c>
      <c r="E122" t="str">
        <f t="shared" si="21"/>
        <v>hero.ispher.vod</v>
      </c>
      <c r="F122">
        <v>4</v>
      </c>
      <c r="G122">
        <v>10</v>
      </c>
      <c r="H122">
        <v>4</v>
      </c>
      <c r="I122" t="s">
        <v>18</v>
      </c>
      <c r="J122">
        <v>2</v>
      </c>
      <c r="K122">
        <v>3</v>
      </c>
      <c r="L122">
        <v>3</v>
      </c>
      <c r="M122">
        <v>3</v>
      </c>
      <c r="N122" t="str">
        <f t="shared" si="22"/>
        <v>hero.ispher.vod.ability</v>
      </c>
      <c r="O122" t="str">
        <f t="shared" si="23"/>
        <v>hero.ispher.vod.feat</v>
      </c>
      <c r="P122" t="str">
        <f t="shared" si="24"/>
        <v>ispher.vod.jpg</v>
      </c>
      <c r="R122" s="5" t="s">
        <v>146</v>
      </c>
      <c r="T122" t="str">
        <f t="shared" si="16"/>
        <v>insert into HERO (NAME, EXPANSION, ARCHETYPE, MESSAGE_CODE, SPEED, HEALTH, STAMINA, DEFENSE, MIGHT, KNOWLEDGE, WILLPOWER, AWARENESS, ABILITY_CODE, FEAT_CODE, IMAGE)
values ('Ispher', 'VoD', 'Healer', 'hero.ispher.vod', 4, 10, 4, 'Grey', 2, 3, 3, 3, 'hero.ispher.vod.ability', 'hero.ispher.vod.feat', 'ispher.vod.jpg');</v>
      </c>
    </row>
    <row r="123" spans="1:20" ht="15.75" x14ac:dyDescent="0.25">
      <c r="A123">
        <v>2</v>
      </c>
      <c r="B123" s="5" t="s">
        <v>147</v>
      </c>
      <c r="C123" t="s">
        <v>72</v>
      </c>
      <c r="D123" t="s">
        <v>2</v>
      </c>
      <c r="E123" t="str">
        <f t="shared" si="21"/>
        <v>hero.thorn.vod</v>
      </c>
      <c r="F123">
        <v>5</v>
      </c>
      <c r="G123">
        <v>8</v>
      </c>
      <c r="H123">
        <v>4</v>
      </c>
      <c r="I123" t="s">
        <v>18</v>
      </c>
      <c r="J123">
        <v>1</v>
      </c>
      <c r="K123">
        <v>5</v>
      </c>
      <c r="L123">
        <v>3</v>
      </c>
      <c r="M123">
        <v>2</v>
      </c>
      <c r="N123" t="str">
        <f t="shared" si="22"/>
        <v>hero.thorn.vod.ability</v>
      </c>
      <c r="O123" t="str">
        <f t="shared" si="23"/>
        <v>hero.thorn.vod.feat</v>
      </c>
      <c r="P123" t="str">
        <f t="shared" si="24"/>
        <v>thorn.vod.jpg</v>
      </c>
      <c r="R123" t="s">
        <v>157</v>
      </c>
      <c r="T123" t="str">
        <f t="shared" si="16"/>
        <v>insert into HERO (NAME, EXPANSION, ARCHETYPE, MESSAGE_CODE, SPEED, HEALTH, STAMINA, DEFENSE, MIGHT, KNOWLEDGE, WILLPOWER, AWARENESS, ABILITY_CODE, FEAT_CODE, IMAGE)
values ('Master Thorn', 'VoD', 'Mage', 'hero.thorn.vod', 5, 8, 4, 'Grey', 1, 5, 3, 2, 'hero.thorn.vod.ability', 'hero.thorn.vod.feat', 'thorn.vod.jpg');</v>
      </c>
    </row>
    <row r="124" spans="1:20" ht="15.75" x14ac:dyDescent="0.25">
      <c r="A124">
        <v>3</v>
      </c>
      <c r="B124" s="5" t="s">
        <v>148</v>
      </c>
      <c r="C124" t="s">
        <v>72</v>
      </c>
      <c r="D124" t="s">
        <v>0</v>
      </c>
      <c r="E124" t="str">
        <f t="shared" si="21"/>
        <v>hero.nara.vod</v>
      </c>
      <c r="F124">
        <v>5</v>
      </c>
      <c r="G124">
        <v>10</v>
      </c>
      <c r="H124">
        <v>4</v>
      </c>
      <c r="I124" t="s">
        <v>18</v>
      </c>
      <c r="J124">
        <v>4</v>
      </c>
      <c r="K124">
        <v>1</v>
      </c>
      <c r="L124">
        <v>2</v>
      </c>
      <c r="M124">
        <v>4</v>
      </c>
      <c r="N124" t="str">
        <f t="shared" si="22"/>
        <v>hero.nara.vod.ability</v>
      </c>
      <c r="O124" t="str">
        <f t="shared" si="23"/>
        <v>hero.nara.vod.feat</v>
      </c>
      <c r="P124" t="str">
        <f t="shared" si="24"/>
        <v>nara.vod.jpg</v>
      </c>
      <c r="R124" t="s">
        <v>158</v>
      </c>
      <c r="T124" t="str">
        <f t="shared" si="16"/>
        <v>insert into HERO (NAME, EXPANSION, ARCHETYPE, MESSAGE_CODE, SPEED, HEALTH, STAMINA, DEFENSE, MIGHT, KNOWLEDGE, WILLPOWER, AWARENESS, ABILITY_CODE, FEAT_CODE, IMAGE)
values ('Nara the Fang', 'VoD', 'Warrior', 'hero.nara.vod', 5, 10, 4, 'Grey', 4, 1, 2, 4, 'hero.nara.vod.ability', 'hero.nara.vod.feat', 'nara.vod.jpg');</v>
      </c>
    </row>
    <row r="125" spans="1:20" ht="15.75" x14ac:dyDescent="0.25">
      <c r="A125">
        <v>4</v>
      </c>
      <c r="B125" s="5" t="s">
        <v>149</v>
      </c>
      <c r="C125" t="s">
        <v>72</v>
      </c>
      <c r="D125" t="s">
        <v>0</v>
      </c>
      <c r="E125" t="str">
        <f t="shared" si="21"/>
        <v>hero.valadir.vod</v>
      </c>
      <c r="F125">
        <v>4</v>
      </c>
      <c r="G125">
        <v>12</v>
      </c>
      <c r="H125">
        <v>4</v>
      </c>
      <c r="I125" t="s">
        <v>18</v>
      </c>
      <c r="J125">
        <v>3</v>
      </c>
      <c r="K125">
        <v>3</v>
      </c>
      <c r="L125">
        <v>4</v>
      </c>
      <c r="M125">
        <v>1</v>
      </c>
      <c r="N125" t="str">
        <f t="shared" si="22"/>
        <v>hero.valadir.vod.ability</v>
      </c>
      <c r="O125" t="str">
        <f t="shared" si="23"/>
        <v>hero.valadir.vod.feat</v>
      </c>
      <c r="P125" t="str">
        <f t="shared" si="24"/>
        <v>valadir.vod.jpg</v>
      </c>
      <c r="R125" t="s">
        <v>159</v>
      </c>
      <c r="T125" t="str">
        <f t="shared" si="16"/>
        <v>insert into HERO (NAME, EXPANSION, ARCHETYPE, MESSAGE_CODE, SPEED, HEALTH, STAMINA, DEFENSE, MIGHT, KNOWLEDGE, WILLPOWER, AWARENESS, ABILITY_CODE, FEAT_CODE, IMAGE)
values ('Sir Valadir', 'VoD', 'Warrior', 'hero.valadir.vod', 4, 12, 4, 'Grey', 3, 3, 4, 1, 'hero.valadir.vod.ability', 'hero.valadir.vod.feat', 'valadir.vod.jpg');</v>
      </c>
    </row>
    <row r="126" spans="1:20" ht="15.75" x14ac:dyDescent="0.25">
      <c r="A126">
        <v>1</v>
      </c>
      <c r="B126" s="5" t="s">
        <v>138</v>
      </c>
      <c r="C126" t="s">
        <v>67</v>
      </c>
      <c r="D126" t="s">
        <v>1</v>
      </c>
      <c r="E126" t="str">
        <f t="shared" ref="E126:E157" si="25">LOWER(A$83)&amp;"."&amp;LOWER(R126)&amp;"."&amp;LOWER(C126)</f>
        <v>hero.andira.dck</v>
      </c>
      <c r="F126">
        <v>4</v>
      </c>
      <c r="G126">
        <v>12</v>
      </c>
      <c r="H126">
        <v>4</v>
      </c>
      <c r="I126" t="s">
        <v>18</v>
      </c>
      <c r="J126">
        <v>2</v>
      </c>
      <c r="K126">
        <v>3</v>
      </c>
      <c r="L126">
        <v>4</v>
      </c>
      <c r="M126">
        <v>2</v>
      </c>
      <c r="N126" t="str">
        <f t="shared" ref="N126:N157" si="26">LOWER(A$83)&amp;"."&amp;LOWER(R126)&amp;"."&amp;LOWER(C126)&amp;".ability"</f>
        <v>hero.andira.dck.ability</v>
      </c>
      <c r="O126" t="str">
        <f t="shared" ref="O126:O157" si="27">LOWER(A$83)&amp;"."&amp;LOWER(R126)&amp;"."&amp;LOWER(C126)&amp;".feat"</f>
        <v>hero.andira.dck.feat</v>
      </c>
      <c r="P126" t="str">
        <f t="shared" ref="P126:P157" si="28">LOWER(R126)&amp;"."&amp;LOWER(C126)&amp;".jpg"</f>
        <v>andira.dck.jpg</v>
      </c>
      <c r="R126" t="s">
        <v>155</v>
      </c>
      <c r="T126" t="str">
        <f t="shared" si="16"/>
        <v>insert into HERO (NAME, EXPANSION, ARCHETYPE, MESSAGE_CODE, SPEED, HEALTH, STAMINA, DEFENSE, MIGHT, KNOWLEDGE, WILLPOWER, AWARENESS, ABILITY_CODE, FEAT_CODE, IMAGE)
values ('Andira Runehand', 'DCK', 'Healer', 'hero.andira.dck', 4, 12, 4, 'Grey', 2, 3, 4, 2, 'hero.andira.dck.ability', 'hero.andira.dck.feat', 'andira.dck.jpg');</v>
      </c>
    </row>
    <row r="127" spans="1:20" ht="15.75" x14ac:dyDescent="0.25">
      <c r="A127">
        <v>2</v>
      </c>
      <c r="B127" s="5" t="s">
        <v>139</v>
      </c>
      <c r="C127" t="s">
        <v>67</v>
      </c>
      <c r="D127" t="s">
        <v>2</v>
      </c>
      <c r="E127" t="str">
        <f t="shared" si="25"/>
        <v>hero.astarra.dck</v>
      </c>
      <c r="F127">
        <v>4</v>
      </c>
      <c r="G127">
        <v>10</v>
      </c>
      <c r="H127">
        <v>5</v>
      </c>
      <c r="I127" t="s">
        <v>18</v>
      </c>
      <c r="J127">
        <v>1</v>
      </c>
      <c r="K127">
        <v>4</v>
      </c>
      <c r="L127">
        <v>4</v>
      </c>
      <c r="M127">
        <v>2</v>
      </c>
      <c r="N127" t="str">
        <f t="shared" si="26"/>
        <v>hero.astarra.dck.ability</v>
      </c>
      <c r="O127" t="str">
        <f t="shared" si="27"/>
        <v>hero.astarra.dck.feat</v>
      </c>
      <c r="P127" t="str">
        <f t="shared" si="28"/>
        <v>astarra.dck.jpg</v>
      </c>
      <c r="R127" t="s">
        <v>139</v>
      </c>
      <c r="T127" t="str">
        <f t="shared" si="16"/>
        <v>insert into HERO (NAME, EXPANSION, ARCHETYPE, MESSAGE_CODE, SPEED, HEALTH, STAMINA, DEFENSE, MIGHT, KNOWLEDGE, WILLPOWER, AWARENESS, ABILITY_CODE, FEAT_CODE, IMAGE)
values ('Astarra', 'DCK', 'Mage', 'hero.astarra.dck', 4, 10, 5, 'Grey', 1, 4, 4, 2, 'hero.astarra.dck.ability', 'hero.astarra.dck.feat', 'astarra.dck.jpg');</v>
      </c>
    </row>
    <row r="128" spans="1:20" ht="15.75" x14ac:dyDescent="0.25">
      <c r="A128">
        <v>3</v>
      </c>
      <c r="B128" s="5" t="s">
        <v>328</v>
      </c>
      <c r="C128" t="s">
        <v>67</v>
      </c>
      <c r="D128" t="s">
        <v>3</v>
      </c>
      <c r="E128" t="str">
        <f t="shared" si="25"/>
        <v>hero.bogran.dck</v>
      </c>
      <c r="F128">
        <v>4</v>
      </c>
      <c r="G128">
        <v>10</v>
      </c>
      <c r="H128">
        <v>4</v>
      </c>
      <c r="I128" t="s">
        <v>18</v>
      </c>
      <c r="J128">
        <v>2</v>
      </c>
      <c r="K128">
        <v>2</v>
      </c>
      <c r="L128">
        <v>3</v>
      </c>
      <c r="M128">
        <v>4</v>
      </c>
      <c r="N128" t="str">
        <f t="shared" si="26"/>
        <v>hero.bogran.dck.ability</v>
      </c>
      <c r="O128" t="str">
        <f t="shared" si="27"/>
        <v>hero.bogran.dck.feat</v>
      </c>
      <c r="P128" t="str">
        <f t="shared" si="28"/>
        <v>bogran.dck.jpg</v>
      </c>
      <c r="R128" t="s">
        <v>339</v>
      </c>
      <c r="T128" t="str">
        <f t="shared" si="16"/>
        <v>insert into HERO (NAME, EXPANSION, ARCHETYPE, MESSAGE_CODE, SPEED, HEALTH, STAMINA, DEFENSE, MIGHT, KNOWLEDGE, WILLPOWER, AWARENESS, ABILITY_CODE, FEAT_CODE, IMAGE)
values ('Bogran the Shadow', 'DCK', 'Scout', 'hero.bogran.dck', 4, 10, 4, 'Grey', 2, 2, 3, 4, 'hero.bogran.dck.ability', 'hero.bogran.dck.feat', 'bogran.dck.jpg');</v>
      </c>
    </row>
    <row r="129" spans="1:20" ht="15.75" x14ac:dyDescent="0.25">
      <c r="A129">
        <v>4</v>
      </c>
      <c r="B129" s="5" t="s">
        <v>132</v>
      </c>
      <c r="C129" t="s">
        <v>67</v>
      </c>
      <c r="D129" t="s">
        <v>1</v>
      </c>
      <c r="E129" t="str">
        <f t="shared" si="25"/>
        <v>hero.mok.dck</v>
      </c>
      <c r="F129">
        <v>4</v>
      </c>
      <c r="G129">
        <v>10</v>
      </c>
      <c r="H129">
        <v>4</v>
      </c>
      <c r="I129" t="s">
        <v>18</v>
      </c>
      <c r="J129">
        <v>2</v>
      </c>
      <c r="K129">
        <v>3</v>
      </c>
      <c r="L129">
        <v>4</v>
      </c>
      <c r="M129">
        <v>2</v>
      </c>
      <c r="N129" t="str">
        <f t="shared" si="26"/>
        <v>hero.mok.dck.ability</v>
      </c>
      <c r="O129" t="str">
        <f t="shared" si="27"/>
        <v>hero.mok.dck.feat</v>
      </c>
      <c r="P129" t="str">
        <f t="shared" si="28"/>
        <v>mok.dck.jpg</v>
      </c>
      <c r="R129" t="s">
        <v>152</v>
      </c>
      <c r="T129" t="str">
        <f t="shared" si="16"/>
        <v>insert into HERO (NAME, EXPANSION, ARCHETYPE, MESSAGE_CODE, SPEED, HEALTH, STAMINA, DEFENSE, MIGHT, KNOWLEDGE, WILLPOWER, AWARENESS, ABILITY_CODE, FEAT_CODE, IMAGE)
values ('Elder Mok', 'DCK', 'Healer', 'hero.mok.dck', 4, 10, 4, 'Grey', 2, 3, 4, 2, 'hero.mok.dck.ability', 'hero.mok.dck.feat', 'mok.dck.jpg');</v>
      </c>
    </row>
    <row r="130" spans="1:20" ht="15.75" x14ac:dyDescent="0.25">
      <c r="A130">
        <v>5</v>
      </c>
      <c r="B130" s="5" t="s">
        <v>329</v>
      </c>
      <c r="C130" t="s">
        <v>67</v>
      </c>
      <c r="D130" t="s">
        <v>3</v>
      </c>
      <c r="E130" t="str">
        <f t="shared" si="25"/>
        <v>hero.ker.dck</v>
      </c>
      <c r="F130">
        <v>4</v>
      </c>
      <c r="G130">
        <v>10</v>
      </c>
      <c r="H130">
        <v>5</v>
      </c>
      <c r="I130" t="s">
        <v>18</v>
      </c>
      <c r="J130">
        <v>2</v>
      </c>
      <c r="K130">
        <v>2</v>
      </c>
      <c r="L130">
        <v>3</v>
      </c>
      <c r="M130">
        <v>4</v>
      </c>
      <c r="N130" t="str">
        <f t="shared" si="26"/>
        <v>hero.ker.dck.ability</v>
      </c>
      <c r="O130" t="str">
        <f t="shared" si="27"/>
        <v>hero.ker.dck.feat</v>
      </c>
      <c r="P130" t="str">
        <f t="shared" si="28"/>
        <v>ker.dck.jpg</v>
      </c>
      <c r="R130" t="s">
        <v>340</v>
      </c>
      <c r="T130" t="str">
        <f t="shared" si="16"/>
        <v>insert into HERO (NAME, EXPANSION, ARCHETYPE, MESSAGE_CODE, SPEED, HEALTH, STAMINA, DEFENSE, MIGHT, KNOWLEDGE, WILLPOWER, AWARENESS, ABILITY_CODE, FEAT_CODE, IMAGE)
values ('Grey Ker', 'DCK', 'Scout', 'hero.ker.dck', 4, 10, 5, 'Grey', 2, 2, 3, 4, 'hero.ker.dck.ability', 'hero.ker.dck.feat', 'ker.dck.jpg');</v>
      </c>
    </row>
    <row r="131" spans="1:20" ht="15.75" x14ac:dyDescent="0.25">
      <c r="A131">
        <v>6</v>
      </c>
      <c r="B131" s="5" t="s">
        <v>146</v>
      </c>
      <c r="C131" t="s">
        <v>67</v>
      </c>
      <c r="D131" t="s">
        <v>1</v>
      </c>
      <c r="E131" t="str">
        <f t="shared" si="25"/>
        <v>hero.ispher.dck</v>
      </c>
      <c r="F131">
        <v>4</v>
      </c>
      <c r="G131">
        <v>8</v>
      </c>
      <c r="H131">
        <v>4</v>
      </c>
      <c r="I131" t="s">
        <v>18</v>
      </c>
      <c r="J131">
        <v>2</v>
      </c>
      <c r="K131">
        <v>3</v>
      </c>
      <c r="L131">
        <v>3</v>
      </c>
      <c r="M131">
        <v>3</v>
      </c>
      <c r="N131" t="str">
        <f t="shared" si="26"/>
        <v>hero.ispher.dck.ability</v>
      </c>
      <c r="O131" t="str">
        <f t="shared" si="27"/>
        <v>hero.ispher.dck.feat</v>
      </c>
      <c r="P131" t="str">
        <f t="shared" si="28"/>
        <v>ispher.dck.jpg</v>
      </c>
      <c r="R131" t="s">
        <v>146</v>
      </c>
      <c r="T131" t="str">
        <f t="shared" si="16"/>
        <v>insert into HERO (NAME, EXPANSION, ARCHETYPE, MESSAGE_CODE, SPEED, HEALTH, STAMINA, DEFENSE, MIGHT, KNOWLEDGE, WILLPOWER, AWARENESS, ABILITY_CODE, FEAT_CODE, IMAGE)
values ('Ispher', 'DCK', 'Healer', 'hero.ispher.dck', 4, 8, 4, 'Grey', 2, 3, 3, 3, 'hero.ispher.dck.ability', 'hero.ispher.dck.feat', 'ispher.dck.jpg');</v>
      </c>
    </row>
    <row r="132" spans="1:20" ht="15.75" x14ac:dyDescent="0.25">
      <c r="A132">
        <v>7</v>
      </c>
      <c r="B132" s="5" t="s">
        <v>136</v>
      </c>
      <c r="C132" t="s">
        <v>67</v>
      </c>
      <c r="D132" t="s">
        <v>2</v>
      </c>
      <c r="E132" t="str">
        <f t="shared" si="25"/>
        <v>hero.jaes.dck</v>
      </c>
      <c r="F132">
        <v>4</v>
      </c>
      <c r="G132">
        <v>12</v>
      </c>
      <c r="H132">
        <v>3</v>
      </c>
      <c r="I132" t="s">
        <v>18</v>
      </c>
      <c r="J132">
        <v>3</v>
      </c>
      <c r="K132">
        <v>4</v>
      </c>
      <c r="L132">
        <v>2</v>
      </c>
      <c r="M132">
        <v>2</v>
      </c>
      <c r="N132" t="str">
        <f t="shared" si="26"/>
        <v>hero.jaes.dck.ability</v>
      </c>
      <c r="O132" t="str">
        <f t="shared" si="27"/>
        <v>hero.jaes.dck.feat</v>
      </c>
      <c r="P132" t="str">
        <f t="shared" si="28"/>
        <v>jaes.dck.jpg</v>
      </c>
      <c r="R132" t="s">
        <v>153</v>
      </c>
      <c r="T132" t="str">
        <f t="shared" si="16"/>
        <v>insert into HERO (NAME, EXPANSION, ARCHETYPE, MESSAGE_CODE, SPEED, HEALTH, STAMINA, DEFENSE, MIGHT, KNOWLEDGE, WILLPOWER, AWARENESS, ABILITY_CODE, FEAT_CODE, IMAGE)
values ('Jaes the Exile', 'DCK', 'Mage', 'hero.jaes.dck', 4, 12, 3, 'Grey', 3, 4, 2, 2, 'hero.jaes.dck.ability', 'hero.jaes.dck.feat', 'jaes.dck.jpg');</v>
      </c>
    </row>
    <row r="133" spans="1:20" ht="15.75" x14ac:dyDescent="0.25">
      <c r="A133">
        <v>8</v>
      </c>
      <c r="B133" s="5" t="s">
        <v>330</v>
      </c>
      <c r="C133" t="s">
        <v>67</v>
      </c>
      <c r="D133" t="s">
        <v>2</v>
      </c>
      <c r="E133" t="str">
        <f t="shared" si="25"/>
        <v>hero.landrec.dck</v>
      </c>
      <c r="F133">
        <v>3</v>
      </c>
      <c r="G133">
        <v>10</v>
      </c>
      <c r="H133">
        <v>4</v>
      </c>
      <c r="I133" t="s">
        <v>17</v>
      </c>
      <c r="J133">
        <v>1</v>
      </c>
      <c r="K133">
        <v>5</v>
      </c>
      <c r="L133">
        <v>3</v>
      </c>
      <c r="M133">
        <v>2</v>
      </c>
      <c r="N133" t="str">
        <f t="shared" si="26"/>
        <v>hero.landrec.dck.ability</v>
      </c>
      <c r="O133" t="str">
        <f t="shared" si="27"/>
        <v>hero.landrec.dck.feat</v>
      </c>
      <c r="P133" t="str">
        <f t="shared" si="28"/>
        <v>landrec.dck.jpg</v>
      </c>
      <c r="R133" t="s">
        <v>341</v>
      </c>
      <c r="T133" t="str">
        <f t="shared" si="16"/>
        <v>insert into HERO (NAME, EXPANSION, ARCHETYPE, MESSAGE_CODE, SPEED, HEALTH, STAMINA, DEFENSE, MIGHT, KNOWLEDGE, WILLPOWER, AWARENESS, ABILITY_CODE, FEAT_CODE, IMAGE)
values ('Landrec the Wise', 'DCK', 'Mage', 'hero.landrec.dck', 3, 10, 4, 'Brown', 1, 5, 3, 2, 'hero.landrec.dck.ability', 'hero.landrec.dck.feat', 'landrec.dck.jpg');</v>
      </c>
    </row>
    <row r="134" spans="1:20" ht="15.75" x14ac:dyDescent="0.25">
      <c r="A134">
        <v>9</v>
      </c>
      <c r="B134" s="5" t="s">
        <v>331</v>
      </c>
      <c r="C134" t="s">
        <v>67</v>
      </c>
      <c r="D134" t="s">
        <v>2</v>
      </c>
      <c r="E134" t="str">
        <f t="shared" si="25"/>
        <v>hero.lyssa.dck</v>
      </c>
      <c r="F134">
        <v>5</v>
      </c>
      <c r="G134">
        <v>8</v>
      </c>
      <c r="H134">
        <v>5</v>
      </c>
      <c r="I134" t="s">
        <v>18</v>
      </c>
      <c r="J134">
        <v>2</v>
      </c>
      <c r="K134">
        <v>3</v>
      </c>
      <c r="L134">
        <v>2</v>
      </c>
      <c r="M134">
        <v>4</v>
      </c>
      <c r="N134" t="str">
        <f t="shared" si="26"/>
        <v>hero.lyssa.dck.ability</v>
      </c>
      <c r="O134" t="str">
        <f t="shared" si="27"/>
        <v>hero.lyssa.dck.feat</v>
      </c>
      <c r="P134" t="str">
        <f t="shared" si="28"/>
        <v>lyssa.dck.jpg</v>
      </c>
      <c r="R134" t="s">
        <v>331</v>
      </c>
      <c r="T134" t="str">
        <f t="shared" si="16"/>
        <v>insert into HERO (NAME, EXPANSION, ARCHETYPE, MESSAGE_CODE, SPEED, HEALTH, STAMINA, DEFENSE, MIGHT, KNOWLEDGE, WILLPOWER, AWARENESS, ABILITY_CODE, FEAT_CODE, IMAGE)
values ('Lyssa', 'DCK', 'Mage', 'hero.lyssa.dck', 5, 8, 5, 'Grey', 2, 3, 2, 4, 'hero.lyssa.dck.ability', 'hero.lyssa.dck.feat', 'lyssa.dck.jpg');</v>
      </c>
    </row>
    <row r="135" spans="1:20" ht="15.75" x14ac:dyDescent="0.25">
      <c r="A135">
        <v>10</v>
      </c>
      <c r="B135" s="5" t="s">
        <v>332</v>
      </c>
      <c r="C135" t="s">
        <v>67</v>
      </c>
      <c r="D135" t="s">
        <v>2</v>
      </c>
      <c r="E135" t="str">
        <f t="shared" si="25"/>
        <v>hero.carthos.dck</v>
      </c>
      <c r="F135">
        <v>4</v>
      </c>
      <c r="G135">
        <v>8</v>
      </c>
      <c r="H135">
        <v>3</v>
      </c>
      <c r="I135" t="s">
        <v>18</v>
      </c>
      <c r="J135">
        <v>1</v>
      </c>
      <c r="K135">
        <v>4</v>
      </c>
      <c r="L135">
        <v>4</v>
      </c>
      <c r="M135">
        <v>2</v>
      </c>
      <c r="N135" t="str">
        <f t="shared" si="26"/>
        <v>hero.carthos.dck.ability</v>
      </c>
      <c r="O135" t="str">
        <f t="shared" si="27"/>
        <v>hero.carthos.dck.feat</v>
      </c>
      <c r="P135" t="str">
        <f t="shared" si="28"/>
        <v>carthos.dck.jpg</v>
      </c>
      <c r="R135" t="s">
        <v>342</v>
      </c>
      <c r="T135" t="str">
        <f t="shared" si="16"/>
        <v>insert into HERO (NAME, EXPANSION, ARCHETYPE, MESSAGE_CODE, SPEED, HEALTH, STAMINA, DEFENSE, MIGHT, KNOWLEDGE, WILLPOWER, AWARENESS, ABILITY_CODE, FEAT_CODE, IMAGE)
values ('Mad Carthos', 'DCK', 'Mage', 'hero.carthos.dck', 4, 8, 3, 'Grey', 1, 4, 4, 2, 'hero.carthos.dck.ability', 'hero.carthos.dck.feat', 'carthos.dck.jpg');</v>
      </c>
    </row>
    <row r="136" spans="1:20" ht="15.75" x14ac:dyDescent="0.25">
      <c r="A136">
        <v>11</v>
      </c>
      <c r="B136" s="5" t="s">
        <v>143</v>
      </c>
      <c r="C136" t="s">
        <v>67</v>
      </c>
      <c r="D136" t="s">
        <v>0</v>
      </c>
      <c r="E136" t="str">
        <f t="shared" si="25"/>
        <v>hero.mordrog.dck</v>
      </c>
      <c r="F136">
        <v>3</v>
      </c>
      <c r="G136">
        <v>14</v>
      </c>
      <c r="H136">
        <v>3</v>
      </c>
      <c r="I136" t="s">
        <v>18</v>
      </c>
      <c r="J136">
        <v>5</v>
      </c>
      <c r="K136">
        <v>1</v>
      </c>
      <c r="L136">
        <v>3</v>
      </c>
      <c r="M136">
        <v>2</v>
      </c>
      <c r="N136" t="str">
        <f t="shared" si="26"/>
        <v>hero.mordrog.dck.ability</v>
      </c>
      <c r="O136" t="str">
        <f t="shared" si="27"/>
        <v>hero.mordrog.dck.feat</v>
      </c>
      <c r="P136" t="str">
        <f t="shared" si="28"/>
        <v>mordrog.dck.jpg</v>
      </c>
      <c r="R136" t="s">
        <v>143</v>
      </c>
      <c r="T136" t="str">
        <f t="shared" si="16"/>
        <v>insert into HERO (NAME, EXPANSION, ARCHETYPE, MESSAGE_CODE, SPEED, HEALTH, STAMINA, DEFENSE, MIGHT, KNOWLEDGE, WILLPOWER, AWARENESS, ABILITY_CODE, FEAT_CODE, IMAGE)
values ('Mordrog', 'DCK', 'Warrior', 'hero.mordrog.dck', 3, 14, 3, 'Grey', 5, 1, 3, 2, 'hero.mordrog.dck.ability', 'hero.mordrog.dck.feat', 'mordrog.dck.jpg');</v>
      </c>
    </row>
    <row r="137" spans="1:20" ht="15.75" x14ac:dyDescent="0.25">
      <c r="A137">
        <v>12</v>
      </c>
      <c r="B137" s="5" t="s">
        <v>333</v>
      </c>
      <c r="C137" t="s">
        <v>67</v>
      </c>
      <c r="D137" t="s">
        <v>0</v>
      </c>
      <c r="E137" t="str">
        <f t="shared" si="25"/>
        <v>hero.onefist.dck</v>
      </c>
      <c r="F137">
        <v>4</v>
      </c>
      <c r="G137">
        <v>10</v>
      </c>
      <c r="H137">
        <v>4</v>
      </c>
      <c r="I137" t="s">
        <v>18</v>
      </c>
      <c r="J137">
        <v>3</v>
      </c>
      <c r="K137">
        <v>2</v>
      </c>
      <c r="L137">
        <v>3</v>
      </c>
      <c r="M137">
        <v>3</v>
      </c>
      <c r="N137" t="str">
        <f t="shared" si="26"/>
        <v>hero.onefist.dck.ability</v>
      </c>
      <c r="O137" t="str">
        <f t="shared" si="27"/>
        <v>hero.onefist.dck.feat</v>
      </c>
      <c r="P137" t="str">
        <f t="shared" si="28"/>
        <v>onefist.dck.jpg</v>
      </c>
      <c r="R137" t="s">
        <v>343</v>
      </c>
      <c r="T137" t="str">
        <f t="shared" si="16"/>
        <v>insert into HERO (NAME, EXPANSION, ARCHETYPE, MESSAGE_CODE, SPEED, HEALTH, STAMINA, DEFENSE, MIGHT, KNOWLEDGE, WILLPOWER, AWARENESS, ABILITY_CODE, FEAT_CODE, IMAGE)
values ('One Fist', 'DCK', 'Warrior', 'hero.onefist.dck', 4, 10, 4, 'Grey', 3, 2, 3, 3, 'hero.onefist.dck.ability', 'hero.onefist.dck.feat', 'onefist.dck.jpg');</v>
      </c>
    </row>
    <row r="138" spans="1:20" ht="15.75" x14ac:dyDescent="0.25">
      <c r="A138">
        <v>13</v>
      </c>
      <c r="B138" s="5" t="s">
        <v>334</v>
      </c>
      <c r="C138" t="s">
        <v>67</v>
      </c>
      <c r="D138" t="s">
        <v>3</v>
      </c>
      <c r="E138" t="str">
        <f t="shared" si="25"/>
        <v>hero.redscorpion.dck</v>
      </c>
      <c r="F138">
        <v>5</v>
      </c>
      <c r="G138">
        <v>8</v>
      </c>
      <c r="H138">
        <v>5</v>
      </c>
      <c r="I138" t="s">
        <v>18</v>
      </c>
      <c r="J138">
        <v>3</v>
      </c>
      <c r="K138">
        <v>3</v>
      </c>
      <c r="L138">
        <v>3</v>
      </c>
      <c r="M138">
        <v>3</v>
      </c>
      <c r="N138" t="str">
        <f t="shared" si="26"/>
        <v>hero.redscorpion.dck.ability</v>
      </c>
      <c r="O138" t="str">
        <f t="shared" si="27"/>
        <v>hero.redscorpion.dck.feat</v>
      </c>
      <c r="P138" t="str">
        <f t="shared" si="28"/>
        <v>redscorpion.dck.jpg</v>
      </c>
      <c r="R138" t="s">
        <v>344</v>
      </c>
      <c r="T138" t="str">
        <f t="shared" si="16"/>
        <v>insert into HERO (NAME, EXPANSION, ARCHETYPE, MESSAGE_CODE, SPEED, HEALTH, STAMINA, DEFENSE, MIGHT, KNOWLEDGE, WILLPOWER, AWARENESS, ABILITY_CODE, FEAT_CODE, IMAGE)
values ('Red Scorpion', 'DCK', 'Scout', 'hero.redscorpion.dck', 5, 8, 5, 'Grey', 3, 3, 3, 3, 'hero.redscorpion.dck.ability', 'hero.redscorpion.dck.feat', 'redscorpion.dck.jpg');</v>
      </c>
    </row>
    <row r="139" spans="1:20" ht="15.75" x14ac:dyDescent="0.25">
      <c r="A139">
        <v>14</v>
      </c>
      <c r="B139" s="5" t="s">
        <v>335</v>
      </c>
      <c r="C139" t="s">
        <v>67</v>
      </c>
      <c r="D139" t="s">
        <v>3</v>
      </c>
      <c r="E139" t="str">
        <f t="shared" si="25"/>
        <v>hero.ronan.dck</v>
      </c>
      <c r="F139">
        <v>4</v>
      </c>
      <c r="G139">
        <v>10</v>
      </c>
      <c r="H139">
        <v>5</v>
      </c>
      <c r="I139" t="s">
        <v>18</v>
      </c>
      <c r="J139">
        <v>3</v>
      </c>
      <c r="K139">
        <v>1</v>
      </c>
      <c r="L139">
        <v>4</v>
      </c>
      <c r="M139">
        <v>3</v>
      </c>
      <c r="N139" t="str">
        <f t="shared" si="26"/>
        <v>hero.ronan.dck.ability</v>
      </c>
      <c r="O139" t="str">
        <f t="shared" si="27"/>
        <v>hero.ronan.dck.feat</v>
      </c>
      <c r="P139" t="str">
        <f t="shared" si="28"/>
        <v>ronan.dck.jpg</v>
      </c>
      <c r="R139" t="s">
        <v>345</v>
      </c>
      <c r="T139" t="str">
        <f t="shared" si="16"/>
        <v>insert into HERO (NAME, EXPANSION, ARCHETYPE, MESSAGE_CODE, SPEED, HEALTH, STAMINA, DEFENSE, MIGHT, KNOWLEDGE, WILLPOWER, AWARENESS, ABILITY_CODE, FEAT_CODE, IMAGE)
values ('Ronan of the Wild', 'DCK', 'Scout', 'hero.ronan.dck', 4, 10, 5, 'Grey', 3, 1, 4, 3, 'hero.ronan.dck.ability', 'hero.ronan.dck.feat', 'ronan.dck.jpg');</v>
      </c>
    </row>
    <row r="140" spans="1:20" ht="15.75" x14ac:dyDescent="0.25">
      <c r="A140">
        <v>15</v>
      </c>
      <c r="B140" s="5" t="s">
        <v>145</v>
      </c>
      <c r="C140" t="s">
        <v>67</v>
      </c>
      <c r="D140" t="s">
        <v>3</v>
      </c>
      <c r="E140" t="str">
        <f t="shared" si="25"/>
        <v>hero.silhouette.dck</v>
      </c>
      <c r="F140">
        <v>5</v>
      </c>
      <c r="G140">
        <v>10</v>
      </c>
      <c r="H140">
        <v>4</v>
      </c>
      <c r="I140" t="s">
        <v>18</v>
      </c>
      <c r="J140">
        <v>3</v>
      </c>
      <c r="K140">
        <v>2</v>
      </c>
      <c r="L140">
        <v>1</v>
      </c>
      <c r="M140">
        <v>5</v>
      </c>
      <c r="N140" t="str">
        <f t="shared" si="26"/>
        <v>hero.silhouette.dck.ability</v>
      </c>
      <c r="O140" t="str">
        <f t="shared" si="27"/>
        <v>hero.silhouette.dck.feat</v>
      </c>
      <c r="P140" t="str">
        <f t="shared" si="28"/>
        <v>silhouette.dck.jpg</v>
      </c>
      <c r="R140" t="s">
        <v>145</v>
      </c>
      <c r="T140" t="str">
        <f t="shared" si="16"/>
        <v>insert into HERO (NAME, EXPANSION, ARCHETYPE, MESSAGE_CODE, SPEED, HEALTH, STAMINA, DEFENSE, MIGHT, KNOWLEDGE, WILLPOWER, AWARENESS, ABILITY_CODE, FEAT_CODE, IMAGE)
values ('Silhouette', 'DCK', 'Scout', 'hero.silhouette.dck', 5, 10, 4, 'Grey', 3, 2, 1, 5, 'hero.silhouette.dck.ability', 'hero.silhouette.dck.feat', 'silhouette.dck.jpg');</v>
      </c>
    </row>
    <row r="141" spans="1:20" ht="15.75" x14ac:dyDescent="0.25">
      <c r="A141">
        <v>16</v>
      </c>
      <c r="B141" s="5" t="s">
        <v>149</v>
      </c>
      <c r="C141" t="s">
        <v>67</v>
      </c>
      <c r="D141" t="s">
        <v>0</v>
      </c>
      <c r="E141" t="str">
        <f t="shared" si="25"/>
        <v>hero.valadir.dck</v>
      </c>
      <c r="F141">
        <v>4</v>
      </c>
      <c r="G141">
        <v>12</v>
      </c>
      <c r="H141">
        <v>3</v>
      </c>
      <c r="I141" t="s">
        <v>18</v>
      </c>
      <c r="J141">
        <v>3</v>
      </c>
      <c r="K141">
        <v>3</v>
      </c>
      <c r="L141">
        <v>4</v>
      </c>
      <c r="M141">
        <v>1</v>
      </c>
      <c r="N141" t="str">
        <f t="shared" si="26"/>
        <v>hero.valadir.dck.ability</v>
      </c>
      <c r="O141" t="str">
        <f t="shared" si="27"/>
        <v>hero.valadir.dck.feat</v>
      </c>
      <c r="P141" t="str">
        <f t="shared" si="28"/>
        <v>valadir.dck.jpg</v>
      </c>
      <c r="R141" t="s">
        <v>159</v>
      </c>
      <c r="T141" t="str">
        <f t="shared" si="16"/>
        <v>insert into HERO (NAME, EXPANSION, ARCHETYPE, MESSAGE_CODE, SPEED, HEALTH, STAMINA, DEFENSE, MIGHT, KNOWLEDGE, WILLPOWER, AWARENESS, ABILITY_CODE, FEAT_CODE, IMAGE)
values ('Sir Valadir', 'DCK', 'Warrior', 'hero.valadir.dck', 4, 12, 3, 'Grey', 3, 3, 4, 1, 'hero.valadir.dck.ability', 'hero.valadir.dck.feat', 'valadir.dck.jpg');</v>
      </c>
    </row>
    <row r="142" spans="1:20" ht="15.75" x14ac:dyDescent="0.25">
      <c r="A142">
        <v>17</v>
      </c>
      <c r="B142" s="5" t="s">
        <v>336</v>
      </c>
      <c r="C142" t="s">
        <v>67</v>
      </c>
      <c r="D142" t="s">
        <v>0</v>
      </c>
      <c r="E142" t="str">
        <f t="shared" si="25"/>
        <v>hero.steelhorns.dck</v>
      </c>
      <c r="F142">
        <v>4</v>
      </c>
      <c r="G142">
        <v>14</v>
      </c>
      <c r="H142">
        <v>3</v>
      </c>
      <c r="I142" t="s">
        <v>18</v>
      </c>
      <c r="J142">
        <v>5</v>
      </c>
      <c r="K142">
        <v>1</v>
      </c>
      <c r="L142">
        <v>3</v>
      </c>
      <c r="M142">
        <v>2</v>
      </c>
      <c r="N142" t="str">
        <f t="shared" si="26"/>
        <v>hero.steelhorns.dck.ability</v>
      </c>
      <c r="O142" t="str">
        <f t="shared" si="27"/>
        <v>hero.steelhorns.dck.feat</v>
      </c>
      <c r="P142" t="str">
        <f t="shared" si="28"/>
        <v>steelhorns.dck.jpg</v>
      </c>
      <c r="R142" t="s">
        <v>336</v>
      </c>
      <c r="T142" t="str">
        <f t="shared" si="16"/>
        <v>insert into HERO (NAME, EXPANSION, ARCHETYPE, MESSAGE_CODE, SPEED, HEALTH, STAMINA, DEFENSE, MIGHT, KNOWLEDGE, WILLPOWER, AWARENESS, ABILITY_CODE, FEAT_CODE, IMAGE)
values ('Steelhorns', 'DCK', 'Warrior', 'hero.steelhorns.dck', 4, 14, 3, 'Grey', 5, 1, 3, 2, 'hero.steelhorns.dck.ability', 'hero.steelhorns.dck.feat', 'steelhorns.dck.jpg');</v>
      </c>
    </row>
    <row r="143" spans="1:20" ht="15.75" x14ac:dyDescent="0.25">
      <c r="A143">
        <v>18</v>
      </c>
      <c r="B143" s="5" t="s">
        <v>130</v>
      </c>
      <c r="C143" t="s">
        <v>67</v>
      </c>
      <c r="D143" t="s">
        <v>0</v>
      </c>
      <c r="E143" t="str">
        <f t="shared" si="25"/>
        <v>hero.trenloe.dck</v>
      </c>
      <c r="F143">
        <v>3</v>
      </c>
      <c r="G143">
        <v>12</v>
      </c>
      <c r="H143">
        <v>3</v>
      </c>
      <c r="I143" t="s">
        <v>18</v>
      </c>
      <c r="J143">
        <v>4</v>
      </c>
      <c r="K143">
        <v>1</v>
      </c>
      <c r="L143">
        <v>4</v>
      </c>
      <c r="M143">
        <v>2</v>
      </c>
      <c r="N143" t="str">
        <f t="shared" si="26"/>
        <v>hero.trenloe.dck.ability</v>
      </c>
      <c r="O143" t="str">
        <f t="shared" si="27"/>
        <v>hero.trenloe.dck.feat</v>
      </c>
      <c r="P143" t="str">
        <f t="shared" si="28"/>
        <v>trenloe.dck.jpg</v>
      </c>
      <c r="R143" t="s">
        <v>150</v>
      </c>
      <c r="T143" t="str">
        <f t="shared" si="16"/>
        <v>insert into HERO (NAME, EXPANSION, ARCHETYPE, MESSAGE_CODE, SPEED, HEALTH, STAMINA, DEFENSE, MIGHT, KNOWLEDGE, WILLPOWER, AWARENESS, ABILITY_CODE, FEAT_CODE, IMAGE)
values ('Trenloe the Strong', 'DCK', 'Warrior', 'hero.trenloe.dck', 3, 12, 3, 'Grey', 4, 1, 4, 2, 'hero.trenloe.dck.ability', 'hero.trenloe.dck.feat', 'trenloe.dck.jpg');</v>
      </c>
    </row>
    <row r="144" spans="1:20" ht="15.75" x14ac:dyDescent="0.25">
      <c r="A144">
        <v>19</v>
      </c>
      <c r="B144" s="5" t="s">
        <v>337</v>
      </c>
      <c r="C144" t="s">
        <v>67</v>
      </c>
      <c r="D144" t="s">
        <v>0</v>
      </c>
      <c r="E144" t="str">
        <f t="shared" si="25"/>
        <v>hero.varikas.dck</v>
      </c>
      <c r="F144">
        <v>3</v>
      </c>
      <c r="G144">
        <v>12</v>
      </c>
      <c r="H144">
        <v>3</v>
      </c>
      <c r="I144" t="s">
        <v>18</v>
      </c>
      <c r="J144">
        <v>4</v>
      </c>
      <c r="K144">
        <v>2</v>
      </c>
      <c r="L144">
        <v>3</v>
      </c>
      <c r="M144">
        <v>2</v>
      </c>
      <c r="N144" t="str">
        <f t="shared" si="26"/>
        <v>hero.varikas.dck.ability</v>
      </c>
      <c r="O144" t="str">
        <f t="shared" si="27"/>
        <v>hero.varikas.dck.feat</v>
      </c>
      <c r="P144" t="str">
        <f t="shared" si="28"/>
        <v>varikas.dck.jpg</v>
      </c>
      <c r="R144" t="s">
        <v>346</v>
      </c>
      <c r="T144" t="str">
        <f t="shared" si="16"/>
        <v>insert into HERO (NAME, EXPANSION, ARCHETYPE, MESSAGE_CODE, SPEED, HEALTH, STAMINA, DEFENSE, MIGHT, KNOWLEDGE, WILLPOWER, AWARENESS, ABILITY_CODE, FEAT_CODE, IMAGE)
values ('Varikas the Dead', 'DCK', 'Warrior', 'hero.varikas.dck', 3, 12, 3, 'Grey', 4, 2, 3, 2, 'hero.varikas.dck.ability', 'hero.varikas.dck.feat', 'varikas.dck.jpg');</v>
      </c>
    </row>
    <row r="145" spans="1:20" ht="15.75" x14ac:dyDescent="0.25">
      <c r="A145">
        <v>20</v>
      </c>
      <c r="B145" s="5" t="s">
        <v>338</v>
      </c>
      <c r="C145" t="s">
        <v>67</v>
      </c>
      <c r="D145" t="s">
        <v>3</v>
      </c>
      <c r="E145" t="str">
        <f t="shared" si="25"/>
        <v>hero.vyrah.dck</v>
      </c>
      <c r="F145">
        <v>4</v>
      </c>
      <c r="G145">
        <v>10</v>
      </c>
      <c r="H145">
        <v>4</v>
      </c>
      <c r="I145" t="s">
        <v>18</v>
      </c>
      <c r="J145">
        <v>3</v>
      </c>
      <c r="K145">
        <v>2</v>
      </c>
      <c r="L145">
        <v>2</v>
      </c>
      <c r="M145">
        <v>4</v>
      </c>
      <c r="N145" t="str">
        <f t="shared" si="26"/>
        <v>hero.vyrah.dck.ability</v>
      </c>
      <c r="O145" t="str">
        <f t="shared" si="27"/>
        <v>hero.vyrah.dck.feat</v>
      </c>
      <c r="P145" t="str">
        <f t="shared" si="28"/>
        <v>vyrah.dck.jpg</v>
      </c>
      <c r="R145" t="s">
        <v>347</v>
      </c>
      <c r="T145" t="str">
        <f t="shared" si="16"/>
        <v>insert into HERO (NAME, EXPANSION, ARCHETYPE, MESSAGE_CODE, SPEED, HEALTH, STAMINA, DEFENSE, MIGHT, KNOWLEDGE, WILLPOWER, AWARENESS, ABILITY_CODE, FEAT_CODE, IMAGE)
values ('Vyrah the Falconer', 'DCK', 'Scout', 'hero.vyrah.dck', 4, 10, 4, 'Grey', 3, 2, 2, 4, 'hero.vyrah.dck.ability', 'hero.vyrah.dck.feat', 'vyrah.dck.jpg');</v>
      </c>
    </row>
    <row r="146" spans="1:20" ht="15.75" x14ac:dyDescent="0.25">
      <c r="A146">
        <v>1</v>
      </c>
      <c r="B146" s="5" t="s">
        <v>350</v>
      </c>
      <c r="C146" t="s">
        <v>67</v>
      </c>
      <c r="D146" t="s">
        <v>1</v>
      </c>
      <c r="E146" t="str">
        <f t="shared" si="25"/>
        <v>hero.glyr.dck</v>
      </c>
      <c r="F146">
        <v>2</v>
      </c>
      <c r="G146">
        <v>12</v>
      </c>
      <c r="H146">
        <v>3</v>
      </c>
      <c r="I146" t="s">
        <v>18</v>
      </c>
      <c r="J146">
        <v>4</v>
      </c>
      <c r="K146">
        <v>1</v>
      </c>
      <c r="L146">
        <v>3</v>
      </c>
      <c r="M146">
        <v>3</v>
      </c>
      <c r="N146" t="str">
        <f t="shared" si="26"/>
        <v>hero.glyr.dck.ability</v>
      </c>
      <c r="O146" t="str">
        <f t="shared" si="27"/>
        <v>hero.glyr.dck.feat</v>
      </c>
      <c r="P146" t="str">
        <f t="shared" si="28"/>
        <v>glyr.dck.jpg</v>
      </c>
      <c r="R146" t="s">
        <v>367</v>
      </c>
      <c r="T146" t="str">
        <f t="shared" si="16"/>
        <v>insert into HERO (NAME, EXPANSION, ARCHETYPE, MESSAGE_CODE, SPEED, HEALTH, STAMINA, DEFENSE, MIGHT, KNOWLEDGE, WILLPOWER, AWARENESS, ABILITY_CODE, FEAT_CODE, IMAGE)
values ('Brother Glyr', 'DCK', 'Healer', 'hero.glyr.dck', 2, 12, 3, 'Grey', 4, 1, 3, 3, 'hero.glyr.dck.ability', 'hero.glyr.dck.feat', 'glyr.dck.jpg');</v>
      </c>
    </row>
    <row r="147" spans="1:20" ht="15.75" x14ac:dyDescent="0.25">
      <c r="A147">
        <v>2</v>
      </c>
      <c r="B147" s="5" t="s">
        <v>131</v>
      </c>
      <c r="C147" t="s">
        <v>67</v>
      </c>
      <c r="D147" t="s">
        <v>3</v>
      </c>
      <c r="E147" t="str">
        <f t="shared" si="25"/>
        <v>hero.laurel.dck</v>
      </c>
      <c r="F147">
        <v>4</v>
      </c>
      <c r="G147">
        <v>8</v>
      </c>
      <c r="H147">
        <v>3</v>
      </c>
      <c r="I147" t="s">
        <v>18</v>
      </c>
      <c r="J147">
        <v>2</v>
      </c>
      <c r="K147">
        <v>3</v>
      </c>
      <c r="L147">
        <v>2</v>
      </c>
      <c r="M147">
        <v>4</v>
      </c>
      <c r="N147" t="str">
        <f t="shared" si="26"/>
        <v>hero.laurel.dck.ability</v>
      </c>
      <c r="O147" t="str">
        <f t="shared" si="27"/>
        <v>hero.laurel.dck.feat</v>
      </c>
      <c r="P147" t="str">
        <f t="shared" si="28"/>
        <v>laurel.dck.jpg</v>
      </c>
      <c r="R147" t="s">
        <v>151</v>
      </c>
      <c r="T147" t="str">
        <f t="shared" si="16"/>
        <v>insert into HERO (NAME, EXPANSION, ARCHETYPE, MESSAGE_CODE, SPEED, HEALTH, STAMINA, DEFENSE, MIGHT, KNOWLEDGE, WILLPOWER, AWARENESS, ABILITY_CODE, FEAT_CODE, IMAGE)
values ('Laurel of Bloodwood', 'DCK', 'Scout', 'hero.laurel.dck', 4, 8, 3, 'Grey', 2, 3, 2, 4, 'hero.laurel.dck.ability', 'hero.laurel.dck.feat', 'laurel.dck.jpg');</v>
      </c>
    </row>
    <row r="148" spans="1:20" ht="15.75" x14ac:dyDescent="0.25">
      <c r="A148">
        <v>3</v>
      </c>
      <c r="B148" s="5" t="s">
        <v>142</v>
      </c>
      <c r="C148" t="s">
        <v>67</v>
      </c>
      <c r="D148" t="s">
        <v>0</v>
      </c>
      <c r="E148" t="str">
        <f t="shared" si="25"/>
        <v>hero.hauwthorne.dck</v>
      </c>
      <c r="F148">
        <v>4</v>
      </c>
      <c r="G148">
        <v>12</v>
      </c>
      <c r="H148">
        <v>3</v>
      </c>
      <c r="I148" t="s">
        <v>18</v>
      </c>
      <c r="J148">
        <v>4</v>
      </c>
      <c r="K148">
        <v>3</v>
      </c>
      <c r="L148">
        <v>2</v>
      </c>
      <c r="M148">
        <v>2</v>
      </c>
      <c r="N148" t="str">
        <f t="shared" si="26"/>
        <v>hero.hauwthorne.dck.ability</v>
      </c>
      <c r="O148" t="str">
        <f t="shared" si="27"/>
        <v>hero.hauwthorne.dck.feat</v>
      </c>
      <c r="P148" t="str">
        <f t="shared" si="28"/>
        <v>hauwthorne.dck.jpg</v>
      </c>
      <c r="R148" t="s">
        <v>156</v>
      </c>
      <c r="T148" t="str">
        <f t="shared" si="16"/>
        <v>insert into HERO (NAME, EXPANSION, ARCHETYPE, MESSAGE_CODE, SPEED, HEALTH, STAMINA, DEFENSE, MIGHT, KNOWLEDGE, WILLPOWER, AWARENESS, ABILITY_CODE, FEAT_CODE, IMAGE)
values ('Lord Hauwthorne', 'DCK', 'Warrior', 'hero.hauwthorne.dck', 4, 12, 3, 'Grey', 4, 3, 2, 2, 'hero.hauwthorne.dck.ability', 'hero.hauwthorne.dck.feat', 'hauwthorne.dck.jpg');</v>
      </c>
    </row>
    <row r="149" spans="1:20" ht="15.75" x14ac:dyDescent="0.25">
      <c r="A149">
        <v>4</v>
      </c>
      <c r="B149" s="5" t="s">
        <v>147</v>
      </c>
      <c r="C149" t="s">
        <v>67</v>
      </c>
      <c r="D149" t="s">
        <v>2</v>
      </c>
      <c r="E149" t="str">
        <f t="shared" si="25"/>
        <v>hero.thorn.dck</v>
      </c>
      <c r="F149">
        <v>5</v>
      </c>
      <c r="G149">
        <v>8</v>
      </c>
      <c r="H149">
        <v>4</v>
      </c>
      <c r="I149" t="s">
        <v>18</v>
      </c>
      <c r="J149">
        <v>1</v>
      </c>
      <c r="K149">
        <v>5</v>
      </c>
      <c r="L149">
        <v>3</v>
      </c>
      <c r="M149">
        <v>2</v>
      </c>
      <c r="N149" t="str">
        <f t="shared" si="26"/>
        <v>hero.thorn.dck.ability</v>
      </c>
      <c r="O149" t="str">
        <f t="shared" si="27"/>
        <v>hero.thorn.dck.feat</v>
      </c>
      <c r="P149" t="str">
        <f t="shared" si="28"/>
        <v>thorn.dck.jpg</v>
      </c>
      <c r="R149" t="s">
        <v>157</v>
      </c>
      <c r="T149" t="str">
        <f t="shared" ref="T149:T173" si="29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('"&amp;B149&amp;"', '"&amp;C149&amp;"', '"&amp;D149&amp;"', '"&amp;E149&amp;"', "&amp;F149&amp;", "&amp;G149&amp;", "&amp;H149&amp;", '"&amp;I149&amp;"', "&amp;J149&amp;", "&amp;K149&amp;", "&amp;L149&amp;", "&amp;M149&amp;", '"&amp;N149&amp;"', '"&amp;O149&amp;"', '"&amp;P149&amp;"');"</f>
        <v>insert into HERO (NAME, EXPANSION, ARCHETYPE, MESSAGE_CODE, SPEED, HEALTH, STAMINA, DEFENSE, MIGHT, KNOWLEDGE, WILLPOWER, AWARENESS, ABILITY_CODE, FEAT_CODE, IMAGE)
values ('Master Thorn', 'DCK', 'Mage', 'hero.thorn.dck', 5, 8, 4, 'Grey', 1, 5, 3, 2, 'hero.thorn.dck.ability', 'hero.thorn.dck.feat', 'thorn.dck.jpg');</v>
      </c>
    </row>
    <row r="150" spans="1:20" ht="15.75" x14ac:dyDescent="0.25">
      <c r="A150">
        <v>5</v>
      </c>
      <c r="B150" s="5" t="s">
        <v>351</v>
      </c>
      <c r="C150" t="s">
        <v>67</v>
      </c>
      <c r="D150" t="s">
        <v>0</v>
      </c>
      <c r="E150" t="str">
        <f t="shared" si="25"/>
        <v>hero.nanok.dck</v>
      </c>
      <c r="F150">
        <v>4</v>
      </c>
      <c r="G150">
        <v>12</v>
      </c>
      <c r="H150">
        <v>4</v>
      </c>
      <c r="I150" t="s">
        <v>19</v>
      </c>
      <c r="J150">
        <v>4</v>
      </c>
      <c r="K150">
        <v>2</v>
      </c>
      <c r="L150">
        <v>2</v>
      </c>
      <c r="M150">
        <v>3</v>
      </c>
      <c r="N150" t="str">
        <f t="shared" si="26"/>
        <v>hero.nanok.dck.ability</v>
      </c>
      <c r="O150" t="str">
        <f t="shared" si="27"/>
        <v>hero.nanok.dck.feat</v>
      </c>
      <c r="P150" t="str">
        <f t="shared" si="28"/>
        <v>nanok.dck.jpg</v>
      </c>
      <c r="R150" t="s">
        <v>368</v>
      </c>
      <c r="T150" t="str">
        <f t="shared" si="29"/>
        <v>insert into HERO (NAME, EXPANSION, ARCHETYPE, MESSAGE_CODE, SPEED, HEALTH, STAMINA, DEFENSE, MIGHT, KNOWLEDGE, WILLPOWER, AWARENESS, ABILITY_CODE, FEAT_CODE, IMAGE)
values ('Nanok of the Blade', 'DCK', 'Warrior', 'hero.nanok.dck', 4, 12, 4, 'Black', 4, 2, 2, 3, 'hero.nanok.dck.ability', 'hero.nanok.dck.feat', 'nanok.dck.jpg');</v>
      </c>
    </row>
    <row r="151" spans="1:20" ht="15.75" x14ac:dyDescent="0.25">
      <c r="A151">
        <v>6</v>
      </c>
      <c r="B151" s="5" t="s">
        <v>141</v>
      </c>
      <c r="C151" t="s">
        <v>67</v>
      </c>
      <c r="D151" t="s">
        <v>3</v>
      </c>
      <c r="E151" t="str">
        <f t="shared" si="25"/>
        <v>hero.thetherys.dck</v>
      </c>
      <c r="F151">
        <v>4</v>
      </c>
      <c r="G151">
        <v>10</v>
      </c>
      <c r="H151">
        <v>4</v>
      </c>
      <c r="I151" t="s">
        <v>18</v>
      </c>
      <c r="J151">
        <v>3</v>
      </c>
      <c r="K151">
        <v>2</v>
      </c>
      <c r="L151">
        <v>1</v>
      </c>
      <c r="M151">
        <v>5</v>
      </c>
      <c r="N151" t="str">
        <f t="shared" si="26"/>
        <v>hero.thetherys.dck.ability</v>
      </c>
      <c r="O151" t="str">
        <f t="shared" si="27"/>
        <v>hero.thetherys.dck.feat</v>
      </c>
      <c r="P151" t="str">
        <f t="shared" si="28"/>
        <v>thetherys.dck.jpg</v>
      </c>
      <c r="R151" s="5" t="s">
        <v>141</v>
      </c>
      <c r="T151" t="str">
        <f t="shared" si="29"/>
        <v>insert into HERO (NAME, EXPANSION, ARCHETYPE, MESSAGE_CODE, SPEED, HEALTH, STAMINA, DEFENSE, MIGHT, KNOWLEDGE, WILLPOWER, AWARENESS, ABILITY_CODE, FEAT_CODE, IMAGE)
values ('Thetherys', 'DCK', 'Scout', 'hero.thetherys.dck', 4, 10, 4, 'Grey', 3, 2, 1, 5, 'hero.thetherys.dck.ability', 'hero.thetherys.dck.feat', 'thetherys.dck.jpg');</v>
      </c>
    </row>
    <row r="152" spans="1:20" ht="15.75" x14ac:dyDescent="0.25">
      <c r="A152">
        <v>1</v>
      </c>
      <c r="B152" s="5" t="s">
        <v>352</v>
      </c>
      <c r="C152" t="s">
        <v>67</v>
      </c>
      <c r="D152" t="s">
        <v>1</v>
      </c>
      <c r="E152" t="str">
        <f t="shared" si="25"/>
        <v>hero.aurim.dck</v>
      </c>
      <c r="F152">
        <v>5</v>
      </c>
      <c r="G152">
        <v>8</v>
      </c>
      <c r="H152">
        <v>5</v>
      </c>
      <c r="I152" t="s">
        <v>18</v>
      </c>
      <c r="J152">
        <v>2</v>
      </c>
      <c r="K152">
        <v>4</v>
      </c>
      <c r="L152">
        <v>3</v>
      </c>
      <c r="M152">
        <v>2</v>
      </c>
      <c r="N152" t="str">
        <f t="shared" si="26"/>
        <v>hero.aurim.dck.ability</v>
      </c>
      <c r="O152" t="str">
        <f t="shared" si="27"/>
        <v>hero.aurim.dck.feat</v>
      </c>
      <c r="P152" t="str">
        <f t="shared" si="28"/>
        <v>aurim.dck.jpg</v>
      </c>
      <c r="R152" s="5" t="s">
        <v>352</v>
      </c>
      <c r="T152" t="str">
        <f t="shared" si="29"/>
        <v>insert into HERO (NAME, EXPANSION, ARCHETYPE, MESSAGE_CODE, SPEED, HEALTH, STAMINA, DEFENSE, MIGHT, KNOWLEDGE, WILLPOWER, AWARENESS, ABILITY_CODE, FEAT_CODE, IMAGE)
values ('Aurim', 'DCK', 'Healer', 'hero.aurim.dck', 5, 8, 5, 'Grey', 2, 4, 3, 2, 'hero.aurim.dck.ability', 'hero.aurim.dck.feat', 'aurim.dck.jpg');</v>
      </c>
    </row>
    <row r="153" spans="1:20" ht="15.75" x14ac:dyDescent="0.25">
      <c r="A153">
        <v>2</v>
      </c>
      <c r="B153" s="5" t="s">
        <v>134</v>
      </c>
      <c r="C153" t="s">
        <v>67</v>
      </c>
      <c r="D153" t="s">
        <v>0</v>
      </c>
      <c r="E153" t="str">
        <f t="shared" si="25"/>
        <v>hero.corbin.dck</v>
      </c>
      <c r="F153">
        <v>3</v>
      </c>
      <c r="G153">
        <v>12</v>
      </c>
      <c r="H153">
        <v>5</v>
      </c>
      <c r="I153" t="s">
        <v>18</v>
      </c>
      <c r="J153">
        <v>5</v>
      </c>
      <c r="K153">
        <v>2</v>
      </c>
      <c r="L153">
        <v>2</v>
      </c>
      <c r="M153">
        <v>2</v>
      </c>
      <c r="N153" t="str">
        <f t="shared" si="26"/>
        <v>hero.corbin.dck.ability</v>
      </c>
      <c r="O153" t="str">
        <f t="shared" si="27"/>
        <v>hero.corbin.dck.feat</v>
      </c>
      <c r="P153" t="str">
        <f t="shared" si="28"/>
        <v>corbin.dck.jpg</v>
      </c>
      <c r="R153" s="5" t="s">
        <v>134</v>
      </c>
      <c r="T153" t="str">
        <f t="shared" si="29"/>
        <v>insert into HERO (NAME, EXPANSION, ARCHETYPE, MESSAGE_CODE, SPEED, HEALTH, STAMINA, DEFENSE, MIGHT, KNOWLEDGE, WILLPOWER, AWARENESS, ABILITY_CODE, FEAT_CODE, IMAGE)
values ('Corbin', 'DCK', 'Warrior', 'hero.corbin.dck', 3, 12, 5, 'Grey', 5, 2, 2, 2, 'hero.corbin.dck.ability', 'hero.corbin.dck.feat', 'corbin.dck.jpg');</v>
      </c>
    </row>
    <row r="154" spans="1:20" ht="15.75" x14ac:dyDescent="0.25">
      <c r="A154">
        <v>3</v>
      </c>
      <c r="B154" s="5" t="s">
        <v>353</v>
      </c>
      <c r="C154" t="s">
        <v>67</v>
      </c>
      <c r="D154" t="s">
        <v>0</v>
      </c>
      <c r="E154" t="str">
        <f t="shared" si="25"/>
        <v>hero.eliam.dck</v>
      </c>
      <c r="F154">
        <v>5</v>
      </c>
      <c r="G154">
        <v>12</v>
      </c>
      <c r="H154">
        <v>5</v>
      </c>
      <c r="I154" t="s">
        <v>17</v>
      </c>
      <c r="J154">
        <v>3</v>
      </c>
      <c r="K154">
        <v>2</v>
      </c>
      <c r="L154">
        <v>3</v>
      </c>
      <c r="M154">
        <v>3</v>
      </c>
      <c r="N154" t="str">
        <f t="shared" si="26"/>
        <v>hero.eliam.dck.ability</v>
      </c>
      <c r="O154" t="str">
        <f t="shared" si="27"/>
        <v>hero.eliam.dck.feat</v>
      </c>
      <c r="P154" t="str">
        <f t="shared" si="28"/>
        <v>eliam.dck.jpg</v>
      </c>
      <c r="R154" s="5" t="s">
        <v>353</v>
      </c>
      <c r="T154" t="str">
        <f t="shared" si="29"/>
        <v>insert into HERO (NAME, EXPANSION, ARCHETYPE, MESSAGE_CODE, SPEED, HEALTH, STAMINA, DEFENSE, MIGHT, KNOWLEDGE, WILLPOWER, AWARENESS, ABILITY_CODE, FEAT_CODE, IMAGE)
values ('Eliam', 'DCK', 'Warrior', 'hero.eliam.dck', 5, 12, 5, 'Brown', 3, 2, 3, 3, 'hero.eliam.dck.ability', 'hero.eliam.dck.feat', 'eliam.dck.jpg');</v>
      </c>
    </row>
    <row r="155" spans="1:20" ht="15.75" x14ac:dyDescent="0.25">
      <c r="A155">
        <v>4</v>
      </c>
      <c r="B155" s="5" t="s">
        <v>366</v>
      </c>
      <c r="C155" t="s">
        <v>67</v>
      </c>
      <c r="D155" t="s">
        <v>3</v>
      </c>
      <c r="E155" t="str">
        <f t="shared" si="25"/>
        <v>hero.kirga.dck</v>
      </c>
      <c r="F155">
        <v>4</v>
      </c>
      <c r="G155">
        <v>12</v>
      </c>
      <c r="H155">
        <v>3</v>
      </c>
      <c r="I155" t="s">
        <v>18</v>
      </c>
      <c r="J155">
        <v>3</v>
      </c>
      <c r="K155">
        <v>2</v>
      </c>
      <c r="L155">
        <v>1</v>
      </c>
      <c r="M155">
        <v>5</v>
      </c>
      <c r="N155" t="str">
        <f t="shared" si="26"/>
        <v>hero.kirga.dck.ability</v>
      </c>
      <c r="O155" t="str">
        <f t="shared" si="27"/>
        <v>hero.kirga.dck.feat</v>
      </c>
      <c r="P155" t="str">
        <f t="shared" si="28"/>
        <v>kirga.dck.jpg</v>
      </c>
      <c r="R155" s="5" t="s">
        <v>366</v>
      </c>
      <c r="T155" t="str">
        <f t="shared" si="29"/>
        <v>insert into HERO (NAME, EXPANSION, ARCHETYPE, MESSAGE_CODE, SPEED, HEALTH, STAMINA, DEFENSE, MIGHT, KNOWLEDGE, WILLPOWER, AWARENESS, ABILITY_CODE, FEAT_CODE, IMAGE)
values ('Kirga', 'DCK', 'Scout', 'hero.kirga.dck', 4, 12, 3, 'Grey', 3, 2, 1, 5, 'hero.kirga.dck.ability', 'hero.kirga.dck.feat', 'kirga.dck.jpg');</v>
      </c>
    </row>
    <row r="156" spans="1:20" ht="15.75" x14ac:dyDescent="0.25">
      <c r="A156">
        <v>5</v>
      </c>
      <c r="B156" s="5" t="s">
        <v>144</v>
      </c>
      <c r="C156" t="s">
        <v>67</v>
      </c>
      <c r="D156" t="s">
        <v>1</v>
      </c>
      <c r="E156" t="str">
        <f t="shared" si="25"/>
        <v>hero.sahla.dck</v>
      </c>
      <c r="F156">
        <v>4</v>
      </c>
      <c r="G156">
        <v>10</v>
      </c>
      <c r="H156">
        <v>4</v>
      </c>
      <c r="I156" t="s">
        <v>18</v>
      </c>
      <c r="J156">
        <v>2</v>
      </c>
      <c r="K156">
        <v>3</v>
      </c>
      <c r="L156">
        <v>3</v>
      </c>
      <c r="M156">
        <v>3</v>
      </c>
      <c r="N156" t="str">
        <f t="shared" si="26"/>
        <v>hero.sahla.dck.ability</v>
      </c>
      <c r="O156" t="str">
        <f t="shared" si="27"/>
        <v>hero.sahla.dck.feat</v>
      </c>
      <c r="P156" t="str">
        <f t="shared" si="28"/>
        <v>sahla.dck.jpg</v>
      </c>
      <c r="R156" s="5" t="s">
        <v>144</v>
      </c>
      <c r="T156" t="str">
        <f t="shared" si="29"/>
        <v>insert into HERO (NAME, EXPANSION, ARCHETYPE, MESSAGE_CODE, SPEED, HEALTH, STAMINA, DEFENSE, MIGHT, KNOWLEDGE, WILLPOWER, AWARENESS, ABILITY_CODE, FEAT_CODE, IMAGE)
values ('Sahla', 'DCK', 'Healer', 'hero.sahla.dck', 4, 10, 4, 'Grey', 2, 3, 3, 3, 'hero.sahla.dck.ability', 'hero.sahla.dck.feat', 'sahla.dck.jpg');</v>
      </c>
    </row>
    <row r="157" spans="1:20" ht="15.75" x14ac:dyDescent="0.25">
      <c r="A157">
        <v>6</v>
      </c>
      <c r="B157" s="5" t="s">
        <v>140</v>
      </c>
      <c r="C157" t="s">
        <v>67</v>
      </c>
      <c r="D157" t="s">
        <v>0</v>
      </c>
      <c r="E157" t="str">
        <f t="shared" si="25"/>
        <v>hero.tahlia.dck</v>
      </c>
      <c r="F157">
        <v>3</v>
      </c>
      <c r="G157">
        <v>14</v>
      </c>
      <c r="H157">
        <v>3</v>
      </c>
      <c r="I157" t="s">
        <v>18</v>
      </c>
      <c r="J157">
        <v>3</v>
      </c>
      <c r="K157">
        <v>2</v>
      </c>
      <c r="L157">
        <v>3</v>
      </c>
      <c r="M157">
        <v>3</v>
      </c>
      <c r="N157" t="str">
        <f t="shared" si="26"/>
        <v>hero.tahlia.dck.ability</v>
      </c>
      <c r="O157" t="str">
        <f t="shared" si="27"/>
        <v>hero.tahlia.dck.feat</v>
      </c>
      <c r="P157" t="str">
        <f t="shared" si="28"/>
        <v>tahlia.dck.jpg</v>
      </c>
      <c r="R157" s="5" t="s">
        <v>140</v>
      </c>
      <c r="T157" t="str">
        <f t="shared" si="29"/>
        <v>insert into HERO (NAME, EXPANSION, ARCHETYPE, MESSAGE_CODE, SPEED, HEALTH, STAMINA, DEFENSE, MIGHT, KNOWLEDGE, WILLPOWER, AWARENESS, ABILITY_CODE, FEAT_CODE, IMAGE)
values ('Tahlia', 'DCK', 'Warrior', 'hero.tahlia.dck', 3, 14, 3, 'Grey', 3, 2, 3, 3, 'hero.tahlia.dck.ability', 'hero.tahlia.dck.feat', 'tahlia.dck.jpg');</v>
      </c>
    </row>
    <row r="158" spans="1:20" ht="15.75" x14ac:dyDescent="0.25">
      <c r="A158">
        <v>1</v>
      </c>
      <c r="B158" s="5" t="s">
        <v>354</v>
      </c>
      <c r="C158" t="s">
        <v>67</v>
      </c>
      <c r="D158" t="s">
        <v>3</v>
      </c>
      <c r="E158" t="str">
        <f t="shared" ref="E158:E181" si="30">LOWER(A$83)&amp;"."&amp;LOWER(R158)&amp;"."&amp;LOWER(C158)</f>
        <v>hero.arvel.dck</v>
      </c>
      <c r="F158">
        <v>4</v>
      </c>
      <c r="G158">
        <v>10</v>
      </c>
      <c r="H158">
        <v>4</v>
      </c>
      <c r="I158" t="s">
        <v>18</v>
      </c>
      <c r="J158">
        <v>3</v>
      </c>
      <c r="K158">
        <v>3</v>
      </c>
      <c r="L158">
        <v>3</v>
      </c>
      <c r="M158">
        <v>3</v>
      </c>
      <c r="N158" t="str">
        <f t="shared" ref="N158:N181" si="31">LOWER(A$83)&amp;"."&amp;LOWER(R158)&amp;"."&amp;LOWER(C158)&amp;".ability"</f>
        <v>hero.arvel.dck.ability</v>
      </c>
      <c r="O158" t="str">
        <f t="shared" ref="O158:O181" si="32">LOWER(A$83)&amp;"."&amp;LOWER(R158)&amp;"."&amp;LOWER(C158)&amp;".feat"</f>
        <v>hero.arvel.dck.feat</v>
      </c>
      <c r="P158" t="str">
        <f t="shared" ref="P158:P181" si="33">LOWER(R158)&amp;"."&amp;LOWER(C158)&amp;".jpg"</f>
        <v>arvel.dck.jpg</v>
      </c>
      <c r="R158" t="s">
        <v>369</v>
      </c>
      <c r="T158" t="str">
        <f t="shared" si="29"/>
        <v>insert into HERO (NAME, EXPANSION, ARCHETYPE, MESSAGE_CODE, SPEED, HEALTH, STAMINA, DEFENSE, MIGHT, KNOWLEDGE, WILLPOWER, AWARENESS, ABILITY_CODE, FEAT_CODE, IMAGE)
values ('Arvel Worldwalker', 'DCK', 'Scout', 'hero.arvel.dck', 4, 10, 4, 'Grey', 3, 3, 3, 3, 'hero.arvel.dck.ability', 'hero.arvel.dck.feat', 'arvel.dck.jpg');</v>
      </c>
    </row>
    <row r="159" spans="1:20" ht="15.75" x14ac:dyDescent="0.25">
      <c r="A159">
        <v>2</v>
      </c>
      <c r="B159" s="5" t="s">
        <v>355</v>
      </c>
      <c r="C159" t="s">
        <v>67</v>
      </c>
      <c r="D159" t="s">
        <v>0</v>
      </c>
      <c r="E159" t="str">
        <f t="shared" si="30"/>
        <v>hero.karnon .dck</v>
      </c>
      <c r="F159">
        <v>4</v>
      </c>
      <c r="G159">
        <v>14</v>
      </c>
      <c r="H159">
        <v>3</v>
      </c>
      <c r="I159" t="s">
        <v>18</v>
      </c>
      <c r="J159">
        <v>6</v>
      </c>
      <c r="K159">
        <v>1</v>
      </c>
      <c r="L159">
        <v>2</v>
      </c>
      <c r="M159">
        <v>2</v>
      </c>
      <c r="N159" t="str">
        <f t="shared" si="31"/>
        <v>hero.karnon .dck.ability</v>
      </c>
      <c r="O159" t="str">
        <f t="shared" si="32"/>
        <v>hero.karnon .dck.feat</v>
      </c>
      <c r="P159" t="str">
        <f t="shared" si="33"/>
        <v>karnon .dck.jpg</v>
      </c>
      <c r="R159" s="5" t="s">
        <v>355</v>
      </c>
      <c r="T159" t="str">
        <f t="shared" si="29"/>
        <v>insert into HERO (NAME, EXPANSION, ARCHETYPE, MESSAGE_CODE, SPEED, HEALTH, STAMINA, DEFENSE, MIGHT, KNOWLEDGE, WILLPOWER, AWARENESS, ABILITY_CODE, FEAT_CODE, IMAGE)
values ('Karnon ', 'DCK', 'Warrior', 'hero.karnon .dck', 4, 14, 3, 'Grey', 6, 1, 2, 2, 'hero.karnon .dck.ability', 'hero.karnon .dck.feat', 'karnon .dck.jpg');</v>
      </c>
    </row>
    <row r="160" spans="1:20" ht="15.75" x14ac:dyDescent="0.25">
      <c r="A160">
        <v>3</v>
      </c>
      <c r="B160" s="5" t="s">
        <v>356</v>
      </c>
      <c r="C160" t="s">
        <v>67</v>
      </c>
      <c r="D160" t="s">
        <v>0</v>
      </c>
      <c r="E160" t="str">
        <f t="shared" si="30"/>
        <v>hero.buldar.dck</v>
      </c>
      <c r="F160">
        <v>3</v>
      </c>
      <c r="G160">
        <v>14</v>
      </c>
      <c r="H160">
        <v>3</v>
      </c>
      <c r="I160" t="s">
        <v>18</v>
      </c>
      <c r="J160">
        <v>4</v>
      </c>
      <c r="K160">
        <v>2</v>
      </c>
      <c r="L160">
        <v>2</v>
      </c>
      <c r="M160">
        <v>3</v>
      </c>
      <c r="N160" t="str">
        <f t="shared" si="31"/>
        <v>hero.buldar.dck.ability</v>
      </c>
      <c r="O160" t="str">
        <f t="shared" si="32"/>
        <v>hero.buldar.dck.feat</v>
      </c>
      <c r="P160" t="str">
        <f t="shared" si="33"/>
        <v>buldar.dck.jpg</v>
      </c>
      <c r="R160" t="s">
        <v>370</v>
      </c>
      <c r="T160" t="str">
        <f t="shared" si="29"/>
        <v>insert into HERO (NAME, EXPANSION, ARCHETYPE, MESSAGE_CODE, SPEED, HEALTH, STAMINA, DEFENSE, MIGHT, KNOWLEDGE, WILLPOWER, AWARENESS, ABILITY_CODE, FEAT_CODE, IMAGE)
values ('Laughin Buldar', 'DCK', 'Warrior', 'hero.buldar.dck', 3, 14, 3, 'Grey', 4, 2, 2, 3, 'hero.buldar.dck.ability', 'hero.buldar.dck.feat', 'buldar.dck.jpg');</v>
      </c>
    </row>
    <row r="161" spans="1:20" ht="15.75" x14ac:dyDescent="0.25">
      <c r="A161">
        <v>4</v>
      </c>
      <c r="B161" s="5" t="s">
        <v>357</v>
      </c>
      <c r="C161" t="s">
        <v>67</v>
      </c>
      <c r="D161" t="s">
        <v>1</v>
      </c>
      <c r="E161" t="str">
        <f t="shared" si="30"/>
        <v>hero.okaluk.dck</v>
      </c>
      <c r="F161">
        <v>2</v>
      </c>
      <c r="G161">
        <v>8</v>
      </c>
      <c r="H161">
        <v>3</v>
      </c>
      <c r="I161" t="s">
        <v>18</v>
      </c>
      <c r="J161">
        <v>3</v>
      </c>
      <c r="K161">
        <v>2</v>
      </c>
      <c r="L161">
        <v>3</v>
      </c>
      <c r="M161">
        <v>3</v>
      </c>
      <c r="N161" t="str">
        <f t="shared" si="31"/>
        <v>hero.okaluk.dck.ability</v>
      </c>
      <c r="O161" t="str">
        <f t="shared" si="32"/>
        <v>hero.okaluk.dck.feat</v>
      </c>
      <c r="P161" t="str">
        <f t="shared" si="33"/>
        <v>okaluk.dck.jpg</v>
      </c>
      <c r="R161" t="s">
        <v>371</v>
      </c>
      <c r="T161" t="str">
        <f t="shared" si="29"/>
        <v>insert into HERO (NAME, EXPANSION, ARCHETYPE, MESSAGE_CODE, SPEED, HEALTH, STAMINA, DEFENSE, MIGHT, KNOWLEDGE, WILLPOWER, AWARENESS, ABILITY_CODE, FEAT_CODE, IMAGE)
values ('Okaluk and Rakash', 'DCK', 'Healer', 'hero.okaluk.dck', 2, 8, 3, 'Grey', 3, 2, 3, 3, 'hero.okaluk.dck.ability', 'hero.okaluk.dck.feat', 'okaluk.dck.jpg');</v>
      </c>
    </row>
    <row r="162" spans="1:20" ht="15.75" x14ac:dyDescent="0.25">
      <c r="A162">
        <v>5</v>
      </c>
      <c r="B162" s="5" t="s">
        <v>133</v>
      </c>
      <c r="C162" t="s">
        <v>67</v>
      </c>
      <c r="D162" t="s">
        <v>2</v>
      </c>
      <c r="E162" t="str">
        <f t="shared" si="30"/>
        <v>hero.shiver.dck</v>
      </c>
      <c r="F162">
        <v>4</v>
      </c>
      <c r="G162">
        <v>8</v>
      </c>
      <c r="H162">
        <v>4</v>
      </c>
      <c r="I162" t="s">
        <v>18</v>
      </c>
      <c r="J162">
        <v>2</v>
      </c>
      <c r="K162">
        <v>3</v>
      </c>
      <c r="L162">
        <v>3</v>
      </c>
      <c r="M162">
        <v>3</v>
      </c>
      <c r="N162" t="str">
        <f t="shared" si="31"/>
        <v>hero.shiver.dck.ability</v>
      </c>
      <c r="O162" t="str">
        <f t="shared" si="32"/>
        <v>hero.shiver.dck.feat</v>
      </c>
      <c r="P162" t="str">
        <f t="shared" si="33"/>
        <v>shiver.dck.jpg</v>
      </c>
      <c r="R162" s="5" t="s">
        <v>133</v>
      </c>
      <c r="T162" t="str">
        <f t="shared" si="29"/>
        <v>insert into HERO (NAME, EXPANSION, ARCHETYPE, MESSAGE_CODE, SPEED, HEALTH, STAMINA, DEFENSE, MIGHT, KNOWLEDGE, WILLPOWER, AWARENESS, ABILITY_CODE, FEAT_CODE, IMAGE)
values ('Shiver', 'DCK', 'Mage', 'hero.shiver.dck', 4, 8, 4, 'Grey', 2, 3, 3, 3, 'hero.shiver.dck.ability', 'hero.shiver.dck.feat', 'shiver.dck.jpg');</v>
      </c>
    </row>
    <row r="163" spans="1:20" ht="15.75" x14ac:dyDescent="0.25">
      <c r="A163">
        <v>6</v>
      </c>
      <c r="B163" s="5" t="s">
        <v>358</v>
      </c>
      <c r="C163" t="s">
        <v>67</v>
      </c>
      <c r="D163" t="s">
        <v>2</v>
      </c>
      <c r="E163" t="str">
        <f t="shared" si="30"/>
        <v>hero.zyla.dck</v>
      </c>
      <c r="F163">
        <v>4</v>
      </c>
      <c r="G163">
        <v>8</v>
      </c>
      <c r="H163">
        <v>5</v>
      </c>
      <c r="I163" t="s">
        <v>18</v>
      </c>
      <c r="J163">
        <v>1</v>
      </c>
      <c r="K163">
        <v>4</v>
      </c>
      <c r="L163">
        <v>3</v>
      </c>
      <c r="M163">
        <v>3</v>
      </c>
      <c r="N163" t="str">
        <f t="shared" si="31"/>
        <v>hero.zyla.dck.ability</v>
      </c>
      <c r="O163" t="str">
        <f t="shared" si="32"/>
        <v>hero.zyla.dck.feat</v>
      </c>
      <c r="P163" t="str">
        <f t="shared" si="33"/>
        <v>zyla.dck.jpg</v>
      </c>
      <c r="R163" s="5" t="s">
        <v>358</v>
      </c>
      <c r="T163" t="str">
        <f t="shared" si="29"/>
        <v>insert into HERO (NAME, EXPANSION, ARCHETYPE, MESSAGE_CODE, SPEED, HEALTH, STAMINA, DEFENSE, MIGHT, KNOWLEDGE, WILLPOWER, AWARENESS, ABILITY_CODE, FEAT_CODE, IMAGE)
values ('Zyla', 'DCK', 'Mage', 'hero.zyla.dck', 4, 8, 5, 'Grey', 1, 4, 3, 3, 'hero.zyla.dck.ability', 'hero.zyla.dck.feat', 'zyla.dck.jpg');</v>
      </c>
    </row>
    <row r="164" spans="1:20" ht="15.75" x14ac:dyDescent="0.25">
      <c r="A164">
        <v>1</v>
      </c>
      <c r="B164" s="5" t="s">
        <v>359</v>
      </c>
      <c r="C164" t="s">
        <v>67</v>
      </c>
      <c r="D164" t="s">
        <v>1</v>
      </c>
      <c r="E164" t="str">
        <f t="shared" si="30"/>
        <v>hero.jonas.dck</v>
      </c>
      <c r="F164">
        <v>4</v>
      </c>
      <c r="G164">
        <v>8</v>
      </c>
      <c r="H164">
        <v>4</v>
      </c>
      <c r="I164" t="s">
        <v>18</v>
      </c>
      <c r="J164">
        <v>2</v>
      </c>
      <c r="K164">
        <v>3</v>
      </c>
      <c r="L164">
        <v>4</v>
      </c>
      <c r="M164">
        <v>2</v>
      </c>
      <c r="N164" t="str">
        <f t="shared" si="31"/>
        <v>hero.jonas.dck.ability</v>
      </c>
      <c r="O164" t="str">
        <f t="shared" si="32"/>
        <v>hero.jonas.dck.feat</v>
      </c>
      <c r="P164" t="str">
        <f t="shared" si="33"/>
        <v>jonas.dck.jpg</v>
      </c>
      <c r="R164" t="s">
        <v>372</v>
      </c>
      <c r="T164" t="str">
        <f t="shared" si="29"/>
        <v>insert into HERO (NAME, EXPANSION, ARCHETYPE, MESSAGE_CODE, SPEED, HEALTH, STAMINA, DEFENSE, MIGHT, KNOWLEDGE, WILLPOWER, AWARENESS, ABILITY_CODE, FEAT_CODE, IMAGE)
values ('Jonas the Kind', 'DCK', 'Healer', 'hero.jonas.dck', 4, 8, 4, 'Grey', 2, 3, 4, 2, 'hero.jonas.dck.ability', 'hero.jonas.dck.feat', 'jonas.dck.jpg');</v>
      </c>
    </row>
    <row r="165" spans="1:20" ht="15.75" x14ac:dyDescent="0.25">
      <c r="A165">
        <v>2</v>
      </c>
      <c r="B165" s="5" t="s">
        <v>148</v>
      </c>
      <c r="C165" t="s">
        <v>67</v>
      </c>
      <c r="D165" t="s">
        <v>0</v>
      </c>
      <c r="E165" t="str">
        <f t="shared" si="30"/>
        <v>hero.nara.dck</v>
      </c>
      <c r="F165">
        <v>5</v>
      </c>
      <c r="G165">
        <v>10</v>
      </c>
      <c r="H165">
        <v>4</v>
      </c>
      <c r="I165" t="s">
        <v>18</v>
      </c>
      <c r="J165">
        <v>4</v>
      </c>
      <c r="K165">
        <v>1</v>
      </c>
      <c r="L165">
        <v>2</v>
      </c>
      <c r="M165">
        <v>4</v>
      </c>
      <c r="N165" t="str">
        <f t="shared" si="31"/>
        <v>hero.nara.dck.ability</v>
      </c>
      <c r="O165" t="str">
        <f t="shared" si="32"/>
        <v>hero.nara.dck.feat</v>
      </c>
      <c r="P165" t="str">
        <f t="shared" si="33"/>
        <v>nara.dck.jpg</v>
      </c>
      <c r="R165" t="s">
        <v>158</v>
      </c>
      <c r="T165" t="str">
        <f t="shared" si="29"/>
        <v>insert into HERO (NAME, EXPANSION, ARCHETYPE, MESSAGE_CODE, SPEED, HEALTH, STAMINA, DEFENSE, MIGHT, KNOWLEDGE, WILLPOWER, AWARENESS, ABILITY_CODE, FEAT_CODE, IMAGE)
values ('Nara the Fang', 'DCK', 'Warrior', 'hero.nara.dck', 5, 10, 4, 'Grey', 4, 1, 2, 4, 'hero.nara.dck.ability', 'hero.nara.dck.feat', 'nara.dck.jpg');</v>
      </c>
    </row>
    <row r="166" spans="1:20" ht="15.75" x14ac:dyDescent="0.25">
      <c r="A166">
        <v>3</v>
      </c>
      <c r="B166" s="5" t="s">
        <v>361</v>
      </c>
      <c r="C166" t="s">
        <v>67</v>
      </c>
      <c r="D166" t="s">
        <v>3</v>
      </c>
      <c r="E166" t="str">
        <f t="shared" si="30"/>
        <v>hero.tobin.dck</v>
      </c>
      <c r="F166">
        <v>4</v>
      </c>
      <c r="G166">
        <v>12</v>
      </c>
      <c r="H166">
        <v>3</v>
      </c>
      <c r="I166" t="s">
        <v>18</v>
      </c>
      <c r="J166">
        <v>3</v>
      </c>
      <c r="K166">
        <v>2</v>
      </c>
      <c r="L166">
        <v>2</v>
      </c>
      <c r="M166">
        <v>4</v>
      </c>
      <c r="N166" t="str">
        <f t="shared" si="31"/>
        <v>hero.tobin.dck.ability</v>
      </c>
      <c r="O166" t="str">
        <f t="shared" si="32"/>
        <v>hero.tobin.dck.feat</v>
      </c>
      <c r="P166" t="str">
        <f t="shared" si="33"/>
        <v>tobin.dck.jpg</v>
      </c>
      <c r="R166" t="s">
        <v>374</v>
      </c>
      <c r="T166" t="str">
        <f t="shared" si="29"/>
        <v>insert into HERO (NAME, EXPANSION, ARCHETYPE, MESSAGE_CODE, SPEED, HEALTH, STAMINA, DEFENSE, MIGHT, KNOWLEDGE, WILLPOWER, AWARENESS, ABILITY_CODE, FEAT_CODE, IMAGE)
values ('Tobin Farslayer', 'DCK', 'Scout', 'hero.tobin.dck', 4, 12, 3, 'Grey', 3, 2, 2, 4, 'hero.tobin.dck.ability', 'hero.tobin.dck.feat', 'tobin.dck.jpg');</v>
      </c>
    </row>
    <row r="167" spans="1:20" ht="15.75" x14ac:dyDescent="0.25">
      <c r="A167">
        <v>4</v>
      </c>
      <c r="B167" s="5" t="s">
        <v>360</v>
      </c>
      <c r="C167" t="s">
        <v>67</v>
      </c>
      <c r="D167" t="s">
        <v>2</v>
      </c>
      <c r="E167" t="str">
        <f t="shared" si="30"/>
        <v>hero.kel.dck</v>
      </c>
      <c r="F167">
        <v>4</v>
      </c>
      <c r="G167">
        <v>10</v>
      </c>
      <c r="H167">
        <v>4</v>
      </c>
      <c r="I167" t="s">
        <v>18</v>
      </c>
      <c r="J167">
        <v>1</v>
      </c>
      <c r="K167">
        <v>4</v>
      </c>
      <c r="L167">
        <v>2</v>
      </c>
      <c r="M167">
        <v>4</v>
      </c>
      <c r="N167" t="str">
        <f t="shared" si="31"/>
        <v>hero.kel.dck.ability</v>
      </c>
      <c r="O167" t="str">
        <f t="shared" si="32"/>
        <v>hero.kel.dck.feat</v>
      </c>
      <c r="P167" t="str">
        <f t="shared" si="33"/>
        <v>kel.dck.jpg</v>
      </c>
      <c r="R167" t="s">
        <v>373</v>
      </c>
      <c r="T167" t="str">
        <f t="shared" si="29"/>
        <v>insert into HERO (NAME, EXPANSION, ARCHETYPE, MESSAGE_CODE, SPEED, HEALTH, STAMINA, DEFENSE, MIGHT, KNOWLEDGE, WILLPOWER, AWARENESS, ABILITY_CODE, FEAT_CODE, IMAGE)
values ('Truthseer Kel', 'DCK', 'Mage', 'hero.kel.dck', 4, 10, 4, 'Grey', 1, 4, 2, 4, 'hero.kel.dck.ability', 'hero.kel.dck.feat', 'kel.dck.jpg');</v>
      </c>
    </row>
    <row r="168" spans="1:20" ht="15.75" x14ac:dyDescent="0.25">
      <c r="A168">
        <v>1</v>
      </c>
      <c r="B168" s="5" t="s">
        <v>137</v>
      </c>
      <c r="C168" t="s">
        <v>67</v>
      </c>
      <c r="D168" t="s">
        <v>1</v>
      </c>
      <c r="E168" t="str">
        <f t="shared" si="30"/>
        <v>hero.gherinn.dck</v>
      </c>
      <c r="F168">
        <v>3</v>
      </c>
      <c r="G168">
        <v>12</v>
      </c>
      <c r="H168">
        <v>3</v>
      </c>
      <c r="I168" t="s">
        <v>18</v>
      </c>
      <c r="J168">
        <v>1</v>
      </c>
      <c r="K168">
        <v>4</v>
      </c>
      <c r="L168">
        <v>4</v>
      </c>
      <c r="M168">
        <v>2</v>
      </c>
      <c r="N168" t="str">
        <f t="shared" si="31"/>
        <v>hero.gherinn.dck.ability</v>
      </c>
      <c r="O168" t="str">
        <f t="shared" si="32"/>
        <v>hero.gherinn.dck.feat</v>
      </c>
      <c r="P168" t="str">
        <f t="shared" si="33"/>
        <v>gherinn.dck.jpg</v>
      </c>
      <c r="R168" t="s">
        <v>154</v>
      </c>
      <c r="T168" t="str">
        <f t="shared" si="29"/>
        <v>insert into HERO (NAME, EXPANSION, ARCHETYPE, MESSAGE_CODE, SPEED, HEALTH, STAMINA, DEFENSE, MIGHT, KNOWLEDGE, WILLPOWER, AWARENESS, ABILITY_CODE, FEAT_CODE, IMAGE)
values ('Brother Gherinn', 'DCK', 'Healer', 'hero.gherinn.dck', 3, 12, 3, 'Grey', 1, 4, 4, 2, 'hero.gherinn.dck.ability', 'hero.gherinn.dck.feat', 'gherinn.dck.jpg');</v>
      </c>
    </row>
    <row r="169" spans="1:20" ht="15.75" x14ac:dyDescent="0.25">
      <c r="A169">
        <v>2</v>
      </c>
      <c r="B169" s="5" t="s">
        <v>362</v>
      </c>
      <c r="C169" t="s">
        <v>67</v>
      </c>
      <c r="D169" t="s">
        <v>2</v>
      </c>
      <c r="E169" t="str">
        <f t="shared" si="30"/>
        <v>hero.challara.dck</v>
      </c>
      <c r="F169">
        <v>3</v>
      </c>
      <c r="G169">
        <v>10</v>
      </c>
      <c r="H169">
        <v>5</v>
      </c>
      <c r="I169" t="s">
        <v>18</v>
      </c>
      <c r="J169">
        <v>3</v>
      </c>
      <c r="K169">
        <v>4</v>
      </c>
      <c r="L169">
        <v>3</v>
      </c>
      <c r="M169">
        <v>1</v>
      </c>
      <c r="N169" t="str">
        <f t="shared" si="31"/>
        <v>hero.challara.dck.ability</v>
      </c>
      <c r="O169" t="str">
        <f t="shared" si="32"/>
        <v>hero.challara.dck.feat</v>
      </c>
      <c r="P169" t="str">
        <f t="shared" si="33"/>
        <v>challara.dck.jpg</v>
      </c>
      <c r="R169" s="5" t="s">
        <v>362</v>
      </c>
      <c r="T169" t="str">
        <f t="shared" si="29"/>
        <v>insert into HERO (NAME, EXPANSION, ARCHETYPE, MESSAGE_CODE, SPEED, HEALTH, STAMINA, DEFENSE, MIGHT, KNOWLEDGE, WILLPOWER, AWARENESS, ABILITY_CODE, FEAT_CODE, IMAGE)
values ('Challara', 'DCK', 'Mage', 'hero.challara.dck', 3, 10, 5, 'Grey', 3, 4, 3, 1, 'hero.challara.dck.ability', 'hero.challara.dck.feat', 'challara.dck.jpg');</v>
      </c>
    </row>
    <row r="170" spans="1:20" ht="15.75" x14ac:dyDescent="0.25">
      <c r="A170">
        <v>3</v>
      </c>
      <c r="B170" s="5" t="s">
        <v>363</v>
      </c>
      <c r="C170" t="s">
        <v>67</v>
      </c>
      <c r="D170" t="s">
        <v>0</v>
      </c>
      <c r="E170" t="str">
        <f t="shared" si="30"/>
        <v>hero.hugo.dck</v>
      </c>
      <c r="F170">
        <v>3</v>
      </c>
      <c r="G170">
        <v>12</v>
      </c>
      <c r="H170">
        <v>3</v>
      </c>
      <c r="I170" t="s">
        <v>19</v>
      </c>
      <c r="J170">
        <v>4</v>
      </c>
      <c r="K170">
        <v>1</v>
      </c>
      <c r="L170">
        <v>4</v>
      </c>
      <c r="M170">
        <v>2</v>
      </c>
      <c r="N170" t="str">
        <f t="shared" si="31"/>
        <v>hero.hugo.dck.ability</v>
      </c>
      <c r="O170" t="str">
        <f t="shared" si="32"/>
        <v>hero.hugo.dck.feat</v>
      </c>
      <c r="P170" t="str">
        <f t="shared" si="33"/>
        <v>hugo.dck.jpg</v>
      </c>
      <c r="R170" t="s">
        <v>375</v>
      </c>
      <c r="T170" t="str">
        <f t="shared" si="29"/>
        <v>insert into HERO (NAME, EXPANSION, ARCHETYPE, MESSAGE_CODE, SPEED, HEALTH, STAMINA, DEFENSE, MIGHT, KNOWLEDGE, WILLPOWER, AWARENESS, ABILITY_CODE, FEAT_CODE, IMAGE)
values ('Hugo the Glorious', 'DCK', 'Warrior', 'hero.hugo.dck', 3, 12, 3, 'Black', 4, 1, 4, 2, 'hero.hugo.dck.ability', 'hero.hugo.dck.feat', 'hugo.dck.jpg');</v>
      </c>
    </row>
    <row r="171" spans="1:20" ht="15.75" x14ac:dyDescent="0.25">
      <c r="A171">
        <v>4</v>
      </c>
      <c r="B171" s="5" t="s">
        <v>364</v>
      </c>
      <c r="C171" t="s">
        <v>67</v>
      </c>
      <c r="D171" t="s">
        <v>0</v>
      </c>
      <c r="E171" t="str">
        <f t="shared" si="30"/>
        <v>hero.krutsbeck.dck</v>
      </c>
      <c r="F171">
        <v>3</v>
      </c>
      <c r="G171">
        <v>12</v>
      </c>
      <c r="H171">
        <v>3</v>
      </c>
      <c r="I171" t="s">
        <v>18</v>
      </c>
      <c r="J171">
        <v>4</v>
      </c>
      <c r="K171">
        <v>2</v>
      </c>
      <c r="L171">
        <v>3</v>
      </c>
      <c r="M171">
        <v>2</v>
      </c>
      <c r="N171" t="str">
        <f t="shared" si="31"/>
        <v>hero.krutsbeck.dck.ability</v>
      </c>
      <c r="O171" t="str">
        <f t="shared" si="32"/>
        <v>hero.krutsbeck.dck.feat</v>
      </c>
      <c r="P171" t="str">
        <f t="shared" si="33"/>
        <v>krutsbeck.dck.jpg</v>
      </c>
      <c r="R171" s="5" t="s">
        <v>364</v>
      </c>
      <c r="T171" t="str">
        <f t="shared" si="29"/>
        <v>insert into HERO (NAME, EXPANSION, ARCHETYPE, MESSAGE_CODE, SPEED, HEALTH, STAMINA, DEFENSE, MIGHT, KNOWLEDGE, WILLPOWER, AWARENESS, ABILITY_CODE, FEAT_CODE, IMAGE)
values ('Krutsbeck', 'DCK', 'Warrior', 'hero.krutsbeck.dck', 3, 12, 3, 'Grey', 4, 2, 3, 2, 'hero.krutsbeck.dck.ability', 'hero.krutsbeck.dck.feat', 'krutsbeck.dck.jpg');</v>
      </c>
    </row>
    <row r="172" spans="1:20" ht="15.75" x14ac:dyDescent="0.25">
      <c r="A172">
        <v>5</v>
      </c>
      <c r="B172" s="5" t="s">
        <v>135</v>
      </c>
      <c r="C172" t="s">
        <v>67</v>
      </c>
      <c r="D172" t="s">
        <v>3</v>
      </c>
      <c r="E172" t="str">
        <f t="shared" si="30"/>
        <v>hero.lindel.dck</v>
      </c>
      <c r="F172">
        <v>5</v>
      </c>
      <c r="G172">
        <v>10</v>
      </c>
      <c r="H172">
        <v>5</v>
      </c>
      <c r="I172" t="s">
        <v>18</v>
      </c>
      <c r="J172">
        <v>3</v>
      </c>
      <c r="K172">
        <v>3</v>
      </c>
      <c r="L172">
        <v>3</v>
      </c>
      <c r="M172">
        <v>3</v>
      </c>
      <c r="N172" t="str">
        <f t="shared" si="31"/>
        <v>hero.lindel.dck.ability</v>
      </c>
      <c r="O172" t="str">
        <f t="shared" si="32"/>
        <v>hero.lindel.dck.feat</v>
      </c>
      <c r="P172" t="str">
        <f t="shared" si="33"/>
        <v>lindel.dck.jpg</v>
      </c>
      <c r="R172" s="5" t="s">
        <v>135</v>
      </c>
      <c r="T172" t="str">
        <f t="shared" si="29"/>
        <v>insert into HERO (NAME, EXPANSION, ARCHETYPE, MESSAGE_CODE, SPEED, HEALTH, STAMINA, DEFENSE, MIGHT, KNOWLEDGE, WILLPOWER, AWARENESS, ABILITY_CODE, FEAT_CODE, IMAGE)
values ('Lindel', 'DCK', 'Scout', 'hero.lindel.dck', 5, 10, 5, 'Grey', 3, 3, 3, 3, 'hero.lindel.dck.ability', 'hero.lindel.dck.feat', 'lindel.dck.jpg');</v>
      </c>
    </row>
    <row r="173" spans="1:20" ht="15.75" x14ac:dyDescent="0.25">
      <c r="A173">
        <v>6</v>
      </c>
      <c r="B173" s="5" t="s">
        <v>365</v>
      </c>
      <c r="C173" t="s">
        <v>67</v>
      </c>
      <c r="D173" t="s">
        <v>3</v>
      </c>
      <c r="E173" t="str">
        <f t="shared" si="30"/>
        <v>hero.tatianna.dck</v>
      </c>
      <c r="F173">
        <v>5</v>
      </c>
      <c r="G173">
        <v>12</v>
      </c>
      <c r="H173">
        <v>4</v>
      </c>
      <c r="I173" t="s">
        <v>18</v>
      </c>
      <c r="J173">
        <v>2</v>
      </c>
      <c r="K173">
        <v>2</v>
      </c>
      <c r="L173">
        <v>2</v>
      </c>
      <c r="M173">
        <v>5</v>
      </c>
      <c r="N173" t="str">
        <f t="shared" si="31"/>
        <v>hero.tatianna.dck.ability</v>
      </c>
      <c r="O173" t="str">
        <f t="shared" si="32"/>
        <v>hero.tatianna.dck.feat</v>
      </c>
      <c r="P173" t="str">
        <f t="shared" si="33"/>
        <v>tatianna.dck.jpg</v>
      </c>
      <c r="R173" s="5" t="s">
        <v>365</v>
      </c>
      <c r="T173" t="str">
        <f t="shared" si="29"/>
        <v>insert into HERO (NAME, EXPANSION, ARCHETYPE, MESSAGE_CODE, SPEED, HEALTH, STAMINA, DEFENSE, MIGHT, KNOWLEDGE, WILLPOWER, AWARENESS, ABILITY_CODE, FEAT_CODE, IMAGE)
values ('Tatianna', 'DCK', 'Scout', 'hero.tatianna.dck', 5, 12, 4, 'Grey', 2, 2, 2, 5, 'hero.tatianna.dck.ability', 'hero.tatianna.dck.feat', 'tatianna.dck.jpg');</v>
      </c>
    </row>
    <row r="174" spans="1:20" ht="15.75" x14ac:dyDescent="0.25">
      <c r="A174" s="1">
        <v>1</v>
      </c>
      <c r="B174" s="5" t="s">
        <v>362</v>
      </c>
      <c r="C174" t="s">
        <v>77</v>
      </c>
      <c r="D174" t="s">
        <v>2</v>
      </c>
      <c r="E174" t="str">
        <f t="shared" si="30"/>
        <v>hero.challara.botw</v>
      </c>
      <c r="F174">
        <v>3</v>
      </c>
      <c r="G174">
        <v>10</v>
      </c>
      <c r="H174">
        <v>4</v>
      </c>
      <c r="I174" t="s">
        <v>18</v>
      </c>
      <c r="J174">
        <v>3</v>
      </c>
      <c r="K174">
        <v>4</v>
      </c>
      <c r="L174">
        <v>3</v>
      </c>
      <c r="M174">
        <v>1</v>
      </c>
      <c r="N174" t="str">
        <f t="shared" si="31"/>
        <v>hero.challara.botw.ability</v>
      </c>
      <c r="O174" t="str">
        <f t="shared" si="32"/>
        <v>hero.challara.botw.feat</v>
      </c>
      <c r="P174" t="str">
        <f t="shared" si="33"/>
        <v>challara.botw.jpg</v>
      </c>
      <c r="R174" s="5" t="s">
        <v>362</v>
      </c>
      <c r="T174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('"&amp;B174&amp;"', '"&amp;C174&amp;"', '"&amp;D174&amp;"', '"&amp;E174&amp;"', "&amp;F174&amp;", "&amp;G174&amp;", "&amp;H174&amp;", '"&amp;I174&amp;"', "&amp;J174&amp;", "&amp;K174&amp;", "&amp;L174&amp;", "&amp;M174&amp;", '"&amp;N174&amp;"', '"&amp;O174&amp;"', '"&amp;P174&amp;"');"</f>
        <v>insert into HERO (NAME, EXPANSION, ARCHETYPE, MESSAGE_CODE, SPEED, HEALTH, STAMINA, DEFENSE, MIGHT, KNOWLEDGE, WILLPOWER, AWARENESS, ABILITY_CODE, FEAT_CODE, IMAGE)
values ('Challara', 'BotW', 'Mage', 'hero.challara.botw', 3, 10, 4, 'Grey', 3, 4, 3, 1, 'hero.challara.botw.ability', 'hero.challara.botw.feat', 'challara.botw.jpg');</v>
      </c>
    </row>
    <row r="175" spans="1:20" ht="15.75" x14ac:dyDescent="0.25">
      <c r="A175" s="1">
        <v>2</v>
      </c>
      <c r="B175" s="5" t="s">
        <v>331</v>
      </c>
      <c r="C175" t="s">
        <v>77</v>
      </c>
      <c r="D175" t="s">
        <v>2</v>
      </c>
      <c r="E175" t="str">
        <f t="shared" si="30"/>
        <v>hero.lyssa.botw</v>
      </c>
      <c r="F175">
        <v>5</v>
      </c>
      <c r="G175">
        <v>8</v>
      </c>
      <c r="H175">
        <v>5</v>
      </c>
      <c r="I175" t="s">
        <v>18</v>
      </c>
      <c r="J175">
        <v>2</v>
      </c>
      <c r="K175">
        <v>3</v>
      </c>
      <c r="L175">
        <v>2</v>
      </c>
      <c r="M175">
        <v>4</v>
      </c>
      <c r="N175" t="str">
        <f t="shared" si="31"/>
        <v>hero.lyssa.botw.ability</v>
      </c>
      <c r="O175" t="str">
        <f t="shared" si="32"/>
        <v>hero.lyssa.botw.feat</v>
      </c>
      <c r="P175" t="str">
        <f t="shared" si="33"/>
        <v>lyssa.botw.jpg</v>
      </c>
      <c r="R175" t="s">
        <v>331</v>
      </c>
      <c r="T175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('"&amp;B175&amp;"', '"&amp;C175&amp;"', '"&amp;D175&amp;"', '"&amp;E175&amp;"', "&amp;F175&amp;", "&amp;G175&amp;", "&amp;H175&amp;", '"&amp;I175&amp;"', "&amp;J175&amp;", "&amp;K175&amp;", "&amp;L175&amp;", "&amp;M175&amp;", '"&amp;N175&amp;"', '"&amp;O175&amp;"', '"&amp;P175&amp;"');"</f>
        <v>insert into HERO (NAME, EXPANSION, ARCHETYPE, MESSAGE_CODE, SPEED, HEALTH, STAMINA, DEFENSE, MIGHT, KNOWLEDGE, WILLPOWER, AWARENESS, ABILITY_CODE, FEAT_CODE, IMAGE)
values ('Lyssa', 'BotW', 'Mage', 'hero.lyssa.botw', 5, 8, 5, 'Grey', 2, 3, 2, 4, 'hero.lyssa.botw.ability', 'hero.lyssa.botw.feat', 'lyssa.botw.jpg');</v>
      </c>
    </row>
    <row r="176" spans="1:20" ht="15.75" x14ac:dyDescent="0.25">
      <c r="A176" s="1">
        <v>3</v>
      </c>
      <c r="B176" s="5" t="s">
        <v>335</v>
      </c>
      <c r="C176" t="s">
        <v>77</v>
      </c>
      <c r="D176" t="s">
        <v>3</v>
      </c>
      <c r="E176" t="str">
        <f t="shared" si="30"/>
        <v>hero.ronan.botw</v>
      </c>
      <c r="F176">
        <v>4</v>
      </c>
      <c r="G176">
        <v>10</v>
      </c>
      <c r="H176">
        <v>5</v>
      </c>
      <c r="I176" t="s">
        <v>18</v>
      </c>
      <c r="J176">
        <v>3</v>
      </c>
      <c r="K176">
        <v>1</v>
      </c>
      <c r="L176">
        <v>4</v>
      </c>
      <c r="M176">
        <v>3</v>
      </c>
      <c r="N176" t="str">
        <f t="shared" si="31"/>
        <v>hero.ronan.botw.ability</v>
      </c>
      <c r="O176" t="str">
        <f t="shared" si="32"/>
        <v>hero.ronan.botw.feat</v>
      </c>
      <c r="P176" t="str">
        <f t="shared" si="33"/>
        <v>ronan.botw.jpg</v>
      </c>
      <c r="R176" t="s">
        <v>345</v>
      </c>
      <c r="T176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('"&amp;B176&amp;"', '"&amp;C176&amp;"', '"&amp;D176&amp;"', '"&amp;E176&amp;"', "&amp;F176&amp;", "&amp;G176&amp;", "&amp;H176&amp;", '"&amp;I176&amp;"', "&amp;J176&amp;", "&amp;K176&amp;", "&amp;L176&amp;", "&amp;M176&amp;", '"&amp;N176&amp;"', '"&amp;O176&amp;"', '"&amp;P176&amp;"');"</f>
        <v>insert into HERO (NAME, EXPANSION, ARCHETYPE, MESSAGE_CODE, SPEED, HEALTH, STAMINA, DEFENSE, MIGHT, KNOWLEDGE, WILLPOWER, AWARENESS, ABILITY_CODE, FEAT_CODE, IMAGE)
values ('Ronan of the Wild', 'BotW', 'Scout', 'hero.ronan.botw', 4, 10, 5, 'Grey', 3, 1, 4, 3, 'hero.ronan.botw.ability', 'hero.ronan.botw.feat', 'ronan.botw.jpg');</v>
      </c>
    </row>
    <row r="177" spans="1:20" ht="15.75" x14ac:dyDescent="0.25">
      <c r="A177" s="1">
        <v>4</v>
      </c>
      <c r="B177" s="5" t="s">
        <v>338</v>
      </c>
      <c r="C177" t="s">
        <v>77</v>
      </c>
      <c r="D177" t="s">
        <v>3</v>
      </c>
      <c r="E177" t="str">
        <f t="shared" si="30"/>
        <v>hero.vyrah.botw</v>
      </c>
      <c r="F177">
        <v>4</v>
      </c>
      <c r="G177">
        <v>10</v>
      </c>
      <c r="H177">
        <v>4</v>
      </c>
      <c r="I177" t="s">
        <v>18</v>
      </c>
      <c r="J177">
        <v>3</v>
      </c>
      <c r="K177">
        <v>2</v>
      </c>
      <c r="L177">
        <v>2</v>
      </c>
      <c r="M177">
        <v>4</v>
      </c>
      <c r="N177" t="str">
        <f t="shared" si="31"/>
        <v>hero.vyrah.botw.ability</v>
      </c>
      <c r="O177" t="str">
        <f t="shared" si="32"/>
        <v>hero.vyrah.botw.feat</v>
      </c>
      <c r="P177" t="str">
        <f t="shared" si="33"/>
        <v>vyrah.botw.jpg</v>
      </c>
      <c r="R177" t="s">
        <v>347</v>
      </c>
      <c r="T177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('"&amp;B177&amp;"', '"&amp;C177&amp;"', '"&amp;D177&amp;"', '"&amp;E177&amp;"', "&amp;F177&amp;", "&amp;G177&amp;", "&amp;H177&amp;", '"&amp;I177&amp;"', "&amp;J177&amp;", "&amp;K177&amp;", "&amp;L177&amp;", "&amp;M177&amp;", '"&amp;N177&amp;"', '"&amp;O177&amp;"', '"&amp;P177&amp;"');"</f>
        <v>insert into HERO (NAME, EXPANSION, ARCHETYPE, MESSAGE_CODE, SPEED, HEALTH, STAMINA, DEFENSE, MIGHT, KNOWLEDGE, WILLPOWER, AWARENESS, ABILITY_CODE, FEAT_CODE, IMAGE)
values ('Vyrah the Falconer', 'BotW', 'Scout', 'hero.vyrah.botw', 4, 10, 4, 'Grey', 3, 2, 2, 4, 'hero.vyrah.botw.ability', 'hero.vyrah.botw.feat', 'vyrah.botw.jpg');</v>
      </c>
    </row>
    <row r="178" spans="1:20" ht="15.75" x14ac:dyDescent="0.25">
      <c r="A178" s="1">
        <v>1</v>
      </c>
      <c r="B178" s="5" t="s">
        <v>329</v>
      </c>
      <c r="C178" t="s">
        <v>67</v>
      </c>
      <c r="D178" t="s">
        <v>3</v>
      </c>
      <c r="E178" t="str">
        <f t="shared" si="30"/>
        <v>hero.ker.dck</v>
      </c>
      <c r="F178">
        <v>4</v>
      </c>
      <c r="G178">
        <v>10</v>
      </c>
      <c r="H178">
        <v>5</v>
      </c>
      <c r="I178" t="s">
        <v>18</v>
      </c>
      <c r="J178">
        <v>2</v>
      </c>
      <c r="K178">
        <v>2</v>
      </c>
      <c r="L178">
        <v>3</v>
      </c>
      <c r="M178">
        <v>4</v>
      </c>
      <c r="N178" t="str">
        <f t="shared" si="31"/>
        <v>hero.ker.dck.ability</v>
      </c>
      <c r="O178" t="str">
        <f t="shared" si="32"/>
        <v>hero.ker.dck.feat</v>
      </c>
      <c r="P178" t="str">
        <f t="shared" si="33"/>
        <v>ker.dck.jpg</v>
      </c>
      <c r="R178" t="s">
        <v>340</v>
      </c>
      <c r="T178" t="str">
        <f t="shared" ref="T178:T181" si="34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('"&amp;B178&amp;"', '"&amp;C178&amp;"', '"&amp;D178&amp;"', '"&amp;E178&amp;"', "&amp;F178&amp;", "&amp;G178&amp;", "&amp;H178&amp;", '"&amp;I178&amp;"', "&amp;J178&amp;", "&amp;K178&amp;", "&amp;L178&amp;", "&amp;M178&amp;", '"&amp;N178&amp;"', '"&amp;O178&amp;"', '"&amp;P178&amp;"');"</f>
        <v>insert into HERO (NAME, EXPANSION, ARCHETYPE, MESSAGE_CODE, SPEED, HEALTH, STAMINA, DEFENSE, MIGHT, KNOWLEDGE, WILLPOWER, AWARENESS, ABILITY_CODE, FEAT_CODE, IMAGE)
values ('Grey Ker', 'DCK', 'Scout', 'hero.ker.dck', 4, 10, 5, 'Grey', 2, 2, 3, 4, 'hero.ker.dck.ability', 'hero.ker.dck.feat', 'ker.dck.jpg');</v>
      </c>
    </row>
    <row r="179" spans="1:20" ht="15.75" x14ac:dyDescent="0.25">
      <c r="A179" s="1">
        <v>2</v>
      </c>
      <c r="B179" s="5" t="s">
        <v>359</v>
      </c>
      <c r="C179" t="s">
        <v>67</v>
      </c>
      <c r="D179" t="s">
        <v>1</v>
      </c>
      <c r="E179" t="str">
        <f t="shared" si="30"/>
        <v>hero.jonas.dck</v>
      </c>
      <c r="F179">
        <v>4</v>
      </c>
      <c r="G179">
        <v>8</v>
      </c>
      <c r="H179">
        <v>4</v>
      </c>
      <c r="I179" t="s">
        <v>18</v>
      </c>
      <c r="J179">
        <v>2</v>
      </c>
      <c r="K179">
        <v>3</v>
      </c>
      <c r="L179">
        <v>4</v>
      </c>
      <c r="M179">
        <v>2</v>
      </c>
      <c r="N179" t="str">
        <f t="shared" si="31"/>
        <v>hero.jonas.dck.ability</v>
      </c>
      <c r="O179" t="str">
        <f t="shared" si="32"/>
        <v>hero.jonas.dck.feat</v>
      </c>
      <c r="P179" t="str">
        <f t="shared" si="33"/>
        <v>jonas.dck.jpg</v>
      </c>
      <c r="R179" t="s">
        <v>372</v>
      </c>
      <c r="T179" t="str">
        <f t="shared" si="34"/>
        <v>insert into HERO (NAME, EXPANSION, ARCHETYPE, MESSAGE_CODE, SPEED, HEALTH, STAMINA, DEFENSE, MIGHT, KNOWLEDGE, WILLPOWER, AWARENESS, ABILITY_CODE, FEAT_CODE, IMAGE)
values ('Jonas the Kind', 'DCK', 'Healer', 'hero.jonas.dck', 4, 8, 4, 'Grey', 2, 3, 4, 2, 'hero.jonas.dck.ability', 'hero.jonas.dck.feat', 'jonas.dck.jpg');</v>
      </c>
    </row>
    <row r="180" spans="1:20" ht="15.75" x14ac:dyDescent="0.25">
      <c r="A180" s="1">
        <v>3</v>
      </c>
      <c r="B180" s="5" t="s">
        <v>364</v>
      </c>
      <c r="C180" t="s">
        <v>67</v>
      </c>
      <c r="D180" t="s">
        <v>0</v>
      </c>
      <c r="E180" t="str">
        <f t="shared" si="30"/>
        <v>hero.krutsbeck.dck</v>
      </c>
      <c r="F180">
        <v>3</v>
      </c>
      <c r="G180">
        <v>12</v>
      </c>
      <c r="H180">
        <v>3</v>
      </c>
      <c r="I180" t="s">
        <v>18</v>
      </c>
      <c r="J180">
        <v>4</v>
      </c>
      <c r="K180">
        <v>2</v>
      </c>
      <c r="L180">
        <v>3</v>
      </c>
      <c r="M180">
        <v>2</v>
      </c>
      <c r="N180" t="str">
        <f t="shared" si="31"/>
        <v>hero.krutsbeck.dck.ability</v>
      </c>
      <c r="O180" t="str">
        <f t="shared" si="32"/>
        <v>hero.krutsbeck.dck.feat</v>
      </c>
      <c r="P180" t="str">
        <f t="shared" si="33"/>
        <v>krutsbeck.dck.jpg</v>
      </c>
      <c r="R180" s="5" t="s">
        <v>364</v>
      </c>
      <c r="T180" t="str">
        <f t="shared" si="34"/>
        <v>insert into HERO (NAME, EXPANSION, ARCHETYPE, MESSAGE_CODE, SPEED, HEALTH, STAMINA, DEFENSE, MIGHT, KNOWLEDGE, WILLPOWER, AWARENESS, ABILITY_CODE, FEAT_CODE, IMAGE)
values ('Krutsbeck', 'DCK', 'Warrior', 'hero.krutsbeck.dck', 3, 12, 3, 'Grey', 4, 2, 3, 2, 'hero.krutsbeck.dck.ability', 'hero.krutsbeck.dck.feat', 'krutsbeck.dck.jpg');</v>
      </c>
    </row>
    <row r="181" spans="1:20" ht="15.75" x14ac:dyDescent="0.25">
      <c r="A181" s="1">
        <v>4</v>
      </c>
      <c r="B181" s="5" t="s">
        <v>358</v>
      </c>
      <c r="C181" t="s">
        <v>67</v>
      </c>
      <c r="D181" t="s">
        <v>2</v>
      </c>
      <c r="E181" t="str">
        <f t="shared" si="30"/>
        <v>hero.zyla.dck</v>
      </c>
      <c r="F181">
        <v>4</v>
      </c>
      <c r="G181">
        <v>8</v>
      </c>
      <c r="H181">
        <v>5</v>
      </c>
      <c r="I181" t="s">
        <v>18</v>
      </c>
      <c r="J181">
        <v>1</v>
      </c>
      <c r="K181">
        <v>4</v>
      </c>
      <c r="L181">
        <v>3</v>
      </c>
      <c r="M181">
        <v>3</v>
      </c>
      <c r="N181" t="str">
        <f t="shared" si="31"/>
        <v>hero.zyla.dck.ability</v>
      </c>
      <c r="O181" t="str">
        <f t="shared" si="32"/>
        <v>hero.zyla.dck.feat</v>
      </c>
      <c r="P181" t="str">
        <f t="shared" si="33"/>
        <v>zyla.dck.jpg</v>
      </c>
      <c r="R181" s="5" t="s">
        <v>358</v>
      </c>
      <c r="T181" t="str">
        <f t="shared" si="34"/>
        <v>insert into HERO (NAME, EXPANSION, ARCHETYPE, MESSAGE_CODE, SPEED, HEALTH, STAMINA, DEFENSE, MIGHT, KNOWLEDGE, WILLPOWER, AWARENESS, ABILITY_CODE, FEAT_CODE, IMAGE)
values ('Zyla', 'DCK', 'Mage', 'hero.zyla.dck', 4, 8, 5, 'Grey', 1, 4, 3, 3, 'hero.zyla.dck.ability', 'hero.zyla.dck.feat', 'zyla.dck.jpg');</v>
      </c>
    </row>
    <row r="183" spans="1:20" x14ac:dyDescent="0.25">
      <c r="A183" t="s">
        <v>48</v>
      </c>
      <c r="B183" s="2" t="s">
        <v>5</v>
      </c>
      <c r="C183" s="1" t="s">
        <v>6</v>
      </c>
      <c r="D183" t="s">
        <v>4</v>
      </c>
      <c r="E183" t="s">
        <v>43</v>
      </c>
    </row>
    <row r="184" spans="1:20" x14ac:dyDescent="0.25">
      <c r="B184" t="s">
        <v>160</v>
      </c>
      <c r="C184" t="str">
        <f t="shared" ref="C184:C191" si="35">LOWER(A$183)&amp;"."&amp;LOWER(F184)</f>
        <v>class.berserker</v>
      </c>
      <c r="D184" t="s">
        <v>0</v>
      </c>
      <c r="E184" t="s">
        <v>65</v>
      </c>
      <c r="F184" t="s">
        <v>160</v>
      </c>
      <c r="K184" t="str">
        <f>"insert into "&amp;A$183&amp;" ("&amp;B$183&amp;", "&amp;C$183&amp;", "&amp;D$183&amp;", "&amp;E$183&amp;")
values ('"&amp;B184&amp;"', '"&amp;C184&amp;"', '"&amp;D184&amp;"', '"&amp;E184&amp;"');"</f>
        <v>insert into CLASS (NAME, MESSAGE_CODE, ARCHETYPE, EXPANSION)
values ('Berserker', 'class.berserker', 'Warrior', 'D2E');</v>
      </c>
    </row>
    <row r="185" spans="1:20" x14ac:dyDescent="0.25">
      <c r="B185" t="s">
        <v>166</v>
      </c>
      <c r="C185" t="str">
        <f t="shared" si="35"/>
        <v>class.disciple</v>
      </c>
      <c r="D185" t="s">
        <v>1</v>
      </c>
      <c r="E185" t="s">
        <v>65</v>
      </c>
      <c r="F185" t="s">
        <v>166</v>
      </c>
      <c r="K185" t="str">
        <f t="shared" ref="K185:K205" si="36">"insert into "&amp;A$183&amp;" ("&amp;B$183&amp;", "&amp;C$183&amp;", "&amp;D$183&amp;", "&amp;E$183&amp;")
values ('"&amp;B185&amp;"', '"&amp;C185&amp;"', '"&amp;D185&amp;"', '"&amp;E185&amp;"');"</f>
        <v>insert into CLASS (NAME, MESSAGE_CODE, ARCHETYPE, EXPANSION)
values ('Disciple', 'class.disciple', 'Healer', 'D2E');</v>
      </c>
    </row>
    <row r="186" spans="1:20" x14ac:dyDescent="0.25">
      <c r="B186" t="s">
        <v>161</v>
      </c>
      <c r="C186" t="str">
        <f t="shared" si="35"/>
        <v>class.knight</v>
      </c>
      <c r="D186" t="s">
        <v>0</v>
      </c>
      <c r="E186" t="s">
        <v>65</v>
      </c>
      <c r="F186" t="s">
        <v>161</v>
      </c>
      <c r="K186" t="str">
        <f t="shared" si="36"/>
        <v>insert into CLASS (NAME, MESSAGE_CODE, ARCHETYPE, EXPANSION)
values ('Knight', 'class.knight', 'Warrior', 'D2E');</v>
      </c>
    </row>
    <row r="187" spans="1:20" x14ac:dyDescent="0.25">
      <c r="B187" t="s">
        <v>165</v>
      </c>
      <c r="C187" t="str">
        <f t="shared" si="35"/>
        <v>class.necromancer</v>
      </c>
      <c r="D187" t="s">
        <v>2</v>
      </c>
      <c r="E187" t="s">
        <v>65</v>
      </c>
      <c r="F187" t="s">
        <v>165</v>
      </c>
      <c r="K187" t="str">
        <f t="shared" si="36"/>
        <v>insert into CLASS (NAME, MESSAGE_CODE, ARCHETYPE, EXPANSION)
values ('Necromancer', 'class.necromancer', 'Mage', 'D2E');</v>
      </c>
    </row>
    <row r="188" spans="1:20" x14ac:dyDescent="0.25">
      <c r="B188" t="s">
        <v>164</v>
      </c>
      <c r="C188" t="str">
        <f t="shared" si="35"/>
        <v>class.runemaster</v>
      </c>
      <c r="D188" t="s">
        <v>2</v>
      </c>
      <c r="E188" t="s">
        <v>65</v>
      </c>
      <c r="F188" t="s">
        <v>164</v>
      </c>
      <c r="K188" t="str">
        <f t="shared" si="36"/>
        <v>insert into CLASS (NAME, MESSAGE_CODE, ARCHETYPE, EXPANSION)
values ('Runemaster', 'class.runemaster', 'Mage', 'D2E');</v>
      </c>
    </row>
    <row r="189" spans="1:20" x14ac:dyDescent="0.25">
      <c r="B189" t="s">
        <v>167</v>
      </c>
      <c r="C189" t="str">
        <f t="shared" si="35"/>
        <v>class.spiritspeaker</v>
      </c>
      <c r="D189" t="s">
        <v>1</v>
      </c>
      <c r="E189" t="s">
        <v>65</v>
      </c>
      <c r="F189" t="s">
        <v>167</v>
      </c>
      <c r="K189" t="str">
        <f t="shared" si="36"/>
        <v>insert into CLASS (NAME, MESSAGE_CODE, ARCHETYPE, EXPANSION)
values ('Spiritspeaker', 'class.spiritspeaker', 'Healer', 'D2E');</v>
      </c>
    </row>
    <row r="190" spans="1:20" x14ac:dyDescent="0.25">
      <c r="B190" t="s">
        <v>162</v>
      </c>
      <c r="C190" t="str">
        <f t="shared" si="35"/>
        <v>class.thief</v>
      </c>
      <c r="D190" t="s">
        <v>3</v>
      </c>
      <c r="E190" t="s">
        <v>65</v>
      </c>
      <c r="F190" t="s">
        <v>162</v>
      </c>
      <c r="K190" t="str">
        <f t="shared" si="36"/>
        <v>insert into CLASS (NAME, MESSAGE_CODE, ARCHETYPE, EXPANSION)
values ('Thief', 'class.thief', 'Scout', 'D2E');</v>
      </c>
    </row>
    <row r="191" spans="1:20" x14ac:dyDescent="0.25">
      <c r="B191" t="s">
        <v>163</v>
      </c>
      <c r="C191" t="str">
        <f t="shared" si="35"/>
        <v>class.wildlander</v>
      </c>
      <c r="D191" t="s">
        <v>3</v>
      </c>
      <c r="E191" t="s">
        <v>65</v>
      </c>
      <c r="F191" t="s">
        <v>163</v>
      </c>
      <c r="K191" t="str">
        <f t="shared" si="36"/>
        <v>insert into CLASS (NAME, MESSAGE_CODE, ARCHETYPE, EXPANSION)
values ('Wildlander', 'class.wildlander', 'Scout', 'D2E');</v>
      </c>
    </row>
    <row r="192" spans="1:20" x14ac:dyDescent="0.25">
      <c r="B192" t="s">
        <v>168</v>
      </c>
      <c r="C192" t="str">
        <f t="shared" ref="C192:C193" si="37">LOWER(A$183)&amp;"."&amp;LOWER(F192)</f>
        <v>class.champion</v>
      </c>
      <c r="D192" t="s">
        <v>0</v>
      </c>
      <c r="E192" t="s">
        <v>73</v>
      </c>
      <c r="F192" t="s">
        <v>168</v>
      </c>
      <c r="K192" t="str">
        <f t="shared" si="36"/>
        <v>insert into CLASS (NAME, MESSAGE_CODE, ARCHETYPE, EXPANSION)
values ('Champion', 'class.champion', 'Warrior', 'LotW');</v>
      </c>
    </row>
    <row r="193" spans="1:11" x14ac:dyDescent="0.25">
      <c r="B193" t="s">
        <v>169</v>
      </c>
      <c r="C193" t="str">
        <f t="shared" si="37"/>
        <v>class.geomancer</v>
      </c>
      <c r="D193" t="s">
        <v>2</v>
      </c>
      <c r="E193" t="s">
        <v>73</v>
      </c>
      <c r="F193" t="s">
        <v>169</v>
      </c>
      <c r="K193" t="str">
        <f t="shared" si="36"/>
        <v>insert into CLASS (NAME, MESSAGE_CODE, ARCHETYPE, EXPANSION)
values ('Geomancer', 'class.geomancer', 'Mage', 'LotW');</v>
      </c>
    </row>
    <row r="194" spans="1:11" x14ac:dyDescent="0.25">
      <c r="B194" t="s">
        <v>173</v>
      </c>
      <c r="C194" t="str">
        <f t="shared" ref="C194:C205" si="38">LOWER(A$183)&amp;"."&amp;LOWER(F194)</f>
        <v>class.apothecary</v>
      </c>
      <c r="D194" t="s">
        <v>1</v>
      </c>
      <c r="E194" t="s">
        <v>66</v>
      </c>
      <c r="F194" t="s">
        <v>173</v>
      </c>
      <c r="K194" t="str">
        <f t="shared" si="36"/>
        <v>insert into CLASS (NAME, MESSAGE_CODE, ARCHETYPE, EXPANSION)
values ('Apothecary', 'class.apothecary', 'Healer', 'LoR');</v>
      </c>
    </row>
    <row r="195" spans="1:11" x14ac:dyDescent="0.25">
      <c r="B195" t="s">
        <v>170</v>
      </c>
      <c r="C195" t="str">
        <f t="shared" si="38"/>
        <v>class.beastmaster</v>
      </c>
      <c r="D195" t="s">
        <v>0</v>
      </c>
      <c r="E195" t="s">
        <v>66</v>
      </c>
      <c r="F195" t="s">
        <v>170</v>
      </c>
      <c r="K195" t="str">
        <f t="shared" si="36"/>
        <v>insert into CLASS (NAME, MESSAGE_CODE, ARCHETYPE, EXPANSION)
values ('Beastmaster', 'class.beastmaster', 'Warrior', 'LoR');</v>
      </c>
    </row>
    <row r="196" spans="1:11" x14ac:dyDescent="0.25">
      <c r="B196" t="s">
        <v>172</v>
      </c>
      <c r="C196" t="str">
        <f t="shared" si="38"/>
        <v>class.hexer</v>
      </c>
      <c r="D196" t="s">
        <v>2</v>
      </c>
      <c r="E196" t="s">
        <v>66</v>
      </c>
      <c r="F196" t="s">
        <v>172</v>
      </c>
      <c r="K196" t="str">
        <f t="shared" si="36"/>
        <v>insert into CLASS (NAME, MESSAGE_CODE, ARCHETYPE, EXPANSION)
values ('Hexer', 'class.hexer', 'Mage', 'LoR');</v>
      </c>
    </row>
    <row r="197" spans="1:11" x14ac:dyDescent="0.25">
      <c r="B197" t="s">
        <v>171</v>
      </c>
      <c r="C197" t="str">
        <f t="shared" si="38"/>
        <v>class.treasurehunter</v>
      </c>
      <c r="D197" t="s">
        <v>3</v>
      </c>
      <c r="E197" t="s">
        <v>66</v>
      </c>
      <c r="F197" t="s">
        <v>174</v>
      </c>
      <c r="K197" t="str">
        <f t="shared" si="36"/>
        <v>insert into CLASS (NAME, MESSAGE_CODE, ARCHETYPE, EXPANSION)
values ('Treasure Hunter', 'class.treasurehunter', 'Scout', 'LoR');</v>
      </c>
    </row>
    <row r="198" spans="1:11" x14ac:dyDescent="0.25">
      <c r="B198" t="s">
        <v>177</v>
      </c>
      <c r="C198" t="str">
        <f t="shared" si="38"/>
        <v>class.prophet</v>
      </c>
      <c r="D198" t="s">
        <v>1</v>
      </c>
      <c r="E198" t="s">
        <v>74</v>
      </c>
      <c r="F198" t="s">
        <v>177</v>
      </c>
      <c r="K198" t="str">
        <f t="shared" si="36"/>
        <v>insert into CLASS (NAME, MESSAGE_CODE, ARCHETYPE, EXPANSION)
values ('Prophet', 'class.prophet', 'Healer', 'TT');</v>
      </c>
    </row>
    <row r="199" spans="1:11" x14ac:dyDescent="0.25">
      <c r="B199" t="s">
        <v>176</v>
      </c>
      <c r="C199" t="str">
        <f t="shared" si="38"/>
        <v>class.stalker</v>
      </c>
      <c r="D199" t="s">
        <v>3</v>
      </c>
      <c r="E199" t="s">
        <v>74</v>
      </c>
      <c r="F199" t="s">
        <v>176</v>
      </c>
      <c r="K199" t="str">
        <f t="shared" si="36"/>
        <v>insert into CLASS (NAME, MESSAGE_CODE, ARCHETYPE, EXPANSION)
values ('Stalker', 'class.stalker', 'Scout', 'TT');</v>
      </c>
    </row>
    <row r="200" spans="1:11" x14ac:dyDescent="0.25">
      <c r="B200" t="s">
        <v>180</v>
      </c>
      <c r="C200" t="str">
        <f t="shared" si="38"/>
        <v>class.bard</v>
      </c>
      <c r="D200" t="s">
        <v>1</v>
      </c>
      <c r="E200" t="s">
        <v>68</v>
      </c>
      <c r="F200" t="s">
        <v>180</v>
      </c>
      <c r="K200" t="str">
        <f t="shared" si="36"/>
        <v>insert into CLASS (NAME, MESSAGE_CODE, ARCHETYPE, EXPANSION)
values ('Bard', 'class.bard', 'Healer', 'SoN');</v>
      </c>
    </row>
    <row r="201" spans="1:11" x14ac:dyDescent="0.25">
      <c r="B201" t="s">
        <v>179</v>
      </c>
      <c r="C201" t="str">
        <f t="shared" si="38"/>
        <v>class.conjurer</v>
      </c>
      <c r="D201" t="s">
        <v>2</v>
      </c>
      <c r="E201" t="s">
        <v>68</v>
      </c>
      <c r="F201" t="s">
        <v>179</v>
      </c>
      <c r="K201" t="str">
        <f t="shared" si="36"/>
        <v>insert into CLASS (NAME, MESSAGE_CODE, ARCHETYPE, EXPANSION)
values ('Conjurer', 'class.conjurer', 'Mage', 'SoN');</v>
      </c>
    </row>
    <row r="202" spans="1:11" x14ac:dyDescent="0.25">
      <c r="B202" t="s">
        <v>178</v>
      </c>
      <c r="C202" t="str">
        <f t="shared" si="38"/>
        <v>class.shadowwalker</v>
      </c>
      <c r="D202" t="s">
        <v>3</v>
      </c>
      <c r="E202" t="s">
        <v>68</v>
      </c>
      <c r="F202" t="s">
        <v>183</v>
      </c>
      <c r="K202" t="str">
        <f t="shared" si="36"/>
        <v>insert into CLASS (NAME, MESSAGE_CODE, ARCHETYPE, EXPANSION)
values ('Shadow Walker', 'class.shadowwalker', 'Scout', 'SoN');</v>
      </c>
    </row>
    <row r="203" spans="1:11" x14ac:dyDescent="0.25">
      <c r="B203" t="s">
        <v>175</v>
      </c>
      <c r="C203" t="str">
        <f t="shared" si="38"/>
        <v>class.skirmisher</v>
      </c>
      <c r="D203" t="s">
        <v>0</v>
      </c>
      <c r="E203" t="s">
        <v>68</v>
      </c>
      <c r="F203" t="s">
        <v>175</v>
      </c>
      <c r="K203" t="str">
        <f t="shared" si="36"/>
        <v>insert into CLASS (NAME, MESSAGE_CODE, ARCHETYPE, EXPANSION)
values ('Skirmisher', 'class.skirmisher', 'Warrior', 'SoN');</v>
      </c>
    </row>
    <row r="204" spans="1:11" x14ac:dyDescent="0.25">
      <c r="B204" t="s">
        <v>182</v>
      </c>
      <c r="C204" t="str">
        <f t="shared" si="38"/>
        <v>class.bountyhunter</v>
      </c>
      <c r="D204" t="s">
        <v>3</v>
      </c>
      <c r="E204" t="s">
        <v>69</v>
      </c>
      <c r="F204" t="s">
        <v>184</v>
      </c>
      <c r="K204" t="str">
        <f t="shared" si="36"/>
        <v>insert into CLASS (NAME, MESSAGE_CODE, ARCHETYPE, EXPANSION)
values ('Bounty Hunter', 'class.bountyhunter', 'Scout', 'MoR');</v>
      </c>
    </row>
    <row r="205" spans="1:11" x14ac:dyDescent="0.25">
      <c r="B205" t="s">
        <v>181</v>
      </c>
      <c r="C205" t="str">
        <f t="shared" si="38"/>
        <v>class.marshal</v>
      </c>
      <c r="D205" t="s">
        <v>0</v>
      </c>
      <c r="E205" t="s">
        <v>69</v>
      </c>
      <c r="F205" t="s">
        <v>181</v>
      </c>
      <c r="K205" t="str">
        <f t="shared" si="36"/>
        <v>insert into CLASS (NAME, MESSAGE_CODE, ARCHETYPE, EXPANSION)
values ('Marshal', 'class.marshal', 'Warrior', 'MoR');</v>
      </c>
    </row>
    <row r="208" spans="1:11" x14ac:dyDescent="0.25">
      <c r="A208" t="s">
        <v>47</v>
      </c>
      <c r="B208" s="2" t="s">
        <v>5</v>
      </c>
      <c r="C208" s="3" t="s">
        <v>48</v>
      </c>
      <c r="D208" s="1" t="s">
        <v>6</v>
      </c>
      <c r="E208" t="s">
        <v>45</v>
      </c>
      <c r="F208" t="s">
        <v>305</v>
      </c>
      <c r="G208" t="s">
        <v>46</v>
      </c>
    </row>
    <row r="209" spans="2:11" x14ac:dyDescent="0.25">
      <c r="B209" s="4" t="s">
        <v>185</v>
      </c>
      <c r="C209" t="s">
        <v>160</v>
      </c>
      <c r="D209" t="str">
        <f>LOWER(B$208)&amp;"."&amp;LOWER(I209)&amp;"."&amp;LOWER(H209)</f>
        <v>name.berserker.rage</v>
      </c>
      <c r="E209">
        <v>0</v>
      </c>
      <c r="F209" t="str">
        <f>LOWER(B$208)&amp;"."&amp;LOWER(I209)&amp;"."&amp;LOWER(H209)&amp;".rule"</f>
        <v>name.berserker.rage.rule</v>
      </c>
      <c r="G209">
        <v>1</v>
      </c>
      <c r="H209" s="4" t="s">
        <v>185</v>
      </c>
      <c r="I209" t="s">
        <v>160</v>
      </c>
      <c r="J209">
        <f>LEN(F209)</f>
        <v>24</v>
      </c>
      <c r="K209" t="str">
        <f>"insert into "&amp;A$208&amp;" ("&amp;B$208&amp;", "&amp;C$208&amp;", "&amp;D$208&amp;", "&amp;E$208&amp;", "&amp;F$208&amp;", "&amp;G$208&amp;")
values ('"&amp;B209&amp;"', '"&amp;C209&amp;"', '"&amp;D209&amp;"', "&amp;E209&amp;", '"&amp;F209&amp;"','"&amp;G209&amp;"');"</f>
        <v>insert into SKILL (NAME, CLASS, MESSAGE_CODE, EXPERIENCE, RULE_CODE, COST)
values ('Rage', 'Berserker', 'name.berserker.rage', 0, 'name.berserker.rage.rule','1');</v>
      </c>
    </row>
    <row r="210" spans="2:11" x14ac:dyDescent="0.25">
      <c r="B210" s="4" t="s">
        <v>187</v>
      </c>
      <c r="C210" t="s">
        <v>160</v>
      </c>
      <c r="D210" t="str">
        <f t="shared" ref="D210:D273" si="39">LOWER(B$208)&amp;"."&amp;LOWER(I210)&amp;"."&amp;LOWER(H210)</f>
        <v>name.berserker.brute</v>
      </c>
      <c r="E210">
        <v>1</v>
      </c>
      <c r="F210" t="str">
        <f t="shared" ref="F210:F273" si="40">LOWER(B$208)&amp;"."&amp;LOWER(I210)&amp;"."&amp;LOWER(H210)&amp;".rule"</f>
        <v>name.berserker.brute.rule</v>
      </c>
      <c r="G210">
        <v>0</v>
      </c>
      <c r="H210" s="4" t="s">
        <v>187</v>
      </c>
      <c r="I210" t="s">
        <v>160</v>
      </c>
      <c r="J210">
        <f t="shared" ref="J210:J253" si="41">LEN(F210)</f>
        <v>25</v>
      </c>
      <c r="K210" t="str">
        <f t="shared" ref="K210:K273" si="42">"insert into "&amp;A$208&amp;" ("&amp;B$208&amp;", "&amp;C$208&amp;", "&amp;D$208&amp;", "&amp;E$208&amp;", "&amp;F$208&amp;", "&amp;G$208&amp;")
values ('"&amp;B210&amp;"', '"&amp;C210&amp;"', '"&amp;D210&amp;"', "&amp;E210&amp;", '"&amp;F210&amp;"','"&amp;G210&amp;"');"</f>
        <v>insert into SKILL (NAME, CLASS, MESSAGE_CODE, EXPERIENCE, RULE_CODE, COST)
values ('Brute', 'Berserker', 'name.berserker.brute', 1, 'name.berserker.brute.rule','0');</v>
      </c>
    </row>
    <row r="211" spans="2:11" x14ac:dyDescent="0.25">
      <c r="B211" s="4" t="s">
        <v>188</v>
      </c>
      <c r="C211" t="s">
        <v>160</v>
      </c>
      <c r="D211" t="str">
        <f t="shared" si="39"/>
        <v>name.berserker.counterattack</v>
      </c>
      <c r="E211">
        <v>1</v>
      </c>
      <c r="F211" t="str">
        <f t="shared" si="40"/>
        <v>name.berserker.counterattack.rule</v>
      </c>
      <c r="G211">
        <v>1</v>
      </c>
      <c r="H211" s="4" t="s">
        <v>195</v>
      </c>
      <c r="I211" t="s">
        <v>160</v>
      </c>
      <c r="J211">
        <f t="shared" si="41"/>
        <v>33</v>
      </c>
      <c r="K211" t="str">
        <f t="shared" si="42"/>
        <v>insert into SKILL (NAME, CLASS, MESSAGE_CODE, EXPERIENCE, RULE_CODE, COST)
values ('Counter Attack', 'Berserker', 'name.berserker.counterattack', 1, 'name.berserker.counterattack.rule','1');</v>
      </c>
    </row>
    <row r="212" spans="2:11" x14ac:dyDescent="0.25">
      <c r="B212" s="4" t="s">
        <v>189</v>
      </c>
      <c r="C212" t="s">
        <v>160</v>
      </c>
      <c r="D212" t="str">
        <f t="shared" si="39"/>
        <v>name.berserker.cripple</v>
      </c>
      <c r="E212">
        <v>1</v>
      </c>
      <c r="F212" t="str">
        <f t="shared" si="40"/>
        <v>name.berserker.cripple.rule</v>
      </c>
      <c r="G212">
        <v>2</v>
      </c>
      <c r="H212" s="4" t="s">
        <v>189</v>
      </c>
      <c r="I212" t="s">
        <v>160</v>
      </c>
      <c r="J212">
        <f t="shared" si="41"/>
        <v>27</v>
      </c>
      <c r="K212" t="str">
        <f t="shared" si="42"/>
        <v>insert into SKILL (NAME, CLASS, MESSAGE_CODE, EXPERIENCE, RULE_CODE, COST)
values ('Cripple', 'Berserker', 'name.berserker.cripple', 1, 'name.berserker.cripple.rule','2');</v>
      </c>
    </row>
    <row r="213" spans="2:11" x14ac:dyDescent="0.25">
      <c r="B213" s="4" t="s">
        <v>190</v>
      </c>
      <c r="C213" t="s">
        <v>160</v>
      </c>
      <c r="D213" t="str">
        <f t="shared" si="39"/>
        <v>name.berserker.charge</v>
      </c>
      <c r="E213">
        <v>2</v>
      </c>
      <c r="F213" t="str">
        <f t="shared" si="40"/>
        <v>name.berserker.charge.rule</v>
      </c>
      <c r="G213">
        <v>2</v>
      </c>
      <c r="H213" s="4" t="s">
        <v>190</v>
      </c>
      <c r="I213" t="s">
        <v>160</v>
      </c>
      <c r="J213">
        <f t="shared" si="41"/>
        <v>26</v>
      </c>
      <c r="K213" t="str">
        <f t="shared" si="42"/>
        <v>insert into SKILL (NAME, CLASS, MESSAGE_CODE, EXPERIENCE, RULE_CODE, COST)
values ('Charge', 'Berserker', 'name.berserker.charge', 2, 'name.berserker.charge.rule','2');</v>
      </c>
    </row>
    <row r="214" spans="2:11" x14ac:dyDescent="0.25">
      <c r="B214" s="4" t="s">
        <v>191</v>
      </c>
      <c r="C214" t="s">
        <v>160</v>
      </c>
      <c r="D214" t="str">
        <f t="shared" si="39"/>
        <v>name.berserker.weaponmastery</v>
      </c>
      <c r="E214">
        <v>2</v>
      </c>
      <c r="F214" t="str">
        <f t="shared" si="40"/>
        <v>name.berserker.weaponmastery.rule</v>
      </c>
      <c r="G214">
        <v>0</v>
      </c>
      <c r="H214" s="4" t="s">
        <v>196</v>
      </c>
      <c r="I214" t="s">
        <v>160</v>
      </c>
      <c r="J214">
        <f t="shared" si="41"/>
        <v>33</v>
      </c>
      <c r="K214" t="str">
        <f t="shared" si="42"/>
        <v>insert into SKILL (NAME, CLASS, MESSAGE_CODE, EXPERIENCE, RULE_CODE, COST)
values ('Weapon Mastery', 'Berserker', 'name.berserker.weaponmastery', 2, 'name.berserker.weaponmastery.rule','0');</v>
      </c>
    </row>
    <row r="215" spans="2:11" x14ac:dyDescent="0.25">
      <c r="B215" s="4" t="s">
        <v>192</v>
      </c>
      <c r="C215" t="s">
        <v>160</v>
      </c>
      <c r="D215" t="str">
        <f t="shared" si="39"/>
        <v>name.berserker.whirlwind</v>
      </c>
      <c r="E215">
        <v>2</v>
      </c>
      <c r="F215" t="str">
        <f t="shared" si="40"/>
        <v>name.berserker.whirlwind.rule</v>
      </c>
      <c r="G215">
        <v>1</v>
      </c>
      <c r="H215" s="4" t="s">
        <v>192</v>
      </c>
      <c r="I215" t="s">
        <v>160</v>
      </c>
      <c r="J215">
        <f t="shared" si="41"/>
        <v>29</v>
      </c>
      <c r="K215" t="str">
        <f t="shared" si="42"/>
        <v>insert into SKILL (NAME, CLASS, MESSAGE_CODE, EXPERIENCE, RULE_CODE, COST)
values ('Whirlwind', 'Berserker', 'name.berserker.whirlwind', 2, 'name.berserker.whirlwind.rule','1');</v>
      </c>
    </row>
    <row r="216" spans="2:11" x14ac:dyDescent="0.25">
      <c r="B216" s="4" t="s">
        <v>193</v>
      </c>
      <c r="C216" t="s">
        <v>160</v>
      </c>
      <c r="D216" t="str">
        <f t="shared" si="39"/>
        <v>name.berserker.deathrage</v>
      </c>
      <c r="E216">
        <v>3</v>
      </c>
      <c r="F216" t="str">
        <f t="shared" si="40"/>
        <v>name.berserker.deathrage.rule</v>
      </c>
      <c r="G216">
        <v>2</v>
      </c>
      <c r="H216" s="4" t="s">
        <v>197</v>
      </c>
      <c r="I216" t="s">
        <v>160</v>
      </c>
      <c r="J216">
        <f t="shared" si="41"/>
        <v>29</v>
      </c>
      <c r="K216" t="str">
        <f t="shared" si="42"/>
        <v>insert into SKILL (NAME, CLASS, MESSAGE_CODE, EXPERIENCE, RULE_CODE, COST)
values ('Death Rage', 'Berserker', 'name.berserker.deathrage', 3, 'name.berserker.deathrage.rule','2');</v>
      </c>
    </row>
    <row r="217" spans="2:11" x14ac:dyDescent="0.25">
      <c r="B217" s="4" t="s">
        <v>194</v>
      </c>
      <c r="C217" t="s">
        <v>160</v>
      </c>
      <c r="D217" t="str">
        <f t="shared" si="39"/>
        <v>name.berserker.execute</v>
      </c>
      <c r="E217">
        <v>3</v>
      </c>
      <c r="F217" t="str">
        <f t="shared" si="40"/>
        <v>name.berserker.execute.rule</v>
      </c>
      <c r="G217" t="s">
        <v>186</v>
      </c>
      <c r="H217" s="4" t="s">
        <v>194</v>
      </c>
      <c r="I217" t="s">
        <v>160</v>
      </c>
      <c r="J217">
        <f t="shared" si="41"/>
        <v>27</v>
      </c>
      <c r="K217" t="str">
        <f t="shared" si="42"/>
        <v>insert into SKILL (NAME, CLASS, MESSAGE_CODE, EXPERIENCE, RULE_CODE, COST)
values ('Execute', 'Berserker', 'name.berserker.execute', 3, 'name.berserker.execute.rule','X');</v>
      </c>
    </row>
    <row r="218" spans="2:11" x14ac:dyDescent="0.25">
      <c r="B218" s="4" t="s">
        <v>198</v>
      </c>
      <c r="C218" t="s">
        <v>161</v>
      </c>
      <c r="D218" t="str">
        <f t="shared" si="39"/>
        <v>name.knight.oathofhonor</v>
      </c>
      <c r="E218">
        <v>0</v>
      </c>
      <c r="F218" t="str">
        <f t="shared" si="40"/>
        <v>name.knight.oathofhonor.rule</v>
      </c>
      <c r="G218">
        <v>1</v>
      </c>
      <c r="H218" s="4" t="s">
        <v>207</v>
      </c>
      <c r="I218" t="s">
        <v>161</v>
      </c>
      <c r="J218">
        <f t="shared" si="41"/>
        <v>28</v>
      </c>
      <c r="K218" t="str">
        <f t="shared" si="42"/>
        <v>insert into SKILL (NAME, CLASS, MESSAGE_CODE, EXPERIENCE, RULE_CODE, COST)
values ('Oath of Honor', 'Knight', 'name.knight.oathofhonor', 0, 'name.knight.oathofhonor.rule','1');</v>
      </c>
    </row>
    <row r="219" spans="2:11" x14ac:dyDescent="0.25">
      <c r="B219" s="4" t="s">
        <v>199</v>
      </c>
      <c r="C219" t="s">
        <v>161</v>
      </c>
      <c r="D219" t="str">
        <f t="shared" si="39"/>
        <v>name.knight.advance</v>
      </c>
      <c r="E219">
        <v>1</v>
      </c>
      <c r="F219" t="str">
        <f t="shared" si="40"/>
        <v>name.knight.advance.rule</v>
      </c>
      <c r="G219">
        <v>1</v>
      </c>
      <c r="H219" s="4" t="s">
        <v>199</v>
      </c>
      <c r="I219" t="s">
        <v>161</v>
      </c>
      <c r="J219">
        <f t="shared" si="41"/>
        <v>24</v>
      </c>
      <c r="K219" t="str">
        <f t="shared" si="42"/>
        <v>insert into SKILL (NAME, CLASS, MESSAGE_CODE, EXPERIENCE, RULE_CODE, COST)
values ('Advance', 'Knight', 'name.knight.advance', 1, 'name.knight.advance.rule','1');</v>
      </c>
    </row>
    <row r="220" spans="2:11" x14ac:dyDescent="0.25">
      <c r="B220" s="4" t="s">
        <v>200</v>
      </c>
      <c r="C220" t="s">
        <v>161</v>
      </c>
      <c r="D220" t="str">
        <f t="shared" si="39"/>
        <v>name.knight.challenge</v>
      </c>
      <c r="E220">
        <v>1</v>
      </c>
      <c r="F220" t="str">
        <f t="shared" si="40"/>
        <v>name.knight.challenge.rule</v>
      </c>
      <c r="G220">
        <v>0</v>
      </c>
      <c r="H220" s="4" t="s">
        <v>200</v>
      </c>
      <c r="I220" t="s">
        <v>161</v>
      </c>
      <c r="J220">
        <f t="shared" si="41"/>
        <v>26</v>
      </c>
      <c r="K220" t="str">
        <f t="shared" si="42"/>
        <v>insert into SKILL (NAME, CLASS, MESSAGE_CODE, EXPERIENCE, RULE_CODE, COST)
values ('Challenge', 'Knight', 'name.knight.challenge', 1, 'name.knight.challenge.rule','0');</v>
      </c>
    </row>
    <row r="221" spans="2:11" x14ac:dyDescent="0.25">
      <c r="B221" s="4" t="s">
        <v>201</v>
      </c>
      <c r="C221" t="s">
        <v>161</v>
      </c>
      <c r="D221" t="str">
        <f t="shared" si="39"/>
        <v>name.knight.defend</v>
      </c>
      <c r="E221">
        <v>1</v>
      </c>
      <c r="F221" t="str">
        <f t="shared" si="40"/>
        <v>name.knight.defend.rule</v>
      </c>
      <c r="G221">
        <v>1</v>
      </c>
      <c r="H221" s="4" t="s">
        <v>201</v>
      </c>
      <c r="I221" t="s">
        <v>161</v>
      </c>
      <c r="J221">
        <f t="shared" si="41"/>
        <v>23</v>
      </c>
      <c r="K221" t="str">
        <f t="shared" si="42"/>
        <v>insert into SKILL (NAME, CLASS, MESSAGE_CODE, EXPERIENCE, RULE_CODE, COST)
values ('Defend', 'Knight', 'name.knight.defend', 1, 'name.knight.defend.rule','1');</v>
      </c>
    </row>
    <row r="222" spans="2:11" x14ac:dyDescent="0.25">
      <c r="B222" s="4" t="s">
        <v>202</v>
      </c>
      <c r="C222" t="s">
        <v>161</v>
      </c>
      <c r="D222" t="str">
        <f t="shared" si="39"/>
        <v>name.knight.defensetraining</v>
      </c>
      <c r="E222">
        <v>2</v>
      </c>
      <c r="F222" t="str">
        <f t="shared" si="40"/>
        <v>name.knight.defensetraining.rule</v>
      </c>
      <c r="G222">
        <v>0</v>
      </c>
      <c r="H222" s="4" t="s">
        <v>208</v>
      </c>
      <c r="I222" t="s">
        <v>161</v>
      </c>
      <c r="J222">
        <f t="shared" si="41"/>
        <v>32</v>
      </c>
      <c r="K222" t="str">
        <f t="shared" si="42"/>
        <v>insert into SKILL (NAME, CLASS, MESSAGE_CODE, EXPERIENCE, RULE_CODE, COST)
values ('Defense Training', 'Knight', 'name.knight.defensetraining', 2, 'name.knight.defensetraining.rule','0');</v>
      </c>
    </row>
    <row r="223" spans="2:11" x14ac:dyDescent="0.25">
      <c r="B223" s="4" t="s">
        <v>203</v>
      </c>
      <c r="C223" t="s">
        <v>161</v>
      </c>
      <c r="D223" t="str">
        <f t="shared" si="39"/>
        <v>name.knight.guard</v>
      </c>
      <c r="E223">
        <v>2</v>
      </c>
      <c r="F223" t="str">
        <f t="shared" si="40"/>
        <v>name.knight.guard.rule</v>
      </c>
      <c r="G223">
        <v>2</v>
      </c>
      <c r="H223" s="4" t="s">
        <v>203</v>
      </c>
      <c r="I223" t="s">
        <v>161</v>
      </c>
      <c r="J223">
        <f t="shared" si="41"/>
        <v>22</v>
      </c>
      <c r="K223" t="str">
        <f t="shared" si="42"/>
        <v>insert into SKILL (NAME, CLASS, MESSAGE_CODE, EXPERIENCE, RULE_CODE, COST)
values ('Guard', 'Knight', 'name.knight.guard', 2, 'name.knight.guard.rule','2');</v>
      </c>
    </row>
    <row r="224" spans="2:11" x14ac:dyDescent="0.25">
      <c r="B224" s="4" t="s">
        <v>204</v>
      </c>
      <c r="C224" t="s">
        <v>161</v>
      </c>
      <c r="D224" t="str">
        <f t="shared" si="39"/>
        <v>name.knight.shieldslam</v>
      </c>
      <c r="E224">
        <v>2</v>
      </c>
      <c r="F224" t="str">
        <f t="shared" si="40"/>
        <v>name.knight.shieldslam.rule</v>
      </c>
      <c r="G224">
        <v>0</v>
      </c>
      <c r="H224" s="4" t="s">
        <v>209</v>
      </c>
      <c r="I224" t="s">
        <v>161</v>
      </c>
      <c r="J224">
        <f t="shared" si="41"/>
        <v>27</v>
      </c>
      <c r="K224" t="str">
        <f t="shared" si="42"/>
        <v>insert into SKILL (NAME, CLASS, MESSAGE_CODE, EXPERIENCE, RULE_CODE, COST)
values ('Shield Slam', 'Knight', 'name.knight.shieldslam', 2, 'name.knight.shieldslam.rule','0');</v>
      </c>
    </row>
    <row r="225" spans="2:11" x14ac:dyDescent="0.25">
      <c r="B225" s="4" t="s">
        <v>205</v>
      </c>
      <c r="C225" t="s">
        <v>161</v>
      </c>
      <c r="D225" t="str">
        <f t="shared" si="39"/>
        <v>name.knight.inspiration</v>
      </c>
      <c r="E225">
        <v>3</v>
      </c>
      <c r="F225" t="str">
        <f t="shared" si="40"/>
        <v>name.knight.inspiration.rule</v>
      </c>
      <c r="G225">
        <v>0</v>
      </c>
      <c r="H225" s="4" t="s">
        <v>205</v>
      </c>
      <c r="I225" t="s">
        <v>161</v>
      </c>
      <c r="J225">
        <f t="shared" si="41"/>
        <v>28</v>
      </c>
      <c r="K225" t="str">
        <f t="shared" si="42"/>
        <v>insert into SKILL (NAME, CLASS, MESSAGE_CODE, EXPERIENCE, RULE_CODE, COST)
values ('Inspiration', 'Knight', 'name.knight.inspiration', 3, 'name.knight.inspiration.rule','0');</v>
      </c>
    </row>
    <row r="226" spans="2:11" x14ac:dyDescent="0.25">
      <c r="B226" s="4" t="s">
        <v>206</v>
      </c>
      <c r="C226" t="s">
        <v>161</v>
      </c>
      <c r="D226" t="str">
        <f t="shared" si="39"/>
        <v>name.knight.stalwart</v>
      </c>
      <c r="E226">
        <v>3</v>
      </c>
      <c r="F226" t="str">
        <f t="shared" si="40"/>
        <v>name.knight.stalwart.rule</v>
      </c>
      <c r="G226">
        <v>0</v>
      </c>
      <c r="H226" s="4" t="s">
        <v>206</v>
      </c>
      <c r="I226" t="s">
        <v>161</v>
      </c>
      <c r="J226">
        <f t="shared" si="41"/>
        <v>25</v>
      </c>
      <c r="K226" t="str">
        <f t="shared" si="42"/>
        <v>insert into SKILL (NAME, CLASS, MESSAGE_CODE, EXPERIENCE, RULE_CODE, COST)
values ('Stalwart', 'Knight', 'name.knight.stalwart', 3, 'name.knight.stalwart.rule','0');</v>
      </c>
    </row>
    <row r="227" spans="2:11" x14ac:dyDescent="0.25">
      <c r="B227" s="4" t="s">
        <v>210</v>
      </c>
      <c r="C227" t="s">
        <v>162</v>
      </c>
      <c r="D227" t="str">
        <f t="shared" si="39"/>
        <v>name.thief.greedy</v>
      </c>
      <c r="E227">
        <v>0</v>
      </c>
      <c r="F227" t="str">
        <f t="shared" si="40"/>
        <v>name.thief.greedy.rule</v>
      </c>
      <c r="G227">
        <v>1</v>
      </c>
      <c r="H227" s="4" t="s">
        <v>210</v>
      </c>
      <c r="I227" t="s">
        <v>162</v>
      </c>
      <c r="J227">
        <f t="shared" si="41"/>
        <v>22</v>
      </c>
      <c r="K227" t="str">
        <f t="shared" si="42"/>
        <v>insert into SKILL (NAME, CLASS, MESSAGE_CODE, EXPERIENCE, RULE_CODE, COST)
values ('Greedy', 'Thief', 'name.thief.greedy', 0, 'name.thief.greedy.rule','1');</v>
      </c>
    </row>
    <row r="228" spans="2:11" x14ac:dyDescent="0.25">
      <c r="B228" s="4" t="s">
        <v>211</v>
      </c>
      <c r="C228" t="s">
        <v>162</v>
      </c>
      <c r="D228" t="str">
        <f t="shared" si="39"/>
        <v>name.thief.appraisal</v>
      </c>
      <c r="E228">
        <v>1</v>
      </c>
      <c r="F228" t="str">
        <f t="shared" si="40"/>
        <v>name.thief.appraisal.rule</v>
      </c>
      <c r="G228">
        <v>0</v>
      </c>
      <c r="H228" s="4" t="s">
        <v>211</v>
      </c>
      <c r="I228" t="s">
        <v>162</v>
      </c>
      <c r="J228">
        <f t="shared" si="41"/>
        <v>25</v>
      </c>
      <c r="K228" t="str">
        <f t="shared" si="42"/>
        <v>insert into SKILL (NAME, CLASS, MESSAGE_CODE, EXPERIENCE, RULE_CODE, COST)
values ('Appraisal', 'Thief', 'name.thief.appraisal', 1, 'name.thief.appraisal.rule','0');</v>
      </c>
    </row>
    <row r="229" spans="2:11" x14ac:dyDescent="0.25">
      <c r="B229" s="4" t="s">
        <v>212</v>
      </c>
      <c r="C229" t="s">
        <v>162</v>
      </c>
      <c r="D229" t="str">
        <f t="shared" si="39"/>
        <v>name.thief.dirtytricks</v>
      </c>
      <c r="E229">
        <v>1</v>
      </c>
      <c r="F229" t="str">
        <f t="shared" si="40"/>
        <v>name.thief.dirtytricks.rule</v>
      </c>
      <c r="G229">
        <v>1</v>
      </c>
      <c r="H229" s="4" t="s">
        <v>219</v>
      </c>
      <c r="I229" t="s">
        <v>162</v>
      </c>
      <c r="J229">
        <f t="shared" si="41"/>
        <v>27</v>
      </c>
      <c r="K229" t="str">
        <f t="shared" si="42"/>
        <v>insert into SKILL (NAME, CLASS, MESSAGE_CODE, EXPERIENCE, RULE_CODE, COST)
values ('Dirty Tricks', 'Thief', 'name.thief.dirtytricks', 1, 'name.thief.dirtytricks.rule','1');</v>
      </c>
    </row>
    <row r="230" spans="2:11" x14ac:dyDescent="0.25">
      <c r="B230" s="4" t="s">
        <v>213</v>
      </c>
      <c r="C230" t="s">
        <v>162</v>
      </c>
      <c r="D230" t="str">
        <f t="shared" si="39"/>
        <v>name.thief.sneakly</v>
      </c>
      <c r="E230">
        <v>1</v>
      </c>
      <c r="F230" t="str">
        <f t="shared" si="40"/>
        <v>name.thief.sneakly.rule</v>
      </c>
      <c r="G230">
        <v>0</v>
      </c>
      <c r="H230" s="4" t="s">
        <v>213</v>
      </c>
      <c r="I230" t="s">
        <v>162</v>
      </c>
      <c r="J230">
        <f t="shared" si="41"/>
        <v>23</v>
      </c>
      <c r="K230" t="str">
        <f t="shared" si="42"/>
        <v>insert into SKILL (NAME, CLASS, MESSAGE_CODE, EXPERIENCE, RULE_CODE, COST)
values ('Sneakly', 'Thief', 'name.thief.sneakly', 1, 'name.thief.sneakly.rule','0');</v>
      </c>
    </row>
    <row r="231" spans="2:11" x14ac:dyDescent="0.25">
      <c r="B231" s="4" t="s">
        <v>214</v>
      </c>
      <c r="C231" t="s">
        <v>162</v>
      </c>
      <c r="D231" t="str">
        <f t="shared" si="39"/>
        <v>name.thief.caltrops</v>
      </c>
      <c r="E231">
        <v>2</v>
      </c>
      <c r="F231" t="str">
        <f t="shared" si="40"/>
        <v>name.thief.caltrops.rule</v>
      </c>
      <c r="G231">
        <v>1</v>
      </c>
      <c r="H231" s="4" t="s">
        <v>214</v>
      </c>
      <c r="I231" t="s">
        <v>162</v>
      </c>
      <c r="J231">
        <f t="shared" si="41"/>
        <v>24</v>
      </c>
      <c r="K231" t="str">
        <f t="shared" si="42"/>
        <v>insert into SKILL (NAME, CLASS, MESSAGE_CODE, EXPERIENCE, RULE_CODE, COST)
values ('Caltrops', 'Thief', 'name.thief.caltrops', 2, 'name.thief.caltrops.rule','1');</v>
      </c>
    </row>
    <row r="232" spans="2:11" x14ac:dyDescent="0.25">
      <c r="B232" s="4" t="s">
        <v>215</v>
      </c>
      <c r="C232" t="s">
        <v>162</v>
      </c>
      <c r="D232" t="str">
        <f t="shared" si="39"/>
        <v>name.thief.tumble</v>
      </c>
      <c r="E232">
        <v>2</v>
      </c>
      <c r="F232" t="str">
        <f t="shared" si="40"/>
        <v>name.thief.tumble.rule</v>
      </c>
      <c r="G232">
        <v>1</v>
      </c>
      <c r="H232" s="4" t="s">
        <v>215</v>
      </c>
      <c r="I232" t="s">
        <v>162</v>
      </c>
      <c r="J232">
        <f t="shared" si="41"/>
        <v>22</v>
      </c>
      <c r="K232" t="str">
        <f t="shared" si="42"/>
        <v>insert into SKILL (NAME, CLASS, MESSAGE_CODE, EXPERIENCE, RULE_CODE, COST)
values ('Tumble', 'Thief', 'name.thief.tumble', 2, 'name.thief.tumble.rule','1');</v>
      </c>
    </row>
    <row r="233" spans="2:11" x14ac:dyDescent="0.25">
      <c r="B233" s="4" t="s">
        <v>216</v>
      </c>
      <c r="C233" t="s">
        <v>162</v>
      </c>
      <c r="D233" t="str">
        <f t="shared" si="39"/>
        <v>name.thief.unseen</v>
      </c>
      <c r="E233">
        <v>2</v>
      </c>
      <c r="F233" t="str">
        <f t="shared" si="40"/>
        <v>name.thief.unseen.rule</v>
      </c>
      <c r="G233">
        <v>2</v>
      </c>
      <c r="H233" s="4" t="s">
        <v>216</v>
      </c>
      <c r="I233" t="s">
        <v>162</v>
      </c>
      <c r="J233">
        <f t="shared" si="41"/>
        <v>22</v>
      </c>
      <c r="K233" t="str">
        <f t="shared" si="42"/>
        <v>insert into SKILL (NAME, CLASS, MESSAGE_CODE, EXPERIENCE, RULE_CODE, COST)
values ('Unseen', 'Thief', 'name.thief.unseen', 2, 'name.thief.unseen.rule','2');</v>
      </c>
    </row>
    <row r="234" spans="2:11" x14ac:dyDescent="0.25">
      <c r="B234" s="4" t="s">
        <v>217</v>
      </c>
      <c r="C234" t="s">
        <v>162</v>
      </c>
      <c r="D234" t="str">
        <f t="shared" si="39"/>
        <v>name.thief.bushwhack</v>
      </c>
      <c r="E234">
        <v>3</v>
      </c>
      <c r="F234" t="str">
        <f t="shared" si="40"/>
        <v>name.thief.bushwhack.rule</v>
      </c>
      <c r="G234">
        <v>1</v>
      </c>
      <c r="H234" s="4" t="s">
        <v>217</v>
      </c>
      <c r="I234" t="s">
        <v>162</v>
      </c>
      <c r="J234">
        <f t="shared" si="41"/>
        <v>25</v>
      </c>
      <c r="K234" t="str">
        <f t="shared" si="42"/>
        <v>insert into SKILL (NAME, CLASS, MESSAGE_CODE, EXPERIENCE, RULE_CODE, COST)
values ('Bushwhack', 'Thief', 'name.thief.bushwhack', 3, 'name.thief.bushwhack.rule','1');</v>
      </c>
    </row>
    <row r="235" spans="2:11" x14ac:dyDescent="0.25">
      <c r="B235" s="4" t="s">
        <v>218</v>
      </c>
      <c r="C235" t="s">
        <v>162</v>
      </c>
      <c r="D235" t="str">
        <f t="shared" si="39"/>
        <v>name.thief.lurk</v>
      </c>
      <c r="E235">
        <v>3</v>
      </c>
      <c r="F235" t="str">
        <f t="shared" si="40"/>
        <v>name.thief.lurk.rule</v>
      </c>
      <c r="G235">
        <v>1</v>
      </c>
      <c r="H235" s="4" t="s">
        <v>218</v>
      </c>
      <c r="I235" t="s">
        <v>162</v>
      </c>
      <c r="J235">
        <f t="shared" si="41"/>
        <v>20</v>
      </c>
      <c r="K235" t="str">
        <f t="shared" si="42"/>
        <v>insert into SKILL (NAME, CLASS, MESSAGE_CODE, EXPERIENCE, RULE_CODE, COST)
values ('Lurk', 'Thief', 'name.thief.lurk', 3, 'name.thief.lurk.rule','1');</v>
      </c>
    </row>
    <row r="236" spans="2:11" x14ac:dyDescent="0.25">
      <c r="B236" s="4" t="s">
        <v>220</v>
      </c>
      <c r="C236" t="s">
        <v>163</v>
      </c>
      <c r="D236" t="str">
        <f t="shared" si="39"/>
        <v>name.wildlander.nimble</v>
      </c>
      <c r="E236">
        <v>0</v>
      </c>
      <c r="F236" t="str">
        <f t="shared" si="40"/>
        <v>name.wildlander.nimble.rule</v>
      </c>
      <c r="G236">
        <v>1</v>
      </c>
      <c r="H236" s="4" t="s">
        <v>220</v>
      </c>
      <c r="I236" t="s">
        <v>163</v>
      </c>
      <c r="J236">
        <f t="shared" si="41"/>
        <v>27</v>
      </c>
      <c r="K236" t="str">
        <f t="shared" si="42"/>
        <v>insert into SKILL (NAME, CLASS, MESSAGE_CODE, EXPERIENCE, RULE_CODE, COST)
values ('Nimble', 'Wildlander', 'name.wildlander.nimble', 0, 'name.wildlander.nimble.rule','1');</v>
      </c>
    </row>
    <row r="237" spans="2:11" x14ac:dyDescent="0.25">
      <c r="B237" s="4" t="s">
        <v>221</v>
      </c>
      <c r="C237" t="s">
        <v>163</v>
      </c>
      <c r="D237" t="str">
        <f t="shared" si="39"/>
        <v>name.wildlander.accurate</v>
      </c>
      <c r="E237">
        <v>1</v>
      </c>
      <c r="F237" t="str">
        <f t="shared" si="40"/>
        <v>name.wildlander.accurate.rule</v>
      </c>
      <c r="G237">
        <v>0</v>
      </c>
      <c r="H237" s="4" t="s">
        <v>221</v>
      </c>
      <c r="I237" t="s">
        <v>163</v>
      </c>
      <c r="J237">
        <f t="shared" si="41"/>
        <v>29</v>
      </c>
      <c r="K237" t="str">
        <f t="shared" si="42"/>
        <v>insert into SKILL (NAME, CLASS, MESSAGE_CODE, EXPERIENCE, RULE_CODE, COST)
values ('Accurate', 'Wildlander', 'name.wildlander.accurate', 1, 'name.wildlander.accurate.rule','0');</v>
      </c>
    </row>
    <row r="238" spans="2:11" x14ac:dyDescent="0.25">
      <c r="B238" s="4" t="s">
        <v>222</v>
      </c>
      <c r="C238" t="s">
        <v>163</v>
      </c>
      <c r="D238" t="str">
        <f t="shared" si="39"/>
        <v>name.wildlander.dangersense</v>
      </c>
      <c r="E238">
        <v>1</v>
      </c>
      <c r="F238" t="str">
        <f t="shared" si="40"/>
        <v>name.wildlander.dangersense.rule</v>
      </c>
      <c r="G238">
        <v>2</v>
      </c>
      <c r="H238" s="4" t="s">
        <v>229</v>
      </c>
      <c r="I238" t="s">
        <v>163</v>
      </c>
      <c r="J238">
        <f t="shared" si="41"/>
        <v>32</v>
      </c>
      <c r="K238" t="str">
        <f t="shared" si="42"/>
        <v>insert into SKILL (NAME, CLASS, MESSAGE_CODE, EXPERIENCE, RULE_CODE, COST)
values ('Danger Sense', 'Wildlander', 'name.wildlander.dangersense', 1, 'name.wildlander.dangersense.rule','2');</v>
      </c>
    </row>
    <row r="239" spans="2:11" x14ac:dyDescent="0.25">
      <c r="B239" s="4" t="s">
        <v>223</v>
      </c>
      <c r="C239" t="s">
        <v>163</v>
      </c>
      <c r="D239" t="str">
        <f t="shared" si="39"/>
        <v>name.wildlander.eagleeyes</v>
      </c>
      <c r="E239">
        <v>1</v>
      </c>
      <c r="F239" t="str">
        <f t="shared" si="40"/>
        <v>name.wildlander.eagleeyes.rule</v>
      </c>
      <c r="G239">
        <v>0</v>
      </c>
      <c r="H239" s="4" t="s">
        <v>230</v>
      </c>
      <c r="I239" t="s">
        <v>163</v>
      </c>
      <c r="J239">
        <f t="shared" si="41"/>
        <v>30</v>
      </c>
      <c r="K239" t="str">
        <f t="shared" si="42"/>
        <v>insert into SKILL (NAME, CLASS, MESSAGE_CODE, EXPERIENCE, RULE_CODE, COST)
values ('Eagle Eyes', 'Wildlander', 'name.wildlander.eagleeyes', 1, 'name.wildlander.eagleeyes.rule','0');</v>
      </c>
    </row>
    <row r="240" spans="2:11" x14ac:dyDescent="0.25">
      <c r="B240" s="4" t="s">
        <v>224</v>
      </c>
      <c r="C240" t="s">
        <v>163</v>
      </c>
      <c r="D240" t="str">
        <f t="shared" si="39"/>
        <v>name.wildlander.bowmastery</v>
      </c>
      <c r="E240">
        <v>2</v>
      </c>
      <c r="F240" t="str">
        <f t="shared" si="40"/>
        <v>name.wildlander.bowmastery.rule</v>
      </c>
      <c r="G240">
        <v>0</v>
      </c>
      <c r="H240" s="4" t="s">
        <v>231</v>
      </c>
      <c r="I240" t="s">
        <v>163</v>
      </c>
      <c r="J240">
        <f t="shared" si="41"/>
        <v>31</v>
      </c>
      <c r="K240" t="str">
        <f t="shared" si="42"/>
        <v>insert into SKILL (NAME, CLASS, MESSAGE_CODE, EXPERIENCE, RULE_CODE, COST)
values ('Bow Mastery', 'Wildlander', 'name.wildlander.bowmastery', 2, 'name.wildlander.bowmastery.rule','0');</v>
      </c>
    </row>
    <row r="241" spans="2:11" x14ac:dyDescent="0.25">
      <c r="B241" s="4" t="s">
        <v>225</v>
      </c>
      <c r="C241" t="s">
        <v>163</v>
      </c>
      <c r="D241" t="str">
        <f t="shared" si="39"/>
        <v>name.wildlander.firststrike</v>
      </c>
      <c r="E241">
        <v>2</v>
      </c>
      <c r="F241" t="str">
        <f t="shared" si="40"/>
        <v>name.wildlander.firststrike.rule</v>
      </c>
      <c r="G241">
        <v>2</v>
      </c>
      <c r="H241" s="4" t="s">
        <v>232</v>
      </c>
      <c r="I241" t="s">
        <v>163</v>
      </c>
      <c r="J241">
        <f t="shared" si="41"/>
        <v>32</v>
      </c>
      <c r="K241" t="str">
        <f t="shared" si="42"/>
        <v>insert into SKILL (NAME, CLASS, MESSAGE_CODE, EXPERIENCE, RULE_CODE, COST)
values ('First Strike', 'Wildlander', 'name.wildlander.firststrike', 2, 'name.wildlander.firststrike.rule','2');</v>
      </c>
    </row>
    <row r="242" spans="2:11" x14ac:dyDescent="0.25">
      <c r="B242" s="4" t="s">
        <v>226</v>
      </c>
      <c r="C242" t="s">
        <v>163</v>
      </c>
      <c r="D242" t="str">
        <f t="shared" si="39"/>
        <v>name.wildlander.fleetoffoot</v>
      </c>
      <c r="E242">
        <v>2</v>
      </c>
      <c r="F242" t="str">
        <f t="shared" si="40"/>
        <v>name.wildlander.fleetoffoot.rule</v>
      </c>
      <c r="G242">
        <v>0</v>
      </c>
      <c r="H242" s="4" t="s">
        <v>233</v>
      </c>
      <c r="I242" t="s">
        <v>163</v>
      </c>
      <c r="J242">
        <f t="shared" si="41"/>
        <v>32</v>
      </c>
      <c r="K242" t="str">
        <f t="shared" si="42"/>
        <v>insert into SKILL (NAME, CLASS, MESSAGE_CODE, EXPERIENCE, RULE_CODE, COST)
values ('Fleet of Foot', 'Wildlander', 'name.wildlander.fleetoffoot', 2, 'name.wildlander.fleetoffoot.rule','0');</v>
      </c>
    </row>
    <row r="243" spans="2:11" x14ac:dyDescent="0.25">
      <c r="B243" s="4" t="s">
        <v>227</v>
      </c>
      <c r="C243" t="s">
        <v>163</v>
      </c>
      <c r="D243" t="str">
        <f t="shared" si="39"/>
        <v>name.wildlander.blackarrow</v>
      </c>
      <c r="E243">
        <v>3</v>
      </c>
      <c r="F243" t="str">
        <f t="shared" si="40"/>
        <v>name.wildlander.blackarrow.rule</v>
      </c>
      <c r="G243">
        <v>1</v>
      </c>
      <c r="H243" s="4" t="s">
        <v>234</v>
      </c>
      <c r="I243" t="s">
        <v>163</v>
      </c>
      <c r="J243">
        <f t="shared" si="41"/>
        <v>31</v>
      </c>
      <c r="K243" t="str">
        <f t="shared" si="42"/>
        <v>insert into SKILL (NAME, CLASS, MESSAGE_CODE, EXPERIENCE, RULE_CODE, COST)
values ('Black Arrow', 'Wildlander', 'name.wildlander.blackarrow', 3, 'name.wildlander.blackarrow.rule','1');</v>
      </c>
    </row>
    <row r="244" spans="2:11" x14ac:dyDescent="0.25">
      <c r="B244" s="4" t="s">
        <v>228</v>
      </c>
      <c r="C244" t="s">
        <v>163</v>
      </c>
      <c r="D244" t="str">
        <f t="shared" si="39"/>
        <v>name.wildlander.runningshot</v>
      </c>
      <c r="E244">
        <v>3</v>
      </c>
      <c r="F244" t="str">
        <f t="shared" si="40"/>
        <v>name.wildlander.runningshot.rule</v>
      </c>
      <c r="G244">
        <v>0</v>
      </c>
      <c r="H244" s="4" t="s">
        <v>235</v>
      </c>
      <c r="I244" t="s">
        <v>163</v>
      </c>
      <c r="J244">
        <f t="shared" si="41"/>
        <v>32</v>
      </c>
      <c r="K244" t="str">
        <f t="shared" si="42"/>
        <v>insert into SKILL (NAME, CLASS, MESSAGE_CODE, EXPERIENCE, RULE_CODE, COST)
values ('Running Shot', 'Wildlander', 'name.wildlander.runningshot', 3, 'name.wildlander.runningshot.rule','0');</v>
      </c>
    </row>
    <row r="245" spans="2:11" x14ac:dyDescent="0.25">
      <c r="B245" s="4" t="s">
        <v>236</v>
      </c>
      <c r="C245" t="s">
        <v>164</v>
      </c>
      <c r="D245" t="str">
        <f t="shared" si="39"/>
        <v>name.runemaster.runicknowledge</v>
      </c>
      <c r="E245">
        <v>0</v>
      </c>
      <c r="F245" t="str">
        <f t="shared" si="40"/>
        <v>name.runemaster.runicknowledge.rule</v>
      </c>
      <c r="G245">
        <v>0</v>
      </c>
      <c r="H245" s="4" t="s">
        <v>245</v>
      </c>
      <c r="I245" t="s">
        <v>164</v>
      </c>
      <c r="J245">
        <f t="shared" si="41"/>
        <v>35</v>
      </c>
      <c r="K245" t="str">
        <f t="shared" si="42"/>
        <v>insert into SKILL (NAME, CLASS, MESSAGE_CODE, EXPERIENCE, RULE_CODE, COST)
values ('Runic Knowledge', 'Runemaster', 'name.runemaster.runicknowledge', 0, 'name.runemaster.runicknowledge.rule','0');</v>
      </c>
    </row>
    <row r="246" spans="2:11" x14ac:dyDescent="0.25">
      <c r="B246" s="4" t="s">
        <v>237</v>
      </c>
      <c r="C246" t="s">
        <v>164</v>
      </c>
      <c r="D246" t="str">
        <f t="shared" si="39"/>
        <v>name.runemaster.explodingrune</v>
      </c>
      <c r="E246">
        <v>1</v>
      </c>
      <c r="F246" t="str">
        <f t="shared" si="40"/>
        <v>name.runemaster.explodingrune.rule</v>
      </c>
      <c r="G246">
        <v>1</v>
      </c>
      <c r="H246" s="4" t="s">
        <v>246</v>
      </c>
      <c r="I246" t="s">
        <v>164</v>
      </c>
      <c r="J246">
        <f t="shared" si="41"/>
        <v>34</v>
      </c>
      <c r="K246" t="str">
        <f t="shared" si="42"/>
        <v>insert into SKILL (NAME, CLASS, MESSAGE_CODE, EXPERIENCE, RULE_CODE, COST)
values ('Exploding Rune', 'Runemaster', 'name.runemaster.explodingrune', 1, 'name.runemaster.explodingrune.rule','1');</v>
      </c>
    </row>
    <row r="247" spans="2:11" x14ac:dyDescent="0.25">
      <c r="B247" s="4" t="s">
        <v>238</v>
      </c>
      <c r="C247" t="s">
        <v>164</v>
      </c>
      <c r="D247" t="str">
        <f t="shared" si="39"/>
        <v>name.runemaster.ghostarmor</v>
      </c>
      <c r="E247">
        <v>1</v>
      </c>
      <c r="F247" t="str">
        <f t="shared" si="40"/>
        <v>name.runemaster.ghostarmor.rule</v>
      </c>
      <c r="G247">
        <v>1</v>
      </c>
      <c r="H247" s="4" t="s">
        <v>247</v>
      </c>
      <c r="I247" t="s">
        <v>164</v>
      </c>
      <c r="J247">
        <f t="shared" si="41"/>
        <v>31</v>
      </c>
      <c r="K247" t="str">
        <f t="shared" si="42"/>
        <v>insert into SKILL (NAME, CLASS, MESSAGE_CODE, EXPERIENCE, RULE_CODE, COST)
values ('Ghost Armor', 'Runemaster', 'name.runemaster.ghostarmor', 1, 'name.runemaster.ghostarmor.rule','1');</v>
      </c>
    </row>
    <row r="248" spans="2:11" x14ac:dyDescent="0.25">
      <c r="B248" s="4" t="s">
        <v>239</v>
      </c>
      <c r="C248" t="s">
        <v>164</v>
      </c>
      <c r="D248" t="str">
        <f t="shared" si="39"/>
        <v>name.runemaster.inscriberune</v>
      </c>
      <c r="E248">
        <v>1</v>
      </c>
      <c r="F248" t="str">
        <f t="shared" si="40"/>
        <v>name.runemaster.inscriberune.rule</v>
      </c>
      <c r="G248">
        <v>0</v>
      </c>
      <c r="H248" s="4" t="s">
        <v>248</v>
      </c>
      <c r="I248" t="s">
        <v>164</v>
      </c>
      <c r="J248">
        <f t="shared" si="41"/>
        <v>33</v>
      </c>
      <c r="K248" t="str">
        <f t="shared" si="42"/>
        <v>insert into SKILL (NAME, CLASS, MESSAGE_CODE, EXPERIENCE, RULE_CODE, COST)
values ('Inscribe Rune', 'Runemaster', 'name.runemaster.inscriberune', 1, 'name.runemaster.inscriberune.rule','0');</v>
      </c>
    </row>
    <row r="249" spans="2:11" x14ac:dyDescent="0.25">
      <c r="B249" s="4" t="s">
        <v>240</v>
      </c>
      <c r="C249" t="s">
        <v>164</v>
      </c>
      <c r="D249" t="str">
        <f t="shared" si="39"/>
        <v>name.runemaster.ironwill</v>
      </c>
      <c r="E249">
        <v>2</v>
      </c>
      <c r="F249" t="str">
        <f t="shared" si="40"/>
        <v>name.runemaster.ironwill.rule</v>
      </c>
      <c r="G249">
        <v>0</v>
      </c>
      <c r="H249" s="4" t="s">
        <v>249</v>
      </c>
      <c r="I249" t="s">
        <v>164</v>
      </c>
      <c r="J249">
        <f t="shared" si="41"/>
        <v>29</v>
      </c>
      <c r="K249" t="str">
        <f t="shared" si="42"/>
        <v>insert into SKILL (NAME, CLASS, MESSAGE_CODE, EXPERIENCE, RULE_CODE, COST)
values ('Iron Will', 'Runemaster', 'name.runemaster.ironwill', 2, 'name.runemaster.ironwill.rule','0');</v>
      </c>
    </row>
    <row r="250" spans="2:11" x14ac:dyDescent="0.25">
      <c r="B250" s="4" t="s">
        <v>241</v>
      </c>
      <c r="C250" t="s">
        <v>164</v>
      </c>
      <c r="D250" t="str">
        <f t="shared" si="39"/>
        <v>name.runemaster.runemastery</v>
      </c>
      <c r="E250">
        <v>2</v>
      </c>
      <c r="F250" t="str">
        <f t="shared" si="40"/>
        <v>name.runemaster.runemastery.rule</v>
      </c>
      <c r="G250">
        <v>0</v>
      </c>
      <c r="H250" s="4" t="s">
        <v>250</v>
      </c>
      <c r="I250" t="s">
        <v>164</v>
      </c>
      <c r="J250">
        <f t="shared" si="41"/>
        <v>32</v>
      </c>
      <c r="K250" t="str">
        <f t="shared" si="42"/>
        <v>insert into SKILL (NAME, CLASS, MESSAGE_CODE, EXPERIENCE, RULE_CODE, COST)
values ('Rune Mastery', 'Runemaster', 'name.runemaster.runemastery', 2, 'name.runemaster.runemastery.rule','0');</v>
      </c>
    </row>
    <row r="251" spans="2:11" x14ac:dyDescent="0.25">
      <c r="B251" s="4" t="s">
        <v>242</v>
      </c>
      <c r="C251" t="s">
        <v>164</v>
      </c>
      <c r="D251" t="str">
        <f t="shared" si="39"/>
        <v>name.runemaster.runicsorcery</v>
      </c>
      <c r="E251">
        <v>2</v>
      </c>
      <c r="F251" t="str">
        <f t="shared" si="40"/>
        <v>name.runemaster.runicsorcery.rule</v>
      </c>
      <c r="G251">
        <v>1</v>
      </c>
      <c r="H251" s="4" t="s">
        <v>251</v>
      </c>
      <c r="I251" t="s">
        <v>164</v>
      </c>
      <c r="J251">
        <f t="shared" si="41"/>
        <v>33</v>
      </c>
      <c r="K251" t="str">
        <f t="shared" si="42"/>
        <v>insert into SKILL (NAME, CLASS, MESSAGE_CODE, EXPERIENCE, RULE_CODE, COST)
values ('Runic Sorcery', 'Runemaster', 'name.runemaster.runicsorcery', 2, 'name.runemaster.runicsorcery.rule','1');</v>
      </c>
    </row>
    <row r="252" spans="2:11" x14ac:dyDescent="0.25">
      <c r="B252" s="4" t="s">
        <v>243</v>
      </c>
      <c r="C252" t="s">
        <v>164</v>
      </c>
      <c r="D252" t="str">
        <f t="shared" si="39"/>
        <v>name.runemaster.breaktherune</v>
      </c>
      <c r="E252">
        <v>3</v>
      </c>
      <c r="F252" t="str">
        <f t="shared" si="40"/>
        <v>name.runemaster.breaktherune.rule</v>
      </c>
      <c r="G252">
        <v>4</v>
      </c>
      <c r="H252" s="4" t="s">
        <v>252</v>
      </c>
      <c r="I252" t="s">
        <v>164</v>
      </c>
      <c r="J252">
        <f t="shared" si="41"/>
        <v>33</v>
      </c>
      <c r="K252" t="str">
        <f t="shared" si="42"/>
        <v>insert into SKILL (NAME, CLASS, MESSAGE_CODE, EXPERIENCE, RULE_CODE, COST)
values ('Break the Rune', 'Runemaster', 'name.runemaster.breaktherune', 3, 'name.runemaster.breaktherune.rule','4');</v>
      </c>
    </row>
    <row r="253" spans="2:11" x14ac:dyDescent="0.25">
      <c r="B253" s="4" t="s">
        <v>244</v>
      </c>
      <c r="C253" t="s">
        <v>164</v>
      </c>
      <c r="D253" t="str">
        <f t="shared" si="39"/>
        <v>name.runemaster.quickcasting</v>
      </c>
      <c r="E253">
        <v>3</v>
      </c>
      <c r="F253" t="str">
        <f t="shared" si="40"/>
        <v>name.runemaster.quickcasting.rule</v>
      </c>
      <c r="G253">
        <v>2</v>
      </c>
      <c r="H253" s="4" t="s">
        <v>253</v>
      </c>
      <c r="I253" t="s">
        <v>164</v>
      </c>
      <c r="J253">
        <f t="shared" si="41"/>
        <v>33</v>
      </c>
      <c r="K253" t="str">
        <f t="shared" si="42"/>
        <v>insert into SKILL (NAME, CLASS, MESSAGE_CODE, EXPERIENCE, RULE_CODE, COST)
values ('Quick Casting', 'Runemaster', 'name.runemaster.quickcasting', 3, 'name.runemaster.quickcasting.rule','2');</v>
      </c>
    </row>
    <row r="254" spans="2:11" x14ac:dyDescent="0.25">
      <c r="B254" s="4" t="s">
        <v>254</v>
      </c>
      <c r="C254" t="s">
        <v>165</v>
      </c>
      <c r="D254" t="str">
        <f t="shared" si="39"/>
        <v>name.necromancer.raisedead</v>
      </c>
      <c r="E254">
        <v>0</v>
      </c>
      <c r="F254" t="str">
        <f t="shared" si="40"/>
        <v>name.necromancer.raisedead.rule</v>
      </c>
      <c r="G254">
        <v>1</v>
      </c>
      <c r="H254" s="4" t="s">
        <v>263</v>
      </c>
      <c r="I254" t="s">
        <v>165</v>
      </c>
      <c r="J254">
        <f t="shared" ref="J254:J262" si="43">LEN(F254)</f>
        <v>31</v>
      </c>
      <c r="K254" t="str">
        <f t="shared" si="42"/>
        <v>insert into SKILL (NAME, CLASS, MESSAGE_CODE, EXPERIENCE, RULE_CODE, COST)
values ('Raise Dead', 'Necromancer', 'name.necromancer.raisedead', 0, 'name.necromancer.raisedead.rule','1');</v>
      </c>
    </row>
    <row r="255" spans="2:11" x14ac:dyDescent="0.25">
      <c r="B255" s="4" t="s">
        <v>255</v>
      </c>
      <c r="C255" t="s">
        <v>165</v>
      </c>
      <c r="D255" t="str">
        <f t="shared" si="39"/>
        <v>name.necromancer.corpseblast</v>
      </c>
      <c r="E255">
        <v>1</v>
      </c>
      <c r="F255" t="str">
        <f t="shared" si="40"/>
        <v>name.necromancer.corpseblast.rule</v>
      </c>
      <c r="G255">
        <v>1</v>
      </c>
      <c r="H255" s="4" t="s">
        <v>264</v>
      </c>
      <c r="I255" t="s">
        <v>165</v>
      </c>
      <c r="J255">
        <f t="shared" si="43"/>
        <v>33</v>
      </c>
      <c r="K255" t="str">
        <f t="shared" si="42"/>
        <v>insert into SKILL (NAME, CLASS, MESSAGE_CODE, EXPERIENCE, RULE_CODE, COST)
values ('Corpse Blast', 'Necromancer', 'name.necromancer.corpseblast', 1, 'name.necromancer.corpseblast.rule','1');</v>
      </c>
    </row>
    <row r="256" spans="2:11" x14ac:dyDescent="0.25">
      <c r="B256" s="4" t="s">
        <v>256</v>
      </c>
      <c r="C256" t="s">
        <v>165</v>
      </c>
      <c r="D256" t="str">
        <f t="shared" si="39"/>
        <v>name.necromancer.deathlyhaste</v>
      </c>
      <c r="E256">
        <v>1</v>
      </c>
      <c r="F256" t="str">
        <f t="shared" si="40"/>
        <v>name.necromancer.deathlyhaste.rule</v>
      </c>
      <c r="G256">
        <v>0</v>
      </c>
      <c r="H256" s="4" t="s">
        <v>265</v>
      </c>
      <c r="I256" t="s">
        <v>165</v>
      </c>
      <c r="J256">
        <f t="shared" si="43"/>
        <v>34</v>
      </c>
      <c r="K256" t="str">
        <f t="shared" si="42"/>
        <v>insert into SKILL (NAME, CLASS, MESSAGE_CODE, EXPERIENCE, RULE_CODE, COST)
values ('Deathly Haste', 'Necromancer', 'name.necromancer.deathlyhaste', 1, 'name.necromancer.deathlyhaste.rule','0');</v>
      </c>
    </row>
    <row r="257" spans="2:11" x14ac:dyDescent="0.25">
      <c r="B257" s="4" t="s">
        <v>257</v>
      </c>
      <c r="C257" t="s">
        <v>165</v>
      </c>
      <c r="D257" t="str">
        <f t="shared" si="39"/>
        <v>name.necromancer.furyofundeath</v>
      </c>
      <c r="E257">
        <v>1</v>
      </c>
      <c r="F257" t="str">
        <f t="shared" si="40"/>
        <v>name.necromancer.furyofundeath.rule</v>
      </c>
      <c r="G257">
        <v>1</v>
      </c>
      <c r="H257" s="4" t="s">
        <v>266</v>
      </c>
      <c r="I257" t="s">
        <v>165</v>
      </c>
      <c r="J257">
        <f t="shared" si="43"/>
        <v>35</v>
      </c>
      <c r="K257" t="str">
        <f t="shared" si="42"/>
        <v>insert into SKILL (NAME, CLASS, MESSAGE_CODE, EXPERIENCE, RULE_CODE, COST)
values ('Fury of Undeath', 'Necromancer', 'name.necromancer.furyofundeath', 1, 'name.necromancer.furyofundeath.rule','1');</v>
      </c>
    </row>
    <row r="258" spans="2:11" x14ac:dyDescent="0.25">
      <c r="B258" s="4" t="s">
        <v>258</v>
      </c>
      <c r="C258" t="s">
        <v>165</v>
      </c>
      <c r="D258" t="str">
        <f t="shared" si="39"/>
        <v>name.necromancer.darkpact</v>
      </c>
      <c r="E258">
        <v>2</v>
      </c>
      <c r="F258" t="str">
        <f t="shared" si="40"/>
        <v>name.necromancer.darkpact.rule</v>
      </c>
      <c r="G258">
        <v>0</v>
      </c>
      <c r="H258" s="4" t="s">
        <v>267</v>
      </c>
      <c r="I258" t="s">
        <v>165</v>
      </c>
      <c r="J258">
        <f t="shared" si="43"/>
        <v>30</v>
      </c>
      <c r="K258" t="str">
        <f t="shared" si="42"/>
        <v>insert into SKILL (NAME, CLASS, MESSAGE_CODE, EXPERIENCE, RULE_CODE, COST)
values ('Dark Pact', 'Necromancer', 'name.necromancer.darkpact', 2, 'name.necromancer.darkpact.rule','0');</v>
      </c>
    </row>
    <row r="259" spans="2:11" x14ac:dyDescent="0.25">
      <c r="B259" s="4" t="s">
        <v>259</v>
      </c>
      <c r="C259" t="s">
        <v>165</v>
      </c>
      <c r="D259" t="str">
        <f t="shared" si="39"/>
        <v>name.necromancer.undeadmight</v>
      </c>
      <c r="E259">
        <v>2</v>
      </c>
      <c r="F259" t="str">
        <f t="shared" si="40"/>
        <v>name.necromancer.undeadmight.rule</v>
      </c>
      <c r="G259">
        <v>1</v>
      </c>
      <c r="H259" s="4" t="s">
        <v>268</v>
      </c>
      <c r="I259" t="s">
        <v>165</v>
      </c>
      <c r="J259">
        <f t="shared" si="43"/>
        <v>33</v>
      </c>
      <c r="K259" t="str">
        <f t="shared" si="42"/>
        <v>insert into SKILL (NAME, CLASS, MESSAGE_CODE, EXPERIENCE, RULE_CODE, COST)
values ('Undead Might', 'Necromancer', 'name.necromancer.undeadmight', 2, 'name.necromancer.undeadmight.rule','1');</v>
      </c>
    </row>
    <row r="260" spans="2:11" x14ac:dyDescent="0.25">
      <c r="B260" s="4" t="s">
        <v>260</v>
      </c>
      <c r="C260" t="s">
        <v>165</v>
      </c>
      <c r="D260" t="str">
        <f t="shared" si="39"/>
        <v>name.necromancer.vampiricblood</v>
      </c>
      <c r="E260">
        <v>2</v>
      </c>
      <c r="F260" t="str">
        <f t="shared" si="40"/>
        <v>name.necromancer.vampiricblood.rule</v>
      </c>
      <c r="G260">
        <v>0</v>
      </c>
      <c r="H260" s="4" t="s">
        <v>269</v>
      </c>
      <c r="I260" t="s">
        <v>165</v>
      </c>
      <c r="J260">
        <f t="shared" si="43"/>
        <v>35</v>
      </c>
      <c r="K260" t="str">
        <f t="shared" si="42"/>
        <v>insert into SKILL (NAME, CLASS, MESSAGE_CODE, EXPERIENCE, RULE_CODE, COST)
values ('Vampiric Blood', 'Necromancer', 'name.necromancer.vampiricblood', 2, 'name.necromancer.vampiricblood.rule','0');</v>
      </c>
    </row>
    <row r="261" spans="2:11" x14ac:dyDescent="0.25">
      <c r="B261" s="4" t="s">
        <v>261</v>
      </c>
      <c r="C261" t="s">
        <v>165</v>
      </c>
      <c r="D261" t="str">
        <f t="shared" si="39"/>
        <v>name.necromancer.armyofdeath</v>
      </c>
      <c r="E261">
        <v>3</v>
      </c>
      <c r="F261" t="str">
        <f t="shared" si="40"/>
        <v>name.necromancer.armyofdeath.rule</v>
      </c>
      <c r="G261">
        <v>2</v>
      </c>
      <c r="H261" s="4" t="s">
        <v>270</v>
      </c>
      <c r="I261" t="s">
        <v>165</v>
      </c>
      <c r="J261">
        <f t="shared" si="43"/>
        <v>33</v>
      </c>
      <c r="K261" t="str">
        <f t="shared" si="42"/>
        <v>insert into SKILL (NAME, CLASS, MESSAGE_CODE, EXPERIENCE, RULE_CODE, COST)
values ('Army of Death', 'Necromancer', 'name.necromancer.armyofdeath', 3, 'name.necromancer.armyofdeath.rule','2');</v>
      </c>
    </row>
    <row r="262" spans="2:11" x14ac:dyDescent="0.25">
      <c r="B262" s="4" t="s">
        <v>262</v>
      </c>
      <c r="C262" t="s">
        <v>165</v>
      </c>
      <c r="D262" t="str">
        <f t="shared" si="39"/>
        <v>name.necromancer.dyingcommand</v>
      </c>
      <c r="E262">
        <v>3</v>
      </c>
      <c r="F262" t="str">
        <f t="shared" si="40"/>
        <v>name.necromancer.dyingcommand.rule</v>
      </c>
      <c r="G262">
        <v>2</v>
      </c>
      <c r="H262" s="4" t="s">
        <v>271</v>
      </c>
      <c r="I262" t="s">
        <v>165</v>
      </c>
      <c r="J262">
        <f t="shared" si="43"/>
        <v>34</v>
      </c>
      <c r="K262" t="str">
        <f t="shared" si="42"/>
        <v>insert into SKILL (NAME, CLASS, MESSAGE_CODE, EXPERIENCE, RULE_CODE, COST)
values ('Dying Command', 'Necromancer', 'name.necromancer.dyingcommand', 3, 'name.necromancer.dyingcommand.rule','2');</v>
      </c>
    </row>
    <row r="263" spans="2:11" x14ac:dyDescent="0.25">
      <c r="B263" s="4" t="s">
        <v>272</v>
      </c>
      <c r="C263" t="s">
        <v>166</v>
      </c>
      <c r="D263" t="str">
        <f t="shared" si="39"/>
        <v>name.disciple.prayerofhealing</v>
      </c>
      <c r="E263">
        <v>0</v>
      </c>
      <c r="F263" t="str">
        <f t="shared" si="40"/>
        <v>name.disciple.prayerofhealing.rule</v>
      </c>
      <c r="G263">
        <v>1</v>
      </c>
      <c r="H263" s="4" t="s">
        <v>281</v>
      </c>
      <c r="I263" t="s">
        <v>166</v>
      </c>
      <c r="J263">
        <f t="shared" ref="J263:J271" si="44">LEN(F263)</f>
        <v>34</v>
      </c>
      <c r="K263" t="str">
        <f t="shared" si="42"/>
        <v>insert into SKILL (NAME, CLASS, MESSAGE_CODE, EXPERIENCE, RULE_CODE, COST)
values ('Prayer of Healing', 'Disciple', 'name.disciple.prayerofhealing', 0, 'name.disciple.prayerofhealing.rule','1');</v>
      </c>
    </row>
    <row r="264" spans="2:11" x14ac:dyDescent="0.25">
      <c r="B264" s="4" t="s">
        <v>273</v>
      </c>
      <c r="C264" t="s">
        <v>166</v>
      </c>
      <c r="D264" t="str">
        <f t="shared" si="39"/>
        <v>name.disciple.armoroffaith</v>
      </c>
      <c r="E264">
        <v>1</v>
      </c>
      <c r="F264" t="str">
        <f t="shared" si="40"/>
        <v>name.disciple.armoroffaith.rule</v>
      </c>
      <c r="G264">
        <v>0</v>
      </c>
      <c r="H264" s="4" t="s">
        <v>282</v>
      </c>
      <c r="I264" t="s">
        <v>166</v>
      </c>
      <c r="J264">
        <f t="shared" si="44"/>
        <v>31</v>
      </c>
      <c r="K264" t="str">
        <f t="shared" si="42"/>
        <v>insert into SKILL (NAME, CLASS, MESSAGE_CODE, EXPERIENCE, RULE_CODE, COST)
values ('Armor of Faith', 'Disciple', 'name.disciple.armoroffaith', 1, 'name.disciple.armoroffaith.rule','0');</v>
      </c>
    </row>
    <row r="265" spans="2:11" x14ac:dyDescent="0.25">
      <c r="B265" s="4" t="s">
        <v>274</v>
      </c>
      <c r="C265" t="s">
        <v>166</v>
      </c>
      <c r="D265" t="str">
        <f t="shared" si="39"/>
        <v>name.disciple.blessedstrike</v>
      </c>
      <c r="E265">
        <v>1</v>
      </c>
      <c r="F265" t="str">
        <f t="shared" si="40"/>
        <v>name.disciple.blessedstrike.rule</v>
      </c>
      <c r="G265">
        <v>1</v>
      </c>
      <c r="H265" s="4" t="s">
        <v>283</v>
      </c>
      <c r="I265" t="s">
        <v>166</v>
      </c>
      <c r="J265">
        <f t="shared" si="44"/>
        <v>32</v>
      </c>
      <c r="K265" t="str">
        <f t="shared" si="42"/>
        <v>insert into SKILL (NAME, CLASS, MESSAGE_CODE, EXPERIENCE, RULE_CODE, COST)
values ('Blessed Strike', 'Disciple', 'name.disciple.blessedstrike', 1, 'name.disciple.blessedstrike.rule','1');</v>
      </c>
    </row>
    <row r="266" spans="2:11" x14ac:dyDescent="0.25">
      <c r="B266" s="4" t="s">
        <v>275</v>
      </c>
      <c r="C266" t="s">
        <v>166</v>
      </c>
      <c r="D266" t="str">
        <f t="shared" si="39"/>
        <v>name.disciple.cleansingtouch</v>
      </c>
      <c r="E266">
        <v>1</v>
      </c>
      <c r="F266" t="str">
        <f t="shared" si="40"/>
        <v>name.disciple.cleansingtouch.rule</v>
      </c>
      <c r="G266">
        <v>0</v>
      </c>
      <c r="H266" s="4" t="s">
        <v>284</v>
      </c>
      <c r="I266" t="s">
        <v>166</v>
      </c>
      <c r="J266">
        <f t="shared" si="44"/>
        <v>33</v>
      </c>
      <c r="K266" t="str">
        <f t="shared" si="42"/>
        <v>insert into SKILL (NAME, CLASS, MESSAGE_CODE, EXPERIENCE, RULE_CODE, COST)
values ('Cleansing Touch', 'Disciple', 'name.disciple.cleansingtouch', 1, 'name.disciple.cleansingtouch.rule','0');</v>
      </c>
    </row>
    <row r="267" spans="2:11" x14ac:dyDescent="0.25">
      <c r="B267" s="4" t="s">
        <v>276</v>
      </c>
      <c r="C267" t="s">
        <v>166</v>
      </c>
      <c r="D267" t="str">
        <f t="shared" si="39"/>
        <v>name.disciple.divinefury</v>
      </c>
      <c r="E267">
        <v>2</v>
      </c>
      <c r="F267" t="str">
        <f t="shared" si="40"/>
        <v>name.disciple.divinefury.rule</v>
      </c>
      <c r="G267">
        <v>0</v>
      </c>
      <c r="H267" s="4" t="s">
        <v>285</v>
      </c>
      <c r="I267" t="s">
        <v>166</v>
      </c>
      <c r="J267">
        <f t="shared" si="44"/>
        <v>29</v>
      </c>
      <c r="K267" t="str">
        <f t="shared" si="42"/>
        <v>insert into SKILL (NAME, CLASS, MESSAGE_CODE, EXPERIENCE, RULE_CODE, COST)
values ('Divine Fury', 'Disciple', 'name.disciple.divinefury', 2, 'name.disciple.divinefury.rule','0');</v>
      </c>
    </row>
    <row r="268" spans="2:11" x14ac:dyDescent="0.25">
      <c r="B268" s="4" t="s">
        <v>277</v>
      </c>
      <c r="C268" t="s">
        <v>166</v>
      </c>
      <c r="D268" t="str">
        <f t="shared" si="39"/>
        <v>name.disciple.prayerofpeace</v>
      </c>
      <c r="E268">
        <v>2</v>
      </c>
      <c r="F268" t="str">
        <f t="shared" si="40"/>
        <v>name.disciple.prayerofpeace.rule</v>
      </c>
      <c r="G268">
        <v>2</v>
      </c>
      <c r="H268" s="4" t="s">
        <v>286</v>
      </c>
      <c r="I268" t="s">
        <v>166</v>
      </c>
      <c r="J268">
        <f t="shared" si="44"/>
        <v>32</v>
      </c>
      <c r="K268" t="str">
        <f t="shared" si="42"/>
        <v>insert into SKILL (NAME, CLASS, MESSAGE_CODE, EXPERIENCE, RULE_CODE, COST)
values ('Prayer of Peace', 'Disciple', 'name.disciple.prayerofpeace', 2, 'name.disciple.prayerofpeace.rule','2');</v>
      </c>
    </row>
    <row r="269" spans="2:11" x14ac:dyDescent="0.25">
      <c r="B269" s="4" t="s">
        <v>278</v>
      </c>
      <c r="C269" t="s">
        <v>166</v>
      </c>
      <c r="D269" t="str">
        <f t="shared" si="39"/>
        <v>name.disciple.timeofneed</v>
      </c>
      <c r="E269">
        <v>2</v>
      </c>
      <c r="F269" t="str">
        <f t="shared" si="40"/>
        <v>name.disciple.timeofneed.rule</v>
      </c>
      <c r="G269">
        <v>0</v>
      </c>
      <c r="H269" s="4" t="s">
        <v>287</v>
      </c>
      <c r="I269" t="s">
        <v>166</v>
      </c>
      <c r="J269">
        <f t="shared" si="44"/>
        <v>29</v>
      </c>
      <c r="K269" t="str">
        <f t="shared" si="42"/>
        <v>insert into SKILL (NAME, CLASS, MESSAGE_CODE, EXPERIENCE, RULE_CODE, COST)
values ('Time of Need', 'Disciple', 'name.disciple.timeofneed', 2, 'name.disciple.timeofneed.rule','0');</v>
      </c>
    </row>
    <row r="270" spans="2:11" x14ac:dyDescent="0.25">
      <c r="B270" s="4" t="s">
        <v>279</v>
      </c>
      <c r="C270" t="s">
        <v>166</v>
      </c>
      <c r="D270" t="str">
        <f t="shared" si="39"/>
        <v>name.disciple.holypower</v>
      </c>
      <c r="E270">
        <v>3</v>
      </c>
      <c r="F270" t="str">
        <f t="shared" si="40"/>
        <v>name.disciple.holypower.rule</v>
      </c>
      <c r="G270">
        <v>0</v>
      </c>
      <c r="H270" s="4" t="s">
        <v>288</v>
      </c>
      <c r="I270" t="s">
        <v>166</v>
      </c>
      <c r="J270">
        <f t="shared" si="44"/>
        <v>28</v>
      </c>
      <c r="K270" t="str">
        <f t="shared" si="42"/>
        <v>insert into SKILL (NAME, CLASS, MESSAGE_CODE, EXPERIENCE, RULE_CODE, COST)
values ('Holy Power', 'Disciple', 'name.disciple.holypower', 3, 'name.disciple.holypower.rule','0');</v>
      </c>
    </row>
    <row r="271" spans="2:11" x14ac:dyDescent="0.25">
      <c r="B271" s="4" t="s">
        <v>280</v>
      </c>
      <c r="C271" t="s">
        <v>166</v>
      </c>
      <c r="D271" t="str">
        <f t="shared" si="39"/>
        <v>name.disciple.radiantlight</v>
      </c>
      <c r="E271">
        <v>3</v>
      </c>
      <c r="F271" t="str">
        <f t="shared" si="40"/>
        <v>name.disciple.radiantlight.rule</v>
      </c>
      <c r="G271">
        <v>3</v>
      </c>
      <c r="H271" s="4" t="s">
        <v>289</v>
      </c>
      <c r="I271" t="s">
        <v>166</v>
      </c>
      <c r="J271">
        <f t="shared" si="44"/>
        <v>31</v>
      </c>
      <c r="K271" t="str">
        <f t="shared" si="42"/>
        <v>insert into SKILL (NAME, CLASS, MESSAGE_CODE, EXPERIENCE, RULE_CODE, COST)
values ('Radiant Light', 'Disciple', 'name.disciple.radiantlight', 3, 'name.disciple.radiantlight.rule','3');</v>
      </c>
    </row>
    <row r="272" spans="2:11" x14ac:dyDescent="0.25">
      <c r="B272" s="4" t="s">
        <v>290</v>
      </c>
      <c r="C272" t="s">
        <v>167</v>
      </c>
      <c r="D272" t="str">
        <f t="shared" si="39"/>
        <v>name.spiritspeaker.stoneskin</v>
      </c>
      <c r="E272">
        <v>0</v>
      </c>
      <c r="F272" t="str">
        <f t="shared" si="40"/>
        <v>name.spiritspeaker.stoneskin.rule</v>
      </c>
      <c r="G272">
        <v>1</v>
      </c>
      <c r="H272" s="4" t="s">
        <v>290</v>
      </c>
      <c r="I272" t="s">
        <v>167</v>
      </c>
      <c r="J272">
        <f t="shared" ref="J272:J280" si="45">LEN(F272)</f>
        <v>33</v>
      </c>
      <c r="K272" t="str">
        <f t="shared" si="42"/>
        <v>insert into SKILL (NAME, CLASS, MESSAGE_CODE, EXPERIENCE, RULE_CODE, COST)
values ('Stoneskin', 'Spiritspeaker', 'name.spiritspeaker.stoneskin', 0, 'name.spiritspeaker.stoneskin.rule','1');</v>
      </c>
    </row>
    <row r="273" spans="1:11" x14ac:dyDescent="0.25">
      <c r="B273" s="4" t="s">
        <v>291</v>
      </c>
      <c r="C273" t="s">
        <v>167</v>
      </c>
      <c r="D273" t="str">
        <f t="shared" si="39"/>
        <v>name.spiritspeaker.drainspirit</v>
      </c>
      <c r="E273">
        <v>1</v>
      </c>
      <c r="F273" t="str">
        <f t="shared" si="40"/>
        <v>name.spiritspeaker.drainspirit.rule</v>
      </c>
      <c r="G273">
        <v>1</v>
      </c>
      <c r="H273" s="4" t="s">
        <v>299</v>
      </c>
      <c r="I273" t="s">
        <v>167</v>
      </c>
      <c r="J273">
        <f t="shared" si="45"/>
        <v>35</v>
      </c>
      <c r="K273" t="str">
        <f t="shared" si="42"/>
        <v>insert into SKILL (NAME, CLASS, MESSAGE_CODE, EXPERIENCE, RULE_CODE, COST)
values ('Drain Spirit', 'Spiritspeaker', 'name.spiritspeaker.drainspirit', 1, 'name.spiritspeaker.drainspirit.rule','1');</v>
      </c>
    </row>
    <row r="274" spans="1:11" x14ac:dyDescent="0.25">
      <c r="B274" s="4" t="s">
        <v>292</v>
      </c>
      <c r="C274" t="s">
        <v>167</v>
      </c>
      <c r="D274" t="str">
        <f t="shared" ref="D274:D280" si="46">LOWER(B$208)&amp;"."&amp;LOWER(I274)&amp;"."&amp;LOWER(H274)</f>
        <v>name.spiritspeaker.healingrain</v>
      </c>
      <c r="E274">
        <v>1</v>
      </c>
      <c r="F274" t="str">
        <f t="shared" ref="F274:F280" si="47">LOWER(B$208)&amp;"."&amp;LOWER(I274)&amp;"."&amp;LOWER(H274)&amp;".rule"</f>
        <v>name.spiritspeaker.healingrain.rule</v>
      </c>
      <c r="G274">
        <v>2</v>
      </c>
      <c r="H274" s="4" t="s">
        <v>300</v>
      </c>
      <c r="I274" t="s">
        <v>167</v>
      </c>
      <c r="J274">
        <f t="shared" si="45"/>
        <v>35</v>
      </c>
      <c r="K274" t="str">
        <f t="shared" ref="K274:K280" si="48">"insert into "&amp;A$208&amp;" ("&amp;B$208&amp;", "&amp;C$208&amp;", "&amp;D$208&amp;", "&amp;E$208&amp;", "&amp;F$208&amp;", "&amp;G$208&amp;")
values ('"&amp;B274&amp;"', '"&amp;C274&amp;"', '"&amp;D274&amp;"', "&amp;E274&amp;", '"&amp;F274&amp;"','"&amp;G274&amp;"');"</f>
        <v>insert into SKILL (NAME, CLASS, MESSAGE_CODE, EXPERIENCE, RULE_CODE, COST)
values ('Healing Rain', 'Spiritspeaker', 'name.spiritspeaker.healingrain', 1, 'name.spiritspeaker.healingrain.rule','2');</v>
      </c>
    </row>
    <row r="275" spans="1:11" x14ac:dyDescent="0.25">
      <c r="B275" s="4" t="s">
        <v>293</v>
      </c>
      <c r="C275" t="s">
        <v>167</v>
      </c>
      <c r="D275" t="str">
        <f t="shared" si="46"/>
        <v>name.spiritspeaker.sharedpain</v>
      </c>
      <c r="E275">
        <v>1</v>
      </c>
      <c r="F275" t="str">
        <f t="shared" si="47"/>
        <v>name.spiritspeaker.sharedpain.rule</v>
      </c>
      <c r="G275">
        <v>1</v>
      </c>
      <c r="H275" s="4" t="s">
        <v>301</v>
      </c>
      <c r="I275" t="s">
        <v>167</v>
      </c>
      <c r="J275">
        <f t="shared" si="45"/>
        <v>34</v>
      </c>
      <c r="K275" t="str">
        <f t="shared" si="48"/>
        <v>insert into SKILL (NAME, CLASS, MESSAGE_CODE, EXPERIENCE, RULE_CODE, COST)
values ('Shared Pain', 'Spiritspeaker', 'name.spiritspeaker.sharedpain', 1, 'name.spiritspeaker.sharedpain.rule','1');</v>
      </c>
    </row>
    <row r="276" spans="1:11" x14ac:dyDescent="0.25">
      <c r="B276" s="4" t="s">
        <v>294</v>
      </c>
      <c r="C276" t="s">
        <v>167</v>
      </c>
      <c r="D276" t="str">
        <f t="shared" si="46"/>
        <v>name.spiritspeaker.cloudofmist</v>
      </c>
      <c r="E276">
        <v>2</v>
      </c>
      <c r="F276" t="str">
        <f t="shared" si="47"/>
        <v>name.spiritspeaker.cloudofmist.rule</v>
      </c>
      <c r="G276">
        <v>1</v>
      </c>
      <c r="H276" s="4" t="s">
        <v>302</v>
      </c>
      <c r="I276" t="s">
        <v>167</v>
      </c>
      <c r="J276">
        <f t="shared" si="45"/>
        <v>35</v>
      </c>
      <c r="K276" t="str">
        <f t="shared" si="48"/>
        <v>insert into SKILL (NAME, CLASS, MESSAGE_CODE, EXPERIENCE, RULE_CODE, COST)
values ('Cloud of Mist', 'Spiritspeaker', 'name.spiritspeaker.cloudofmist', 2, 'name.spiritspeaker.cloudofmist.rule','1');</v>
      </c>
    </row>
    <row r="277" spans="1:11" x14ac:dyDescent="0.25">
      <c r="B277" s="4" t="s">
        <v>295</v>
      </c>
      <c r="C277" t="s">
        <v>167</v>
      </c>
      <c r="D277" t="str">
        <f t="shared" si="46"/>
        <v>name.spiritspeaker.naturesbounty</v>
      </c>
      <c r="E277">
        <v>2</v>
      </c>
      <c r="F277" t="str">
        <f t="shared" si="47"/>
        <v>name.spiritspeaker.naturesbounty.rule</v>
      </c>
      <c r="G277">
        <v>0</v>
      </c>
      <c r="H277" s="4" t="s">
        <v>303</v>
      </c>
      <c r="I277" t="s">
        <v>167</v>
      </c>
      <c r="J277">
        <f t="shared" si="45"/>
        <v>37</v>
      </c>
      <c r="K277" t="str">
        <f t="shared" si="48"/>
        <v>insert into SKILL (NAME, CLASS, MESSAGE_CODE, EXPERIENCE, RULE_CODE, COST)
values ('Nature's Bounty', 'Spiritspeaker', 'name.spiritspeaker.naturesbounty', 2, 'name.spiritspeaker.naturesbounty.rule','0');</v>
      </c>
    </row>
    <row r="278" spans="1:11" x14ac:dyDescent="0.25">
      <c r="B278" s="4" t="s">
        <v>296</v>
      </c>
      <c r="C278" t="s">
        <v>167</v>
      </c>
      <c r="D278" t="str">
        <f t="shared" si="46"/>
        <v>name.spiritspeaker.tempest</v>
      </c>
      <c r="E278">
        <v>2</v>
      </c>
      <c r="F278" t="str">
        <f t="shared" si="47"/>
        <v>name.spiritspeaker.tempest.rule</v>
      </c>
      <c r="G278">
        <v>2</v>
      </c>
      <c r="H278" s="4" t="s">
        <v>296</v>
      </c>
      <c r="I278" t="s">
        <v>167</v>
      </c>
      <c r="J278">
        <f t="shared" si="45"/>
        <v>31</v>
      </c>
      <c r="K278" t="str">
        <f t="shared" si="48"/>
        <v>insert into SKILL (NAME, CLASS, MESSAGE_CODE, EXPERIENCE, RULE_CODE, COST)
values ('Tempest', 'Spiritspeaker', 'name.spiritspeaker.tempest', 2, 'name.spiritspeaker.tempest.rule','2');</v>
      </c>
    </row>
    <row r="279" spans="1:11" x14ac:dyDescent="0.25">
      <c r="B279" s="4" t="s">
        <v>297</v>
      </c>
      <c r="C279" t="s">
        <v>167</v>
      </c>
      <c r="D279" t="str">
        <f t="shared" si="46"/>
        <v>name.spiritspeaker.ancestorspirits</v>
      </c>
      <c r="E279">
        <v>3</v>
      </c>
      <c r="F279" t="str">
        <f t="shared" si="47"/>
        <v>name.spiritspeaker.ancestorspirits.rule</v>
      </c>
      <c r="G279">
        <v>1</v>
      </c>
      <c r="H279" s="4" t="s">
        <v>304</v>
      </c>
      <c r="I279" t="s">
        <v>167</v>
      </c>
      <c r="J279">
        <f t="shared" si="45"/>
        <v>39</v>
      </c>
      <c r="K279" t="str">
        <f t="shared" si="48"/>
        <v>insert into SKILL (NAME, CLASS, MESSAGE_CODE, EXPERIENCE, RULE_CODE, COST)
values ('Ancestor Spirits', 'Spiritspeaker', 'name.spiritspeaker.ancestorspirits', 3, 'name.spiritspeaker.ancestorspirits.rule','1');</v>
      </c>
    </row>
    <row r="280" spans="1:11" x14ac:dyDescent="0.25">
      <c r="B280" s="4" t="s">
        <v>298</v>
      </c>
      <c r="C280" t="s">
        <v>167</v>
      </c>
      <c r="D280" t="str">
        <f t="shared" si="46"/>
        <v>name.spiritspeaker.vigor</v>
      </c>
      <c r="E280">
        <v>3</v>
      </c>
      <c r="F280" t="str">
        <f t="shared" si="47"/>
        <v>name.spiritspeaker.vigor.rule</v>
      </c>
      <c r="G280">
        <v>0</v>
      </c>
      <c r="H280" s="4" t="s">
        <v>298</v>
      </c>
      <c r="I280" t="s">
        <v>167</v>
      </c>
      <c r="J280">
        <f t="shared" si="45"/>
        <v>29</v>
      </c>
      <c r="K280" t="str">
        <f t="shared" si="48"/>
        <v>insert into SKILL (NAME, CLASS, MESSAGE_CODE, EXPERIENCE, RULE_CODE, COST)
values ('Vigor', 'Spiritspeaker', 'name.spiritspeaker.vigor', 3, 'name.spiritspeaker.vigor.rule','0');</v>
      </c>
    </row>
    <row r="281" spans="1:11" x14ac:dyDescent="0.25">
      <c r="B281" s="4"/>
      <c r="C281" s="4"/>
    </row>
    <row r="282" spans="1:11" x14ac:dyDescent="0.25">
      <c r="A282" t="s">
        <v>49</v>
      </c>
      <c r="B282" s="2" t="s">
        <v>5</v>
      </c>
      <c r="C282" s="1" t="s">
        <v>6</v>
      </c>
    </row>
    <row r="283" spans="1:11" x14ac:dyDescent="0.25">
      <c r="B283" t="s">
        <v>52</v>
      </c>
      <c r="C283" t="str">
        <f>LOWER(REPLACE(A$282,SEARCH("_",A$282),1,""))&amp;"."&amp;LOWER(B283)</f>
        <v>itemtype.act1</v>
      </c>
      <c r="K283" t="str">
        <f>"insert into "&amp;A$282&amp;" ("&amp;B$282&amp;", "&amp;C$282&amp;")
values ('"&amp;B283&amp;"', '"&amp;C283&amp;"');"</f>
        <v>insert into ITEM_TYPE (NAME, MESSAGE_CODE)
values ('Act1', 'itemtype.act1');</v>
      </c>
    </row>
    <row r="284" spans="1:11" x14ac:dyDescent="0.25">
      <c r="B284" t="s">
        <v>53</v>
      </c>
      <c r="C284" t="str">
        <f t="shared" ref="C284:C286" si="49">LOWER(REPLACE(A$282,SEARCH("_",A$282),1,""))&amp;"."&amp;LOWER(B284)</f>
        <v>itemtype.act2</v>
      </c>
      <c r="K284" t="str">
        <f t="shared" ref="K284:K286" si="50">"insert into "&amp;A$282&amp;" ("&amp;B$282&amp;", "&amp;C$282&amp;")
values ('"&amp;B284&amp;"', '"&amp;C284&amp;"');"</f>
        <v>insert into ITEM_TYPE (NAME, MESSAGE_CODE)
values ('Act2', 'itemtype.act2');</v>
      </c>
    </row>
    <row r="285" spans="1:11" x14ac:dyDescent="0.25">
      <c r="B285" t="s">
        <v>50</v>
      </c>
      <c r="C285" t="str">
        <f t="shared" si="49"/>
        <v>itemtype.class</v>
      </c>
      <c r="K285" t="str">
        <f t="shared" si="50"/>
        <v>insert into ITEM_TYPE (NAME, MESSAGE_CODE)
values ('Class', 'itemtype.class');</v>
      </c>
    </row>
    <row r="286" spans="1:11" x14ac:dyDescent="0.25">
      <c r="B286" t="s">
        <v>51</v>
      </c>
      <c r="C286" t="str">
        <f t="shared" si="49"/>
        <v>itemtype.relic</v>
      </c>
      <c r="K286" t="str">
        <f t="shared" si="50"/>
        <v>insert into ITEM_TYPE (NAME, MESSAGE_CODE)
values ('Relic', 'itemtype.relic');</v>
      </c>
    </row>
    <row r="288" spans="1:11" x14ac:dyDescent="0.25">
      <c r="A288" t="s">
        <v>56</v>
      </c>
      <c r="B288" s="2" t="s">
        <v>5</v>
      </c>
      <c r="C288" s="1" t="s">
        <v>6</v>
      </c>
    </row>
    <row r="289" spans="2:11" x14ac:dyDescent="0.25">
      <c r="B289" t="s">
        <v>309</v>
      </c>
      <c r="C289" t="str">
        <f>LOWER(A$288)&amp;"."&amp;LOWER(F289)</f>
        <v>trait.axe</v>
      </c>
      <c r="F289" t="s">
        <v>309</v>
      </c>
      <c r="K289" t="str">
        <f>"insert into "&amp;A$288&amp;" ("&amp;B$288&amp;", "&amp;C$288&amp;")
values ('"&amp;B289&amp;"', '"&amp;C289&amp;"');"</f>
        <v>insert into TRAIT (NAME, MESSAGE_CODE)
values ('Axe', 'trait.axe');</v>
      </c>
    </row>
    <row r="290" spans="2:11" x14ac:dyDescent="0.25">
      <c r="B290" t="s">
        <v>312</v>
      </c>
      <c r="C290" t="str">
        <f t="shared" ref="C290:C308" si="51">LOWER(A$288)&amp;"."&amp;LOWER(F290)</f>
        <v>trait.blade</v>
      </c>
      <c r="F290" t="s">
        <v>312</v>
      </c>
      <c r="K290" t="str">
        <f t="shared" ref="K290:K308" si="52">"insert into "&amp;A$288&amp;" ("&amp;B$288&amp;", "&amp;C$288&amp;")
values ('"&amp;B290&amp;"', '"&amp;C290&amp;"');"</f>
        <v>insert into TRAIT (NAME, MESSAGE_CODE)
values ('Blade', 'trait.blade');</v>
      </c>
    </row>
    <row r="291" spans="2:11" x14ac:dyDescent="0.25">
      <c r="B291" t="s">
        <v>324</v>
      </c>
      <c r="C291" t="str">
        <f t="shared" si="51"/>
        <v>trait.boots</v>
      </c>
      <c r="F291" t="s">
        <v>324</v>
      </c>
      <c r="K291" t="str">
        <f t="shared" si="52"/>
        <v>insert into TRAIT (NAME, MESSAGE_CODE)
values ('Boots', 'trait.boots');</v>
      </c>
    </row>
    <row r="292" spans="2:11" x14ac:dyDescent="0.25">
      <c r="B292" t="s">
        <v>311</v>
      </c>
      <c r="C292" t="str">
        <f t="shared" si="51"/>
        <v>trait.bow</v>
      </c>
      <c r="F292" t="s">
        <v>311</v>
      </c>
      <c r="K292" t="str">
        <f t="shared" si="52"/>
        <v>insert into TRAIT (NAME, MESSAGE_CODE)
values ('Bow', 'trait.bow');</v>
      </c>
    </row>
    <row r="293" spans="2:11" x14ac:dyDescent="0.25">
      <c r="B293" t="s">
        <v>320</v>
      </c>
      <c r="C293" t="str">
        <f t="shared" si="51"/>
        <v>trait.cloak</v>
      </c>
      <c r="F293" t="s">
        <v>320</v>
      </c>
      <c r="K293" t="str">
        <f t="shared" si="52"/>
        <v>insert into TRAIT (NAME, MESSAGE_CODE)
values ('Cloak', 'trait.cloak');</v>
      </c>
    </row>
    <row r="294" spans="2:11" x14ac:dyDescent="0.25">
      <c r="B294" t="s">
        <v>313</v>
      </c>
      <c r="C294" t="str">
        <f t="shared" si="51"/>
        <v>trait.exotic</v>
      </c>
      <c r="F294" t="s">
        <v>313</v>
      </c>
      <c r="K294" t="str">
        <f t="shared" si="52"/>
        <v>insert into TRAIT (NAME, MESSAGE_CODE)
values ('Exotic', 'trait.exotic');</v>
      </c>
    </row>
    <row r="295" spans="2:11" x14ac:dyDescent="0.25">
      <c r="B295" t="s">
        <v>310</v>
      </c>
      <c r="C295" t="str">
        <f t="shared" si="51"/>
        <v>trait.hammer</v>
      </c>
      <c r="F295" t="s">
        <v>310</v>
      </c>
      <c r="K295" t="str">
        <f t="shared" si="52"/>
        <v>insert into TRAIT (NAME, MESSAGE_CODE)
values ('Hammer', 'trait.hammer');</v>
      </c>
    </row>
    <row r="296" spans="2:11" x14ac:dyDescent="0.25">
      <c r="B296" t="s">
        <v>319</v>
      </c>
      <c r="C296" t="str">
        <f t="shared" si="51"/>
        <v>trait.heavyarmor</v>
      </c>
      <c r="F296" t="s">
        <v>326</v>
      </c>
      <c r="K296" t="str">
        <f t="shared" si="52"/>
        <v>insert into TRAIT (NAME, MESSAGE_CODE)
values ('Heavy Armor', 'trait.heavyarmor');</v>
      </c>
    </row>
    <row r="297" spans="2:11" x14ac:dyDescent="0.25">
      <c r="B297" t="s">
        <v>314</v>
      </c>
      <c r="C297" t="str">
        <f t="shared" si="51"/>
        <v>trait.helmet</v>
      </c>
      <c r="F297" t="s">
        <v>314</v>
      </c>
      <c r="K297" t="str">
        <f t="shared" si="52"/>
        <v>insert into TRAIT (NAME, MESSAGE_CODE)
values ('Helmet', 'trait.helmet');</v>
      </c>
    </row>
    <row r="298" spans="2:11" x14ac:dyDescent="0.25">
      <c r="B298" t="s">
        <v>317</v>
      </c>
      <c r="C298" t="str">
        <f t="shared" si="51"/>
        <v>trait.lightarmor</v>
      </c>
      <c r="F298" t="s">
        <v>327</v>
      </c>
      <c r="K298" t="str">
        <f t="shared" si="52"/>
        <v>insert into TRAIT (NAME, MESSAGE_CODE)
values ('Light Armor', 'trait.lightarmor');</v>
      </c>
    </row>
    <row r="299" spans="2:11" x14ac:dyDescent="0.25">
      <c r="B299" t="s">
        <v>307</v>
      </c>
      <c r="C299" t="str">
        <f t="shared" si="51"/>
        <v>trait.magic</v>
      </c>
      <c r="F299" t="s">
        <v>307</v>
      </c>
      <c r="K299" t="str">
        <f t="shared" si="52"/>
        <v>insert into TRAIT (NAME, MESSAGE_CODE)
values ('Magic', 'trait.magic');</v>
      </c>
    </row>
    <row r="300" spans="2:11" x14ac:dyDescent="0.25">
      <c r="B300" t="s">
        <v>315</v>
      </c>
      <c r="C300" t="str">
        <f t="shared" si="51"/>
        <v>trait.ring</v>
      </c>
      <c r="F300" t="s">
        <v>315</v>
      </c>
      <c r="K300" t="str">
        <f t="shared" si="52"/>
        <v>insert into TRAIT (NAME, MESSAGE_CODE)
values ('Ring', 'trait.ring');</v>
      </c>
    </row>
    <row r="301" spans="2:11" x14ac:dyDescent="0.25">
      <c r="B301" t="s">
        <v>306</v>
      </c>
      <c r="C301" t="str">
        <f t="shared" si="51"/>
        <v>trait.rune</v>
      </c>
      <c r="F301" t="s">
        <v>306</v>
      </c>
      <c r="K301" t="str">
        <f t="shared" si="52"/>
        <v>insert into TRAIT (NAME, MESSAGE_CODE)
values ('Rune', 'trait.rune');</v>
      </c>
    </row>
    <row r="302" spans="2:11" x14ac:dyDescent="0.25">
      <c r="B302" t="s">
        <v>318</v>
      </c>
      <c r="C302" t="str">
        <f t="shared" si="51"/>
        <v>trait.shield</v>
      </c>
      <c r="F302" t="s">
        <v>318</v>
      </c>
      <c r="K302" t="str">
        <f t="shared" si="52"/>
        <v>insert into TRAIT (NAME, MESSAGE_CODE)
values ('Shield', 'trait.shield');</v>
      </c>
    </row>
    <row r="303" spans="2:11" x14ac:dyDescent="0.25">
      <c r="B303" t="s">
        <v>308</v>
      </c>
      <c r="C303" t="str">
        <f t="shared" si="51"/>
        <v>trait.staff</v>
      </c>
      <c r="F303" t="s">
        <v>308</v>
      </c>
      <c r="K303" t="str">
        <f t="shared" si="52"/>
        <v>insert into TRAIT (NAME, MESSAGE_CODE)
values ('Staff', 'trait.staff');</v>
      </c>
    </row>
    <row r="304" spans="2:11" x14ac:dyDescent="0.25">
      <c r="B304" t="s">
        <v>316</v>
      </c>
      <c r="C304" t="str">
        <f t="shared" si="51"/>
        <v>trait.trinket</v>
      </c>
      <c r="F304" t="s">
        <v>316</v>
      </c>
      <c r="K304" t="str">
        <f t="shared" si="52"/>
        <v>insert into TRAIT (NAME, MESSAGE_CODE)
values ('Trinket', 'trait.trinket');</v>
      </c>
    </row>
    <row r="305" spans="1:12" x14ac:dyDescent="0.25">
      <c r="B305" t="s">
        <v>325</v>
      </c>
      <c r="C305" t="str">
        <f t="shared" si="51"/>
        <v>trait.book</v>
      </c>
      <c r="F305" t="s">
        <v>325</v>
      </c>
      <c r="K305" t="str">
        <f t="shared" si="52"/>
        <v>insert into TRAIT (NAME, MESSAGE_CODE)
values ('Book', 'trait.book');</v>
      </c>
    </row>
    <row r="306" spans="1:12" x14ac:dyDescent="0.25">
      <c r="B306" t="s">
        <v>321</v>
      </c>
      <c r="C306" t="str">
        <f t="shared" si="51"/>
        <v>trait.item</v>
      </c>
      <c r="F306" t="s">
        <v>321</v>
      </c>
      <c r="K306" t="str">
        <f t="shared" si="52"/>
        <v>insert into TRAIT (NAME, MESSAGE_CODE)
values ('Item', 'trait.item');</v>
      </c>
    </row>
    <row r="307" spans="1:12" x14ac:dyDescent="0.25">
      <c r="B307" t="s">
        <v>322</v>
      </c>
      <c r="C307" t="str">
        <f t="shared" si="51"/>
        <v>trait.potion</v>
      </c>
      <c r="F307" t="s">
        <v>322</v>
      </c>
      <c r="K307" t="str">
        <f t="shared" si="52"/>
        <v>insert into TRAIT (NAME, MESSAGE_CODE)
values ('Potion', 'trait.potion');</v>
      </c>
    </row>
    <row r="308" spans="1:12" x14ac:dyDescent="0.25">
      <c r="B308" t="s">
        <v>323</v>
      </c>
      <c r="C308" t="str">
        <f t="shared" si="51"/>
        <v>trait.special</v>
      </c>
      <c r="F308" t="s">
        <v>323</v>
      </c>
      <c r="K308" t="str">
        <f t="shared" si="52"/>
        <v>insert into TRAIT (NAME, MESSAGE_CODE)
values ('Special', 'trait.special');</v>
      </c>
    </row>
    <row r="309" spans="1:12" x14ac:dyDescent="0.25">
      <c r="B309" s="2"/>
      <c r="C309" s="1"/>
    </row>
    <row r="310" spans="1:12" x14ac:dyDescent="0.25">
      <c r="A310" t="s">
        <v>58</v>
      </c>
      <c r="B310" s="2" t="s">
        <v>5</v>
      </c>
      <c r="C310" s="1" t="s">
        <v>6</v>
      </c>
      <c r="D310" t="s">
        <v>7</v>
      </c>
    </row>
    <row r="311" spans="1:12" x14ac:dyDescent="0.25">
      <c r="B311" s="4" t="s">
        <v>401</v>
      </c>
      <c r="C311" t="str">
        <f>LOWER(REPLACE(A$310,SEARCH("_",A$310),1,""))&amp;"."&amp;LOWER(B311)</f>
        <v>attacktype.melee</v>
      </c>
      <c r="D311" t="str">
        <f>LOWER(B311)&amp;".png"</f>
        <v>melee.png</v>
      </c>
      <c r="K311" t="str">
        <f>"insert into "&amp;A$310&amp;" ("&amp;B$310&amp;", "&amp;C$310&amp;", "&amp;D$310&amp;")
values ('"&amp;B311&amp;"', '"&amp;C311&amp;"',"&amp;IF(D311="","null","'"&amp;D311&amp;"'")&amp;");"</f>
        <v>insert into ATTACK_TYPE (NAME, MESSAGE_CODE, ICON)
values ('Melee', 'attacktype.melee','melee.png');</v>
      </c>
    </row>
    <row r="312" spans="1:12" x14ac:dyDescent="0.25">
      <c r="B312" s="4" t="s">
        <v>402</v>
      </c>
      <c r="C312" t="str">
        <f>LOWER(REPLACE(A$310,SEARCH("_",A$310),1,""))&amp;"."&amp;LOWER(B312)</f>
        <v>attacktype.ranged</v>
      </c>
      <c r="D312" t="str">
        <f t="shared" ref="D312" si="53">LOWER(B312)&amp;".png"</f>
        <v>ranged.png</v>
      </c>
      <c r="K312" t="str">
        <f>"insert into "&amp;A$310&amp;" ("&amp;B$310&amp;", "&amp;C$310&amp;", "&amp;D$310&amp;")
values ('"&amp;B312&amp;"', '"&amp;C312&amp;"',"&amp;IF(D312="","null","'"&amp;D312&amp;"'")&amp;");"</f>
        <v>insert into ATTACK_TYPE (NAME, MESSAGE_CODE, ICON)
values ('Ranged', 'attacktype.ranged','ranged.png');</v>
      </c>
    </row>
    <row r="314" spans="1:12" x14ac:dyDescent="0.25">
      <c r="A314" t="s">
        <v>384</v>
      </c>
      <c r="B314" s="2" t="s">
        <v>5</v>
      </c>
      <c r="C314" s="1" t="s">
        <v>6</v>
      </c>
      <c r="D314" t="s">
        <v>7</v>
      </c>
    </row>
    <row r="315" spans="1:12" x14ac:dyDescent="0.25">
      <c r="B315" s="4" t="s">
        <v>378</v>
      </c>
      <c r="C315" t="str">
        <f>LOWER(A$314)&amp;"."&amp;LOWER(F315)</f>
        <v>equipment.onehand</v>
      </c>
      <c r="D315" t="str">
        <f>LOWER(F315)&amp;".png"</f>
        <v>onehand.png</v>
      </c>
      <c r="F315" s="4" t="s">
        <v>382</v>
      </c>
      <c r="K315" t="str">
        <f>"insert into "&amp;A$314&amp;" ("&amp;B$314&amp;", "&amp;C$314&amp;", "&amp;D$314&amp;")
values ('"&amp;B315&amp;"', '"&amp;C315&amp;"','"&amp;D315&amp;"');"</f>
        <v>insert into EQUIPMENT (NAME, MESSAGE_CODE, ICON)
values ('One Hand', 'equipment.onehand','onehand.png');</v>
      </c>
    </row>
    <row r="316" spans="1:12" x14ac:dyDescent="0.25">
      <c r="B316" s="4" t="s">
        <v>379</v>
      </c>
      <c r="C316" t="str">
        <f>LOWER(A$314)&amp;"."&amp;LOWER(F316)</f>
        <v>equipment.twohands</v>
      </c>
      <c r="D316" t="str">
        <f>LOWER(F316)&amp;".png"</f>
        <v>twohands.png</v>
      </c>
      <c r="F316" s="4" t="s">
        <v>383</v>
      </c>
      <c r="K316" t="str">
        <f>"insert into "&amp;A$314&amp;" ("&amp;B$314&amp;", "&amp;C$314&amp;", "&amp;D$314&amp;")
values ('"&amp;B316&amp;"', '"&amp;C316&amp;"','"&amp;D316&amp;"');"</f>
        <v>insert into EQUIPMENT (NAME, MESSAGE_CODE, ICON)
values ('Two Hands', 'equipment.twohands','twohands.png');</v>
      </c>
    </row>
    <row r="317" spans="1:12" x14ac:dyDescent="0.25">
      <c r="B317" s="4" t="s">
        <v>380</v>
      </c>
      <c r="C317" t="str">
        <f>LOWER(A$314)&amp;"."&amp;LOWER(F317)</f>
        <v>equipment.armor</v>
      </c>
      <c r="D317" t="str">
        <f>LOWER(F317)&amp;".png"</f>
        <v>armor.png</v>
      </c>
      <c r="F317" s="4" t="s">
        <v>380</v>
      </c>
      <c r="K317" t="str">
        <f>"insert into "&amp;A$314&amp;" ("&amp;B$314&amp;", "&amp;C$314&amp;", "&amp;D$314&amp;")
values ('"&amp;B317&amp;"', '"&amp;C317&amp;"','"&amp;D317&amp;"');"</f>
        <v>insert into EQUIPMENT (NAME, MESSAGE_CODE, ICON)
values ('Armor', 'equipment.armor','armor.png');</v>
      </c>
    </row>
    <row r="318" spans="1:12" x14ac:dyDescent="0.25">
      <c r="B318" s="4" t="s">
        <v>381</v>
      </c>
      <c r="C318" t="str">
        <f>LOWER(A$314)&amp;"."&amp;LOWER(F318)</f>
        <v>equipment.other</v>
      </c>
      <c r="D318" t="str">
        <f>LOWER(F318)&amp;".png"</f>
        <v>other.png</v>
      </c>
      <c r="F318" s="4" t="s">
        <v>381</v>
      </c>
      <c r="K318" t="str">
        <f>"insert into "&amp;A$314&amp;" ("&amp;B$314&amp;", "&amp;C$314&amp;", "&amp;D$314&amp;")
values ('"&amp;B318&amp;"', '"&amp;C318&amp;"','"&amp;D318&amp;"');"</f>
        <v>insert into EQUIPMENT (NAME, MESSAGE_CODE, ICON)
values ('Other', 'equipment.other','other.png');</v>
      </c>
    </row>
    <row r="320" spans="1:12" x14ac:dyDescent="0.25">
      <c r="A320" t="s">
        <v>54</v>
      </c>
      <c r="B320" s="2" t="s">
        <v>5</v>
      </c>
      <c r="C320" s="1" t="s">
        <v>6</v>
      </c>
      <c r="D320" t="s">
        <v>43</v>
      </c>
      <c r="E320" t="s">
        <v>49</v>
      </c>
      <c r="F320" t="s">
        <v>58</v>
      </c>
      <c r="G320" t="s">
        <v>384</v>
      </c>
      <c r="H320" t="s">
        <v>46</v>
      </c>
      <c r="I320" t="s">
        <v>305</v>
      </c>
      <c r="J320" t="s">
        <v>63</v>
      </c>
      <c r="K320" t="s">
        <v>48</v>
      </c>
      <c r="L320" t="s">
        <v>44</v>
      </c>
    </row>
    <row r="321" spans="2:16" x14ac:dyDescent="0.25">
      <c r="B321" s="4" t="s">
        <v>385</v>
      </c>
      <c r="C321" t="str">
        <f>LOWER(A$320)&amp;"."&amp;LOWER(M321)</f>
        <v>item.ironlongsword</v>
      </c>
      <c r="D321" t="s">
        <v>65</v>
      </c>
      <c r="E321" t="s">
        <v>50</v>
      </c>
      <c r="F321" s="4" t="s">
        <v>401</v>
      </c>
      <c r="G321" s="4" t="s">
        <v>378</v>
      </c>
      <c r="I321" t="str">
        <f>LOWER(A$320)&amp;"."&amp;LOWER(M321)&amp;".rule"</f>
        <v>item.ironlongsword.rule</v>
      </c>
      <c r="J321">
        <v>1</v>
      </c>
      <c r="K321" t="s">
        <v>161</v>
      </c>
      <c r="L321" t="str">
        <f>LOWER(M321)&amp;".jpg"</f>
        <v>ironlongsword.jpg</v>
      </c>
      <c r="M321" s="4" t="s">
        <v>405</v>
      </c>
      <c r="N321">
        <f>LEN(C321)</f>
        <v>18</v>
      </c>
      <c r="O321">
        <f>LEN(I321)</f>
        <v>23</v>
      </c>
      <c r="P321" t="str">
        <f>"insert into "&amp;A$320&amp;" ("&amp;B$320&amp;", "&amp;C$320&amp;", "&amp;D$320&amp;", "&amp;E$320&amp;", "&amp;F$320&amp;", "&amp;G$320&amp;", "&amp;H$320&amp;", "&amp;I$320&amp;", "&amp;J$320&amp;", "&amp;K$320&amp;", "&amp;L$320&amp;")
values ('"&amp;B321&amp;"', '"&amp;C321&amp;"', '"&amp;D321&amp;"', '"&amp;E321&amp;"', "&amp;IF(F321="","null","'"&amp;F321&amp;"'")&amp;", '"&amp;G321&amp;"', "&amp;IF(H321="","null",H321)&amp;", '"&amp;I321&amp;"', "&amp;J321&amp;", "&amp;IF(K321="","null","'"&amp;K321&amp;"'")&amp;", '"&amp;L321&amp;"');"</f>
        <v>insert into ITEM (NAME, MESSAGE_CODE, EXPANSION, ITEM_TYPE, ATTACK_TYPE, EQUIPMENT, COST, RULE_CODE, COUNT, CLASS, IMAGE)
values ('Iron Longsword', 'item.ironlongsword', 'D2E', 'Class', 'Melee', 'One Hand', null, 'item.ironlongsword.rule', 1, 'Knight', 'ironlongsword.jpg');</v>
      </c>
    </row>
    <row r="322" spans="2:16" x14ac:dyDescent="0.25">
      <c r="B322" s="4" t="s">
        <v>403</v>
      </c>
      <c r="C322" t="str">
        <f t="shared" ref="C322:C385" si="54">LOWER(A$320)&amp;"."&amp;LOWER(M322)</f>
        <v>item.knightwoodenshield</v>
      </c>
      <c r="D322" t="s">
        <v>65</v>
      </c>
      <c r="E322" t="s">
        <v>50</v>
      </c>
      <c r="G322" s="4" t="s">
        <v>378</v>
      </c>
      <c r="I322" t="str">
        <f t="shared" ref="I322:I385" si="55">LOWER(A$320)&amp;"."&amp;LOWER(M322)&amp;".rule"</f>
        <v>item.knightwoodenshield.rule</v>
      </c>
      <c r="J322">
        <v>1</v>
      </c>
      <c r="K322" t="s">
        <v>161</v>
      </c>
      <c r="L322" t="str">
        <f t="shared" ref="L322:L385" si="56">LOWER(M322)&amp;".jpg"</f>
        <v>knightwoodenshield.jpg</v>
      </c>
      <c r="M322" s="4" t="s">
        <v>406</v>
      </c>
      <c r="N322">
        <f t="shared" ref="N322:N340" si="57">LEN(C322)</f>
        <v>23</v>
      </c>
      <c r="O322">
        <f t="shared" ref="O322:O340" si="58">LEN(I322)</f>
        <v>28</v>
      </c>
      <c r="P322" t="str">
        <f t="shared" ref="P322:P385" si="59">"insert into "&amp;A$320&amp;" ("&amp;B$320&amp;", "&amp;C$320&amp;", "&amp;D$320&amp;", "&amp;E$320&amp;", "&amp;F$320&amp;", "&amp;G$320&amp;", "&amp;H$320&amp;", "&amp;I$320&amp;", "&amp;J$320&amp;", "&amp;K$320&amp;", "&amp;L$320&amp;")
values ('"&amp;B322&amp;"', '"&amp;C322&amp;"', '"&amp;D322&amp;"', '"&amp;E322&amp;"', "&amp;IF(F322="","null","'"&amp;F322&amp;"'")&amp;", '"&amp;G322&amp;"', "&amp;IF(H322="","null",H322)&amp;", '"&amp;I322&amp;"', "&amp;J322&amp;", "&amp;IF(K322="","null","'"&amp;K322&amp;"'")&amp;", '"&amp;L322&amp;"');"</f>
        <v>insert into ITEM (NAME, MESSAGE_CODE, EXPANSION, ITEM_TYPE, ATTACK_TYPE, EQUIPMENT, COST, RULE_CODE, COUNT, CLASS, IMAGE)
values ('Knight Wooden Shield', 'item.knightwoodenshield', 'D2E', 'Class', null, 'One Hand', null, 'item.knightwoodenshield.rule', 1, 'Knight', 'knightwoodenshield.jpg');</v>
      </c>
    </row>
    <row r="323" spans="2:16" x14ac:dyDescent="0.25">
      <c r="B323" s="4" t="s">
        <v>386</v>
      </c>
      <c r="C323" t="str">
        <f t="shared" si="54"/>
        <v>item.chippedgreataxe</v>
      </c>
      <c r="D323" t="s">
        <v>65</v>
      </c>
      <c r="E323" t="s">
        <v>50</v>
      </c>
      <c r="F323" s="4" t="s">
        <v>401</v>
      </c>
      <c r="G323" s="4" t="s">
        <v>379</v>
      </c>
      <c r="I323" t="str">
        <f t="shared" si="55"/>
        <v>item.chippedgreataxe.rule</v>
      </c>
      <c r="J323">
        <v>1</v>
      </c>
      <c r="K323" t="s">
        <v>160</v>
      </c>
      <c r="L323" t="str">
        <f t="shared" si="56"/>
        <v>chippedgreataxe.jpg</v>
      </c>
      <c r="M323" s="4" t="s">
        <v>407</v>
      </c>
      <c r="N323">
        <f t="shared" si="57"/>
        <v>20</v>
      </c>
      <c r="O323">
        <f t="shared" si="58"/>
        <v>25</v>
      </c>
      <c r="P323" t="str">
        <f t="shared" si="59"/>
        <v>insert into ITEM (NAME, MESSAGE_CODE, EXPANSION, ITEM_TYPE, ATTACK_TYPE, EQUIPMENT, COST, RULE_CODE, COUNT, CLASS, IMAGE)
values ('Chipped Greataxe', 'item.chippedgreataxe', 'D2E', 'Class', 'Melee', 'Two Hands', null, 'item.chippedgreataxe.rule', 1, 'Berserker', 'chippedgreataxe.jpg');</v>
      </c>
    </row>
    <row r="324" spans="2:16" x14ac:dyDescent="0.25">
      <c r="B324" s="4" t="s">
        <v>387</v>
      </c>
      <c r="C324" t="str">
        <f t="shared" si="54"/>
        <v>item.ironmace</v>
      </c>
      <c r="D324" t="s">
        <v>65</v>
      </c>
      <c r="E324" t="s">
        <v>50</v>
      </c>
      <c r="F324" s="4" t="s">
        <v>401</v>
      </c>
      <c r="G324" s="4" t="s">
        <v>378</v>
      </c>
      <c r="I324" t="str">
        <f t="shared" si="55"/>
        <v>item.ironmace.rule</v>
      </c>
      <c r="J324">
        <v>1</v>
      </c>
      <c r="K324" t="s">
        <v>166</v>
      </c>
      <c r="L324" t="str">
        <f t="shared" si="56"/>
        <v>ironmace.jpg</v>
      </c>
      <c r="M324" s="4" t="s">
        <v>408</v>
      </c>
      <c r="N324">
        <f t="shared" si="57"/>
        <v>13</v>
      </c>
      <c r="O324">
        <f t="shared" si="58"/>
        <v>18</v>
      </c>
      <c r="P324" t="str">
        <f t="shared" si="59"/>
        <v>insert into ITEM (NAME, MESSAGE_CODE, EXPANSION, ITEM_TYPE, ATTACK_TYPE, EQUIPMENT, COST, RULE_CODE, COUNT, CLASS, IMAGE)
values ('Iron Mace', 'item.ironmace', 'D2E', 'Class', 'Melee', 'One Hand', null, 'item.ironmace.rule', 1, 'Disciple', 'ironmace.jpg');</v>
      </c>
    </row>
    <row r="325" spans="2:16" x14ac:dyDescent="0.25">
      <c r="B325" s="4" t="s">
        <v>404</v>
      </c>
      <c r="C325" t="str">
        <f t="shared" si="54"/>
        <v>item.disciplewoodenshield</v>
      </c>
      <c r="D325" t="s">
        <v>65</v>
      </c>
      <c r="E325" t="s">
        <v>50</v>
      </c>
      <c r="G325" s="4" t="s">
        <v>378</v>
      </c>
      <c r="I325" t="str">
        <f t="shared" si="55"/>
        <v>item.disciplewoodenshield.rule</v>
      </c>
      <c r="J325">
        <v>1</v>
      </c>
      <c r="K325" t="s">
        <v>166</v>
      </c>
      <c r="L325" t="str">
        <f t="shared" si="56"/>
        <v>disciplewoodenshield.jpg</v>
      </c>
      <c r="M325" s="4" t="s">
        <v>409</v>
      </c>
      <c r="N325">
        <f t="shared" si="57"/>
        <v>25</v>
      </c>
      <c r="O325">
        <f t="shared" si="58"/>
        <v>30</v>
      </c>
      <c r="P325" t="str">
        <f t="shared" si="59"/>
        <v>insert into ITEM (NAME, MESSAGE_CODE, EXPANSION, ITEM_TYPE, ATTACK_TYPE, EQUIPMENT, COST, RULE_CODE, COUNT, CLASS, IMAGE)
values ('Disciple Wooden Shield', 'item.disciplewoodenshield', 'D2E', 'Class', null, 'One Hand', null, 'item.disciplewoodenshield.rule', 1, 'Disciple', 'disciplewoodenshield.jpg');</v>
      </c>
    </row>
    <row r="326" spans="2:16" x14ac:dyDescent="0.25">
      <c r="B326" s="4" t="s">
        <v>388</v>
      </c>
      <c r="C326" t="str">
        <f t="shared" si="54"/>
        <v>item.oakstaff</v>
      </c>
      <c r="D326" t="s">
        <v>65</v>
      </c>
      <c r="E326" t="s">
        <v>50</v>
      </c>
      <c r="F326" s="4" t="s">
        <v>401</v>
      </c>
      <c r="G326" s="4" t="s">
        <v>379</v>
      </c>
      <c r="I326" t="str">
        <f t="shared" si="55"/>
        <v>item.oakstaff.rule</v>
      </c>
      <c r="J326">
        <v>1</v>
      </c>
      <c r="K326" t="s">
        <v>167</v>
      </c>
      <c r="L326" t="str">
        <f t="shared" si="56"/>
        <v>oakstaff.jpg</v>
      </c>
      <c r="M326" s="4" t="s">
        <v>410</v>
      </c>
      <c r="N326">
        <f t="shared" si="57"/>
        <v>13</v>
      </c>
      <c r="O326">
        <f t="shared" si="58"/>
        <v>18</v>
      </c>
      <c r="P326" t="str">
        <f t="shared" si="59"/>
        <v>insert into ITEM (NAME, MESSAGE_CODE, EXPANSION, ITEM_TYPE, ATTACK_TYPE, EQUIPMENT, COST, RULE_CODE, COUNT, CLASS, IMAGE)
values ('Oak Staff', 'item.oakstaff', 'D2E', 'Class', 'Melee', 'Two Hands', null, 'item.oakstaff.rule', 1, 'Spiritspeaker', 'oakstaff.jpg');</v>
      </c>
    </row>
    <row r="327" spans="2:16" x14ac:dyDescent="0.25">
      <c r="B327" s="4" t="s">
        <v>389</v>
      </c>
      <c r="C327" t="str">
        <f t="shared" si="54"/>
        <v>item.arcanebolt</v>
      </c>
      <c r="D327" t="s">
        <v>65</v>
      </c>
      <c r="E327" t="s">
        <v>50</v>
      </c>
      <c r="F327" s="4" t="s">
        <v>402</v>
      </c>
      <c r="G327" s="4" t="s">
        <v>379</v>
      </c>
      <c r="I327" t="str">
        <f t="shared" si="55"/>
        <v>item.arcanebolt.rule</v>
      </c>
      <c r="J327">
        <v>1</v>
      </c>
      <c r="K327" t="s">
        <v>164</v>
      </c>
      <c r="L327" t="str">
        <f t="shared" si="56"/>
        <v>arcanebolt.jpg</v>
      </c>
      <c r="M327" s="4" t="s">
        <v>411</v>
      </c>
      <c r="N327">
        <f t="shared" si="57"/>
        <v>15</v>
      </c>
      <c r="O327">
        <f t="shared" si="58"/>
        <v>20</v>
      </c>
      <c r="P327" t="str">
        <f t="shared" si="59"/>
        <v>insert into ITEM (NAME, MESSAGE_CODE, EXPANSION, ITEM_TYPE, ATTACK_TYPE, EQUIPMENT, COST, RULE_CODE, COUNT, CLASS, IMAGE)
values ('Arcane Bolt', 'item.arcanebolt', 'D2E', 'Class', 'Ranged', 'Two Hands', null, 'item.arcanebolt.rule', 1, 'Runemaster', 'arcanebolt.jpg');</v>
      </c>
    </row>
    <row r="328" spans="2:16" x14ac:dyDescent="0.25">
      <c r="B328" s="4" t="s">
        <v>425</v>
      </c>
      <c r="C328" t="str">
        <f t="shared" si="54"/>
        <v>item.reapersscythe</v>
      </c>
      <c r="D328" t="s">
        <v>65</v>
      </c>
      <c r="E328" t="s">
        <v>50</v>
      </c>
      <c r="F328" s="4" t="s">
        <v>402</v>
      </c>
      <c r="G328" s="4" t="s">
        <v>379</v>
      </c>
      <c r="I328" t="str">
        <f t="shared" si="55"/>
        <v>item.reapersscythe.rule</v>
      </c>
      <c r="J328">
        <v>1</v>
      </c>
      <c r="K328" t="s">
        <v>165</v>
      </c>
      <c r="L328" t="str">
        <f t="shared" si="56"/>
        <v>reapersscythe.jpg</v>
      </c>
      <c r="M328" s="4" t="s">
        <v>412</v>
      </c>
      <c r="N328">
        <f t="shared" si="57"/>
        <v>18</v>
      </c>
      <c r="O328">
        <f t="shared" si="58"/>
        <v>23</v>
      </c>
      <c r="P328" t="str">
        <f t="shared" si="59"/>
        <v>insert into ITEM (NAME, MESSAGE_CODE, EXPANSION, ITEM_TYPE, ATTACK_TYPE, EQUIPMENT, COST, RULE_CODE, COUNT, CLASS, IMAGE)
values ('Reaper''s Scythe', 'item.reapersscythe', 'D2E', 'Class', 'Ranged', 'Two Hands', null, 'item.reapersscythe.rule', 1, 'Necromancer', 'reapersscythe.jpg');</v>
      </c>
    </row>
    <row r="329" spans="2:16" x14ac:dyDescent="0.25">
      <c r="B329" s="4" t="s">
        <v>390</v>
      </c>
      <c r="C329" t="str">
        <f t="shared" si="54"/>
        <v>item.yewshortbow</v>
      </c>
      <c r="D329" t="s">
        <v>65</v>
      </c>
      <c r="E329" t="s">
        <v>50</v>
      </c>
      <c r="F329" s="4" t="s">
        <v>402</v>
      </c>
      <c r="G329" s="4" t="s">
        <v>379</v>
      </c>
      <c r="I329" t="str">
        <f t="shared" si="55"/>
        <v>item.yewshortbow.rule</v>
      </c>
      <c r="J329">
        <v>1</v>
      </c>
      <c r="K329" t="s">
        <v>163</v>
      </c>
      <c r="L329" t="str">
        <f t="shared" si="56"/>
        <v>yewshortbow.jpg</v>
      </c>
      <c r="M329" s="4" t="s">
        <v>413</v>
      </c>
      <c r="N329">
        <f t="shared" si="57"/>
        <v>16</v>
      </c>
      <c r="O329">
        <f t="shared" si="58"/>
        <v>21</v>
      </c>
      <c r="P329" t="str">
        <f t="shared" si="59"/>
        <v>insert into ITEM (NAME, MESSAGE_CODE, EXPANSION, ITEM_TYPE, ATTACK_TYPE, EQUIPMENT, COST, RULE_CODE, COUNT, CLASS, IMAGE)
values ('Yew Shortbow', 'item.yewshortbow', 'D2E', 'Class', 'Ranged', 'Two Hands', null, 'item.yewshortbow.rule', 1, 'Wildlander', 'yewshortbow.jpg');</v>
      </c>
    </row>
    <row r="330" spans="2:16" x14ac:dyDescent="0.25">
      <c r="B330" s="4" t="s">
        <v>391</v>
      </c>
      <c r="C330" t="str">
        <f t="shared" si="54"/>
        <v>item.throwingknives</v>
      </c>
      <c r="D330" t="s">
        <v>65</v>
      </c>
      <c r="E330" t="s">
        <v>50</v>
      </c>
      <c r="F330" s="4" t="s">
        <v>402</v>
      </c>
      <c r="G330" s="4" t="s">
        <v>378</v>
      </c>
      <c r="I330" t="str">
        <f t="shared" si="55"/>
        <v>item.throwingknives.rule</v>
      </c>
      <c r="J330">
        <v>1</v>
      </c>
      <c r="K330" t="s">
        <v>162</v>
      </c>
      <c r="L330" t="str">
        <f t="shared" si="56"/>
        <v>throwingknives.jpg</v>
      </c>
      <c r="M330" s="4" t="s">
        <v>414</v>
      </c>
      <c r="N330">
        <f t="shared" si="57"/>
        <v>19</v>
      </c>
      <c r="O330">
        <f t="shared" si="58"/>
        <v>24</v>
      </c>
      <c r="P330" t="str">
        <f t="shared" si="59"/>
        <v>insert into ITEM (NAME, MESSAGE_CODE, EXPANSION, ITEM_TYPE, ATTACK_TYPE, EQUIPMENT, COST, RULE_CODE, COUNT, CLASS, IMAGE)
values ('Throwing Knives', 'item.throwingknives', 'D2E', 'Class', 'Ranged', 'One Hand', null, 'item.throwingknives.rule', 1, 'Thief', 'throwingknives.jpg');</v>
      </c>
    </row>
    <row r="331" spans="2:16" x14ac:dyDescent="0.25">
      <c r="B331" s="4" t="s">
        <v>560</v>
      </c>
      <c r="C331" t="str">
        <f t="shared" si="54"/>
        <v>item.thiefluckycharm</v>
      </c>
      <c r="D331" t="s">
        <v>65</v>
      </c>
      <c r="E331" t="s">
        <v>50</v>
      </c>
      <c r="G331" s="4" t="s">
        <v>381</v>
      </c>
      <c r="I331" t="str">
        <f t="shared" si="55"/>
        <v>item.thiefluckycharm.rule</v>
      </c>
      <c r="J331">
        <v>1</v>
      </c>
      <c r="K331" t="s">
        <v>162</v>
      </c>
      <c r="L331" t="str">
        <f t="shared" si="56"/>
        <v>thiefluckycharm.jpg</v>
      </c>
      <c r="M331" s="4" t="s">
        <v>561</v>
      </c>
      <c r="N331">
        <f t="shared" si="57"/>
        <v>20</v>
      </c>
      <c r="O331">
        <f t="shared" si="58"/>
        <v>25</v>
      </c>
      <c r="P331" t="str">
        <f t="shared" si="59"/>
        <v>insert into ITEM (NAME, MESSAGE_CODE, EXPANSION, ITEM_TYPE, ATTACK_TYPE, EQUIPMENT, COST, RULE_CODE, COUNT, CLASS, IMAGE)
values ('Thief Lucky Charm', 'item.thiefluckycharm', 'D2E', 'Class', null, 'Other', null, 'item.thiefluckycharm.rule', 1, 'Thief', 'thiefluckycharm.jpg');</v>
      </c>
    </row>
    <row r="332" spans="2:16" x14ac:dyDescent="0.25">
      <c r="B332" s="4" t="s">
        <v>393</v>
      </c>
      <c r="C332" t="str">
        <f t="shared" si="54"/>
        <v>item.worngreatsword</v>
      </c>
      <c r="D332" t="s">
        <v>73</v>
      </c>
      <c r="E332" t="s">
        <v>50</v>
      </c>
      <c r="F332" s="4" t="s">
        <v>401</v>
      </c>
      <c r="G332" s="4" t="s">
        <v>379</v>
      </c>
      <c r="I332" t="str">
        <f t="shared" si="55"/>
        <v>item.worngreatsword.rule</v>
      </c>
      <c r="J332">
        <v>1</v>
      </c>
      <c r="K332" t="s">
        <v>168</v>
      </c>
      <c r="L332" t="str">
        <f t="shared" si="56"/>
        <v>worngreatsword.jpg</v>
      </c>
      <c r="M332" s="4" t="s">
        <v>416</v>
      </c>
      <c r="N332">
        <f t="shared" si="57"/>
        <v>19</v>
      </c>
      <c r="O332">
        <f t="shared" si="58"/>
        <v>24</v>
      </c>
      <c r="P332" t="str">
        <f t="shared" si="59"/>
        <v>insert into ITEM (NAME, MESSAGE_CODE, EXPANSION, ITEM_TYPE, ATTACK_TYPE, EQUIPMENT, COST, RULE_CODE, COUNT, CLASS, IMAGE)
values ('Worn Greatsword', 'item.worngreatsword', 'LotW', 'Class', 'Melee', 'Two Hands', null, 'item.worngreatsword.rule', 1, 'Champion', 'worngreatsword.jpg');</v>
      </c>
    </row>
    <row r="333" spans="2:16" x14ac:dyDescent="0.25">
      <c r="B333" s="4" t="s">
        <v>394</v>
      </c>
      <c r="C333" t="str">
        <f t="shared" si="54"/>
        <v>item.hornofcourage</v>
      </c>
      <c r="D333" t="s">
        <v>73</v>
      </c>
      <c r="E333" t="s">
        <v>50</v>
      </c>
      <c r="G333" s="4" t="s">
        <v>381</v>
      </c>
      <c r="I333" t="str">
        <f t="shared" si="55"/>
        <v>item.hornofcourage.rule</v>
      </c>
      <c r="J333">
        <v>1</v>
      </c>
      <c r="K333" t="s">
        <v>168</v>
      </c>
      <c r="L333" t="str">
        <f t="shared" si="56"/>
        <v>hornofcourage.jpg</v>
      </c>
      <c r="M333" s="4" t="s">
        <v>417</v>
      </c>
      <c r="N333">
        <f t="shared" si="57"/>
        <v>18</v>
      </c>
      <c r="O333">
        <f t="shared" si="58"/>
        <v>23</v>
      </c>
      <c r="P333" t="str">
        <f t="shared" si="59"/>
        <v>insert into ITEM (NAME, MESSAGE_CODE, EXPANSION, ITEM_TYPE, ATTACK_TYPE, EQUIPMENT, COST, RULE_CODE, COUNT, CLASS, IMAGE)
values ('Horn of Courage', 'item.hornofcourage', 'LotW', 'Class', null, 'Other', null, 'item.hornofcourage.rule', 1, 'Champion', 'hornofcourage.jpg');</v>
      </c>
    </row>
    <row r="334" spans="2:16" x14ac:dyDescent="0.25">
      <c r="B334" s="4" t="s">
        <v>395</v>
      </c>
      <c r="C334" t="str">
        <f t="shared" si="54"/>
        <v>item.stasisrune</v>
      </c>
      <c r="D334" t="s">
        <v>73</v>
      </c>
      <c r="E334" t="s">
        <v>50</v>
      </c>
      <c r="F334" s="4" t="s">
        <v>402</v>
      </c>
      <c r="G334" s="4" t="s">
        <v>379</v>
      </c>
      <c r="I334" t="str">
        <f t="shared" si="55"/>
        <v>item.stasisrune.rule</v>
      </c>
      <c r="J334">
        <v>1</v>
      </c>
      <c r="K334" t="s">
        <v>169</v>
      </c>
      <c r="L334" t="str">
        <f t="shared" si="56"/>
        <v>stasisrune.jpg</v>
      </c>
      <c r="M334" s="4" t="s">
        <v>418</v>
      </c>
      <c r="N334">
        <f t="shared" si="57"/>
        <v>15</v>
      </c>
      <c r="O334">
        <f t="shared" si="58"/>
        <v>20</v>
      </c>
      <c r="P334" t="str">
        <f t="shared" si="59"/>
        <v>insert into ITEM (NAME, MESSAGE_CODE, EXPANSION, ITEM_TYPE, ATTACK_TYPE, EQUIPMENT, COST, RULE_CODE, COUNT, CLASS, IMAGE)
values ('Stasis Rune', 'item.stasisrune', 'LotW', 'Class', 'Ranged', 'Two Hands', null, 'item.stasisrune.rule', 1, 'Geomancer', 'stasisrune.jpg');</v>
      </c>
    </row>
    <row r="335" spans="2:16" x14ac:dyDescent="0.25">
      <c r="B335" s="4" t="s">
        <v>426</v>
      </c>
      <c r="C335" t="str">
        <f t="shared" si="54"/>
        <v>item.thedeadmanscompass</v>
      </c>
      <c r="D335" t="s">
        <v>66</v>
      </c>
      <c r="E335" t="s">
        <v>50</v>
      </c>
      <c r="G335" s="4" t="s">
        <v>381</v>
      </c>
      <c r="I335" t="str">
        <f t="shared" si="55"/>
        <v>item.thedeadmanscompass.rule</v>
      </c>
      <c r="J335">
        <v>1</v>
      </c>
      <c r="K335" t="s">
        <v>171</v>
      </c>
      <c r="L335" t="str">
        <f t="shared" si="56"/>
        <v>thedeadmanscompass.jpg</v>
      </c>
      <c r="M335" s="4" t="s">
        <v>419</v>
      </c>
      <c r="N335">
        <f t="shared" si="57"/>
        <v>23</v>
      </c>
      <c r="O335">
        <f t="shared" si="58"/>
        <v>28</v>
      </c>
      <c r="P335" t="str">
        <f t="shared" si="59"/>
        <v>insert into ITEM (NAME, MESSAGE_CODE, EXPANSION, ITEM_TYPE, ATTACK_TYPE, EQUIPMENT, COST, RULE_CODE, COUNT, CLASS, IMAGE)
values ('The Dead Man''s Compass', 'item.thedeadmanscompass', 'LoR', 'Class', null, 'Other', null, 'item.thedeadmanscompass.rule', 1, 'Treasure Hunter', 'thedeadmanscompass.jpg');</v>
      </c>
    </row>
    <row r="336" spans="2:16" x14ac:dyDescent="0.25">
      <c r="B336" s="4" t="s">
        <v>396</v>
      </c>
      <c r="C336" t="str">
        <f t="shared" si="54"/>
        <v>item.leatherwhip</v>
      </c>
      <c r="D336" t="s">
        <v>66</v>
      </c>
      <c r="E336" t="s">
        <v>50</v>
      </c>
      <c r="F336" s="4" t="s">
        <v>401</v>
      </c>
      <c r="G336" s="4" t="s">
        <v>378</v>
      </c>
      <c r="I336" t="str">
        <f t="shared" si="55"/>
        <v>item.leatherwhip.rule</v>
      </c>
      <c r="J336">
        <v>1</v>
      </c>
      <c r="K336" t="s">
        <v>171</v>
      </c>
      <c r="L336" t="str">
        <f t="shared" si="56"/>
        <v>leatherwhip.jpg</v>
      </c>
      <c r="M336" s="4" t="s">
        <v>420</v>
      </c>
      <c r="N336">
        <f t="shared" si="57"/>
        <v>16</v>
      </c>
      <c r="O336">
        <f t="shared" si="58"/>
        <v>21</v>
      </c>
      <c r="P336" t="str">
        <f t="shared" si="59"/>
        <v>insert into ITEM (NAME, MESSAGE_CODE, EXPANSION, ITEM_TYPE, ATTACK_TYPE, EQUIPMENT, COST, RULE_CODE, COUNT, CLASS, IMAGE)
values ('Leather Whip', 'item.leatherwhip', 'LoR', 'Class', 'Melee', 'One Hand', null, 'item.leatherwhip.rule', 1, 'Treasure Hunter', 'leatherwhip.jpg');</v>
      </c>
    </row>
    <row r="337" spans="2:16" x14ac:dyDescent="0.25">
      <c r="B337" s="4" t="s">
        <v>397</v>
      </c>
      <c r="C337" t="str">
        <f t="shared" si="54"/>
        <v>item.smokingvials</v>
      </c>
      <c r="D337" t="s">
        <v>66</v>
      </c>
      <c r="E337" t="s">
        <v>50</v>
      </c>
      <c r="F337" s="4" t="s">
        <v>402</v>
      </c>
      <c r="G337" s="4" t="s">
        <v>378</v>
      </c>
      <c r="I337" t="str">
        <f t="shared" si="55"/>
        <v>item.smokingvials.rule</v>
      </c>
      <c r="J337">
        <v>1</v>
      </c>
      <c r="K337" t="s">
        <v>173</v>
      </c>
      <c r="L337" t="str">
        <f t="shared" si="56"/>
        <v>smokingvials.jpg</v>
      </c>
      <c r="M337" s="4" t="s">
        <v>421</v>
      </c>
      <c r="N337">
        <f t="shared" si="57"/>
        <v>17</v>
      </c>
      <c r="O337">
        <f t="shared" si="58"/>
        <v>22</v>
      </c>
      <c r="P337" t="str">
        <f t="shared" si="59"/>
        <v>insert into ITEM (NAME, MESSAGE_CODE, EXPANSION, ITEM_TYPE, ATTACK_TYPE, EQUIPMENT, COST, RULE_CODE, COUNT, CLASS, IMAGE)
values ('Smoking Vials', 'item.smokingvials', 'LoR', 'Class', 'Ranged', 'One Hand', null, 'item.smokingvials.rule', 1, 'Apothecary', 'smokingvials.jpg');</v>
      </c>
    </row>
    <row r="338" spans="2:16" x14ac:dyDescent="0.25">
      <c r="B338" s="4" t="s">
        <v>398</v>
      </c>
      <c r="C338" t="str">
        <f t="shared" si="54"/>
        <v>item.huntingspear</v>
      </c>
      <c r="D338" t="s">
        <v>66</v>
      </c>
      <c r="E338" t="s">
        <v>50</v>
      </c>
      <c r="F338" s="4" t="s">
        <v>401</v>
      </c>
      <c r="G338" s="4" t="s">
        <v>378</v>
      </c>
      <c r="I338" t="str">
        <f t="shared" si="55"/>
        <v>item.huntingspear.rule</v>
      </c>
      <c r="J338">
        <v>1</v>
      </c>
      <c r="K338" t="s">
        <v>170</v>
      </c>
      <c r="L338" t="str">
        <f t="shared" si="56"/>
        <v>huntingspear.jpg</v>
      </c>
      <c r="M338" s="4" t="s">
        <v>422</v>
      </c>
      <c r="N338">
        <f t="shared" si="57"/>
        <v>17</v>
      </c>
      <c r="O338">
        <f t="shared" si="58"/>
        <v>22</v>
      </c>
      <c r="P338" t="str">
        <f t="shared" si="59"/>
        <v>insert into ITEM (NAME, MESSAGE_CODE, EXPANSION, ITEM_TYPE, ATTACK_TYPE, EQUIPMENT, COST, RULE_CODE, COUNT, CLASS, IMAGE)
values ('Hunting Spear', 'item.huntingspear', 'LoR', 'Class', 'Melee', 'One Hand', null, 'item.huntingspear.rule', 1, 'Beastmaster', 'huntingspear.jpg');</v>
      </c>
    </row>
    <row r="339" spans="2:16" x14ac:dyDescent="0.25">
      <c r="B339" s="4" t="s">
        <v>399</v>
      </c>
      <c r="C339" t="str">
        <f t="shared" si="54"/>
        <v>item.skinningknife</v>
      </c>
      <c r="D339" t="s">
        <v>66</v>
      </c>
      <c r="E339" t="s">
        <v>50</v>
      </c>
      <c r="F339" s="4" t="s">
        <v>401</v>
      </c>
      <c r="G339" s="4" t="s">
        <v>378</v>
      </c>
      <c r="I339" t="str">
        <f t="shared" si="55"/>
        <v>item.skinningknife.rule</v>
      </c>
      <c r="J339">
        <v>1</v>
      </c>
      <c r="K339" t="s">
        <v>170</v>
      </c>
      <c r="L339" t="str">
        <f t="shared" si="56"/>
        <v>skinningknife.jpg</v>
      </c>
      <c r="M339" s="4" t="s">
        <v>423</v>
      </c>
      <c r="N339">
        <f t="shared" si="57"/>
        <v>18</v>
      </c>
      <c r="O339">
        <f t="shared" si="58"/>
        <v>23</v>
      </c>
      <c r="P339" t="str">
        <f t="shared" si="59"/>
        <v>insert into ITEM (NAME, MESSAGE_CODE, EXPANSION, ITEM_TYPE, ATTACK_TYPE, EQUIPMENT, COST, RULE_CODE, COUNT, CLASS, IMAGE)
values ('Skinning Knife', 'item.skinningknife', 'LoR', 'Class', 'Melee', 'One Hand', null, 'item.skinningknife.rule', 1, 'Beastmaster', 'skinningknife.jpg');</v>
      </c>
    </row>
    <row r="340" spans="2:16" x14ac:dyDescent="0.25">
      <c r="B340" s="4" t="s">
        <v>400</v>
      </c>
      <c r="C340" t="str">
        <f t="shared" si="54"/>
        <v>item.staffofthegrave</v>
      </c>
      <c r="D340" t="s">
        <v>66</v>
      </c>
      <c r="E340" t="s">
        <v>50</v>
      </c>
      <c r="F340" s="4" t="s">
        <v>402</v>
      </c>
      <c r="G340" s="4" t="s">
        <v>379</v>
      </c>
      <c r="I340" t="str">
        <f t="shared" si="55"/>
        <v>item.staffofthegrave.rule</v>
      </c>
      <c r="J340">
        <v>1</v>
      </c>
      <c r="K340" t="s">
        <v>172</v>
      </c>
      <c r="L340" t="str">
        <f t="shared" si="56"/>
        <v>staffofthegrave.jpg</v>
      </c>
      <c r="M340" s="4" t="s">
        <v>424</v>
      </c>
      <c r="N340">
        <f t="shared" si="57"/>
        <v>20</v>
      </c>
      <c r="O340">
        <f t="shared" si="58"/>
        <v>25</v>
      </c>
      <c r="P340" t="str">
        <f t="shared" si="59"/>
        <v>insert into ITEM (NAME, MESSAGE_CODE, EXPANSION, ITEM_TYPE, ATTACK_TYPE, EQUIPMENT, COST, RULE_CODE, COUNT, CLASS, IMAGE)
values ('Staff of the Grave', 'item.staffofthegrave', 'LoR', 'Class', 'Ranged', 'Two Hands', null, 'item.staffofthegrave.rule', 1, 'Hexer', 'staffofthegrave.jpg');</v>
      </c>
    </row>
    <row r="341" spans="2:16" x14ac:dyDescent="0.25">
      <c r="B341" s="4" t="s">
        <v>427</v>
      </c>
      <c r="C341" t="str">
        <f t="shared" si="54"/>
        <v>item.ironbattleaxe</v>
      </c>
      <c r="D341" t="s">
        <v>65</v>
      </c>
      <c r="E341" t="s">
        <v>52</v>
      </c>
      <c r="F341" s="4" t="s">
        <v>401</v>
      </c>
      <c r="G341" s="4" t="s">
        <v>379</v>
      </c>
      <c r="H341">
        <v>100</v>
      </c>
      <c r="I341" t="str">
        <f t="shared" si="55"/>
        <v>item.ironbattleaxe.rule</v>
      </c>
      <c r="J341">
        <v>1</v>
      </c>
      <c r="L341" t="str">
        <f t="shared" si="56"/>
        <v>ironbattleaxe.jpg</v>
      </c>
      <c r="M341" s="4" t="s">
        <v>459</v>
      </c>
      <c r="N341">
        <f t="shared" ref="N341:N373" si="60">LEN(C341)</f>
        <v>18</v>
      </c>
      <c r="O341">
        <f t="shared" ref="O341:O373" si="61">LEN(I341)</f>
        <v>23</v>
      </c>
      <c r="P341" t="str">
        <f t="shared" si="59"/>
        <v>insert into ITEM (NAME, MESSAGE_CODE, EXPANSION, ITEM_TYPE, ATTACK_TYPE, EQUIPMENT, COST, RULE_CODE, COUNT, CLASS, IMAGE)
values ('Iron Battleaxe', 'item.ironbattleaxe', 'D2E', 'Act1', 'Melee', 'Two Hands', 100, 'item.ironbattleaxe.rule', 1, null, 'ironbattleaxe.jpg');</v>
      </c>
    </row>
    <row r="342" spans="2:16" x14ac:dyDescent="0.25">
      <c r="B342" s="4" t="s">
        <v>428</v>
      </c>
      <c r="C342" t="str">
        <f t="shared" si="54"/>
        <v>item.steelbroadsword</v>
      </c>
      <c r="D342" t="s">
        <v>65</v>
      </c>
      <c r="E342" t="s">
        <v>52</v>
      </c>
      <c r="F342" s="4" t="s">
        <v>401</v>
      </c>
      <c r="G342" s="4" t="s">
        <v>378</v>
      </c>
      <c r="H342">
        <v>100</v>
      </c>
      <c r="I342" t="str">
        <f t="shared" si="55"/>
        <v>item.steelbroadsword.rule</v>
      </c>
      <c r="J342">
        <v>1</v>
      </c>
      <c r="L342" t="str">
        <f t="shared" si="56"/>
        <v>steelbroadsword.jpg</v>
      </c>
      <c r="M342" s="4" t="s">
        <v>460</v>
      </c>
      <c r="N342">
        <f t="shared" si="60"/>
        <v>20</v>
      </c>
      <c r="O342">
        <f t="shared" si="61"/>
        <v>25</v>
      </c>
      <c r="P342" t="str">
        <f t="shared" si="59"/>
        <v>insert into ITEM (NAME, MESSAGE_CODE, EXPANSION, ITEM_TYPE, ATTACK_TYPE, EQUIPMENT, COST, RULE_CODE, COUNT, CLASS, IMAGE)
values ('Steel Broadsword', 'item.steelbroadsword', 'D2E', 'Act1', 'Melee', 'One Hand', 100, 'item.steelbroadsword.rule', 1, null, 'steelbroadsword.jpg');</v>
      </c>
    </row>
    <row r="343" spans="2:16" x14ac:dyDescent="0.25">
      <c r="B343" s="4" t="s">
        <v>429</v>
      </c>
      <c r="C343" t="str">
        <f t="shared" si="54"/>
        <v>item.lighthammer</v>
      </c>
      <c r="D343" t="s">
        <v>65</v>
      </c>
      <c r="E343" t="s">
        <v>52</v>
      </c>
      <c r="F343" s="4" t="s">
        <v>401</v>
      </c>
      <c r="G343" s="4" t="s">
        <v>378</v>
      </c>
      <c r="H343">
        <v>75</v>
      </c>
      <c r="I343" t="str">
        <f t="shared" si="55"/>
        <v>item.lighthammer.rule</v>
      </c>
      <c r="J343">
        <v>1</v>
      </c>
      <c r="L343" t="str">
        <f t="shared" si="56"/>
        <v>lighthammer.jpg</v>
      </c>
      <c r="M343" s="4" t="s">
        <v>461</v>
      </c>
      <c r="N343">
        <f t="shared" si="60"/>
        <v>16</v>
      </c>
      <c r="O343">
        <f t="shared" si="61"/>
        <v>21</v>
      </c>
      <c r="P343" t="str">
        <f t="shared" si="59"/>
        <v>insert into ITEM (NAME, MESSAGE_CODE, EXPANSION, ITEM_TYPE, ATTACK_TYPE, EQUIPMENT, COST, RULE_CODE, COUNT, CLASS, IMAGE)
values ('Light Hammer', 'item.lighthammer', 'D2E', 'Act1', 'Melee', 'One Hand', 75, 'item.lighthammer.rule', 1, null, 'lighthammer.jpg');</v>
      </c>
    </row>
    <row r="344" spans="2:16" x14ac:dyDescent="0.25">
      <c r="B344" s="4" t="s">
        <v>430</v>
      </c>
      <c r="C344" t="str">
        <f t="shared" si="54"/>
        <v>item.ironspear</v>
      </c>
      <c r="D344" t="s">
        <v>65</v>
      </c>
      <c r="E344" t="s">
        <v>52</v>
      </c>
      <c r="F344" s="4" t="s">
        <v>401</v>
      </c>
      <c r="G344" s="4" t="s">
        <v>378</v>
      </c>
      <c r="H344">
        <v>75</v>
      </c>
      <c r="I344" t="str">
        <f t="shared" si="55"/>
        <v>item.ironspear.rule</v>
      </c>
      <c r="J344">
        <v>1</v>
      </c>
      <c r="L344" t="str">
        <f t="shared" si="56"/>
        <v>ironspear.jpg</v>
      </c>
      <c r="M344" s="4" t="s">
        <v>462</v>
      </c>
      <c r="N344">
        <f t="shared" si="60"/>
        <v>14</v>
      </c>
      <c r="O344">
        <f t="shared" si="61"/>
        <v>19</v>
      </c>
      <c r="P344" t="str">
        <f t="shared" si="59"/>
        <v>insert into ITEM (NAME, MESSAGE_CODE, EXPANSION, ITEM_TYPE, ATTACK_TYPE, EQUIPMENT, COST, RULE_CODE, COUNT, CLASS, IMAGE)
values ('Iron Spear', 'item.ironspear', 'D2E', 'Act1', 'Melee', 'One Hand', 75, 'item.ironspear.rule', 1, null, 'ironspear.jpg');</v>
      </c>
    </row>
    <row r="345" spans="2:16" x14ac:dyDescent="0.25">
      <c r="B345" s="4" t="s">
        <v>431</v>
      </c>
      <c r="C345" t="str">
        <f t="shared" si="54"/>
        <v>item.magicstaff</v>
      </c>
      <c r="D345" t="s">
        <v>65</v>
      </c>
      <c r="E345" t="s">
        <v>52</v>
      </c>
      <c r="F345" s="4" t="s">
        <v>402</v>
      </c>
      <c r="G345" s="4" t="s">
        <v>379</v>
      </c>
      <c r="H345">
        <v>150</v>
      </c>
      <c r="I345" t="str">
        <f t="shared" si="55"/>
        <v>item.magicstaff.rule</v>
      </c>
      <c r="J345">
        <v>1</v>
      </c>
      <c r="L345" t="str">
        <f t="shared" si="56"/>
        <v>magicstaff.jpg</v>
      </c>
      <c r="M345" s="4" t="s">
        <v>463</v>
      </c>
      <c r="N345">
        <f t="shared" si="60"/>
        <v>15</v>
      </c>
      <c r="O345">
        <f t="shared" si="61"/>
        <v>20</v>
      </c>
      <c r="P345" t="str">
        <f t="shared" si="59"/>
        <v>insert into ITEM (NAME, MESSAGE_CODE, EXPANSION, ITEM_TYPE, ATTACK_TYPE, EQUIPMENT, COST, RULE_CODE, COUNT, CLASS, IMAGE)
values ('Magic Staff', 'item.magicstaff', 'D2E', 'Act1', 'Ranged', 'Two Hands', 150, 'item.magicstaff.rule', 1, null, 'magicstaff.jpg');</v>
      </c>
    </row>
    <row r="346" spans="2:16" x14ac:dyDescent="0.25">
      <c r="B346" s="4" t="s">
        <v>432</v>
      </c>
      <c r="C346" t="str">
        <f t="shared" si="54"/>
        <v>item.immolation</v>
      </c>
      <c r="D346" t="s">
        <v>65</v>
      </c>
      <c r="E346" t="s">
        <v>52</v>
      </c>
      <c r="F346" s="4" t="s">
        <v>402</v>
      </c>
      <c r="G346" s="4" t="s">
        <v>379</v>
      </c>
      <c r="H346">
        <v>150</v>
      </c>
      <c r="I346" t="str">
        <f t="shared" si="55"/>
        <v>item.immolation.rule</v>
      </c>
      <c r="J346">
        <v>1</v>
      </c>
      <c r="L346" t="str">
        <f t="shared" si="56"/>
        <v>immolation.jpg</v>
      </c>
      <c r="M346" s="4" t="s">
        <v>432</v>
      </c>
      <c r="N346">
        <f t="shared" si="60"/>
        <v>15</v>
      </c>
      <c r="O346">
        <f t="shared" si="61"/>
        <v>20</v>
      </c>
      <c r="P346" t="str">
        <f t="shared" si="59"/>
        <v>insert into ITEM (NAME, MESSAGE_CODE, EXPANSION, ITEM_TYPE, ATTACK_TYPE, EQUIPMENT, COST, RULE_CODE, COUNT, CLASS, IMAGE)
values ('Immolation', 'item.immolation', 'D2E', 'Act1', 'Ranged', 'Two Hands', 150, 'item.immolation.rule', 1, null, 'immolation.jpg');</v>
      </c>
    </row>
    <row r="347" spans="2:16" x14ac:dyDescent="0.25">
      <c r="B347" s="4" t="s">
        <v>433</v>
      </c>
      <c r="C347" t="str">
        <f t="shared" si="54"/>
        <v>item.sunburst</v>
      </c>
      <c r="D347" t="s">
        <v>65</v>
      </c>
      <c r="E347" t="s">
        <v>52</v>
      </c>
      <c r="F347" s="4" t="s">
        <v>402</v>
      </c>
      <c r="G347" s="4" t="s">
        <v>379</v>
      </c>
      <c r="H347">
        <v>125</v>
      </c>
      <c r="I347" t="str">
        <f t="shared" si="55"/>
        <v>item.sunburst.rule</v>
      </c>
      <c r="J347">
        <v>1</v>
      </c>
      <c r="L347" t="str">
        <f t="shared" si="56"/>
        <v>sunburst.jpg</v>
      </c>
      <c r="M347" s="4" t="s">
        <v>433</v>
      </c>
      <c r="N347">
        <f t="shared" si="60"/>
        <v>13</v>
      </c>
      <c r="O347">
        <f t="shared" si="61"/>
        <v>18</v>
      </c>
      <c r="P347" t="str">
        <f t="shared" si="59"/>
        <v>insert into ITEM (NAME, MESSAGE_CODE, EXPANSION, ITEM_TYPE, ATTACK_TYPE, EQUIPMENT, COST, RULE_CODE, COUNT, CLASS, IMAGE)
values ('Sunburst', 'item.sunburst', 'D2E', 'Act1', 'Ranged', 'Two Hands', 125, 'item.sunburst.rule', 1, null, 'sunburst.jpg');</v>
      </c>
    </row>
    <row r="348" spans="2:16" x14ac:dyDescent="0.25">
      <c r="B348" s="4" t="s">
        <v>434</v>
      </c>
      <c r="C348" t="str">
        <f t="shared" si="54"/>
        <v>item.elmgreatbow</v>
      </c>
      <c r="D348" t="s">
        <v>65</v>
      </c>
      <c r="E348" t="s">
        <v>52</v>
      </c>
      <c r="F348" s="4" t="s">
        <v>402</v>
      </c>
      <c r="G348" s="4" t="s">
        <v>379</v>
      </c>
      <c r="H348">
        <v>100</v>
      </c>
      <c r="I348" t="str">
        <f t="shared" si="55"/>
        <v>item.elmgreatbow.rule</v>
      </c>
      <c r="J348">
        <v>1</v>
      </c>
      <c r="L348" t="str">
        <f t="shared" si="56"/>
        <v>elmgreatbow.jpg</v>
      </c>
      <c r="M348" s="4" t="s">
        <v>464</v>
      </c>
      <c r="N348">
        <f t="shared" si="60"/>
        <v>16</v>
      </c>
      <c r="O348">
        <f t="shared" si="61"/>
        <v>21</v>
      </c>
      <c r="P348" t="str">
        <f t="shared" si="59"/>
        <v>insert into ITEM (NAME, MESSAGE_CODE, EXPANSION, ITEM_TYPE, ATTACK_TYPE, EQUIPMENT, COST, RULE_CODE, COUNT, CLASS, IMAGE)
values ('Elm Greatbow', 'item.elmgreatbow', 'D2E', 'Act1', 'Ranged', 'Two Hands', 100, 'item.elmgreatbow.rule', 1, null, 'elmgreatbow.jpg');</v>
      </c>
    </row>
    <row r="349" spans="2:16" x14ac:dyDescent="0.25">
      <c r="B349" s="4" t="s">
        <v>435</v>
      </c>
      <c r="C349" t="str">
        <f t="shared" si="54"/>
        <v>item.crossbow</v>
      </c>
      <c r="D349" t="s">
        <v>65</v>
      </c>
      <c r="E349" t="s">
        <v>52</v>
      </c>
      <c r="F349" s="4" t="s">
        <v>402</v>
      </c>
      <c r="G349" s="4" t="s">
        <v>378</v>
      </c>
      <c r="H349">
        <v>175</v>
      </c>
      <c r="I349" t="str">
        <f t="shared" si="55"/>
        <v>item.crossbow.rule</v>
      </c>
      <c r="J349">
        <v>1</v>
      </c>
      <c r="L349" t="str">
        <f t="shared" si="56"/>
        <v>crossbow.jpg</v>
      </c>
      <c r="M349" s="4" t="s">
        <v>435</v>
      </c>
      <c r="N349">
        <f t="shared" si="60"/>
        <v>13</v>
      </c>
      <c r="O349">
        <f t="shared" si="61"/>
        <v>18</v>
      </c>
      <c r="P349" t="str">
        <f t="shared" si="59"/>
        <v>insert into ITEM (NAME, MESSAGE_CODE, EXPANSION, ITEM_TYPE, ATTACK_TYPE, EQUIPMENT, COST, RULE_CODE, COUNT, CLASS, IMAGE)
values ('Crossbow', 'item.crossbow', 'D2E', 'Act1', 'Ranged', 'One Hand', 175, 'item.crossbow.rule', 1, null, 'crossbow.jpg');</v>
      </c>
    </row>
    <row r="350" spans="2:16" x14ac:dyDescent="0.25">
      <c r="B350" s="4" t="s">
        <v>436</v>
      </c>
      <c r="C350" t="str">
        <f t="shared" si="54"/>
        <v>item.sling</v>
      </c>
      <c r="D350" t="s">
        <v>65</v>
      </c>
      <c r="E350" t="s">
        <v>52</v>
      </c>
      <c r="F350" s="4" t="s">
        <v>402</v>
      </c>
      <c r="G350" s="4" t="s">
        <v>378</v>
      </c>
      <c r="H350">
        <v>75</v>
      </c>
      <c r="I350" t="str">
        <f t="shared" si="55"/>
        <v>item.sling.rule</v>
      </c>
      <c r="J350">
        <v>1</v>
      </c>
      <c r="L350" t="str">
        <f t="shared" si="56"/>
        <v>sling.jpg</v>
      </c>
      <c r="M350" s="4" t="s">
        <v>436</v>
      </c>
      <c r="N350">
        <f t="shared" si="60"/>
        <v>10</v>
      </c>
      <c r="O350">
        <f t="shared" si="61"/>
        <v>15</v>
      </c>
      <c r="P350" t="str">
        <f t="shared" si="59"/>
        <v>insert into ITEM (NAME, MESSAGE_CODE, EXPANSION, ITEM_TYPE, ATTACK_TYPE, EQUIPMENT, COST, RULE_CODE, COUNT, CLASS, IMAGE)
values ('Sling', 'item.sling', 'D2E', 'Act1', 'Ranged', 'One Hand', 75, 'item.sling.rule', 1, null, 'sling.jpg');</v>
      </c>
    </row>
    <row r="351" spans="2:16" x14ac:dyDescent="0.25">
      <c r="B351" s="4" t="s">
        <v>437</v>
      </c>
      <c r="C351" t="str">
        <f t="shared" si="54"/>
        <v>item.ironshield</v>
      </c>
      <c r="D351" t="s">
        <v>65</v>
      </c>
      <c r="E351" t="s">
        <v>52</v>
      </c>
      <c r="G351" s="4" t="s">
        <v>378</v>
      </c>
      <c r="H351">
        <v>50</v>
      </c>
      <c r="I351" t="str">
        <f t="shared" si="55"/>
        <v>item.ironshield.rule</v>
      </c>
      <c r="J351">
        <v>2</v>
      </c>
      <c r="L351" t="str">
        <f t="shared" si="56"/>
        <v>ironshield.jpg</v>
      </c>
      <c r="M351" s="4" t="s">
        <v>465</v>
      </c>
      <c r="N351">
        <f t="shared" si="60"/>
        <v>15</v>
      </c>
      <c r="O351">
        <f t="shared" si="61"/>
        <v>20</v>
      </c>
      <c r="P351" t="str">
        <f t="shared" si="59"/>
        <v>insert into ITEM (NAME, MESSAGE_CODE, EXPANSION, ITEM_TYPE, ATTACK_TYPE, EQUIPMENT, COST, RULE_CODE, COUNT, CLASS, IMAGE)
values ('Iron Shield', 'item.ironshield', 'D2E', 'Act1', null, 'One Hand', 50, 'item.ironshield.rule', 2, null, 'ironshield.jpg');</v>
      </c>
    </row>
    <row r="352" spans="2:16" x14ac:dyDescent="0.25">
      <c r="B352" s="4" t="s">
        <v>438</v>
      </c>
      <c r="C352" t="str">
        <f t="shared" si="54"/>
        <v>item.heavycloak</v>
      </c>
      <c r="D352" t="s">
        <v>65</v>
      </c>
      <c r="E352" t="s">
        <v>52</v>
      </c>
      <c r="G352" s="4" t="s">
        <v>380</v>
      </c>
      <c r="H352">
        <v>75</v>
      </c>
      <c r="I352" t="str">
        <f t="shared" si="55"/>
        <v>item.heavycloak.rule</v>
      </c>
      <c r="J352">
        <v>1</v>
      </c>
      <c r="L352" t="str">
        <f t="shared" si="56"/>
        <v>heavycloak.jpg</v>
      </c>
      <c r="M352" s="4" t="s">
        <v>466</v>
      </c>
      <c r="N352">
        <f t="shared" si="60"/>
        <v>15</v>
      </c>
      <c r="O352">
        <f t="shared" si="61"/>
        <v>20</v>
      </c>
      <c r="P352" t="str">
        <f t="shared" si="59"/>
        <v>insert into ITEM (NAME, MESSAGE_CODE, EXPANSION, ITEM_TYPE, ATTACK_TYPE, EQUIPMENT, COST, RULE_CODE, COUNT, CLASS, IMAGE)
values ('Heavy Cloak', 'item.heavycloak', 'D2E', 'Act1', null, 'Armor', 75, 'item.heavycloak.rule', 1, null, 'heavycloak.jpg');</v>
      </c>
    </row>
    <row r="353" spans="2:16" x14ac:dyDescent="0.25">
      <c r="B353" s="4" t="s">
        <v>439</v>
      </c>
      <c r="C353" t="str">
        <f t="shared" si="54"/>
        <v>item.leatherarmor</v>
      </c>
      <c r="D353" t="s">
        <v>65</v>
      </c>
      <c r="E353" t="s">
        <v>52</v>
      </c>
      <c r="G353" s="4" t="s">
        <v>380</v>
      </c>
      <c r="H353">
        <v>75</v>
      </c>
      <c r="I353" t="str">
        <f t="shared" si="55"/>
        <v>item.leatherarmor.rule</v>
      </c>
      <c r="J353">
        <v>2</v>
      </c>
      <c r="L353" t="str">
        <f t="shared" si="56"/>
        <v>leatherarmor.jpg</v>
      </c>
      <c r="M353" s="4" t="s">
        <v>467</v>
      </c>
      <c r="N353">
        <f t="shared" si="60"/>
        <v>17</v>
      </c>
      <c r="O353">
        <f t="shared" si="61"/>
        <v>22</v>
      </c>
      <c r="P353" t="str">
        <f t="shared" si="59"/>
        <v>insert into ITEM (NAME, MESSAGE_CODE, EXPANSION, ITEM_TYPE, ATTACK_TYPE, EQUIPMENT, COST, RULE_CODE, COUNT, CLASS, IMAGE)
values ('Leather Armor', 'item.leatherarmor', 'D2E', 'Act1', null, 'Armor', 75, 'item.leatherarmor.rule', 2, null, 'leatherarmor.jpg');</v>
      </c>
    </row>
    <row r="354" spans="2:16" x14ac:dyDescent="0.25">
      <c r="B354" s="4" t="s">
        <v>440</v>
      </c>
      <c r="C354" t="str">
        <f t="shared" si="54"/>
        <v>item.chainmail</v>
      </c>
      <c r="D354" t="s">
        <v>65</v>
      </c>
      <c r="E354" t="s">
        <v>52</v>
      </c>
      <c r="G354" s="4" t="s">
        <v>380</v>
      </c>
      <c r="H354">
        <v>150</v>
      </c>
      <c r="I354" t="str">
        <f t="shared" si="55"/>
        <v>item.chainmail.rule</v>
      </c>
      <c r="J354">
        <v>1</v>
      </c>
      <c r="L354" t="str">
        <f t="shared" si="56"/>
        <v>chainmail.jpg</v>
      </c>
      <c r="M354" s="4" t="s">
        <v>440</v>
      </c>
      <c r="N354">
        <f t="shared" si="60"/>
        <v>14</v>
      </c>
      <c r="O354">
        <f t="shared" si="61"/>
        <v>19</v>
      </c>
      <c r="P354" t="str">
        <f t="shared" si="59"/>
        <v>insert into ITEM (NAME, MESSAGE_CODE, EXPANSION, ITEM_TYPE, ATTACK_TYPE, EQUIPMENT, COST, RULE_CODE, COUNT, CLASS, IMAGE)
values ('Chainmail', 'item.chainmail', 'D2E', 'Act1', null, 'Armor', 150, 'item.chainmail.rule', 1, null, 'chainmail.jpg');</v>
      </c>
    </row>
    <row r="355" spans="2:16" x14ac:dyDescent="0.25">
      <c r="B355" s="4" t="s">
        <v>441</v>
      </c>
      <c r="C355" t="str">
        <f t="shared" si="54"/>
        <v>item.scorpionhelm</v>
      </c>
      <c r="D355" t="s">
        <v>65</v>
      </c>
      <c r="E355" t="s">
        <v>52</v>
      </c>
      <c r="G355" s="4" t="s">
        <v>381</v>
      </c>
      <c r="H355">
        <v>75</v>
      </c>
      <c r="I355" t="str">
        <f t="shared" si="55"/>
        <v>item.scorpionhelm.rule</v>
      </c>
      <c r="J355">
        <v>1</v>
      </c>
      <c r="L355" t="str">
        <f t="shared" si="56"/>
        <v>scorpionhelm.jpg</v>
      </c>
      <c r="M355" s="4" t="s">
        <v>468</v>
      </c>
      <c r="N355">
        <f t="shared" si="60"/>
        <v>17</v>
      </c>
      <c r="O355">
        <f t="shared" si="61"/>
        <v>22</v>
      </c>
      <c r="P355" t="str">
        <f t="shared" si="59"/>
        <v>insert into ITEM (NAME, MESSAGE_CODE, EXPANSION, ITEM_TYPE, ATTACK_TYPE, EQUIPMENT, COST, RULE_CODE, COUNT, CLASS, IMAGE)
values ('Scorpion Helm', 'item.scorpionhelm', 'D2E', 'Act1', null, 'Other', 75, 'item.scorpionhelm.rule', 1, null, 'scorpionhelm.jpg');</v>
      </c>
    </row>
    <row r="356" spans="2:16" x14ac:dyDescent="0.25">
      <c r="B356" s="4" t="s">
        <v>392</v>
      </c>
      <c r="C356" t="str">
        <f t="shared" si="54"/>
        <v>item.luckycharm</v>
      </c>
      <c r="D356" t="s">
        <v>65</v>
      </c>
      <c r="E356" t="s">
        <v>52</v>
      </c>
      <c r="G356" s="4" t="s">
        <v>381</v>
      </c>
      <c r="H356">
        <v>100</v>
      </c>
      <c r="I356" t="str">
        <f t="shared" si="55"/>
        <v>item.luckycharm.rule</v>
      </c>
      <c r="J356">
        <v>1</v>
      </c>
      <c r="L356" t="str">
        <f t="shared" si="56"/>
        <v>luckycharm.jpg</v>
      </c>
      <c r="M356" s="4" t="s">
        <v>415</v>
      </c>
      <c r="N356">
        <f t="shared" si="60"/>
        <v>15</v>
      </c>
      <c r="O356">
        <f t="shared" si="61"/>
        <v>20</v>
      </c>
      <c r="P356" t="str">
        <f t="shared" si="59"/>
        <v>insert into ITEM (NAME, MESSAGE_CODE, EXPANSION, ITEM_TYPE, ATTACK_TYPE, EQUIPMENT, COST, RULE_CODE, COUNT, CLASS, IMAGE)
values ('Lucky Charm', 'item.luckycharm', 'D2E', 'Act1', null, 'Other', 100, 'item.luckycharm.rule', 1, null, 'luckycharm.jpg');</v>
      </c>
    </row>
    <row r="357" spans="2:16" x14ac:dyDescent="0.25">
      <c r="B357" s="4" t="s">
        <v>442</v>
      </c>
      <c r="C357" t="str">
        <f t="shared" si="54"/>
        <v>item.manaweave</v>
      </c>
      <c r="D357" t="s">
        <v>65</v>
      </c>
      <c r="E357" t="s">
        <v>52</v>
      </c>
      <c r="G357" s="4" t="s">
        <v>381</v>
      </c>
      <c r="H357">
        <v>125</v>
      </c>
      <c r="I357" t="str">
        <f t="shared" si="55"/>
        <v>item.manaweave.rule</v>
      </c>
      <c r="J357">
        <v>1</v>
      </c>
      <c r="L357" t="str">
        <f t="shared" si="56"/>
        <v>manaweave.jpg</v>
      </c>
      <c r="M357" s="4" t="s">
        <v>469</v>
      </c>
      <c r="N357">
        <f t="shared" si="60"/>
        <v>14</v>
      </c>
      <c r="O357">
        <f t="shared" si="61"/>
        <v>19</v>
      </c>
      <c r="P357" t="str">
        <f t="shared" si="59"/>
        <v>insert into ITEM (NAME, MESSAGE_CODE, EXPANSION, ITEM_TYPE, ATTACK_TYPE, EQUIPMENT, COST, RULE_CODE, COUNT, CLASS, IMAGE)
values ('Mana Weave', 'item.manaweave', 'D2E', 'Act1', null, 'Other', 125, 'item.manaweave.rule', 1, null, 'manaweave.jpg');</v>
      </c>
    </row>
    <row r="358" spans="2:16" x14ac:dyDescent="0.25">
      <c r="B358" s="4" t="s">
        <v>443</v>
      </c>
      <c r="C358" t="str">
        <f t="shared" si="54"/>
        <v>item.ringofpower</v>
      </c>
      <c r="D358" t="s">
        <v>65</v>
      </c>
      <c r="E358" t="s">
        <v>52</v>
      </c>
      <c r="G358" s="4" t="s">
        <v>381</v>
      </c>
      <c r="H358">
        <v>100</v>
      </c>
      <c r="I358" t="str">
        <f t="shared" si="55"/>
        <v>item.ringofpower.rule</v>
      </c>
      <c r="J358">
        <v>1</v>
      </c>
      <c r="L358" t="str">
        <f t="shared" si="56"/>
        <v>ringofpower.jpg</v>
      </c>
      <c r="M358" s="4" t="s">
        <v>470</v>
      </c>
      <c r="N358">
        <f t="shared" si="60"/>
        <v>16</v>
      </c>
      <c r="O358">
        <f t="shared" si="61"/>
        <v>21</v>
      </c>
      <c r="P358" t="str">
        <f t="shared" si="59"/>
        <v>insert into ITEM (NAME, MESSAGE_CODE, EXPANSION, ITEM_TYPE, ATTACK_TYPE, EQUIPMENT, COST, RULE_CODE, COUNT, CLASS, IMAGE)
values ('Ring of Power', 'item.ringofpower', 'D2E', 'Act1', null, 'Other', 100, 'item.ringofpower.rule', 1, null, 'ringofpower.jpg');</v>
      </c>
    </row>
    <row r="359" spans="2:16" x14ac:dyDescent="0.25">
      <c r="B359" s="4" t="s">
        <v>455</v>
      </c>
      <c r="C359" t="str">
        <f t="shared" si="54"/>
        <v>item.halberd</v>
      </c>
      <c r="D359" t="s">
        <v>73</v>
      </c>
      <c r="E359" t="s">
        <v>52</v>
      </c>
      <c r="F359" s="4" t="s">
        <v>401</v>
      </c>
      <c r="G359" s="4" t="s">
        <v>379</v>
      </c>
      <c r="H359">
        <v>125</v>
      </c>
      <c r="I359" t="str">
        <f t="shared" si="55"/>
        <v>item.halberd.rule</v>
      </c>
      <c r="J359">
        <v>1</v>
      </c>
      <c r="L359" t="str">
        <f t="shared" si="56"/>
        <v>halberd.jpg</v>
      </c>
      <c r="M359" s="4" t="s">
        <v>455</v>
      </c>
      <c r="N359">
        <f t="shared" si="60"/>
        <v>12</v>
      </c>
      <c r="O359">
        <f t="shared" si="61"/>
        <v>17</v>
      </c>
      <c r="P359" t="str">
        <f t="shared" si="59"/>
        <v>insert into ITEM (NAME, MESSAGE_CODE, EXPANSION, ITEM_TYPE, ATTACK_TYPE, EQUIPMENT, COST, RULE_CODE, COUNT, CLASS, IMAGE)
values ('Halberd', 'item.halberd', 'LotW', 'Act1', 'Melee', 'Two Hands', 125, 'item.halberd.rule', 1, null, 'halberd.jpg');</v>
      </c>
    </row>
    <row r="360" spans="2:16" x14ac:dyDescent="0.25">
      <c r="B360" s="4" t="s">
        <v>444</v>
      </c>
      <c r="C360" t="str">
        <f t="shared" si="54"/>
        <v>item.magmawave</v>
      </c>
      <c r="D360" t="s">
        <v>73</v>
      </c>
      <c r="E360" t="s">
        <v>52</v>
      </c>
      <c r="F360" s="4" t="s">
        <v>402</v>
      </c>
      <c r="G360" s="4" t="s">
        <v>379</v>
      </c>
      <c r="H360">
        <v>150</v>
      </c>
      <c r="I360" t="str">
        <f t="shared" si="55"/>
        <v>item.magmawave.rule</v>
      </c>
      <c r="J360">
        <v>1</v>
      </c>
      <c r="L360" t="str">
        <f t="shared" si="56"/>
        <v>magmawave.jpg</v>
      </c>
      <c r="M360" s="4" t="s">
        <v>471</v>
      </c>
      <c r="N360">
        <f t="shared" si="60"/>
        <v>14</v>
      </c>
      <c r="O360">
        <f t="shared" si="61"/>
        <v>19</v>
      </c>
      <c r="P360" t="str">
        <f t="shared" si="59"/>
        <v>insert into ITEM (NAME, MESSAGE_CODE, EXPANSION, ITEM_TYPE, ATTACK_TYPE, EQUIPMENT, COST, RULE_CODE, COUNT, CLASS, IMAGE)
values ('Magma Wave', 'item.magmawave', 'LotW', 'Act1', 'Ranged', 'Two Hands', 150, 'item.magmawave.rule', 1, null, 'magmawave.jpg');</v>
      </c>
    </row>
    <row r="361" spans="2:16" x14ac:dyDescent="0.25">
      <c r="B361" s="4" t="s">
        <v>445</v>
      </c>
      <c r="C361" t="str">
        <f t="shared" si="54"/>
        <v>item.handbow</v>
      </c>
      <c r="D361" t="s">
        <v>73</v>
      </c>
      <c r="E361" t="s">
        <v>52</v>
      </c>
      <c r="F361" s="4" t="s">
        <v>402</v>
      </c>
      <c r="G361" s="4" t="s">
        <v>381</v>
      </c>
      <c r="H361">
        <v>150</v>
      </c>
      <c r="I361" t="str">
        <f t="shared" si="55"/>
        <v>item.handbow.rule</v>
      </c>
      <c r="J361">
        <v>1</v>
      </c>
      <c r="L361" t="str">
        <f t="shared" si="56"/>
        <v>handbow.jpg</v>
      </c>
      <c r="M361" s="4" t="s">
        <v>445</v>
      </c>
      <c r="N361">
        <f t="shared" si="60"/>
        <v>12</v>
      </c>
      <c r="O361">
        <f t="shared" si="61"/>
        <v>17</v>
      </c>
      <c r="P361" t="str">
        <f t="shared" si="59"/>
        <v>insert into ITEM (NAME, MESSAGE_CODE, EXPANSION, ITEM_TYPE, ATTACK_TYPE, EQUIPMENT, COST, RULE_CODE, COUNT, CLASS, IMAGE)
values ('Handbow', 'item.handbow', 'LotW', 'Act1', 'Ranged', 'Other', 150, 'item.handbow.rule', 1, null, 'handbow.jpg');</v>
      </c>
    </row>
    <row r="362" spans="2:16" x14ac:dyDescent="0.25">
      <c r="B362" s="4" t="s">
        <v>456</v>
      </c>
      <c r="C362" t="str">
        <f t="shared" si="54"/>
        <v>item.flashpowder</v>
      </c>
      <c r="D362" t="s">
        <v>73</v>
      </c>
      <c r="E362" t="s">
        <v>52</v>
      </c>
      <c r="F362" s="4"/>
      <c r="G362" s="4" t="s">
        <v>381</v>
      </c>
      <c r="H362">
        <v>100</v>
      </c>
      <c r="I362" t="str">
        <f t="shared" si="55"/>
        <v>item.flashpowder.rule</v>
      </c>
      <c r="J362">
        <v>1</v>
      </c>
      <c r="L362" t="str">
        <f t="shared" si="56"/>
        <v>flashpowder.jpg</v>
      </c>
      <c r="M362" s="4" t="s">
        <v>472</v>
      </c>
      <c r="N362">
        <f t="shared" si="60"/>
        <v>16</v>
      </c>
      <c r="O362">
        <f t="shared" si="61"/>
        <v>21</v>
      </c>
      <c r="P362" t="str">
        <f t="shared" si="59"/>
        <v>insert into ITEM (NAME, MESSAGE_CODE, EXPANSION, ITEM_TYPE, ATTACK_TYPE, EQUIPMENT, COST, RULE_CODE, COUNT, CLASS, IMAGE)
values ('Flash Powder', 'item.flashpowder', 'LotW', 'Act1', null, 'Other', 100, 'item.flashpowder.rule', 1, null, 'flashpowder.jpg');</v>
      </c>
    </row>
    <row r="363" spans="2:16" x14ac:dyDescent="0.25">
      <c r="B363" s="4" t="s">
        <v>446</v>
      </c>
      <c r="C363" t="str">
        <f t="shared" si="54"/>
        <v>item.beardedaxe</v>
      </c>
      <c r="D363" t="s">
        <v>66</v>
      </c>
      <c r="E363" t="s">
        <v>52</v>
      </c>
      <c r="F363" s="4" t="s">
        <v>401</v>
      </c>
      <c r="G363" s="4" t="s">
        <v>379</v>
      </c>
      <c r="H363">
        <v>175</v>
      </c>
      <c r="I363" t="str">
        <f t="shared" si="55"/>
        <v>item.beardedaxe.rule</v>
      </c>
      <c r="J363">
        <v>1</v>
      </c>
      <c r="L363" t="str">
        <f t="shared" si="56"/>
        <v>beardedaxe.jpg</v>
      </c>
      <c r="M363" s="4" t="s">
        <v>473</v>
      </c>
      <c r="N363">
        <f t="shared" si="60"/>
        <v>15</v>
      </c>
      <c r="O363">
        <f t="shared" si="61"/>
        <v>20</v>
      </c>
      <c r="P363" t="str">
        <f t="shared" si="59"/>
        <v>insert into ITEM (NAME, MESSAGE_CODE, EXPANSION, ITEM_TYPE, ATTACK_TYPE, EQUIPMENT, COST, RULE_CODE, COUNT, CLASS, IMAGE)
values ('Bearded Axe', 'item.beardedaxe', 'LoR', 'Act1', 'Melee', 'Two Hands', 175, 'item.beardedaxe.rule', 1, null, 'beardedaxe.jpg');</v>
      </c>
    </row>
    <row r="364" spans="2:16" x14ac:dyDescent="0.25">
      <c r="B364" s="4" t="s">
        <v>447</v>
      </c>
      <c r="C364" t="str">
        <f t="shared" si="54"/>
        <v>item.maceofaver</v>
      </c>
      <c r="D364" t="s">
        <v>66</v>
      </c>
      <c r="E364" t="s">
        <v>52</v>
      </c>
      <c r="F364" s="4" t="s">
        <v>401</v>
      </c>
      <c r="G364" s="4" t="s">
        <v>379</v>
      </c>
      <c r="H364">
        <v>150</v>
      </c>
      <c r="I364" t="str">
        <f t="shared" si="55"/>
        <v>item.maceofaver.rule</v>
      </c>
      <c r="J364">
        <v>1</v>
      </c>
      <c r="L364" t="str">
        <f t="shared" si="56"/>
        <v>maceofaver.jpg</v>
      </c>
      <c r="M364" s="4" t="s">
        <v>474</v>
      </c>
      <c r="N364">
        <f t="shared" si="60"/>
        <v>15</v>
      </c>
      <c r="O364">
        <f t="shared" si="61"/>
        <v>20</v>
      </c>
      <c r="P364" t="str">
        <f t="shared" si="59"/>
        <v>insert into ITEM (NAME, MESSAGE_CODE, EXPANSION, ITEM_TYPE, ATTACK_TYPE, EQUIPMENT, COST, RULE_CODE, COUNT, CLASS, IMAGE)
values ('Mace of Aver', 'item.maceofaver', 'LoR', 'Act1', 'Melee', 'Two Hands', 150, 'item.maceofaver.rule', 1, null, 'maceofaver.jpg');</v>
      </c>
    </row>
    <row r="365" spans="2:16" x14ac:dyDescent="0.25">
      <c r="B365" s="4" t="s">
        <v>448</v>
      </c>
      <c r="C365" t="str">
        <f t="shared" si="54"/>
        <v>item.serpetdagger</v>
      </c>
      <c r="D365" t="s">
        <v>66</v>
      </c>
      <c r="E365" t="s">
        <v>52</v>
      </c>
      <c r="F365" s="4" t="s">
        <v>401</v>
      </c>
      <c r="G365" s="4" t="s">
        <v>378</v>
      </c>
      <c r="H365">
        <v>125</v>
      </c>
      <c r="I365" t="str">
        <f t="shared" si="55"/>
        <v>item.serpetdagger.rule</v>
      </c>
      <c r="J365">
        <v>1</v>
      </c>
      <c r="L365" t="str">
        <f t="shared" si="56"/>
        <v>serpetdagger.jpg</v>
      </c>
      <c r="M365" s="4" t="s">
        <v>475</v>
      </c>
      <c r="N365">
        <f t="shared" si="60"/>
        <v>17</v>
      </c>
      <c r="O365">
        <f t="shared" si="61"/>
        <v>22</v>
      </c>
      <c r="P365" t="str">
        <f t="shared" si="59"/>
        <v>insert into ITEM (NAME, MESSAGE_CODE, EXPANSION, ITEM_TYPE, ATTACK_TYPE, EQUIPMENT, COST, RULE_CODE, COUNT, CLASS, IMAGE)
values ('Serpet Dagger', 'item.serpetdagger', 'LoR', 'Act1', 'Melee', 'One Hand', 125, 'item.serpetdagger.rule', 1, null, 'serpetdagger.jpg');</v>
      </c>
    </row>
    <row r="366" spans="2:16" x14ac:dyDescent="0.25">
      <c r="B366" s="4" t="s">
        <v>449</v>
      </c>
      <c r="C366" t="str">
        <f t="shared" si="54"/>
        <v>item.bowofbone</v>
      </c>
      <c r="D366" t="s">
        <v>66</v>
      </c>
      <c r="E366" t="s">
        <v>52</v>
      </c>
      <c r="F366" s="4" t="s">
        <v>402</v>
      </c>
      <c r="G366" s="4" t="s">
        <v>379</v>
      </c>
      <c r="H366">
        <v>125</v>
      </c>
      <c r="I366" t="str">
        <f t="shared" si="55"/>
        <v>item.bowofbone.rule</v>
      </c>
      <c r="J366">
        <v>1</v>
      </c>
      <c r="L366" t="str">
        <f t="shared" si="56"/>
        <v>bowofbone.jpg</v>
      </c>
      <c r="M366" s="4" t="s">
        <v>476</v>
      </c>
      <c r="N366">
        <f t="shared" si="60"/>
        <v>14</v>
      </c>
      <c r="O366">
        <f t="shared" si="61"/>
        <v>19</v>
      </c>
      <c r="P366" t="str">
        <f t="shared" si="59"/>
        <v>insert into ITEM (NAME, MESSAGE_CODE, EXPANSION, ITEM_TYPE, ATTACK_TYPE, EQUIPMENT, COST, RULE_CODE, COUNT, CLASS, IMAGE)
values ('Bow of Bone', 'item.bowofbone', 'LoR', 'Act1', 'Ranged', 'Two Hands', 125, 'item.bowofbone.rule', 1, null, 'bowofbone.jpg');</v>
      </c>
    </row>
    <row r="367" spans="2:16" x14ac:dyDescent="0.25">
      <c r="B367" s="4" t="s">
        <v>450</v>
      </c>
      <c r="C367" t="str">
        <f t="shared" si="54"/>
        <v>item.teleportationrune</v>
      </c>
      <c r="D367" t="s">
        <v>66</v>
      </c>
      <c r="E367" t="s">
        <v>52</v>
      </c>
      <c r="F367" s="4" t="s">
        <v>402</v>
      </c>
      <c r="G367" s="4" t="s">
        <v>379</v>
      </c>
      <c r="H367">
        <v>125</v>
      </c>
      <c r="I367" t="str">
        <f t="shared" si="55"/>
        <v>item.teleportationrune.rule</v>
      </c>
      <c r="J367">
        <v>1</v>
      </c>
      <c r="L367" t="str">
        <f t="shared" si="56"/>
        <v>teleportationrune.jpg</v>
      </c>
      <c r="M367" s="4" t="s">
        <v>477</v>
      </c>
      <c r="N367">
        <f t="shared" si="60"/>
        <v>22</v>
      </c>
      <c r="O367">
        <f t="shared" si="61"/>
        <v>27</v>
      </c>
      <c r="P367" t="str">
        <f t="shared" si="59"/>
        <v>insert into ITEM (NAME, MESSAGE_CODE, EXPANSION, ITEM_TYPE, ATTACK_TYPE, EQUIPMENT, COST, RULE_CODE, COUNT, CLASS, IMAGE)
values ('Teleportation Rune', 'item.teleportationrune', 'LoR', 'Act1', 'Ranged', 'Two Hands', 125, 'item.teleportationrune.rule', 1, null, 'teleportationrune.jpg');</v>
      </c>
    </row>
    <row r="368" spans="2:16" x14ac:dyDescent="0.25">
      <c r="B368" s="4" t="s">
        <v>451</v>
      </c>
      <c r="C368" t="str">
        <f t="shared" si="54"/>
        <v>item.poisonedblowgun</v>
      </c>
      <c r="D368" t="s">
        <v>66</v>
      </c>
      <c r="E368" t="s">
        <v>52</v>
      </c>
      <c r="F368" s="4" t="s">
        <v>402</v>
      </c>
      <c r="G368" s="4" t="s">
        <v>378</v>
      </c>
      <c r="H368">
        <v>100</v>
      </c>
      <c r="I368" t="str">
        <f t="shared" si="55"/>
        <v>item.poisonedblowgun.rule</v>
      </c>
      <c r="J368">
        <v>1</v>
      </c>
      <c r="L368" t="str">
        <f t="shared" si="56"/>
        <v>poisonedblowgun.jpg</v>
      </c>
      <c r="M368" s="4" t="s">
        <v>478</v>
      </c>
      <c r="N368">
        <f t="shared" si="60"/>
        <v>20</v>
      </c>
      <c r="O368">
        <f t="shared" si="61"/>
        <v>25</v>
      </c>
      <c r="P368" t="str">
        <f t="shared" si="59"/>
        <v>insert into ITEM (NAME, MESSAGE_CODE, EXPANSION, ITEM_TYPE, ATTACK_TYPE, EQUIPMENT, COST, RULE_CODE, COUNT, CLASS, IMAGE)
values ('Poisoned Blowgun', 'item.poisonedblowgun', 'LoR', 'Act1', 'Ranged', 'One Hand', 100, 'item.poisonedblowgun.rule', 1, null, 'poisonedblowgun.jpg');</v>
      </c>
    </row>
    <row r="369" spans="2:16" x14ac:dyDescent="0.25">
      <c r="B369" s="4" t="s">
        <v>452</v>
      </c>
      <c r="C369" t="str">
        <f t="shared" si="54"/>
        <v>item.shieldoflight</v>
      </c>
      <c r="D369" t="s">
        <v>66</v>
      </c>
      <c r="E369" t="s">
        <v>52</v>
      </c>
      <c r="G369" s="4" t="s">
        <v>378</v>
      </c>
      <c r="H369">
        <v>75</v>
      </c>
      <c r="I369" t="str">
        <f t="shared" si="55"/>
        <v>item.shieldoflight.rule</v>
      </c>
      <c r="J369">
        <v>1</v>
      </c>
      <c r="L369" t="str">
        <f t="shared" si="56"/>
        <v>shieldoflight.jpg</v>
      </c>
      <c r="M369" s="4" t="s">
        <v>479</v>
      </c>
      <c r="N369">
        <f t="shared" si="60"/>
        <v>18</v>
      </c>
      <c r="O369">
        <f t="shared" si="61"/>
        <v>23</v>
      </c>
      <c r="P369" t="str">
        <f t="shared" si="59"/>
        <v>insert into ITEM (NAME, MESSAGE_CODE, EXPANSION, ITEM_TYPE, ATTACK_TYPE, EQUIPMENT, COST, RULE_CODE, COUNT, CLASS, IMAGE)
values ('Shield of Light', 'item.shieldoflight', 'LoR', 'Act1', null, 'One Hand', 75, 'item.shieldoflight.rule', 1, null, 'shieldoflight.jpg');</v>
      </c>
    </row>
    <row r="370" spans="2:16" x14ac:dyDescent="0.25">
      <c r="B370" s="4" t="s">
        <v>457</v>
      </c>
      <c r="C370" t="str">
        <f t="shared" si="54"/>
        <v>item.thiefsvest</v>
      </c>
      <c r="D370" t="s">
        <v>66</v>
      </c>
      <c r="E370" t="s">
        <v>52</v>
      </c>
      <c r="G370" s="4" t="s">
        <v>380</v>
      </c>
      <c r="H370">
        <v>100</v>
      </c>
      <c r="I370" t="str">
        <f t="shared" si="55"/>
        <v>item.thiefsvest.rule</v>
      </c>
      <c r="J370">
        <v>1</v>
      </c>
      <c r="L370" t="str">
        <f t="shared" si="56"/>
        <v>thiefsvest.jpg</v>
      </c>
      <c r="M370" s="4" t="s">
        <v>480</v>
      </c>
      <c r="N370">
        <f t="shared" si="60"/>
        <v>15</v>
      </c>
      <c r="O370">
        <f t="shared" si="61"/>
        <v>20</v>
      </c>
      <c r="P370" t="str">
        <f t="shared" si="59"/>
        <v>insert into ITEM (NAME, MESSAGE_CODE, EXPANSION, ITEM_TYPE, ATTACK_TYPE, EQUIPMENT, COST, RULE_CODE, COUNT, CLASS, IMAGE)
values ('Thief''s Vest', 'item.thiefsvest', 'LoR', 'Act1', null, 'Armor', 100, 'item.thiefsvest.rule', 1, null, 'thiefsvest.jpg');</v>
      </c>
    </row>
    <row r="371" spans="2:16" x14ac:dyDescent="0.25">
      <c r="B371" s="4" t="s">
        <v>453</v>
      </c>
      <c r="C371" t="str">
        <f t="shared" si="54"/>
        <v>item.runeplate</v>
      </c>
      <c r="D371" t="s">
        <v>66</v>
      </c>
      <c r="E371" t="s">
        <v>52</v>
      </c>
      <c r="G371" s="4" t="s">
        <v>380</v>
      </c>
      <c r="H371">
        <v>175</v>
      </c>
      <c r="I371" t="str">
        <f t="shared" si="55"/>
        <v>item.runeplate.rule</v>
      </c>
      <c r="J371">
        <v>1</v>
      </c>
      <c r="L371" t="str">
        <f t="shared" si="56"/>
        <v>runeplate.jpg</v>
      </c>
      <c r="M371" s="4" t="s">
        <v>481</v>
      </c>
      <c r="N371">
        <f t="shared" si="60"/>
        <v>14</v>
      </c>
      <c r="O371">
        <f t="shared" si="61"/>
        <v>19</v>
      </c>
      <c r="P371" t="str">
        <f t="shared" si="59"/>
        <v>insert into ITEM (NAME, MESSAGE_CODE, EXPANSION, ITEM_TYPE, ATTACK_TYPE, EQUIPMENT, COST, RULE_CODE, COUNT, CLASS, IMAGE)
values ('Rune Plate', 'item.runeplate', 'LoR', 'Act1', null, 'Armor', 175, 'item.runeplate.rule', 1, null, 'runeplate.jpg');</v>
      </c>
    </row>
    <row r="372" spans="2:16" x14ac:dyDescent="0.25">
      <c r="B372" s="4" t="s">
        <v>454</v>
      </c>
      <c r="C372" t="str">
        <f t="shared" si="54"/>
        <v>item.elvenboots</v>
      </c>
      <c r="D372" t="s">
        <v>66</v>
      </c>
      <c r="E372" t="s">
        <v>52</v>
      </c>
      <c r="G372" s="4" t="s">
        <v>381</v>
      </c>
      <c r="H372">
        <v>50</v>
      </c>
      <c r="I372" t="str">
        <f t="shared" si="55"/>
        <v>item.elvenboots.rule</v>
      </c>
      <c r="J372">
        <v>1</v>
      </c>
      <c r="L372" t="str">
        <f t="shared" si="56"/>
        <v>elvenboots.jpg</v>
      </c>
      <c r="M372" s="4" t="s">
        <v>482</v>
      </c>
      <c r="N372">
        <f t="shared" si="60"/>
        <v>15</v>
      </c>
      <c r="O372">
        <f t="shared" si="61"/>
        <v>20</v>
      </c>
      <c r="P372" t="str">
        <f t="shared" si="59"/>
        <v>insert into ITEM (NAME, MESSAGE_CODE, EXPANSION, ITEM_TYPE, ATTACK_TYPE, EQUIPMENT, COST, RULE_CODE, COUNT, CLASS, IMAGE)
values ('Elven Boots', 'item.elvenboots', 'LoR', 'Act1', null, 'Other', 50, 'item.elvenboots.rule', 1, null, 'elvenboots.jpg');</v>
      </c>
    </row>
    <row r="373" spans="2:16" x14ac:dyDescent="0.25">
      <c r="B373" s="4" t="s">
        <v>458</v>
      </c>
      <c r="C373" t="str">
        <f t="shared" si="54"/>
        <v>item.jinnslamp</v>
      </c>
      <c r="D373" t="s">
        <v>66</v>
      </c>
      <c r="E373" t="s">
        <v>52</v>
      </c>
      <c r="G373" s="4" t="s">
        <v>381</v>
      </c>
      <c r="H373">
        <v>100</v>
      </c>
      <c r="I373" t="str">
        <f t="shared" si="55"/>
        <v>item.jinnslamp.rule</v>
      </c>
      <c r="J373">
        <v>1</v>
      </c>
      <c r="L373" t="str">
        <f t="shared" si="56"/>
        <v>jinnslamp.jpg</v>
      </c>
      <c r="M373" s="4" t="s">
        <v>483</v>
      </c>
      <c r="N373">
        <f t="shared" si="60"/>
        <v>14</v>
      </c>
      <c r="O373">
        <f t="shared" si="61"/>
        <v>19</v>
      </c>
      <c r="P373" t="str">
        <f t="shared" si="59"/>
        <v>insert into ITEM (NAME, MESSAGE_CODE, EXPANSION, ITEM_TYPE, ATTACK_TYPE, EQUIPMENT, COST, RULE_CODE, COUNT, CLASS, IMAGE)
values ('Jinn''s Lamp', 'item.jinnslamp', 'LoR', 'Act1', null, 'Other', 100, 'item.jinnslamp.rule', 1, null, 'jinnslamp.jpg');</v>
      </c>
    </row>
    <row r="374" spans="2:16" x14ac:dyDescent="0.25">
      <c r="B374" s="4" t="s">
        <v>486</v>
      </c>
      <c r="C374" t="str">
        <f t="shared" si="54"/>
        <v>item.steelgreatsword</v>
      </c>
      <c r="D374" t="s">
        <v>65</v>
      </c>
      <c r="E374" t="s">
        <v>53</v>
      </c>
      <c r="F374" s="4" t="s">
        <v>401</v>
      </c>
      <c r="G374" s="4" t="s">
        <v>379</v>
      </c>
      <c r="H374">
        <v>200</v>
      </c>
      <c r="I374" t="str">
        <f t="shared" si="55"/>
        <v>item.steelgreatsword.rule</v>
      </c>
      <c r="J374">
        <v>1</v>
      </c>
      <c r="L374" t="str">
        <f t="shared" si="56"/>
        <v>steelgreatsword.jpg</v>
      </c>
      <c r="M374" s="4" t="s">
        <v>514</v>
      </c>
      <c r="N374">
        <f t="shared" ref="N374:N402" si="62">LEN(C374)</f>
        <v>20</v>
      </c>
      <c r="O374">
        <f t="shared" ref="O374:O402" si="63">LEN(I374)</f>
        <v>25</v>
      </c>
      <c r="P374" t="str">
        <f t="shared" si="59"/>
        <v>insert into ITEM (NAME, MESSAGE_CODE, EXPANSION, ITEM_TYPE, ATTACK_TYPE, EQUIPMENT, COST, RULE_CODE, COUNT, CLASS, IMAGE)
values ('Steel Greatsword', 'item.steelgreatsword', 'D2E', 'Act2', 'Melee', 'Two Hands', 200, 'item.steelgreatsword.rule', 1, null, 'steelgreatsword.jpg');</v>
      </c>
    </row>
    <row r="375" spans="2:16" x14ac:dyDescent="0.25">
      <c r="B375" s="4" t="s">
        <v>487</v>
      </c>
      <c r="C375" t="str">
        <f t="shared" si="54"/>
        <v>item.grindingaxe</v>
      </c>
      <c r="D375" t="s">
        <v>65</v>
      </c>
      <c r="E375" t="s">
        <v>53</v>
      </c>
      <c r="F375" s="4" t="s">
        <v>401</v>
      </c>
      <c r="G375" s="4" t="s">
        <v>379</v>
      </c>
      <c r="H375">
        <v>175</v>
      </c>
      <c r="I375" t="str">
        <f t="shared" si="55"/>
        <v>item.grindingaxe.rule</v>
      </c>
      <c r="J375">
        <v>1</v>
      </c>
      <c r="L375" t="str">
        <f t="shared" si="56"/>
        <v>grindingaxe.jpg</v>
      </c>
      <c r="M375" s="4" t="s">
        <v>515</v>
      </c>
      <c r="N375">
        <f t="shared" si="62"/>
        <v>16</v>
      </c>
      <c r="O375">
        <f t="shared" si="63"/>
        <v>21</v>
      </c>
      <c r="P375" t="str">
        <f t="shared" si="59"/>
        <v>insert into ITEM (NAME, MESSAGE_CODE, EXPANSION, ITEM_TYPE, ATTACK_TYPE, EQUIPMENT, COST, RULE_CODE, COUNT, CLASS, IMAGE)
values ('Grinding Axe', 'item.grindingaxe', 'D2E', 'Act2', 'Melee', 'Two Hands', 175, 'item.grindingaxe.rule', 1, null, 'grindingaxe.jpg');</v>
      </c>
    </row>
    <row r="376" spans="2:16" x14ac:dyDescent="0.25">
      <c r="B376" s="4" t="s">
        <v>488</v>
      </c>
      <c r="C376" t="str">
        <f t="shared" si="54"/>
        <v>item.maceofkellos</v>
      </c>
      <c r="D376" t="s">
        <v>65</v>
      </c>
      <c r="E376" t="s">
        <v>53</v>
      </c>
      <c r="F376" s="4" t="s">
        <v>401</v>
      </c>
      <c r="G376" s="4" t="s">
        <v>378</v>
      </c>
      <c r="H376">
        <v>175</v>
      </c>
      <c r="I376" t="str">
        <f t="shared" si="55"/>
        <v>item.maceofkellos.rule</v>
      </c>
      <c r="J376">
        <v>1</v>
      </c>
      <c r="L376" t="str">
        <f t="shared" si="56"/>
        <v>maceofkellos.jpg</v>
      </c>
      <c r="M376" s="4" t="s">
        <v>516</v>
      </c>
      <c r="N376">
        <f t="shared" si="62"/>
        <v>17</v>
      </c>
      <c r="O376">
        <f t="shared" si="63"/>
        <v>22</v>
      </c>
      <c r="P376" t="str">
        <f t="shared" si="59"/>
        <v>insert into ITEM (NAME, MESSAGE_CODE, EXPANSION, ITEM_TYPE, ATTACK_TYPE, EQUIPMENT, COST, RULE_CODE, COUNT, CLASS, IMAGE)
values ('Mace of Kellos', 'item.maceofkellos', 'D2E', 'Act2', 'Melee', 'One Hand', 175, 'item.maceofkellos.rule', 1, null, 'maceofkellos.jpg');</v>
      </c>
    </row>
    <row r="377" spans="2:16" x14ac:dyDescent="0.25">
      <c r="B377" s="4" t="s">
        <v>489</v>
      </c>
      <c r="C377" t="str">
        <f t="shared" si="54"/>
        <v>item.dragontoothhammer</v>
      </c>
      <c r="D377" t="s">
        <v>65</v>
      </c>
      <c r="E377" t="s">
        <v>53</v>
      </c>
      <c r="F377" s="4" t="s">
        <v>401</v>
      </c>
      <c r="G377" s="4" t="s">
        <v>378</v>
      </c>
      <c r="H377">
        <v>250</v>
      </c>
      <c r="I377" t="str">
        <f t="shared" si="55"/>
        <v>item.dragontoothhammer.rule</v>
      </c>
      <c r="J377">
        <v>1</v>
      </c>
      <c r="L377" t="str">
        <f t="shared" si="56"/>
        <v>dragontoothhammer.jpg</v>
      </c>
      <c r="M377" s="4" t="s">
        <v>517</v>
      </c>
      <c r="N377">
        <f t="shared" si="62"/>
        <v>22</v>
      </c>
      <c r="O377">
        <f t="shared" si="63"/>
        <v>27</v>
      </c>
      <c r="P377" t="str">
        <f t="shared" si="59"/>
        <v>insert into ITEM (NAME, MESSAGE_CODE, EXPANSION, ITEM_TYPE, ATTACK_TYPE, EQUIPMENT, COST, RULE_CODE, COUNT, CLASS, IMAGE)
values ('Dragontooth Hammer', 'item.dragontoothhammer', 'D2E', 'Act2', 'Melee', 'One Hand', 250, 'item.dragontoothhammer.rule', 1, null, 'dragontoothhammer.jpg');</v>
      </c>
    </row>
    <row r="378" spans="2:16" x14ac:dyDescent="0.25">
      <c r="B378" s="4" t="s">
        <v>490</v>
      </c>
      <c r="C378" t="str">
        <f t="shared" si="54"/>
        <v>item.latarilongbow</v>
      </c>
      <c r="D378" t="s">
        <v>65</v>
      </c>
      <c r="E378" t="s">
        <v>53</v>
      </c>
      <c r="F378" s="4" t="s">
        <v>402</v>
      </c>
      <c r="G378" s="4" t="s">
        <v>379</v>
      </c>
      <c r="H378">
        <v>200</v>
      </c>
      <c r="I378" t="str">
        <f t="shared" si="55"/>
        <v>item.latarilongbow.rule</v>
      </c>
      <c r="J378">
        <v>1</v>
      </c>
      <c r="L378" t="str">
        <f t="shared" si="56"/>
        <v>latarilongbow.jpg</v>
      </c>
      <c r="M378" s="4" t="s">
        <v>518</v>
      </c>
      <c r="N378">
        <f t="shared" si="62"/>
        <v>18</v>
      </c>
      <c r="O378">
        <f t="shared" si="63"/>
        <v>23</v>
      </c>
      <c r="P378" t="str">
        <f t="shared" si="59"/>
        <v>insert into ITEM (NAME, MESSAGE_CODE, EXPANSION, ITEM_TYPE, ATTACK_TYPE, EQUIPMENT, COST, RULE_CODE, COUNT, CLASS, IMAGE)
values ('Latari Longbow', 'item.latarilongbow', 'D2E', 'Act2', 'Ranged', 'Two Hands', 200, 'item.latarilongbow.rule', 1, null, 'latarilongbow.jpg');</v>
      </c>
    </row>
    <row r="379" spans="2:16" x14ac:dyDescent="0.25">
      <c r="B379" s="4" t="s">
        <v>491</v>
      </c>
      <c r="C379" t="str">
        <f t="shared" si="54"/>
        <v>item.lightningstrike</v>
      </c>
      <c r="D379" t="s">
        <v>65</v>
      </c>
      <c r="E379" t="s">
        <v>53</v>
      </c>
      <c r="F379" s="4" t="s">
        <v>402</v>
      </c>
      <c r="G379" s="4" t="s">
        <v>379</v>
      </c>
      <c r="H379">
        <v>200</v>
      </c>
      <c r="I379" t="str">
        <f t="shared" si="55"/>
        <v>item.lightningstrike.rule</v>
      </c>
      <c r="J379">
        <v>1</v>
      </c>
      <c r="L379" t="str">
        <f t="shared" si="56"/>
        <v>lightningstrike.jpg</v>
      </c>
      <c r="M379" s="4" t="s">
        <v>519</v>
      </c>
      <c r="N379">
        <f t="shared" si="62"/>
        <v>20</v>
      </c>
      <c r="O379">
        <f t="shared" si="63"/>
        <v>25</v>
      </c>
      <c r="P379" t="str">
        <f t="shared" si="59"/>
        <v>insert into ITEM (NAME, MESSAGE_CODE, EXPANSION, ITEM_TYPE, ATTACK_TYPE, EQUIPMENT, COST, RULE_CODE, COUNT, CLASS, IMAGE)
values ('Lightning Strike', 'item.lightningstrike', 'D2E', 'Act2', 'Ranged', 'Two Hands', 200, 'item.lightningstrike.rule', 1, null, 'lightningstrike.jpg');</v>
      </c>
    </row>
    <row r="380" spans="2:16" x14ac:dyDescent="0.25">
      <c r="B380" s="4" t="s">
        <v>492</v>
      </c>
      <c r="C380" t="str">
        <f t="shared" si="54"/>
        <v>item.icestorm</v>
      </c>
      <c r="D380" t="s">
        <v>65</v>
      </c>
      <c r="E380" t="s">
        <v>53</v>
      </c>
      <c r="F380" s="4" t="s">
        <v>402</v>
      </c>
      <c r="G380" s="4" t="s">
        <v>379</v>
      </c>
      <c r="H380">
        <v>150</v>
      </c>
      <c r="I380" t="str">
        <f t="shared" si="55"/>
        <v>item.icestorm.rule</v>
      </c>
      <c r="J380">
        <v>1</v>
      </c>
      <c r="L380" t="str">
        <f t="shared" si="56"/>
        <v>icestorm.jpg</v>
      </c>
      <c r="M380" s="4" t="s">
        <v>520</v>
      </c>
      <c r="N380">
        <f t="shared" si="62"/>
        <v>13</v>
      </c>
      <c r="O380">
        <f t="shared" si="63"/>
        <v>18</v>
      </c>
      <c r="P380" t="str">
        <f t="shared" si="59"/>
        <v>insert into ITEM (NAME, MESSAGE_CODE, EXPANSION, ITEM_TYPE, ATTACK_TYPE, EQUIPMENT, COST, RULE_CODE, COUNT, CLASS, IMAGE)
values ('Ice Storm', 'item.icestorm', 'D2E', 'Act2', 'Ranged', 'Two Hands', 150, 'item.icestorm.rule', 1, null, 'icestorm.jpg');</v>
      </c>
    </row>
    <row r="381" spans="2:16" x14ac:dyDescent="0.25">
      <c r="B381" s="4" t="s">
        <v>484</v>
      </c>
      <c r="C381" t="str">
        <f t="shared" si="54"/>
        <v>item.dwarvenfirebomb</v>
      </c>
      <c r="D381" t="s">
        <v>65</v>
      </c>
      <c r="E381" t="s">
        <v>53</v>
      </c>
      <c r="F381" s="4" t="s">
        <v>402</v>
      </c>
      <c r="G381" s="4" t="s">
        <v>378</v>
      </c>
      <c r="H381">
        <v>175</v>
      </c>
      <c r="I381" t="str">
        <f t="shared" si="55"/>
        <v>item.dwarvenfirebomb.rule</v>
      </c>
      <c r="J381">
        <v>1</v>
      </c>
      <c r="L381" t="str">
        <f t="shared" si="56"/>
        <v>dwarvenfirebomb.jpg</v>
      </c>
      <c r="M381" s="4" t="s">
        <v>485</v>
      </c>
      <c r="N381">
        <f t="shared" si="62"/>
        <v>20</v>
      </c>
      <c r="O381">
        <f t="shared" si="63"/>
        <v>25</v>
      </c>
      <c r="P381" t="str">
        <f t="shared" si="59"/>
        <v>insert into ITEM (NAME, MESSAGE_CODE, EXPANSION, ITEM_TYPE, ATTACK_TYPE, EQUIPMENT, COST, RULE_CODE, COUNT, CLASS, IMAGE)
values ('Dwarven Firebomb', 'item.dwarvenfirebomb', 'D2E', 'Act2', 'Ranged', 'One Hand', 175, 'item.dwarvenfirebomb.rule', 1, null, 'dwarvenfirebomb.jpg');</v>
      </c>
    </row>
    <row r="382" spans="2:16" x14ac:dyDescent="0.25">
      <c r="B382" s="4" t="s">
        <v>493</v>
      </c>
      <c r="C382" t="str">
        <f t="shared" si="54"/>
        <v>item.heavysteelshield</v>
      </c>
      <c r="D382" t="s">
        <v>65</v>
      </c>
      <c r="E382" t="s">
        <v>53</v>
      </c>
      <c r="G382" s="4" t="s">
        <v>378</v>
      </c>
      <c r="H382">
        <v>100</v>
      </c>
      <c r="I382" t="str">
        <f t="shared" si="55"/>
        <v>item.heavysteelshield.rule</v>
      </c>
      <c r="J382">
        <v>1</v>
      </c>
      <c r="L382" t="str">
        <f t="shared" si="56"/>
        <v>heavysteelshield.jpg</v>
      </c>
      <c r="M382" s="4" t="s">
        <v>521</v>
      </c>
      <c r="N382">
        <f t="shared" si="62"/>
        <v>21</v>
      </c>
      <c r="O382">
        <f t="shared" si="63"/>
        <v>26</v>
      </c>
      <c r="P382" t="str">
        <f t="shared" si="59"/>
        <v>insert into ITEM (NAME, MESSAGE_CODE, EXPANSION, ITEM_TYPE, ATTACK_TYPE, EQUIPMENT, COST, RULE_CODE, COUNT, CLASS, IMAGE)
values ('Heavy Steel Shield', 'item.heavysteelshield', 'D2E', 'Act2', null, 'One Hand', 100, 'item.heavysteelshield.rule', 1, null, 'heavysteelshield.jpg');</v>
      </c>
    </row>
    <row r="383" spans="2:16" x14ac:dyDescent="0.25">
      <c r="B383" s="4" t="s">
        <v>494</v>
      </c>
      <c r="C383" t="str">
        <f t="shared" si="54"/>
        <v>item.elvencloack</v>
      </c>
      <c r="D383" t="s">
        <v>65</v>
      </c>
      <c r="E383" t="s">
        <v>53</v>
      </c>
      <c r="G383" s="4" t="s">
        <v>380</v>
      </c>
      <c r="H383">
        <v>225</v>
      </c>
      <c r="I383" t="str">
        <f t="shared" si="55"/>
        <v>item.elvencloack.rule</v>
      </c>
      <c r="J383">
        <v>1</v>
      </c>
      <c r="L383" t="str">
        <f t="shared" si="56"/>
        <v>elvencloack.jpg</v>
      </c>
      <c r="M383" s="4" t="s">
        <v>522</v>
      </c>
      <c r="N383">
        <f t="shared" si="62"/>
        <v>16</v>
      </c>
      <c r="O383">
        <f t="shared" si="63"/>
        <v>21</v>
      </c>
      <c r="P383" t="str">
        <f t="shared" si="59"/>
        <v>insert into ITEM (NAME, MESSAGE_CODE, EXPANSION, ITEM_TYPE, ATTACK_TYPE, EQUIPMENT, COST, RULE_CODE, COUNT, CLASS, IMAGE)
values ('Elven Cloack', 'item.elvencloack', 'D2E', 'Act2', null, 'Armor', 225, 'item.elvencloack.rule', 1, null, 'elvencloack.jpg');</v>
      </c>
    </row>
    <row r="384" spans="2:16" x14ac:dyDescent="0.25">
      <c r="B384" s="4" t="s">
        <v>495</v>
      </c>
      <c r="C384" t="str">
        <f t="shared" si="54"/>
        <v>item.demonhideleather</v>
      </c>
      <c r="D384" t="s">
        <v>65</v>
      </c>
      <c r="E384" t="s">
        <v>53</v>
      </c>
      <c r="G384" s="4" t="s">
        <v>380</v>
      </c>
      <c r="H384">
        <v>200</v>
      </c>
      <c r="I384" t="str">
        <f t="shared" si="55"/>
        <v>item.demonhideleather.rule</v>
      </c>
      <c r="J384">
        <v>1</v>
      </c>
      <c r="L384" t="str">
        <f t="shared" si="56"/>
        <v>demonhideleather.jpg</v>
      </c>
      <c r="M384" s="4" t="s">
        <v>523</v>
      </c>
      <c r="N384">
        <f t="shared" si="62"/>
        <v>21</v>
      </c>
      <c r="O384">
        <f t="shared" si="63"/>
        <v>26</v>
      </c>
      <c r="P384" t="str">
        <f t="shared" si="59"/>
        <v>insert into ITEM (NAME, MESSAGE_CODE, EXPANSION, ITEM_TYPE, ATTACK_TYPE, EQUIPMENT, COST, RULE_CODE, COUNT, CLASS, IMAGE)
values ('Demonhide Leather', 'item.demonhideleather', 'D2E', 'Act2', null, 'Armor', 200, 'item.demonhideleather.rule', 1, null, 'demonhideleather.jpg');</v>
      </c>
    </row>
    <row r="385" spans="2:16" x14ac:dyDescent="0.25">
      <c r="B385" s="4" t="s">
        <v>496</v>
      </c>
      <c r="C385" t="str">
        <f t="shared" si="54"/>
        <v>item.platemail</v>
      </c>
      <c r="D385" t="s">
        <v>65</v>
      </c>
      <c r="E385" t="s">
        <v>53</v>
      </c>
      <c r="G385" s="4" t="s">
        <v>380</v>
      </c>
      <c r="H385">
        <v>250</v>
      </c>
      <c r="I385" t="str">
        <f t="shared" si="55"/>
        <v>item.platemail.rule</v>
      </c>
      <c r="J385">
        <v>1</v>
      </c>
      <c r="L385" t="str">
        <f t="shared" si="56"/>
        <v>platemail.jpg</v>
      </c>
      <c r="M385" s="4" t="s">
        <v>496</v>
      </c>
      <c r="N385">
        <f t="shared" si="62"/>
        <v>14</v>
      </c>
      <c r="O385">
        <f t="shared" si="63"/>
        <v>19</v>
      </c>
      <c r="P385" t="str">
        <f t="shared" si="59"/>
        <v>insert into ITEM (NAME, MESSAGE_CODE, EXPANSION, ITEM_TYPE, ATTACK_TYPE, EQUIPMENT, COST, RULE_CODE, COUNT, CLASS, IMAGE)
values ('Platemail', 'item.platemail', 'D2E', 'Act2', null, 'Armor', 250, 'item.platemail.rule', 1, null, 'platemail.jpg');</v>
      </c>
    </row>
    <row r="386" spans="2:16" x14ac:dyDescent="0.25">
      <c r="B386" s="4" t="s">
        <v>497</v>
      </c>
      <c r="C386" t="str">
        <f t="shared" ref="C386:C413" si="64">LOWER(A$320)&amp;"."&amp;LOWER(M386)</f>
        <v>item.ironboundring</v>
      </c>
      <c r="D386" t="s">
        <v>65</v>
      </c>
      <c r="E386" t="s">
        <v>53</v>
      </c>
      <c r="G386" s="4" t="s">
        <v>381</v>
      </c>
      <c r="H386">
        <v>150</v>
      </c>
      <c r="I386" t="str">
        <f t="shared" ref="I386:I413" si="65">LOWER(A$320)&amp;"."&amp;LOWER(M386)&amp;".rule"</f>
        <v>item.ironboundring.rule</v>
      </c>
      <c r="J386">
        <v>1</v>
      </c>
      <c r="L386" t="str">
        <f t="shared" ref="L386:L413" si="66">LOWER(M386)&amp;".jpg"</f>
        <v>ironboundring.jpg</v>
      </c>
      <c r="M386" s="4" t="s">
        <v>524</v>
      </c>
      <c r="N386">
        <f t="shared" si="62"/>
        <v>18</v>
      </c>
      <c r="O386">
        <f t="shared" si="63"/>
        <v>23</v>
      </c>
      <c r="P386" t="str">
        <f t="shared" ref="P386:P413" si="67">"insert into "&amp;A$320&amp;" ("&amp;B$320&amp;", "&amp;C$320&amp;", "&amp;D$320&amp;", "&amp;E$320&amp;", "&amp;F$320&amp;", "&amp;G$320&amp;", "&amp;H$320&amp;", "&amp;I$320&amp;", "&amp;J$320&amp;", "&amp;K$320&amp;", "&amp;L$320&amp;")
values ('"&amp;B386&amp;"', '"&amp;C386&amp;"', '"&amp;D386&amp;"', '"&amp;E386&amp;"', "&amp;IF(F386="","null","'"&amp;F386&amp;"'")&amp;", '"&amp;G386&amp;"', "&amp;IF(H386="","null",H386)&amp;", '"&amp;I386&amp;"', "&amp;J386&amp;", "&amp;IF(K386="","null","'"&amp;K386&amp;"'")&amp;", '"&amp;L386&amp;"');"</f>
        <v>insert into ITEM (NAME, MESSAGE_CODE, EXPANSION, ITEM_TYPE, ATTACK_TYPE, EQUIPMENT, COST, RULE_CODE, COUNT, CLASS, IMAGE)
values ('Iron-Bound Ring', 'item.ironboundring', 'D2E', 'Act2', null, 'Other', 150, 'item.ironboundring.rule', 1, null, 'ironboundring.jpg');</v>
      </c>
    </row>
    <row r="387" spans="2:16" x14ac:dyDescent="0.25">
      <c r="B387" s="4" t="s">
        <v>498</v>
      </c>
      <c r="C387" t="str">
        <f t="shared" si="64"/>
        <v>item.tivalcrystal</v>
      </c>
      <c r="D387" t="s">
        <v>65</v>
      </c>
      <c r="E387" t="s">
        <v>53</v>
      </c>
      <c r="G387" s="4" t="s">
        <v>381</v>
      </c>
      <c r="H387">
        <v>175</v>
      </c>
      <c r="I387" t="str">
        <f t="shared" si="65"/>
        <v>item.tivalcrystal.rule</v>
      </c>
      <c r="J387">
        <v>1</v>
      </c>
      <c r="L387" t="str">
        <f t="shared" si="66"/>
        <v>tivalcrystal.jpg</v>
      </c>
      <c r="M387" s="4" t="s">
        <v>525</v>
      </c>
      <c r="N387">
        <f t="shared" si="62"/>
        <v>17</v>
      </c>
      <c r="O387">
        <f t="shared" si="63"/>
        <v>22</v>
      </c>
      <c r="P387" t="str">
        <f t="shared" si="67"/>
        <v>insert into ITEM (NAME, MESSAGE_CODE, EXPANSION, ITEM_TYPE, ATTACK_TYPE, EQUIPMENT, COST, RULE_CODE, COUNT, CLASS, IMAGE)
values ('Tival Crystal', 'item.tivalcrystal', 'D2E', 'Act2', null, 'Other', 175, 'item.tivalcrystal.rule', 1, null, 'tivalcrystal.jpg');</v>
      </c>
    </row>
    <row r="388" spans="2:16" x14ac:dyDescent="0.25">
      <c r="B388" s="4" t="s">
        <v>499</v>
      </c>
      <c r="C388" t="str">
        <f t="shared" si="64"/>
        <v>item.scalemail</v>
      </c>
      <c r="D388" t="s">
        <v>73</v>
      </c>
      <c r="E388" t="s">
        <v>53</v>
      </c>
      <c r="G388" s="4" t="s">
        <v>380</v>
      </c>
      <c r="H388">
        <v>225</v>
      </c>
      <c r="I388" t="str">
        <f t="shared" si="65"/>
        <v>item.scalemail.rule</v>
      </c>
      <c r="J388">
        <v>1</v>
      </c>
      <c r="L388" t="str">
        <f t="shared" si="66"/>
        <v>scalemail.jpg</v>
      </c>
      <c r="M388" s="4" t="s">
        <v>499</v>
      </c>
      <c r="N388">
        <f t="shared" si="62"/>
        <v>14</v>
      </c>
      <c r="O388">
        <f t="shared" si="63"/>
        <v>19</v>
      </c>
      <c r="P388" t="str">
        <f t="shared" si="67"/>
        <v>insert into ITEM (NAME, MESSAGE_CODE, EXPANSION, ITEM_TYPE, ATTACK_TYPE, EQUIPMENT, COST, RULE_CODE, COUNT, CLASS, IMAGE)
values ('Scalemail', 'item.scalemail', 'LotW', 'Act2', null, 'Armor', 225, 'item.scalemail.rule', 1, null, 'scalemail.jpg');</v>
      </c>
    </row>
    <row r="389" spans="2:16" x14ac:dyDescent="0.25">
      <c r="B389" s="4" t="s">
        <v>500</v>
      </c>
      <c r="C389" t="str">
        <f t="shared" si="64"/>
        <v>item.bowofthesky</v>
      </c>
      <c r="D389" t="s">
        <v>73</v>
      </c>
      <c r="E389" t="s">
        <v>53</v>
      </c>
      <c r="F389" s="4" t="s">
        <v>402</v>
      </c>
      <c r="G389" s="4" t="s">
        <v>379</v>
      </c>
      <c r="H389">
        <v>225</v>
      </c>
      <c r="I389" t="str">
        <f t="shared" si="65"/>
        <v>item.bowofthesky.rule</v>
      </c>
      <c r="J389">
        <v>1</v>
      </c>
      <c r="L389" t="str">
        <f t="shared" si="66"/>
        <v>bowofthesky.jpg</v>
      </c>
      <c r="M389" s="4" t="s">
        <v>526</v>
      </c>
      <c r="N389">
        <f t="shared" si="62"/>
        <v>16</v>
      </c>
      <c r="O389">
        <f t="shared" si="63"/>
        <v>21</v>
      </c>
      <c r="P389" t="str">
        <f t="shared" si="67"/>
        <v>insert into ITEM (NAME, MESSAGE_CODE, EXPANSION, ITEM_TYPE, ATTACK_TYPE, EQUIPMENT, COST, RULE_CODE, COUNT, CLASS, IMAGE)
values ('Bow of the Sky', 'item.bowofthesky', 'LotW', 'Act2', 'Ranged', 'Two Hands', 225, 'item.bowofthesky.rule', 1, null, 'bowofthesky.jpg');</v>
      </c>
    </row>
    <row r="390" spans="2:16" x14ac:dyDescent="0.25">
      <c r="B390" s="4" t="s">
        <v>501</v>
      </c>
      <c r="C390" t="str">
        <f t="shared" si="64"/>
        <v>item.mercifulboots</v>
      </c>
      <c r="D390" t="s">
        <v>73</v>
      </c>
      <c r="E390" t="s">
        <v>53</v>
      </c>
      <c r="G390" s="4" t="s">
        <v>381</v>
      </c>
      <c r="H390">
        <v>100</v>
      </c>
      <c r="I390" t="str">
        <f t="shared" si="65"/>
        <v>item.mercifulboots.rule</v>
      </c>
      <c r="J390">
        <v>1</v>
      </c>
      <c r="L390" t="str">
        <f t="shared" si="66"/>
        <v>mercifulboots.jpg</v>
      </c>
      <c r="M390" s="4" t="s">
        <v>527</v>
      </c>
      <c r="N390">
        <f t="shared" si="62"/>
        <v>18</v>
      </c>
      <c r="O390">
        <f t="shared" si="63"/>
        <v>23</v>
      </c>
      <c r="P390" t="str">
        <f t="shared" si="67"/>
        <v>insert into ITEM (NAME, MESSAGE_CODE, EXPANSION, ITEM_TYPE, ATTACK_TYPE, EQUIPMENT, COST, RULE_CODE, COUNT, CLASS, IMAGE)
values ('Merciful Boots', 'item.mercifulboots', 'LotW', 'Act2', null, 'Other', 100, 'item.mercifulboots.rule', 1, null, 'mercifulboots.jpg');</v>
      </c>
    </row>
    <row r="391" spans="2:16" x14ac:dyDescent="0.25">
      <c r="B391" s="4" t="s">
        <v>502</v>
      </c>
      <c r="C391" t="str">
        <f t="shared" si="64"/>
        <v>item.inscribedrobes</v>
      </c>
      <c r="D391" t="s">
        <v>73</v>
      </c>
      <c r="E391" t="s">
        <v>53</v>
      </c>
      <c r="G391" s="4" t="s">
        <v>380</v>
      </c>
      <c r="H391">
        <v>225</v>
      </c>
      <c r="I391" t="str">
        <f t="shared" si="65"/>
        <v>item.inscribedrobes.rule</v>
      </c>
      <c r="J391">
        <v>1</v>
      </c>
      <c r="L391" t="str">
        <f t="shared" si="66"/>
        <v>inscribedrobes.jpg</v>
      </c>
      <c r="M391" s="4" t="s">
        <v>528</v>
      </c>
      <c r="N391">
        <f t="shared" si="62"/>
        <v>19</v>
      </c>
      <c r="O391">
        <f t="shared" si="63"/>
        <v>24</v>
      </c>
      <c r="P391" t="str">
        <f t="shared" si="67"/>
        <v>insert into ITEM (NAME, MESSAGE_CODE, EXPANSION, ITEM_TYPE, ATTACK_TYPE, EQUIPMENT, COST, RULE_CODE, COUNT, CLASS, IMAGE)
values ('Inscribed Robes', 'item.inscribedrobes', 'LotW', 'Act2', null, 'Armor', 225, 'item.inscribedrobes.rule', 1, null, 'inscribedrobes.jpg');</v>
      </c>
    </row>
    <row r="392" spans="2:16" x14ac:dyDescent="0.25">
      <c r="B392" s="4" t="s">
        <v>503</v>
      </c>
      <c r="C392" t="str">
        <f t="shared" si="64"/>
        <v>item.staffofkellos</v>
      </c>
      <c r="D392" t="s">
        <v>73</v>
      </c>
      <c r="E392" t="s">
        <v>53</v>
      </c>
      <c r="F392" s="4" t="s">
        <v>402</v>
      </c>
      <c r="G392" s="4" t="s">
        <v>379</v>
      </c>
      <c r="H392">
        <v>175</v>
      </c>
      <c r="I392" t="str">
        <f t="shared" si="65"/>
        <v>item.staffofkellos.rule</v>
      </c>
      <c r="J392">
        <v>1</v>
      </c>
      <c r="L392" t="str">
        <f t="shared" si="66"/>
        <v>staffofkellos.jpg</v>
      </c>
      <c r="M392" s="4" t="s">
        <v>529</v>
      </c>
      <c r="N392">
        <f t="shared" si="62"/>
        <v>18</v>
      </c>
      <c r="O392">
        <f t="shared" si="63"/>
        <v>23</v>
      </c>
      <c r="P392" t="str">
        <f t="shared" si="67"/>
        <v>insert into ITEM (NAME, MESSAGE_CODE, EXPANSION, ITEM_TYPE, ATTACK_TYPE, EQUIPMENT, COST, RULE_CODE, COUNT, CLASS, IMAGE)
values ('Staff of Kellos', 'item.staffofkellos', 'LotW', 'Act2', 'Ranged', 'Two Hands', 175, 'item.staffofkellos.rule', 1, null, 'staffofkellos.jpg');</v>
      </c>
    </row>
    <row r="393" spans="2:16" x14ac:dyDescent="0.25">
      <c r="B393" s="4" t="s">
        <v>504</v>
      </c>
      <c r="C393" t="str">
        <f t="shared" si="64"/>
        <v>item.blackironhelm</v>
      </c>
      <c r="D393" t="s">
        <v>66</v>
      </c>
      <c r="E393" t="s">
        <v>53</v>
      </c>
      <c r="G393" s="4" t="s">
        <v>381</v>
      </c>
      <c r="H393">
        <v>150</v>
      </c>
      <c r="I393" t="str">
        <f t="shared" si="65"/>
        <v>item.blackironhelm.rule</v>
      </c>
      <c r="J393">
        <v>1</v>
      </c>
      <c r="L393" t="str">
        <f t="shared" si="66"/>
        <v>blackironhelm.jpg</v>
      </c>
      <c r="M393" s="4" t="s">
        <v>530</v>
      </c>
      <c r="N393">
        <f t="shared" si="62"/>
        <v>18</v>
      </c>
      <c r="O393">
        <f t="shared" si="63"/>
        <v>23</v>
      </c>
      <c r="P393" t="str">
        <f t="shared" si="67"/>
        <v>insert into ITEM (NAME, MESSAGE_CODE, EXPANSION, ITEM_TYPE, ATTACK_TYPE, EQUIPMENT, COST, RULE_CODE, COUNT, CLASS, IMAGE)
values ('Black Iron Helm', 'item.blackironhelm', 'LoR', 'Act2', null, 'Other', 150, 'item.blackironhelm.rule', 1, null, 'blackironhelm.jpg');</v>
      </c>
    </row>
    <row r="394" spans="2:16" x14ac:dyDescent="0.25">
      <c r="B394" s="4" t="s">
        <v>505</v>
      </c>
      <c r="C394" t="str">
        <f t="shared" si="64"/>
        <v>item.bowoftheeclipse</v>
      </c>
      <c r="D394" t="s">
        <v>66</v>
      </c>
      <c r="E394" t="s">
        <v>53</v>
      </c>
      <c r="F394" s="4" t="s">
        <v>402</v>
      </c>
      <c r="G394" s="4" t="s">
        <v>379</v>
      </c>
      <c r="H394">
        <v>250</v>
      </c>
      <c r="I394" t="str">
        <f t="shared" si="65"/>
        <v>item.bowoftheeclipse.rule</v>
      </c>
      <c r="J394">
        <v>1</v>
      </c>
      <c r="L394" t="str">
        <f t="shared" si="66"/>
        <v>bowoftheeclipse.jpg</v>
      </c>
      <c r="M394" s="4" t="s">
        <v>531</v>
      </c>
      <c r="N394">
        <f t="shared" si="62"/>
        <v>20</v>
      </c>
      <c r="O394">
        <f t="shared" si="63"/>
        <v>25</v>
      </c>
      <c r="P394" t="str">
        <f t="shared" si="67"/>
        <v>insert into ITEM (NAME, MESSAGE_CODE, EXPANSION, ITEM_TYPE, ATTACK_TYPE, EQUIPMENT, COST, RULE_CODE, COUNT, CLASS, IMAGE)
values ('Bow of the Eclipse', 'item.bowoftheeclipse', 'LoR', 'Act2', 'Ranged', 'Two Hands', 250, 'item.bowoftheeclipse.rule', 1, null, 'bowoftheeclipse.jpg');</v>
      </c>
    </row>
    <row r="395" spans="2:16" x14ac:dyDescent="0.25">
      <c r="B395" s="4" t="s">
        <v>506</v>
      </c>
      <c r="C395" t="str">
        <f t="shared" si="64"/>
        <v>item.cloakofdeception</v>
      </c>
      <c r="D395" t="s">
        <v>66</v>
      </c>
      <c r="E395" t="s">
        <v>53</v>
      </c>
      <c r="G395" s="4" t="s">
        <v>380</v>
      </c>
      <c r="H395">
        <v>200</v>
      </c>
      <c r="I395" t="str">
        <f t="shared" si="65"/>
        <v>item.cloakofdeception.rule</v>
      </c>
      <c r="J395">
        <v>1</v>
      </c>
      <c r="L395" t="str">
        <f t="shared" si="66"/>
        <v>cloakofdeception.jpg</v>
      </c>
      <c r="M395" s="4" t="s">
        <v>532</v>
      </c>
      <c r="N395">
        <f t="shared" si="62"/>
        <v>21</v>
      </c>
      <c r="O395">
        <f t="shared" si="63"/>
        <v>26</v>
      </c>
      <c r="P395" t="str">
        <f t="shared" si="67"/>
        <v>insert into ITEM (NAME, MESSAGE_CODE, EXPANSION, ITEM_TYPE, ATTACK_TYPE, EQUIPMENT, COST, RULE_CODE, COUNT, CLASS, IMAGE)
values ('Cloak of Deception', 'item.cloakofdeception', 'LoR', 'Act2', null, 'Armor', 200, 'item.cloakofdeception.rule', 1, null, 'cloakofdeception.jpg');</v>
      </c>
    </row>
    <row r="396" spans="2:16" x14ac:dyDescent="0.25">
      <c r="B396" s="4" t="s">
        <v>507</v>
      </c>
      <c r="C396" t="str">
        <f t="shared" si="64"/>
        <v>item.ironclaws</v>
      </c>
      <c r="D396" t="s">
        <v>66</v>
      </c>
      <c r="E396" t="s">
        <v>53</v>
      </c>
      <c r="F396" s="4" t="s">
        <v>401</v>
      </c>
      <c r="G396" s="4" t="s">
        <v>378</v>
      </c>
      <c r="H396">
        <v>175</v>
      </c>
      <c r="I396" t="str">
        <f t="shared" si="65"/>
        <v>item.ironclaws.rule</v>
      </c>
      <c r="J396">
        <v>1</v>
      </c>
      <c r="L396" t="str">
        <f t="shared" si="66"/>
        <v>ironclaws.jpg</v>
      </c>
      <c r="M396" s="4" t="s">
        <v>533</v>
      </c>
      <c r="N396">
        <f t="shared" si="62"/>
        <v>14</v>
      </c>
      <c r="O396">
        <f t="shared" si="63"/>
        <v>19</v>
      </c>
      <c r="P396" t="str">
        <f t="shared" si="67"/>
        <v>insert into ITEM (NAME, MESSAGE_CODE, EXPANSION, ITEM_TYPE, ATTACK_TYPE, EQUIPMENT, COST, RULE_CODE, COUNT, CLASS, IMAGE)
values ('Iron Claws', 'item.ironclaws', 'LoR', 'Act2', 'Melee', 'One Hand', 175, 'item.ironclaws.rule', 1, null, 'ironclaws.jpg');</v>
      </c>
    </row>
    <row r="397" spans="2:16" x14ac:dyDescent="0.25">
      <c r="B397" s="4" t="s">
        <v>508</v>
      </c>
      <c r="C397" t="str">
        <f t="shared" si="64"/>
        <v>item.obsidiangreataxe</v>
      </c>
      <c r="D397" t="s">
        <v>66</v>
      </c>
      <c r="E397" t="s">
        <v>53</v>
      </c>
      <c r="F397" s="4" t="s">
        <v>401</v>
      </c>
      <c r="G397" s="4" t="s">
        <v>379</v>
      </c>
      <c r="H397">
        <v>225</v>
      </c>
      <c r="I397" t="str">
        <f t="shared" si="65"/>
        <v>item.obsidiangreataxe.rule</v>
      </c>
      <c r="J397">
        <v>1</v>
      </c>
      <c r="L397" t="str">
        <f t="shared" si="66"/>
        <v>obsidiangreataxe.jpg</v>
      </c>
      <c r="M397" s="4" t="s">
        <v>534</v>
      </c>
      <c r="N397">
        <f t="shared" si="62"/>
        <v>21</v>
      </c>
      <c r="O397">
        <f t="shared" si="63"/>
        <v>26</v>
      </c>
      <c r="P397" t="str">
        <f t="shared" si="67"/>
        <v>insert into ITEM (NAME, MESSAGE_CODE, EXPANSION, ITEM_TYPE, ATTACK_TYPE, EQUIPMENT, COST, RULE_CODE, COUNT, CLASS, IMAGE)
values ('Obsidian Greataxe', 'item.obsidiangreataxe', 'LoR', 'Act2', 'Melee', 'Two Hands', 225, 'item.obsidiangreataxe.rule', 1, null, 'obsidiangreataxe.jpg');</v>
      </c>
    </row>
    <row r="398" spans="2:16" x14ac:dyDescent="0.25">
      <c r="B398" s="4" t="s">
        <v>509</v>
      </c>
      <c r="C398" t="str">
        <f t="shared" si="64"/>
        <v>item.obsidianscalemail</v>
      </c>
      <c r="D398" t="s">
        <v>66</v>
      </c>
      <c r="E398" t="s">
        <v>53</v>
      </c>
      <c r="G398" s="4" t="s">
        <v>380</v>
      </c>
      <c r="H398">
        <v>275</v>
      </c>
      <c r="I398" t="str">
        <f t="shared" si="65"/>
        <v>item.obsidianscalemail.rule</v>
      </c>
      <c r="J398">
        <v>1</v>
      </c>
      <c r="L398" t="str">
        <f t="shared" si="66"/>
        <v>obsidianscalemail.jpg</v>
      </c>
      <c r="M398" s="4" t="s">
        <v>535</v>
      </c>
      <c r="N398">
        <f t="shared" si="62"/>
        <v>22</v>
      </c>
      <c r="O398">
        <f t="shared" si="63"/>
        <v>27</v>
      </c>
      <c r="P398" t="str">
        <f t="shared" si="67"/>
        <v>insert into ITEM (NAME, MESSAGE_CODE, EXPANSION, ITEM_TYPE, ATTACK_TYPE, EQUIPMENT, COST, RULE_CODE, COUNT, CLASS, IMAGE)
values ('Obsidian Scalemail', 'item.obsidianscalemail', 'LoR', 'Act2', null, 'Armor', 275, 'item.obsidianscalemail.rule', 1, null, 'obsidianscalemail.jpg');</v>
      </c>
    </row>
    <row r="399" spans="2:16" x14ac:dyDescent="0.25">
      <c r="B399" s="4" t="s">
        <v>510</v>
      </c>
      <c r="C399" t="str">
        <f t="shared" si="64"/>
        <v>item.rageblade</v>
      </c>
      <c r="D399" t="s">
        <v>66</v>
      </c>
      <c r="E399" t="s">
        <v>53</v>
      </c>
      <c r="F399" s="4" t="s">
        <v>401</v>
      </c>
      <c r="G399" s="4" t="s">
        <v>378</v>
      </c>
      <c r="H399">
        <v>200</v>
      </c>
      <c r="I399" t="str">
        <f t="shared" si="65"/>
        <v>item.rageblade.rule</v>
      </c>
      <c r="J399">
        <v>1</v>
      </c>
      <c r="L399" t="str">
        <f t="shared" si="66"/>
        <v>rageblade.jpg</v>
      </c>
      <c r="M399" s="4" t="s">
        <v>536</v>
      </c>
      <c r="N399">
        <f t="shared" si="62"/>
        <v>14</v>
      </c>
      <c r="O399">
        <f t="shared" si="63"/>
        <v>19</v>
      </c>
      <c r="P399" t="str">
        <f t="shared" si="67"/>
        <v>insert into ITEM (NAME, MESSAGE_CODE, EXPANSION, ITEM_TYPE, ATTACK_TYPE, EQUIPMENT, COST, RULE_CODE, COUNT, CLASS, IMAGE)
values ('Rage Blade', 'item.rageblade', 'LoR', 'Act2', 'Melee', 'One Hand', 200, 'item.rageblade.rule', 1, null, 'rageblade.jpg');</v>
      </c>
    </row>
    <row r="400" spans="2:16" x14ac:dyDescent="0.25">
      <c r="B400" s="4" t="s">
        <v>511</v>
      </c>
      <c r="C400" t="str">
        <f t="shared" si="64"/>
        <v>item.runeofmisery</v>
      </c>
      <c r="D400" t="s">
        <v>66</v>
      </c>
      <c r="E400" t="s">
        <v>53</v>
      </c>
      <c r="F400" s="4" t="s">
        <v>402</v>
      </c>
      <c r="G400" s="4" t="s">
        <v>379</v>
      </c>
      <c r="H400">
        <v>250</v>
      </c>
      <c r="I400" t="str">
        <f t="shared" si="65"/>
        <v>item.runeofmisery.rule</v>
      </c>
      <c r="J400">
        <v>1</v>
      </c>
      <c r="L400" t="str">
        <f t="shared" si="66"/>
        <v>runeofmisery.jpg</v>
      </c>
      <c r="M400" s="4" t="s">
        <v>537</v>
      </c>
      <c r="N400">
        <f t="shared" si="62"/>
        <v>17</v>
      </c>
      <c r="O400">
        <f t="shared" si="63"/>
        <v>22</v>
      </c>
      <c r="P400" t="str">
        <f t="shared" si="67"/>
        <v>insert into ITEM (NAME, MESSAGE_CODE, EXPANSION, ITEM_TYPE, ATTACK_TYPE, EQUIPMENT, COST, RULE_CODE, COUNT, CLASS, IMAGE)
values ('Rune of Misery', 'item.runeofmisery', 'LoR', 'Act2', 'Ranged', 'Two Hands', 250, 'item.runeofmisery.rule', 1, null, 'runeofmisery.jpg');</v>
      </c>
    </row>
    <row r="401" spans="1:16" x14ac:dyDescent="0.25">
      <c r="B401" s="4" t="s">
        <v>512</v>
      </c>
      <c r="C401" t="str">
        <f t="shared" si="64"/>
        <v>item.shroudofdusk</v>
      </c>
      <c r="D401" t="s">
        <v>66</v>
      </c>
      <c r="E401" t="s">
        <v>53</v>
      </c>
      <c r="G401" s="4" t="s">
        <v>381</v>
      </c>
      <c r="H401">
        <v>150</v>
      </c>
      <c r="I401" t="str">
        <f t="shared" si="65"/>
        <v>item.shroudofdusk.rule</v>
      </c>
      <c r="J401">
        <v>1</v>
      </c>
      <c r="L401" t="str">
        <f t="shared" si="66"/>
        <v>shroudofdusk.jpg</v>
      </c>
      <c r="M401" s="4" t="s">
        <v>538</v>
      </c>
      <c r="N401">
        <f t="shared" si="62"/>
        <v>17</v>
      </c>
      <c r="O401">
        <f t="shared" si="63"/>
        <v>22</v>
      </c>
      <c r="P401" t="str">
        <f t="shared" si="67"/>
        <v>insert into ITEM (NAME, MESSAGE_CODE, EXPANSION, ITEM_TYPE, ATTACK_TYPE, EQUIPMENT, COST, RULE_CODE, COUNT, CLASS, IMAGE)
values ('Shroud of Dusk', 'item.shroudofdusk', 'LoR', 'Act2', null, 'Other', 150, 'item.shroudofdusk.rule', 1, null, 'shroudofdusk.jpg');</v>
      </c>
    </row>
    <row r="402" spans="1:16" x14ac:dyDescent="0.25">
      <c r="B402" s="4" t="s">
        <v>513</v>
      </c>
      <c r="C402" t="str">
        <f t="shared" si="64"/>
        <v>item.staffofthewild</v>
      </c>
      <c r="D402" t="s">
        <v>66</v>
      </c>
      <c r="E402" t="s">
        <v>53</v>
      </c>
      <c r="F402" s="4" t="s">
        <v>402</v>
      </c>
      <c r="G402" s="4" t="s">
        <v>379</v>
      </c>
      <c r="H402">
        <v>175</v>
      </c>
      <c r="I402" t="str">
        <f t="shared" si="65"/>
        <v>item.staffofthewild.rule</v>
      </c>
      <c r="J402">
        <v>1</v>
      </c>
      <c r="L402" t="str">
        <f t="shared" si="66"/>
        <v>staffofthewild.jpg</v>
      </c>
      <c r="M402" s="4" t="s">
        <v>539</v>
      </c>
      <c r="N402">
        <f t="shared" si="62"/>
        <v>19</v>
      </c>
      <c r="O402">
        <f t="shared" si="63"/>
        <v>24</v>
      </c>
      <c r="P402" t="str">
        <f t="shared" si="67"/>
        <v>insert into ITEM (NAME, MESSAGE_CODE, EXPANSION, ITEM_TYPE, ATTACK_TYPE, EQUIPMENT, COST, RULE_CODE, COUNT, CLASS, IMAGE)
values ('Staff of the Wild', 'item.staffofthewild', 'LoR', 'Act2', 'Ranged', 'Two Hands', 175, 'item.staffofthewild.rule', 1, null, 'staffofthewild.jpg');</v>
      </c>
    </row>
    <row r="403" spans="1:16" x14ac:dyDescent="0.25">
      <c r="B403" s="4" t="s">
        <v>540</v>
      </c>
      <c r="C403" t="str">
        <f t="shared" si="64"/>
        <v>item.shieldofthedarkgod</v>
      </c>
      <c r="D403" t="s">
        <v>65</v>
      </c>
      <c r="E403" t="s">
        <v>51</v>
      </c>
      <c r="F403" s="4"/>
      <c r="G403" s="4" t="s">
        <v>378</v>
      </c>
      <c r="I403" t="str">
        <f t="shared" si="65"/>
        <v>item.shieldofthedarkgod.rule</v>
      </c>
      <c r="J403">
        <v>1</v>
      </c>
      <c r="L403" t="str">
        <f t="shared" si="66"/>
        <v>shieldofthedarkgod.jpg</v>
      </c>
      <c r="M403" s="4" t="s">
        <v>549</v>
      </c>
      <c r="N403">
        <f t="shared" ref="N403:N413" si="68">LEN(C403)</f>
        <v>23</v>
      </c>
      <c r="O403">
        <f t="shared" ref="O403:O413" si="69">LEN(I403)</f>
        <v>28</v>
      </c>
      <c r="P403" t="str">
        <f t="shared" si="67"/>
        <v>insert into ITEM (NAME, MESSAGE_CODE, EXPANSION, ITEM_TYPE, ATTACK_TYPE, EQUIPMENT, COST, RULE_CODE, COUNT, CLASS, IMAGE)
values ('Shield of the Dark God', 'item.shieldofthedarkgod', 'D2E', 'Relic', null, 'One Hand', null, 'item.shieldofthedarkgod.rule', 1, null, 'shieldofthedarkgod.jpg');</v>
      </c>
    </row>
    <row r="404" spans="1:16" x14ac:dyDescent="0.25">
      <c r="B404" s="4" t="s">
        <v>541</v>
      </c>
      <c r="C404" t="str">
        <f t="shared" si="64"/>
        <v>item.trueshot</v>
      </c>
      <c r="D404" t="s">
        <v>65</v>
      </c>
      <c r="E404" t="s">
        <v>51</v>
      </c>
      <c r="F404" s="4" t="s">
        <v>402</v>
      </c>
      <c r="G404" s="4" t="s">
        <v>379</v>
      </c>
      <c r="I404" t="str">
        <f t="shared" si="65"/>
        <v>item.trueshot.rule</v>
      </c>
      <c r="J404">
        <v>1</v>
      </c>
      <c r="L404" t="str">
        <f t="shared" si="66"/>
        <v>trueshot.jpg</v>
      </c>
      <c r="M404" s="4" t="s">
        <v>541</v>
      </c>
      <c r="N404">
        <f t="shared" si="68"/>
        <v>13</v>
      </c>
      <c r="O404">
        <f t="shared" si="69"/>
        <v>18</v>
      </c>
      <c r="P404" t="str">
        <f t="shared" si="67"/>
        <v>insert into ITEM (NAME, MESSAGE_CODE, EXPANSION, ITEM_TYPE, ATTACK_TYPE, EQUIPMENT, COST, RULE_CODE, COUNT, CLASS, IMAGE)
values ('Trueshot', 'item.trueshot', 'D2E', 'Relic', 'Ranged', 'Two Hands', null, 'item.trueshot.rule', 1, null, 'trueshot.jpg');</v>
      </c>
    </row>
    <row r="405" spans="1:16" x14ac:dyDescent="0.25">
      <c r="B405" s="4" t="s">
        <v>558</v>
      </c>
      <c r="C405" t="str">
        <f t="shared" si="64"/>
        <v>item.fortunasdice</v>
      </c>
      <c r="D405" t="s">
        <v>65</v>
      </c>
      <c r="E405" t="s">
        <v>51</v>
      </c>
      <c r="F405" s="4"/>
      <c r="G405" s="4" t="s">
        <v>381</v>
      </c>
      <c r="I405" t="str">
        <f t="shared" si="65"/>
        <v>item.fortunasdice.rule</v>
      </c>
      <c r="J405">
        <v>1</v>
      </c>
      <c r="L405" t="str">
        <f t="shared" si="66"/>
        <v>fortunasdice.jpg</v>
      </c>
      <c r="M405" s="4" t="s">
        <v>550</v>
      </c>
      <c r="N405">
        <f t="shared" si="68"/>
        <v>17</v>
      </c>
      <c r="O405">
        <f t="shared" si="69"/>
        <v>22</v>
      </c>
      <c r="P405" t="str">
        <f t="shared" si="67"/>
        <v>insert into ITEM (NAME, MESSAGE_CODE, EXPANSION, ITEM_TYPE, ATTACK_TYPE, EQUIPMENT, COST, RULE_CODE, COUNT, CLASS, IMAGE)
values ('Fortuna''s Dice', 'item.fortunasdice', 'D2E', 'Relic', null, 'Other', null, 'item.fortunasdice.rule', 1, null, 'fortunasdice.jpg');</v>
      </c>
    </row>
    <row r="406" spans="1:16" x14ac:dyDescent="0.25">
      <c r="B406" s="4" t="s">
        <v>542</v>
      </c>
      <c r="C406" t="str">
        <f t="shared" si="64"/>
        <v>item.staffoflight</v>
      </c>
      <c r="D406" t="s">
        <v>65</v>
      </c>
      <c r="E406" t="s">
        <v>51</v>
      </c>
      <c r="F406" s="4" t="s">
        <v>402</v>
      </c>
      <c r="G406" s="4" t="s">
        <v>379</v>
      </c>
      <c r="I406" t="str">
        <f t="shared" si="65"/>
        <v>item.staffoflight.rule</v>
      </c>
      <c r="J406">
        <v>1</v>
      </c>
      <c r="L406" t="str">
        <f t="shared" si="66"/>
        <v>staffoflight.jpg</v>
      </c>
      <c r="M406" s="4" t="s">
        <v>551</v>
      </c>
      <c r="N406">
        <f t="shared" si="68"/>
        <v>17</v>
      </c>
      <c r="O406">
        <f t="shared" si="69"/>
        <v>22</v>
      </c>
      <c r="P406" t="str">
        <f t="shared" si="67"/>
        <v>insert into ITEM (NAME, MESSAGE_CODE, EXPANSION, ITEM_TYPE, ATTACK_TYPE, EQUIPMENT, COST, RULE_CODE, COUNT, CLASS, IMAGE)
values ('Staff of Light', 'item.staffoflight', 'D2E', 'Relic', 'Ranged', 'Two Hands', null, 'item.staffoflight.rule', 1, null, 'staffoflight.jpg');</v>
      </c>
    </row>
    <row r="407" spans="1:16" x14ac:dyDescent="0.25">
      <c r="B407" s="4" t="s">
        <v>543</v>
      </c>
      <c r="C407" t="str">
        <f t="shared" si="64"/>
        <v>item.theshadowrune</v>
      </c>
      <c r="D407" t="s">
        <v>65</v>
      </c>
      <c r="E407" t="s">
        <v>51</v>
      </c>
      <c r="F407" s="4" t="s">
        <v>402</v>
      </c>
      <c r="G407" s="4" t="s">
        <v>379</v>
      </c>
      <c r="I407" t="str">
        <f t="shared" si="65"/>
        <v>item.theshadowrune.rule</v>
      </c>
      <c r="J407">
        <v>1</v>
      </c>
      <c r="L407" t="str">
        <f t="shared" si="66"/>
        <v>theshadowrune.jpg</v>
      </c>
      <c r="M407" s="4" t="s">
        <v>552</v>
      </c>
      <c r="N407">
        <f t="shared" si="68"/>
        <v>18</v>
      </c>
      <c r="O407">
        <f t="shared" si="69"/>
        <v>23</v>
      </c>
      <c r="P407" t="str">
        <f t="shared" si="67"/>
        <v>insert into ITEM (NAME, MESSAGE_CODE, EXPANSION, ITEM_TYPE, ATTACK_TYPE, EQUIPMENT, COST, RULE_CODE, COUNT, CLASS, IMAGE)
values ('The Shadow Rune', 'item.theshadowrune', 'D2E', 'Relic', 'Ranged', 'Two Hands', null, 'item.theshadowrune.rule', 1, null, 'theshadowrune.jpg');</v>
      </c>
    </row>
    <row r="408" spans="1:16" x14ac:dyDescent="0.25">
      <c r="B408" s="4" t="s">
        <v>544</v>
      </c>
      <c r="C408" t="str">
        <f t="shared" si="64"/>
        <v>item.dawnblade</v>
      </c>
      <c r="D408" t="s">
        <v>65</v>
      </c>
      <c r="E408" t="s">
        <v>51</v>
      </c>
      <c r="F408" s="4" t="s">
        <v>401</v>
      </c>
      <c r="G408" s="4" t="s">
        <v>378</v>
      </c>
      <c r="I408" t="str">
        <f t="shared" si="65"/>
        <v>item.dawnblade.rule</v>
      </c>
      <c r="J408">
        <v>1</v>
      </c>
      <c r="L408" t="str">
        <f t="shared" si="66"/>
        <v>dawnblade.jpg</v>
      </c>
      <c r="M408" s="4" t="s">
        <v>544</v>
      </c>
      <c r="N408">
        <f t="shared" si="68"/>
        <v>14</v>
      </c>
      <c r="O408">
        <f t="shared" si="69"/>
        <v>19</v>
      </c>
      <c r="P408" t="str">
        <f t="shared" si="67"/>
        <v>insert into ITEM (NAME, MESSAGE_CODE, EXPANSION, ITEM_TYPE, ATTACK_TYPE, EQUIPMENT, COST, RULE_CODE, COUNT, CLASS, IMAGE)
values ('Dawnblade', 'item.dawnblade', 'D2E', 'Relic', 'Melee', 'One Hand', null, 'item.dawnblade.rule', 1, null, 'dawnblade.jpg');</v>
      </c>
    </row>
    <row r="409" spans="1:16" x14ac:dyDescent="0.25">
      <c r="B409" s="4" t="s">
        <v>559</v>
      </c>
      <c r="C409" t="str">
        <f t="shared" si="64"/>
        <v>item.valyndrasbane</v>
      </c>
      <c r="D409" t="s">
        <v>73</v>
      </c>
      <c r="E409" t="s">
        <v>51</v>
      </c>
      <c r="F409" s="4" t="s">
        <v>401</v>
      </c>
      <c r="G409" s="4" t="s">
        <v>379</v>
      </c>
      <c r="I409" t="str">
        <f t="shared" si="65"/>
        <v>item.valyndrasbane.rule</v>
      </c>
      <c r="J409">
        <v>1</v>
      </c>
      <c r="L409" t="str">
        <f t="shared" si="66"/>
        <v>valyndrasbane.jpg</v>
      </c>
      <c r="M409" s="4" t="s">
        <v>553</v>
      </c>
      <c r="N409">
        <f t="shared" si="68"/>
        <v>18</v>
      </c>
      <c r="O409">
        <f t="shared" si="69"/>
        <v>23</v>
      </c>
      <c r="P409" t="str">
        <f t="shared" si="67"/>
        <v>insert into ITEM (NAME, MESSAGE_CODE, EXPANSION, ITEM_TYPE, ATTACK_TYPE, EQUIPMENT, COST, RULE_CODE, COUNT, CLASS, IMAGE)
values ('Valyndra''s Bane', 'item.valyndrasbane', 'LotW', 'Relic', 'Melee', 'Two Hands', null, 'item.valyndrasbane.rule', 1, null, 'valyndrasbane.jpg');</v>
      </c>
    </row>
    <row r="410" spans="1:16" x14ac:dyDescent="0.25">
      <c r="B410" s="4" t="s">
        <v>545</v>
      </c>
      <c r="C410" t="str">
        <f t="shared" si="64"/>
        <v>item.auriummail</v>
      </c>
      <c r="D410" t="s">
        <v>73</v>
      </c>
      <c r="E410" t="s">
        <v>51</v>
      </c>
      <c r="F410" s="4"/>
      <c r="G410" s="4" t="s">
        <v>380</v>
      </c>
      <c r="I410" t="str">
        <f t="shared" si="65"/>
        <v>item.auriummail.rule</v>
      </c>
      <c r="J410">
        <v>1</v>
      </c>
      <c r="L410" t="str">
        <f t="shared" si="66"/>
        <v>auriummail.jpg</v>
      </c>
      <c r="M410" s="4" t="s">
        <v>554</v>
      </c>
      <c r="N410">
        <f t="shared" si="68"/>
        <v>15</v>
      </c>
      <c r="O410">
        <f t="shared" si="69"/>
        <v>20</v>
      </c>
      <c r="P410" t="str">
        <f t="shared" si="67"/>
        <v>insert into ITEM (NAME, MESSAGE_CODE, EXPANSION, ITEM_TYPE, ATTACK_TYPE, EQUIPMENT, COST, RULE_CODE, COUNT, CLASS, IMAGE)
values ('Aurium Mail', 'item.auriummail', 'LotW', 'Relic', null, 'Armor', null, 'item.auriummail.rule', 1, null, 'auriummail.jpg');</v>
      </c>
    </row>
    <row r="411" spans="1:16" x14ac:dyDescent="0.25">
      <c r="B411" s="4" t="s">
        <v>546</v>
      </c>
      <c r="C411" t="str">
        <f t="shared" si="64"/>
        <v>item.sunstone</v>
      </c>
      <c r="D411" t="s">
        <v>66</v>
      </c>
      <c r="E411" t="s">
        <v>51</v>
      </c>
      <c r="F411" s="4"/>
      <c r="G411" s="4" t="s">
        <v>381</v>
      </c>
      <c r="I411" t="str">
        <f t="shared" si="65"/>
        <v>item.sunstone.rule</v>
      </c>
      <c r="J411">
        <v>1</v>
      </c>
      <c r="L411" t="str">
        <f t="shared" si="66"/>
        <v>sunstone.jpg</v>
      </c>
      <c r="M411" s="4" t="s">
        <v>555</v>
      </c>
      <c r="N411">
        <f t="shared" si="68"/>
        <v>13</v>
      </c>
      <c r="O411">
        <f t="shared" si="69"/>
        <v>18</v>
      </c>
      <c r="P411" t="str">
        <f t="shared" si="67"/>
        <v>insert into ITEM (NAME, MESSAGE_CODE, EXPANSION, ITEM_TYPE, ATTACK_TYPE, EQUIPMENT, COST, RULE_CODE, COUNT, CLASS, IMAGE)
values ('Sun Stone', 'item.sunstone', 'LoR', 'Relic', null, 'Other', null, 'item.sunstone.rule', 1, null, 'sunstone.jpg');</v>
      </c>
    </row>
    <row r="412" spans="1:16" x14ac:dyDescent="0.25">
      <c r="B412" s="4" t="s">
        <v>547</v>
      </c>
      <c r="C412" t="str">
        <f t="shared" si="64"/>
        <v>item.livingheart</v>
      </c>
      <c r="D412" t="s">
        <v>66</v>
      </c>
      <c r="E412" t="s">
        <v>51</v>
      </c>
      <c r="F412" s="4"/>
      <c r="G412" s="4" t="s">
        <v>381</v>
      </c>
      <c r="I412" t="str">
        <f t="shared" si="65"/>
        <v>item.livingheart.rule</v>
      </c>
      <c r="J412">
        <v>1</v>
      </c>
      <c r="L412" t="str">
        <f t="shared" si="66"/>
        <v>livingheart.jpg</v>
      </c>
      <c r="M412" s="4" t="s">
        <v>556</v>
      </c>
      <c r="N412">
        <f t="shared" si="68"/>
        <v>16</v>
      </c>
      <c r="O412">
        <f t="shared" si="69"/>
        <v>21</v>
      </c>
      <c r="P412" t="str">
        <f t="shared" si="67"/>
        <v>insert into ITEM (NAME, MESSAGE_CODE, EXPANSION, ITEM_TYPE, ATTACK_TYPE, EQUIPMENT, COST, RULE_CODE, COUNT, CLASS, IMAGE)
values ('Living Heart', 'item.livingheart', 'LoR', 'Relic', null, 'Other', null, 'item.livingheart.rule', 1, null, 'livingheart.jpg');</v>
      </c>
    </row>
    <row r="413" spans="1:16" x14ac:dyDescent="0.25">
      <c r="B413" s="4" t="s">
        <v>548</v>
      </c>
      <c r="C413" t="str">
        <f t="shared" si="64"/>
        <v>item.gauntletsofpower</v>
      </c>
      <c r="D413" t="s">
        <v>66</v>
      </c>
      <c r="E413" t="s">
        <v>51</v>
      </c>
      <c r="G413" s="4" t="s">
        <v>381</v>
      </c>
      <c r="I413" t="str">
        <f t="shared" si="65"/>
        <v>item.gauntletsofpower.rule</v>
      </c>
      <c r="J413">
        <v>1</v>
      </c>
      <c r="L413" t="str">
        <f t="shared" si="66"/>
        <v>gauntletsofpower.jpg</v>
      </c>
      <c r="M413" s="4" t="s">
        <v>557</v>
      </c>
      <c r="N413">
        <f t="shared" si="68"/>
        <v>21</v>
      </c>
      <c r="O413">
        <f t="shared" si="69"/>
        <v>26</v>
      </c>
      <c r="P413" t="str">
        <f t="shared" si="67"/>
        <v>insert into ITEM (NAME, MESSAGE_CODE, EXPANSION, ITEM_TYPE, ATTACK_TYPE, EQUIPMENT, COST, RULE_CODE, COUNT, CLASS, IMAGE)
values ('Gauntlets of Power', 'item.gauntletsofpower', 'LoR', 'Relic', null, 'Other', null, 'item.gauntletsofpower.rule', 1, null, 'gauntletsofpower.jpg');</v>
      </c>
    </row>
    <row r="414" spans="1:16" x14ac:dyDescent="0.25">
      <c r="B414" s="4"/>
      <c r="C414" s="4"/>
    </row>
    <row r="415" spans="1:16" x14ac:dyDescent="0.25">
      <c r="A415" t="s">
        <v>60</v>
      </c>
      <c r="B415" s="3" t="s">
        <v>54</v>
      </c>
      <c r="C415" s="3" t="s">
        <v>56</v>
      </c>
    </row>
    <row r="416" spans="1:16" x14ac:dyDescent="0.25">
      <c r="B416" s="4" t="s">
        <v>385</v>
      </c>
      <c r="C416" s="4" t="s">
        <v>312</v>
      </c>
      <c r="K416" t="str">
        <f>"insert into "&amp;A$415&amp;" ("&amp;B$415&amp;", "&amp;C$415&amp;")
values ('"&amp;B416&amp;"', '"&amp;C416&amp;"');"</f>
        <v>insert into ITEM_TRAIT (ITEM, TRAIT)
values ('Iron Longsword', 'Blade');</v>
      </c>
      <c r="L416" t="str">
        <f>IF(D416="","","insert into "&amp;A$415&amp;" ("&amp;B$415&amp;", "&amp;C$415&amp;")
values ('"&amp;B416&amp;"', '"&amp;D416&amp;"');")</f>
        <v/>
      </c>
    </row>
    <row r="417" spans="2:12" x14ac:dyDescent="0.25">
      <c r="B417" s="4" t="s">
        <v>403</v>
      </c>
      <c r="C417" s="4" t="s">
        <v>318</v>
      </c>
      <c r="K417" t="str">
        <f t="shared" ref="K417:K480" si="70">"insert into "&amp;A$415&amp;" ("&amp;B$415&amp;", "&amp;C$415&amp;")
values ('"&amp;B417&amp;"', '"&amp;C417&amp;"');"</f>
        <v>insert into ITEM_TRAIT (ITEM, TRAIT)
values ('Knight Wooden Shield', 'Shield');</v>
      </c>
      <c r="L417" t="str">
        <f t="shared" ref="L417:L480" si="71">IF(D417="","","insert into "&amp;A$415&amp;" ("&amp;B$415&amp;", "&amp;C$415&amp;")
values ('"&amp;B417&amp;"', '"&amp;D417&amp;"');")</f>
        <v/>
      </c>
    </row>
    <row r="418" spans="2:12" x14ac:dyDescent="0.25">
      <c r="B418" s="4" t="s">
        <v>386</v>
      </c>
      <c r="C418" s="4" t="s">
        <v>309</v>
      </c>
      <c r="K418" t="str">
        <f t="shared" si="70"/>
        <v>insert into ITEM_TRAIT (ITEM, TRAIT)
values ('Chipped Greataxe', 'Axe');</v>
      </c>
      <c r="L418" t="str">
        <f t="shared" si="71"/>
        <v/>
      </c>
    </row>
    <row r="419" spans="2:12" x14ac:dyDescent="0.25">
      <c r="B419" s="4" t="s">
        <v>387</v>
      </c>
      <c r="C419" s="4" t="s">
        <v>310</v>
      </c>
      <c r="K419" t="str">
        <f t="shared" si="70"/>
        <v>insert into ITEM_TRAIT (ITEM, TRAIT)
values ('Iron Mace', 'Hammer');</v>
      </c>
      <c r="L419" t="str">
        <f t="shared" si="71"/>
        <v/>
      </c>
    </row>
    <row r="420" spans="2:12" x14ac:dyDescent="0.25">
      <c r="B420" s="4" t="s">
        <v>404</v>
      </c>
      <c r="C420" s="4" t="s">
        <v>318</v>
      </c>
      <c r="K420" t="str">
        <f t="shared" si="70"/>
        <v>insert into ITEM_TRAIT (ITEM, TRAIT)
values ('Disciple Wooden Shield', 'Shield');</v>
      </c>
      <c r="L420" t="str">
        <f t="shared" si="71"/>
        <v/>
      </c>
    </row>
    <row r="421" spans="2:12" x14ac:dyDescent="0.25">
      <c r="B421" s="4" t="s">
        <v>388</v>
      </c>
      <c r="C421" s="4" t="s">
        <v>308</v>
      </c>
      <c r="K421" t="str">
        <f t="shared" si="70"/>
        <v>insert into ITEM_TRAIT (ITEM, TRAIT)
values ('Oak Staff', 'Staff');</v>
      </c>
      <c r="L421" t="str">
        <f t="shared" si="71"/>
        <v/>
      </c>
    </row>
    <row r="422" spans="2:12" x14ac:dyDescent="0.25">
      <c r="B422" s="4" t="s">
        <v>389</v>
      </c>
      <c r="C422" s="4" t="s">
        <v>307</v>
      </c>
      <c r="D422" t="s">
        <v>306</v>
      </c>
      <c r="K422" t="str">
        <f t="shared" si="70"/>
        <v>insert into ITEM_TRAIT (ITEM, TRAIT)
values ('Arcane Bolt', 'Magic');</v>
      </c>
      <c r="L422" t="str">
        <f t="shared" si="71"/>
        <v>insert into ITEM_TRAIT (ITEM, TRAIT)
values ('Arcane Bolt', 'Rune');</v>
      </c>
    </row>
    <row r="423" spans="2:12" x14ac:dyDescent="0.25">
      <c r="B423" s="4" t="s">
        <v>425</v>
      </c>
      <c r="C423" s="4" t="s">
        <v>307</v>
      </c>
      <c r="D423" t="s">
        <v>308</v>
      </c>
      <c r="K423" t="str">
        <f t="shared" si="70"/>
        <v>insert into ITEM_TRAIT (ITEM, TRAIT)
values ('Reaper''s Scythe', 'Magic');</v>
      </c>
      <c r="L423" t="str">
        <f t="shared" si="71"/>
        <v>insert into ITEM_TRAIT (ITEM, TRAIT)
values ('Reaper''s Scythe', 'Staff');</v>
      </c>
    </row>
    <row r="424" spans="2:12" x14ac:dyDescent="0.25">
      <c r="B424" s="4" t="s">
        <v>390</v>
      </c>
      <c r="C424" s="4" t="s">
        <v>311</v>
      </c>
      <c r="K424" t="str">
        <f t="shared" si="70"/>
        <v>insert into ITEM_TRAIT (ITEM, TRAIT)
values ('Yew Shortbow', 'Bow');</v>
      </c>
      <c r="L424" t="str">
        <f t="shared" si="71"/>
        <v/>
      </c>
    </row>
    <row r="425" spans="2:12" x14ac:dyDescent="0.25">
      <c r="B425" s="4" t="s">
        <v>391</v>
      </c>
      <c r="C425" s="4" t="s">
        <v>312</v>
      </c>
      <c r="K425" t="str">
        <f t="shared" si="70"/>
        <v>insert into ITEM_TRAIT (ITEM, TRAIT)
values ('Throwing Knives', 'Blade');</v>
      </c>
      <c r="L425" t="str">
        <f t="shared" si="71"/>
        <v/>
      </c>
    </row>
    <row r="426" spans="2:12" x14ac:dyDescent="0.25">
      <c r="B426" s="4" t="s">
        <v>560</v>
      </c>
      <c r="C426" s="4" t="s">
        <v>316</v>
      </c>
      <c r="K426" t="str">
        <f t="shared" si="70"/>
        <v>insert into ITEM_TRAIT (ITEM, TRAIT)
values ('Thief Lucky Charm', 'Trinket');</v>
      </c>
      <c r="L426" t="str">
        <f t="shared" si="71"/>
        <v/>
      </c>
    </row>
    <row r="427" spans="2:12" x14ac:dyDescent="0.25">
      <c r="B427" s="4" t="s">
        <v>393</v>
      </c>
      <c r="C427" s="4" t="s">
        <v>312</v>
      </c>
      <c r="K427" t="str">
        <f t="shared" si="70"/>
        <v>insert into ITEM_TRAIT (ITEM, TRAIT)
values ('Worn Greatsword', 'Blade');</v>
      </c>
      <c r="L427" t="str">
        <f t="shared" si="71"/>
        <v/>
      </c>
    </row>
    <row r="428" spans="2:12" x14ac:dyDescent="0.25">
      <c r="B428" s="4" t="s">
        <v>394</v>
      </c>
      <c r="C428" s="4" t="s">
        <v>316</v>
      </c>
      <c r="K428" t="str">
        <f t="shared" si="70"/>
        <v>insert into ITEM_TRAIT (ITEM, TRAIT)
values ('Horn of Courage', 'Trinket');</v>
      </c>
      <c r="L428" t="str">
        <f t="shared" si="71"/>
        <v/>
      </c>
    </row>
    <row r="429" spans="2:12" x14ac:dyDescent="0.25">
      <c r="B429" s="4" t="s">
        <v>395</v>
      </c>
      <c r="C429" s="4" t="s">
        <v>307</v>
      </c>
      <c r="D429" t="s">
        <v>306</v>
      </c>
      <c r="K429" t="str">
        <f t="shared" si="70"/>
        <v>insert into ITEM_TRAIT (ITEM, TRAIT)
values ('Stasis Rune', 'Magic');</v>
      </c>
      <c r="L429" t="str">
        <f t="shared" si="71"/>
        <v>insert into ITEM_TRAIT (ITEM, TRAIT)
values ('Stasis Rune', 'Rune');</v>
      </c>
    </row>
    <row r="430" spans="2:12" x14ac:dyDescent="0.25">
      <c r="B430" s="4" t="s">
        <v>426</v>
      </c>
      <c r="C430" s="4" t="s">
        <v>316</v>
      </c>
      <c r="K430" t="str">
        <f t="shared" si="70"/>
        <v>insert into ITEM_TRAIT (ITEM, TRAIT)
values ('The Dead Man''s Compass', 'Trinket');</v>
      </c>
      <c r="L430" t="str">
        <f t="shared" si="71"/>
        <v/>
      </c>
    </row>
    <row r="431" spans="2:12" x14ac:dyDescent="0.25">
      <c r="B431" s="4" t="s">
        <v>396</v>
      </c>
      <c r="C431" s="4" t="s">
        <v>313</v>
      </c>
      <c r="K431" t="str">
        <f t="shared" si="70"/>
        <v>insert into ITEM_TRAIT (ITEM, TRAIT)
values ('Leather Whip', 'Exotic');</v>
      </c>
      <c r="L431" t="str">
        <f t="shared" si="71"/>
        <v/>
      </c>
    </row>
    <row r="432" spans="2:12" x14ac:dyDescent="0.25">
      <c r="B432" s="4" t="s">
        <v>397</v>
      </c>
      <c r="C432" s="4" t="s">
        <v>313</v>
      </c>
      <c r="K432" t="str">
        <f t="shared" si="70"/>
        <v>insert into ITEM_TRAIT (ITEM, TRAIT)
values ('Smoking Vials', 'Exotic');</v>
      </c>
      <c r="L432" t="str">
        <f t="shared" si="71"/>
        <v/>
      </c>
    </row>
    <row r="433" spans="2:12" x14ac:dyDescent="0.25">
      <c r="B433" s="4" t="s">
        <v>398</v>
      </c>
      <c r="C433" s="4" t="s">
        <v>313</v>
      </c>
      <c r="K433" t="str">
        <f t="shared" si="70"/>
        <v>insert into ITEM_TRAIT (ITEM, TRAIT)
values ('Hunting Spear', 'Exotic');</v>
      </c>
      <c r="L433" t="str">
        <f t="shared" si="71"/>
        <v/>
      </c>
    </row>
    <row r="434" spans="2:12" x14ac:dyDescent="0.25">
      <c r="B434" s="4" t="s">
        <v>399</v>
      </c>
      <c r="C434" s="4" t="s">
        <v>312</v>
      </c>
      <c r="K434" t="str">
        <f t="shared" si="70"/>
        <v>insert into ITEM_TRAIT (ITEM, TRAIT)
values ('Skinning Knife', 'Blade');</v>
      </c>
      <c r="L434" t="str">
        <f t="shared" si="71"/>
        <v/>
      </c>
    </row>
    <row r="435" spans="2:12" x14ac:dyDescent="0.25">
      <c r="B435" s="4" t="s">
        <v>400</v>
      </c>
      <c r="C435" s="4" t="s">
        <v>307</v>
      </c>
      <c r="D435" t="s">
        <v>308</v>
      </c>
      <c r="K435" t="str">
        <f t="shared" si="70"/>
        <v>insert into ITEM_TRAIT (ITEM, TRAIT)
values ('Staff of the Grave', 'Magic');</v>
      </c>
      <c r="L435" t="str">
        <f t="shared" si="71"/>
        <v>insert into ITEM_TRAIT (ITEM, TRAIT)
values ('Staff of the Grave', 'Staff');</v>
      </c>
    </row>
    <row r="436" spans="2:12" x14ac:dyDescent="0.25">
      <c r="B436" s="4" t="s">
        <v>427</v>
      </c>
      <c r="C436" s="4" t="s">
        <v>309</v>
      </c>
      <c r="K436" t="str">
        <f t="shared" si="70"/>
        <v>insert into ITEM_TRAIT (ITEM, TRAIT)
values ('Iron Battleaxe', 'Axe');</v>
      </c>
      <c r="L436" t="str">
        <f t="shared" si="71"/>
        <v/>
      </c>
    </row>
    <row r="437" spans="2:12" x14ac:dyDescent="0.25">
      <c r="B437" s="4" t="s">
        <v>428</v>
      </c>
      <c r="C437" s="4" t="s">
        <v>312</v>
      </c>
      <c r="K437" t="str">
        <f t="shared" si="70"/>
        <v>insert into ITEM_TRAIT (ITEM, TRAIT)
values ('Steel Broadsword', 'Blade');</v>
      </c>
      <c r="L437" t="str">
        <f t="shared" si="71"/>
        <v/>
      </c>
    </row>
    <row r="438" spans="2:12" x14ac:dyDescent="0.25">
      <c r="B438" s="4" t="s">
        <v>429</v>
      </c>
      <c r="C438" s="4" t="s">
        <v>310</v>
      </c>
      <c r="K438" t="str">
        <f t="shared" si="70"/>
        <v>insert into ITEM_TRAIT (ITEM, TRAIT)
values ('Light Hammer', 'Hammer');</v>
      </c>
      <c r="L438" t="str">
        <f t="shared" si="71"/>
        <v/>
      </c>
    </row>
    <row r="439" spans="2:12" x14ac:dyDescent="0.25">
      <c r="B439" s="4" t="s">
        <v>430</v>
      </c>
      <c r="C439" s="4" t="s">
        <v>313</v>
      </c>
      <c r="K439" t="str">
        <f t="shared" si="70"/>
        <v>insert into ITEM_TRAIT (ITEM, TRAIT)
values ('Iron Spear', 'Exotic');</v>
      </c>
      <c r="L439" t="str">
        <f t="shared" si="71"/>
        <v/>
      </c>
    </row>
    <row r="440" spans="2:12" x14ac:dyDescent="0.25">
      <c r="B440" s="4" t="s">
        <v>431</v>
      </c>
      <c r="C440" s="4" t="s">
        <v>307</v>
      </c>
      <c r="D440" t="s">
        <v>308</v>
      </c>
      <c r="K440" t="str">
        <f t="shared" si="70"/>
        <v>insert into ITEM_TRAIT (ITEM, TRAIT)
values ('Magic Staff', 'Magic');</v>
      </c>
      <c r="L440" t="str">
        <f t="shared" si="71"/>
        <v>insert into ITEM_TRAIT (ITEM, TRAIT)
values ('Magic Staff', 'Staff');</v>
      </c>
    </row>
    <row r="441" spans="2:12" x14ac:dyDescent="0.25">
      <c r="B441" s="4" t="s">
        <v>432</v>
      </c>
      <c r="C441" s="4" t="s">
        <v>307</v>
      </c>
      <c r="D441" t="s">
        <v>306</v>
      </c>
      <c r="K441" t="str">
        <f t="shared" si="70"/>
        <v>insert into ITEM_TRAIT (ITEM, TRAIT)
values ('Immolation', 'Magic');</v>
      </c>
      <c r="L441" t="str">
        <f t="shared" si="71"/>
        <v>insert into ITEM_TRAIT (ITEM, TRAIT)
values ('Immolation', 'Rune');</v>
      </c>
    </row>
    <row r="442" spans="2:12" x14ac:dyDescent="0.25">
      <c r="B442" s="4" t="s">
        <v>433</v>
      </c>
      <c r="C442" s="4" t="s">
        <v>307</v>
      </c>
      <c r="D442" t="s">
        <v>306</v>
      </c>
      <c r="K442" t="str">
        <f t="shared" si="70"/>
        <v>insert into ITEM_TRAIT (ITEM, TRAIT)
values ('Sunburst', 'Magic');</v>
      </c>
      <c r="L442" t="str">
        <f t="shared" si="71"/>
        <v>insert into ITEM_TRAIT (ITEM, TRAIT)
values ('Sunburst', 'Rune');</v>
      </c>
    </row>
    <row r="443" spans="2:12" x14ac:dyDescent="0.25">
      <c r="B443" s="4" t="s">
        <v>434</v>
      </c>
      <c r="C443" s="4" t="s">
        <v>311</v>
      </c>
      <c r="K443" t="str">
        <f t="shared" si="70"/>
        <v>insert into ITEM_TRAIT (ITEM, TRAIT)
values ('Elm Greatbow', 'Bow');</v>
      </c>
      <c r="L443" t="str">
        <f t="shared" si="71"/>
        <v/>
      </c>
    </row>
    <row r="444" spans="2:12" x14ac:dyDescent="0.25">
      <c r="B444" s="4" t="s">
        <v>435</v>
      </c>
      <c r="C444" s="4" t="s">
        <v>311</v>
      </c>
      <c r="D444" t="s">
        <v>313</v>
      </c>
      <c r="K444" t="str">
        <f t="shared" si="70"/>
        <v>insert into ITEM_TRAIT (ITEM, TRAIT)
values ('Crossbow', 'Bow');</v>
      </c>
      <c r="L444" t="str">
        <f t="shared" si="71"/>
        <v>insert into ITEM_TRAIT (ITEM, TRAIT)
values ('Crossbow', 'Exotic');</v>
      </c>
    </row>
    <row r="445" spans="2:12" x14ac:dyDescent="0.25">
      <c r="B445" s="4" t="s">
        <v>436</v>
      </c>
      <c r="C445" s="4" t="s">
        <v>313</v>
      </c>
      <c r="K445" t="str">
        <f t="shared" si="70"/>
        <v>insert into ITEM_TRAIT (ITEM, TRAIT)
values ('Sling', 'Exotic');</v>
      </c>
      <c r="L445" t="str">
        <f t="shared" si="71"/>
        <v/>
      </c>
    </row>
    <row r="446" spans="2:12" x14ac:dyDescent="0.25">
      <c r="B446" s="4" t="s">
        <v>437</v>
      </c>
      <c r="C446" s="4" t="s">
        <v>318</v>
      </c>
      <c r="K446" t="str">
        <f t="shared" si="70"/>
        <v>insert into ITEM_TRAIT (ITEM, TRAIT)
values ('Iron Shield', 'Shield');</v>
      </c>
      <c r="L446" t="str">
        <f t="shared" si="71"/>
        <v/>
      </c>
    </row>
    <row r="447" spans="2:12" x14ac:dyDescent="0.25">
      <c r="B447" s="4" t="s">
        <v>438</v>
      </c>
      <c r="C447" s="4" t="s">
        <v>320</v>
      </c>
      <c r="K447" t="str">
        <f t="shared" si="70"/>
        <v>insert into ITEM_TRAIT (ITEM, TRAIT)
values ('Heavy Cloak', 'Cloak');</v>
      </c>
      <c r="L447" t="str">
        <f t="shared" si="71"/>
        <v/>
      </c>
    </row>
    <row r="448" spans="2:12" x14ac:dyDescent="0.25">
      <c r="B448" s="4" t="s">
        <v>439</v>
      </c>
      <c r="C448" s="4" t="s">
        <v>317</v>
      </c>
      <c r="K448" t="str">
        <f t="shared" si="70"/>
        <v>insert into ITEM_TRAIT (ITEM, TRAIT)
values ('Leather Armor', 'Light Armor');</v>
      </c>
      <c r="L448" t="str">
        <f t="shared" si="71"/>
        <v/>
      </c>
    </row>
    <row r="449" spans="2:12" x14ac:dyDescent="0.25">
      <c r="B449" s="4" t="s">
        <v>440</v>
      </c>
      <c r="C449" s="4" t="s">
        <v>319</v>
      </c>
      <c r="K449" t="str">
        <f t="shared" si="70"/>
        <v>insert into ITEM_TRAIT (ITEM, TRAIT)
values ('Chainmail', 'Heavy Armor');</v>
      </c>
      <c r="L449" t="str">
        <f t="shared" si="71"/>
        <v/>
      </c>
    </row>
    <row r="450" spans="2:12" x14ac:dyDescent="0.25">
      <c r="B450" s="4" t="s">
        <v>441</v>
      </c>
      <c r="C450" s="4" t="s">
        <v>314</v>
      </c>
      <c r="K450" t="str">
        <f t="shared" si="70"/>
        <v>insert into ITEM_TRAIT (ITEM, TRAIT)
values ('Scorpion Helm', 'Helmet');</v>
      </c>
      <c r="L450" t="str">
        <f t="shared" si="71"/>
        <v/>
      </c>
    </row>
    <row r="451" spans="2:12" x14ac:dyDescent="0.25">
      <c r="B451" s="4" t="s">
        <v>392</v>
      </c>
      <c r="C451" s="4" t="s">
        <v>316</v>
      </c>
      <c r="K451" t="str">
        <f t="shared" si="70"/>
        <v>insert into ITEM_TRAIT (ITEM, TRAIT)
values ('Lucky Charm', 'Trinket');</v>
      </c>
      <c r="L451" t="str">
        <f t="shared" si="71"/>
        <v/>
      </c>
    </row>
    <row r="452" spans="2:12" x14ac:dyDescent="0.25">
      <c r="B452" s="4" t="s">
        <v>442</v>
      </c>
      <c r="C452" s="4" t="s">
        <v>306</v>
      </c>
      <c r="K452" t="str">
        <f t="shared" si="70"/>
        <v>insert into ITEM_TRAIT (ITEM, TRAIT)
values ('Mana Weave', 'Rune');</v>
      </c>
      <c r="L452" t="str">
        <f t="shared" si="71"/>
        <v/>
      </c>
    </row>
    <row r="453" spans="2:12" x14ac:dyDescent="0.25">
      <c r="B453" s="4" t="s">
        <v>443</v>
      </c>
      <c r="C453" s="4" t="s">
        <v>315</v>
      </c>
      <c r="K453" t="str">
        <f t="shared" si="70"/>
        <v>insert into ITEM_TRAIT (ITEM, TRAIT)
values ('Ring of Power', 'Ring');</v>
      </c>
      <c r="L453" t="str">
        <f t="shared" si="71"/>
        <v/>
      </c>
    </row>
    <row r="454" spans="2:12" x14ac:dyDescent="0.25">
      <c r="B454" s="4" t="s">
        <v>455</v>
      </c>
      <c r="C454" s="4" t="s">
        <v>312</v>
      </c>
      <c r="D454" t="s">
        <v>308</v>
      </c>
      <c r="K454" t="str">
        <f t="shared" si="70"/>
        <v>insert into ITEM_TRAIT (ITEM, TRAIT)
values ('Halberd', 'Blade');</v>
      </c>
      <c r="L454" t="str">
        <f t="shared" si="71"/>
        <v>insert into ITEM_TRAIT (ITEM, TRAIT)
values ('Halberd', 'Staff');</v>
      </c>
    </row>
    <row r="455" spans="2:12" x14ac:dyDescent="0.25">
      <c r="B455" s="4" t="s">
        <v>444</v>
      </c>
      <c r="C455" s="4" t="s">
        <v>307</v>
      </c>
      <c r="D455" t="s">
        <v>306</v>
      </c>
      <c r="K455" t="str">
        <f t="shared" si="70"/>
        <v>insert into ITEM_TRAIT (ITEM, TRAIT)
values ('Magma Wave', 'Magic');</v>
      </c>
      <c r="L455" t="str">
        <f t="shared" si="71"/>
        <v>insert into ITEM_TRAIT (ITEM, TRAIT)
values ('Magma Wave', 'Rune');</v>
      </c>
    </row>
    <row r="456" spans="2:12" x14ac:dyDescent="0.25">
      <c r="B456" s="4" t="s">
        <v>445</v>
      </c>
      <c r="C456" s="4" t="s">
        <v>311</v>
      </c>
      <c r="D456" t="s">
        <v>313</v>
      </c>
      <c r="K456" t="str">
        <f t="shared" si="70"/>
        <v>insert into ITEM_TRAIT (ITEM, TRAIT)
values ('Handbow', 'Bow');</v>
      </c>
      <c r="L456" t="str">
        <f t="shared" si="71"/>
        <v>insert into ITEM_TRAIT (ITEM, TRAIT)
values ('Handbow', 'Exotic');</v>
      </c>
    </row>
    <row r="457" spans="2:12" x14ac:dyDescent="0.25">
      <c r="B457" s="4" t="s">
        <v>456</v>
      </c>
      <c r="C457" s="4" t="s">
        <v>316</v>
      </c>
      <c r="K457" t="str">
        <f t="shared" si="70"/>
        <v>insert into ITEM_TRAIT (ITEM, TRAIT)
values ('Flash Powder', 'Trinket');</v>
      </c>
      <c r="L457" t="str">
        <f t="shared" si="71"/>
        <v/>
      </c>
    </row>
    <row r="458" spans="2:12" x14ac:dyDescent="0.25">
      <c r="B458" s="4" t="s">
        <v>446</v>
      </c>
      <c r="C458" s="4" t="s">
        <v>309</v>
      </c>
      <c r="K458" t="str">
        <f t="shared" si="70"/>
        <v>insert into ITEM_TRAIT (ITEM, TRAIT)
values ('Bearded Axe', 'Axe');</v>
      </c>
      <c r="L458" t="str">
        <f t="shared" si="71"/>
        <v/>
      </c>
    </row>
    <row r="459" spans="2:12" x14ac:dyDescent="0.25">
      <c r="B459" s="4" t="s">
        <v>447</v>
      </c>
      <c r="C459" s="4" t="s">
        <v>310</v>
      </c>
      <c r="K459" t="str">
        <f t="shared" si="70"/>
        <v>insert into ITEM_TRAIT (ITEM, TRAIT)
values ('Mace of Aver', 'Hammer');</v>
      </c>
      <c r="L459" t="str">
        <f t="shared" si="71"/>
        <v/>
      </c>
    </row>
    <row r="460" spans="2:12" x14ac:dyDescent="0.25">
      <c r="B460" s="4" t="s">
        <v>448</v>
      </c>
      <c r="C460" s="4" t="s">
        <v>312</v>
      </c>
      <c r="K460" t="str">
        <f t="shared" si="70"/>
        <v>insert into ITEM_TRAIT (ITEM, TRAIT)
values ('Serpet Dagger', 'Blade');</v>
      </c>
      <c r="L460" t="str">
        <f t="shared" si="71"/>
        <v/>
      </c>
    </row>
    <row r="461" spans="2:12" x14ac:dyDescent="0.25">
      <c r="B461" s="4" t="s">
        <v>449</v>
      </c>
      <c r="C461" s="4" t="s">
        <v>311</v>
      </c>
      <c r="K461" t="str">
        <f t="shared" si="70"/>
        <v>insert into ITEM_TRAIT (ITEM, TRAIT)
values ('Bow of Bone', 'Bow');</v>
      </c>
      <c r="L461" t="str">
        <f t="shared" si="71"/>
        <v/>
      </c>
    </row>
    <row r="462" spans="2:12" x14ac:dyDescent="0.25">
      <c r="B462" s="4" t="s">
        <v>450</v>
      </c>
      <c r="C462" s="4" t="s">
        <v>307</v>
      </c>
      <c r="D462" t="s">
        <v>306</v>
      </c>
      <c r="K462" t="str">
        <f t="shared" si="70"/>
        <v>insert into ITEM_TRAIT (ITEM, TRAIT)
values ('Teleportation Rune', 'Magic');</v>
      </c>
      <c r="L462" t="str">
        <f t="shared" si="71"/>
        <v>insert into ITEM_TRAIT (ITEM, TRAIT)
values ('Teleportation Rune', 'Rune');</v>
      </c>
    </row>
    <row r="463" spans="2:12" x14ac:dyDescent="0.25">
      <c r="B463" s="4" t="s">
        <v>451</v>
      </c>
      <c r="C463" s="4" t="s">
        <v>313</v>
      </c>
      <c r="K463" t="str">
        <f t="shared" si="70"/>
        <v>insert into ITEM_TRAIT (ITEM, TRAIT)
values ('Poisoned Blowgun', 'Exotic');</v>
      </c>
      <c r="L463" t="str">
        <f t="shared" si="71"/>
        <v/>
      </c>
    </row>
    <row r="464" spans="2:12" x14ac:dyDescent="0.25">
      <c r="B464" s="4" t="s">
        <v>452</v>
      </c>
      <c r="C464" s="4" t="s">
        <v>318</v>
      </c>
      <c r="K464" t="str">
        <f t="shared" si="70"/>
        <v>insert into ITEM_TRAIT (ITEM, TRAIT)
values ('Shield of Light', 'Shield');</v>
      </c>
      <c r="L464" t="str">
        <f t="shared" si="71"/>
        <v/>
      </c>
    </row>
    <row r="465" spans="2:12" x14ac:dyDescent="0.25">
      <c r="B465" s="4" t="s">
        <v>457</v>
      </c>
      <c r="C465" s="4" t="s">
        <v>317</v>
      </c>
      <c r="K465" t="str">
        <f t="shared" si="70"/>
        <v>insert into ITEM_TRAIT (ITEM, TRAIT)
values ('Thief''s Vest', 'Light Armor');</v>
      </c>
      <c r="L465" t="str">
        <f t="shared" si="71"/>
        <v/>
      </c>
    </row>
    <row r="466" spans="2:12" x14ac:dyDescent="0.25">
      <c r="B466" s="4" t="s">
        <v>453</v>
      </c>
      <c r="C466" s="4" t="s">
        <v>319</v>
      </c>
      <c r="K466" t="str">
        <f t="shared" si="70"/>
        <v>insert into ITEM_TRAIT (ITEM, TRAIT)
values ('Rune Plate', 'Heavy Armor');</v>
      </c>
      <c r="L466" t="str">
        <f t="shared" si="71"/>
        <v/>
      </c>
    </row>
    <row r="467" spans="2:12" x14ac:dyDescent="0.25">
      <c r="B467" s="4" t="s">
        <v>454</v>
      </c>
      <c r="C467" s="4" t="s">
        <v>324</v>
      </c>
      <c r="K467" t="str">
        <f t="shared" si="70"/>
        <v>insert into ITEM_TRAIT (ITEM, TRAIT)
values ('Elven Boots', 'Boots');</v>
      </c>
      <c r="L467" t="str">
        <f t="shared" si="71"/>
        <v/>
      </c>
    </row>
    <row r="468" spans="2:12" x14ac:dyDescent="0.25">
      <c r="B468" s="4" t="s">
        <v>458</v>
      </c>
      <c r="C468" s="4" t="s">
        <v>316</v>
      </c>
      <c r="K468" t="str">
        <f t="shared" si="70"/>
        <v>insert into ITEM_TRAIT (ITEM, TRAIT)
values ('Jinn''s Lamp', 'Trinket');</v>
      </c>
      <c r="L468" t="str">
        <f t="shared" si="71"/>
        <v/>
      </c>
    </row>
    <row r="469" spans="2:12" x14ac:dyDescent="0.25">
      <c r="B469" s="4" t="s">
        <v>486</v>
      </c>
      <c r="C469" s="4" t="s">
        <v>312</v>
      </c>
      <c r="K469" t="str">
        <f t="shared" si="70"/>
        <v>insert into ITEM_TRAIT (ITEM, TRAIT)
values ('Steel Greatsword', 'Blade');</v>
      </c>
      <c r="L469" t="str">
        <f t="shared" si="71"/>
        <v/>
      </c>
    </row>
    <row r="470" spans="2:12" x14ac:dyDescent="0.25">
      <c r="B470" s="4" t="s">
        <v>487</v>
      </c>
      <c r="C470" s="4" t="s">
        <v>309</v>
      </c>
      <c r="K470" t="str">
        <f t="shared" si="70"/>
        <v>insert into ITEM_TRAIT (ITEM, TRAIT)
values ('Grinding Axe', 'Axe');</v>
      </c>
      <c r="L470" t="str">
        <f t="shared" si="71"/>
        <v/>
      </c>
    </row>
    <row r="471" spans="2:12" x14ac:dyDescent="0.25">
      <c r="B471" s="4" t="s">
        <v>488</v>
      </c>
      <c r="C471" s="4" t="s">
        <v>310</v>
      </c>
      <c r="K471" t="str">
        <f t="shared" si="70"/>
        <v>insert into ITEM_TRAIT (ITEM, TRAIT)
values ('Mace of Kellos', 'Hammer');</v>
      </c>
      <c r="L471" t="str">
        <f t="shared" si="71"/>
        <v/>
      </c>
    </row>
    <row r="472" spans="2:12" x14ac:dyDescent="0.25">
      <c r="B472" s="4" t="s">
        <v>489</v>
      </c>
      <c r="C472" s="4" t="s">
        <v>310</v>
      </c>
      <c r="K472" t="str">
        <f t="shared" si="70"/>
        <v>insert into ITEM_TRAIT (ITEM, TRAIT)
values ('Dragontooth Hammer', 'Hammer');</v>
      </c>
      <c r="L472" t="str">
        <f t="shared" si="71"/>
        <v/>
      </c>
    </row>
    <row r="473" spans="2:12" x14ac:dyDescent="0.25">
      <c r="B473" s="4" t="s">
        <v>490</v>
      </c>
      <c r="C473" s="4" t="s">
        <v>311</v>
      </c>
      <c r="K473" t="str">
        <f t="shared" si="70"/>
        <v>insert into ITEM_TRAIT (ITEM, TRAIT)
values ('Latari Longbow', 'Bow');</v>
      </c>
      <c r="L473" t="str">
        <f t="shared" si="71"/>
        <v/>
      </c>
    </row>
    <row r="474" spans="2:12" x14ac:dyDescent="0.25">
      <c r="B474" s="4" t="s">
        <v>491</v>
      </c>
      <c r="C474" s="4" t="s">
        <v>307</v>
      </c>
      <c r="D474" t="s">
        <v>306</v>
      </c>
      <c r="K474" t="str">
        <f t="shared" si="70"/>
        <v>insert into ITEM_TRAIT (ITEM, TRAIT)
values ('Lightning Strike', 'Magic');</v>
      </c>
      <c r="L474" t="str">
        <f t="shared" si="71"/>
        <v>insert into ITEM_TRAIT (ITEM, TRAIT)
values ('Lightning Strike', 'Rune');</v>
      </c>
    </row>
    <row r="475" spans="2:12" x14ac:dyDescent="0.25">
      <c r="B475" s="4" t="s">
        <v>492</v>
      </c>
      <c r="C475" s="4" t="s">
        <v>307</v>
      </c>
      <c r="D475" t="s">
        <v>306</v>
      </c>
      <c r="K475" t="str">
        <f t="shared" si="70"/>
        <v>insert into ITEM_TRAIT (ITEM, TRAIT)
values ('Ice Storm', 'Magic');</v>
      </c>
      <c r="L475" t="str">
        <f t="shared" si="71"/>
        <v>insert into ITEM_TRAIT (ITEM, TRAIT)
values ('Ice Storm', 'Rune');</v>
      </c>
    </row>
    <row r="476" spans="2:12" x14ac:dyDescent="0.25">
      <c r="B476" s="4" t="s">
        <v>484</v>
      </c>
      <c r="C476" s="4" t="s">
        <v>313</v>
      </c>
      <c r="K476" t="str">
        <f t="shared" si="70"/>
        <v>insert into ITEM_TRAIT (ITEM, TRAIT)
values ('Dwarven Firebomb', 'Exotic');</v>
      </c>
      <c r="L476" t="str">
        <f t="shared" si="71"/>
        <v/>
      </c>
    </row>
    <row r="477" spans="2:12" x14ac:dyDescent="0.25">
      <c r="B477" s="4" t="s">
        <v>493</v>
      </c>
      <c r="C477" s="4" t="s">
        <v>318</v>
      </c>
      <c r="K477" t="str">
        <f t="shared" si="70"/>
        <v>insert into ITEM_TRAIT (ITEM, TRAIT)
values ('Heavy Steel Shield', 'Shield');</v>
      </c>
      <c r="L477" t="str">
        <f t="shared" si="71"/>
        <v/>
      </c>
    </row>
    <row r="478" spans="2:12" x14ac:dyDescent="0.25">
      <c r="B478" s="4" t="s">
        <v>494</v>
      </c>
      <c r="C478" s="4" t="s">
        <v>320</v>
      </c>
      <c r="K478" t="str">
        <f t="shared" si="70"/>
        <v>insert into ITEM_TRAIT (ITEM, TRAIT)
values ('Elven Cloack', 'Cloak');</v>
      </c>
      <c r="L478" t="str">
        <f t="shared" si="71"/>
        <v/>
      </c>
    </row>
    <row r="479" spans="2:12" x14ac:dyDescent="0.25">
      <c r="B479" s="4" t="s">
        <v>495</v>
      </c>
      <c r="C479" s="4" t="s">
        <v>317</v>
      </c>
      <c r="K479" t="str">
        <f t="shared" si="70"/>
        <v>insert into ITEM_TRAIT (ITEM, TRAIT)
values ('Demonhide Leather', 'Light Armor');</v>
      </c>
      <c r="L479" t="str">
        <f t="shared" si="71"/>
        <v/>
      </c>
    </row>
    <row r="480" spans="2:12" x14ac:dyDescent="0.25">
      <c r="B480" s="4" t="s">
        <v>496</v>
      </c>
      <c r="C480" s="4" t="s">
        <v>319</v>
      </c>
      <c r="K480" t="str">
        <f t="shared" si="70"/>
        <v>insert into ITEM_TRAIT (ITEM, TRAIT)
values ('Platemail', 'Heavy Armor');</v>
      </c>
      <c r="L480" t="str">
        <f t="shared" si="71"/>
        <v/>
      </c>
    </row>
    <row r="481" spans="2:12" x14ac:dyDescent="0.25">
      <c r="B481" s="4" t="s">
        <v>497</v>
      </c>
      <c r="C481" s="4" t="s">
        <v>315</v>
      </c>
      <c r="K481" t="str">
        <f t="shared" ref="K481:K508" si="72">"insert into "&amp;A$415&amp;" ("&amp;B$415&amp;", "&amp;C$415&amp;")
values ('"&amp;B481&amp;"', '"&amp;C481&amp;"');"</f>
        <v>insert into ITEM_TRAIT (ITEM, TRAIT)
values ('Iron-Bound Ring', 'Ring');</v>
      </c>
      <c r="L481" t="str">
        <f t="shared" ref="L481:L508" si="73">IF(D481="","","insert into "&amp;A$415&amp;" ("&amp;B$415&amp;", "&amp;C$415&amp;")
values ('"&amp;B481&amp;"', '"&amp;D481&amp;"');")</f>
        <v/>
      </c>
    </row>
    <row r="482" spans="2:12" x14ac:dyDescent="0.25">
      <c r="B482" s="4" t="s">
        <v>498</v>
      </c>
      <c r="C482" s="4" t="s">
        <v>316</v>
      </c>
      <c r="K482" t="str">
        <f t="shared" si="72"/>
        <v>insert into ITEM_TRAIT (ITEM, TRAIT)
values ('Tival Crystal', 'Trinket');</v>
      </c>
      <c r="L482" t="str">
        <f t="shared" si="73"/>
        <v/>
      </c>
    </row>
    <row r="483" spans="2:12" x14ac:dyDescent="0.25">
      <c r="B483" s="4" t="s">
        <v>499</v>
      </c>
      <c r="C483" s="4" t="s">
        <v>319</v>
      </c>
      <c r="K483" t="str">
        <f t="shared" si="72"/>
        <v>insert into ITEM_TRAIT (ITEM, TRAIT)
values ('Scalemail', 'Heavy Armor');</v>
      </c>
      <c r="L483" t="str">
        <f t="shared" si="73"/>
        <v/>
      </c>
    </row>
    <row r="484" spans="2:12" x14ac:dyDescent="0.25">
      <c r="B484" s="4" t="s">
        <v>500</v>
      </c>
      <c r="C484" s="4" t="s">
        <v>311</v>
      </c>
      <c r="K484" t="str">
        <f t="shared" si="72"/>
        <v>insert into ITEM_TRAIT (ITEM, TRAIT)
values ('Bow of the Sky', 'Bow');</v>
      </c>
      <c r="L484" t="str">
        <f t="shared" si="73"/>
        <v/>
      </c>
    </row>
    <row r="485" spans="2:12" x14ac:dyDescent="0.25">
      <c r="B485" s="4" t="s">
        <v>501</v>
      </c>
      <c r="C485" s="4" t="s">
        <v>324</v>
      </c>
      <c r="K485" t="str">
        <f t="shared" si="72"/>
        <v>insert into ITEM_TRAIT (ITEM, TRAIT)
values ('Merciful Boots', 'Boots');</v>
      </c>
      <c r="L485" t="str">
        <f t="shared" si="73"/>
        <v/>
      </c>
    </row>
    <row r="486" spans="2:12" x14ac:dyDescent="0.25">
      <c r="B486" s="4" t="s">
        <v>502</v>
      </c>
      <c r="C486" s="4" t="s">
        <v>320</v>
      </c>
      <c r="K486" t="str">
        <f t="shared" si="72"/>
        <v>insert into ITEM_TRAIT (ITEM, TRAIT)
values ('Inscribed Robes', 'Cloak');</v>
      </c>
      <c r="L486" t="str">
        <f t="shared" si="73"/>
        <v/>
      </c>
    </row>
    <row r="487" spans="2:12" x14ac:dyDescent="0.25">
      <c r="B487" s="4" t="s">
        <v>503</v>
      </c>
      <c r="C487" s="4" t="s">
        <v>307</v>
      </c>
      <c r="D487" t="s">
        <v>308</v>
      </c>
      <c r="K487" t="str">
        <f t="shared" si="72"/>
        <v>insert into ITEM_TRAIT (ITEM, TRAIT)
values ('Staff of Kellos', 'Magic');</v>
      </c>
      <c r="L487" t="str">
        <f t="shared" si="73"/>
        <v>insert into ITEM_TRAIT (ITEM, TRAIT)
values ('Staff of Kellos', 'Staff');</v>
      </c>
    </row>
    <row r="488" spans="2:12" x14ac:dyDescent="0.25">
      <c r="B488" s="4" t="s">
        <v>504</v>
      </c>
      <c r="C488" s="4" t="s">
        <v>314</v>
      </c>
      <c r="K488" t="str">
        <f t="shared" si="72"/>
        <v>insert into ITEM_TRAIT (ITEM, TRAIT)
values ('Black Iron Helm', 'Helmet');</v>
      </c>
      <c r="L488" t="str">
        <f t="shared" si="73"/>
        <v/>
      </c>
    </row>
    <row r="489" spans="2:12" x14ac:dyDescent="0.25">
      <c r="B489" s="4" t="s">
        <v>505</v>
      </c>
      <c r="C489" s="4" t="s">
        <v>311</v>
      </c>
      <c r="D489" t="s">
        <v>313</v>
      </c>
      <c r="K489" t="str">
        <f t="shared" si="72"/>
        <v>insert into ITEM_TRAIT (ITEM, TRAIT)
values ('Bow of the Eclipse', 'Bow');</v>
      </c>
      <c r="L489" t="str">
        <f t="shared" si="73"/>
        <v>insert into ITEM_TRAIT (ITEM, TRAIT)
values ('Bow of the Eclipse', 'Exotic');</v>
      </c>
    </row>
    <row r="490" spans="2:12" x14ac:dyDescent="0.25">
      <c r="B490" s="4" t="s">
        <v>506</v>
      </c>
      <c r="C490" s="4" t="s">
        <v>320</v>
      </c>
      <c r="K490" t="str">
        <f t="shared" si="72"/>
        <v>insert into ITEM_TRAIT (ITEM, TRAIT)
values ('Cloak of Deception', 'Cloak');</v>
      </c>
      <c r="L490" t="str">
        <f t="shared" si="73"/>
        <v/>
      </c>
    </row>
    <row r="491" spans="2:12" x14ac:dyDescent="0.25">
      <c r="B491" s="4" t="s">
        <v>507</v>
      </c>
      <c r="C491" s="4" t="s">
        <v>312</v>
      </c>
      <c r="D491" t="s">
        <v>313</v>
      </c>
      <c r="K491" t="str">
        <f t="shared" si="72"/>
        <v>insert into ITEM_TRAIT (ITEM, TRAIT)
values ('Iron Claws', 'Blade');</v>
      </c>
      <c r="L491" t="str">
        <f t="shared" si="73"/>
        <v>insert into ITEM_TRAIT (ITEM, TRAIT)
values ('Iron Claws', 'Exotic');</v>
      </c>
    </row>
    <row r="492" spans="2:12" x14ac:dyDescent="0.25">
      <c r="B492" s="4" t="s">
        <v>508</v>
      </c>
      <c r="C492" s="4" t="s">
        <v>309</v>
      </c>
      <c r="K492" t="str">
        <f t="shared" si="72"/>
        <v>insert into ITEM_TRAIT (ITEM, TRAIT)
values ('Obsidian Greataxe', 'Axe');</v>
      </c>
      <c r="L492" t="str">
        <f t="shared" si="73"/>
        <v/>
      </c>
    </row>
    <row r="493" spans="2:12" x14ac:dyDescent="0.25">
      <c r="B493" s="4" t="s">
        <v>509</v>
      </c>
      <c r="C493" s="4" t="s">
        <v>319</v>
      </c>
      <c r="K493" t="str">
        <f t="shared" si="72"/>
        <v>insert into ITEM_TRAIT (ITEM, TRAIT)
values ('Obsidian Scalemail', 'Heavy Armor');</v>
      </c>
      <c r="L493" t="str">
        <f t="shared" si="73"/>
        <v/>
      </c>
    </row>
    <row r="494" spans="2:12" x14ac:dyDescent="0.25">
      <c r="B494" s="4" t="s">
        <v>510</v>
      </c>
      <c r="C494" s="4" t="s">
        <v>312</v>
      </c>
      <c r="K494" t="str">
        <f t="shared" si="72"/>
        <v>insert into ITEM_TRAIT (ITEM, TRAIT)
values ('Rage Blade', 'Blade');</v>
      </c>
      <c r="L494" t="str">
        <f t="shared" si="73"/>
        <v/>
      </c>
    </row>
    <row r="495" spans="2:12" x14ac:dyDescent="0.25">
      <c r="B495" s="4" t="s">
        <v>511</v>
      </c>
      <c r="C495" s="4" t="s">
        <v>307</v>
      </c>
      <c r="D495" t="s">
        <v>306</v>
      </c>
      <c r="K495" t="str">
        <f t="shared" si="72"/>
        <v>insert into ITEM_TRAIT (ITEM, TRAIT)
values ('Rune of Misery', 'Magic');</v>
      </c>
      <c r="L495" t="str">
        <f t="shared" si="73"/>
        <v>insert into ITEM_TRAIT (ITEM, TRAIT)
values ('Rune of Misery', 'Rune');</v>
      </c>
    </row>
    <row r="496" spans="2:12" x14ac:dyDescent="0.25">
      <c r="B496" s="4" t="s">
        <v>512</v>
      </c>
      <c r="C496" s="4" t="s">
        <v>314</v>
      </c>
      <c r="K496" t="str">
        <f t="shared" si="72"/>
        <v>insert into ITEM_TRAIT (ITEM, TRAIT)
values ('Shroud of Dusk', 'Helmet');</v>
      </c>
      <c r="L496" t="str">
        <f t="shared" si="73"/>
        <v/>
      </c>
    </row>
    <row r="497" spans="1:14" x14ac:dyDescent="0.25">
      <c r="B497" s="4" t="s">
        <v>513</v>
      </c>
      <c r="C497" s="4" t="s">
        <v>307</v>
      </c>
      <c r="D497" t="s">
        <v>308</v>
      </c>
      <c r="K497" t="str">
        <f t="shared" si="72"/>
        <v>insert into ITEM_TRAIT (ITEM, TRAIT)
values ('Staff of the Wild', 'Magic');</v>
      </c>
      <c r="L497" t="str">
        <f t="shared" si="73"/>
        <v>insert into ITEM_TRAIT (ITEM, TRAIT)
values ('Staff of the Wild', 'Staff');</v>
      </c>
    </row>
    <row r="498" spans="1:14" x14ac:dyDescent="0.25">
      <c r="B498" s="4" t="s">
        <v>540</v>
      </c>
      <c r="C498" s="4" t="s">
        <v>318</v>
      </c>
      <c r="K498" t="str">
        <f t="shared" si="72"/>
        <v>insert into ITEM_TRAIT (ITEM, TRAIT)
values ('Shield of the Dark God', 'Shield');</v>
      </c>
      <c r="L498" t="str">
        <f t="shared" si="73"/>
        <v/>
      </c>
    </row>
    <row r="499" spans="1:14" x14ac:dyDescent="0.25">
      <c r="B499" s="4" t="s">
        <v>541</v>
      </c>
      <c r="C499" s="4" t="s">
        <v>311</v>
      </c>
      <c r="K499" t="str">
        <f t="shared" si="72"/>
        <v>insert into ITEM_TRAIT (ITEM, TRAIT)
values ('Trueshot', 'Bow');</v>
      </c>
      <c r="L499" t="str">
        <f t="shared" si="73"/>
        <v/>
      </c>
    </row>
    <row r="500" spans="1:14" x14ac:dyDescent="0.25">
      <c r="B500" s="4" t="s">
        <v>558</v>
      </c>
      <c r="C500" s="4" t="s">
        <v>316</v>
      </c>
      <c r="K500" t="str">
        <f t="shared" si="72"/>
        <v>insert into ITEM_TRAIT (ITEM, TRAIT)
values ('Fortuna''s Dice', 'Trinket');</v>
      </c>
      <c r="L500" t="str">
        <f t="shared" si="73"/>
        <v/>
      </c>
    </row>
    <row r="501" spans="1:14" x14ac:dyDescent="0.25">
      <c r="B501" s="4" t="s">
        <v>542</v>
      </c>
      <c r="C501" s="4" t="s">
        <v>307</v>
      </c>
      <c r="D501" t="s">
        <v>308</v>
      </c>
      <c r="K501" t="str">
        <f t="shared" si="72"/>
        <v>insert into ITEM_TRAIT (ITEM, TRAIT)
values ('Staff of Light', 'Magic');</v>
      </c>
      <c r="L501" t="str">
        <f t="shared" si="73"/>
        <v>insert into ITEM_TRAIT (ITEM, TRAIT)
values ('Staff of Light', 'Staff');</v>
      </c>
    </row>
    <row r="502" spans="1:14" x14ac:dyDescent="0.25">
      <c r="B502" s="4" t="s">
        <v>543</v>
      </c>
      <c r="C502" s="4" t="s">
        <v>307</v>
      </c>
      <c r="D502" t="s">
        <v>306</v>
      </c>
      <c r="K502" t="str">
        <f t="shared" si="72"/>
        <v>insert into ITEM_TRAIT (ITEM, TRAIT)
values ('The Shadow Rune', 'Magic');</v>
      </c>
      <c r="L502" t="str">
        <f t="shared" si="73"/>
        <v>insert into ITEM_TRAIT (ITEM, TRAIT)
values ('The Shadow Rune', 'Rune');</v>
      </c>
    </row>
    <row r="503" spans="1:14" x14ac:dyDescent="0.25">
      <c r="B503" s="4" t="s">
        <v>544</v>
      </c>
      <c r="C503" s="4" t="s">
        <v>312</v>
      </c>
      <c r="K503" t="str">
        <f t="shared" si="72"/>
        <v>insert into ITEM_TRAIT (ITEM, TRAIT)
values ('Dawnblade', 'Blade');</v>
      </c>
      <c r="L503" t="str">
        <f t="shared" si="73"/>
        <v/>
      </c>
    </row>
    <row r="504" spans="1:14" x14ac:dyDescent="0.25">
      <c r="B504" s="4" t="s">
        <v>559</v>
      </c>
      <c r="C504" s="4" t="s">
        <v>312</v>
      </c>
      <c r="K504" t="str">
        <f t="shared" si="72"/>
        <v>insert into ITEM_TRAIT (ITEM, TRAIT)
values ('Valyndra''s Bane', 'Blade');</v>
      </c>
      <c r="L504" t="str">
        <f t="shared" si="73"/>
        <v/>
      </c>
    </row>
    <row r="505" spans="1:14" x14ac:dyDescent="0.25">
      <c r="B505" s="4" t="s">
        <v>545</v>
      </c>
      <c r="C505" s="4" t="s">
        <v>319</v>
      </c>
      <c r="K505" t="str">
        <f t="shared" si="72"/>
        <v>insert into ITEM_TRAIT (ITEM, TRAIT)
values ('Aurium Mail', 'Heavy Armor');</v>
      </c>
      <c r="L505" t="str">
        <f t="shared" si="73"/>
        <v/>
      </c>
    </row>
    <row r="506" spans="1:14" x14ac:dyDescent="0.25">
      <c r="B506" s="4" t="s">
        <v>546</v>
      </c>
      <c r="C506" s="4" t="s">
        <v>316</v>
      </c>
      <c r="K506" t="str">
        <f t="shared" si="72"/>
        <v>insert into ITEM_TRAIT (ITEM, TRAIT)
values ('Sun Stone', 'Trinket');</v>
      </c>
      <c r="L506" t="str">
        <f t="shared" si="73"/>
        <v/>
      </c>
    </row>
    <row r="507" spans="1:14" x14ac:dyDescent="0.25">
      <c r="B507" s="4" t="s">
        <v>547</v>
      </c>
      <c r="C507" s="4" t="s">
        <v>316</v>
      </c>
      <c r="K507" t="str">
        <f t="shared" si="72"/>
        <v>insert into ITEM_TRAIT (ITEM, TRAIT)
values ('Living Heart', 'Trinket');</v>
      </c>
      <c r="L507" t="str">
        <f t="shared" si="73"/>
        <v/>
      </c>
    </row>
    <row r="508" spans="1:14" x14ac:dyDescent="0.25">
      <c r="B508" s="4" t="s">
        <v>548</v>
      </c>
      <c r="C508" s="4" t="s">
        <v>316</v>
      </c>
      <c r="K508" t="str">
        <f t="shared" si="72"/>
        <v>insert into ITEM_TRAIT (ITEM, TRAIT)
values ('Gauntlets of Power', 'Trinket');</v>
      </c>
      <c r="L508" t="str">
        <f t="shared" si="73"/>
        <v/>
      </c>
    </row>
    <row r="509" spans="1:14" x14ac:dyDescent="0.25">
      <c r="B509" s="4"/>
      <c r="C509" s="4"/>
    </row>
    <row r="510" spans="1:14" x14ac:dyDescent="0.25">
      <c r="A510" t="s">
        <v>61</v>
      </c>
      <c r="B510" s="3" t="s">
        <v>54</v>
      </c>
      <c r="C510" s="3" t="s">
        <v>12</v>
      </c>
      <c r="D510" s="3" t="s">
        <v>64</v>
      </c>
    </row>
    <row r="511" spans="1:14" x14ac:dyDescent="0.25">
      <c r="B511" t="s">
        <v>385</v>
      </c>
      <c r="C511" t="s">
        <v>13</v>
      </c>
      <c r="D511" t="s">
        <v>14</v>
      </c>
      <c r="K511" t="str">
        <f>"insert into "&amp;A$510&amp;" ("&amp;B$510&amp;", "&amp;C$510&amp;", "&amp;D$510&amp;")
values ('"&amp;B511&amp;"', '"&amp;C511&amp;"', 1);"</f>
        <v>insert into ITEM_DICE (ITEM, DICE, INDEX)
values ('Iron Longsword', 'Blue', 1);</v>
      </c>
      <c r="L511" t="str">
        <f>IF(D511="","","insert into "&amp;A$510&amp;" ("&amp;B$510&amp;", "&amp;C$510&amp;", "&amp;D$510&amp;")
values ('"&amp;B511&amp;"', '"&amp;D511&amp;"', 2);")</f>
        <v>insert into ITEM_DICE (ITEM, DICE, INDEX)
values ('Iron Longsword', 'Red', 2);</v>
      </c>
      <c r="M511" t="str">
        <f>IF(E511="","","insert into "&amp;A$510&amp;" ("&amp;B$510&amp;", "&amp;C$510&amp;", "&amp;D$510&amp;")
values ('"&amp;B511&amp;"', '"&amp;E511&amp;"', 3);")</f>
        <v/>
      </c>
      <c r="N511" t="str">
        <f>IF(F511="","","insert into "&amp;A$510&amp;" ("&amp;B$510&amp;", "&amp;C$510&amp;", "&amp;D$510&amp;")
values ('"&amp;B511&amp;"', '"&amp;E511&amp;"', 4);")</f>
        <v/>
      </c>
    </row>
    <row r="512" spans="1:14" x14ac:dyDescent="0.25">
      <c r="B512" t="s">
        <v>386</v>
      </c>
      <c r="C512" t="s">
        <v>13</v>
      </c>
      <c r="D512" t="s">
        <v>14</v>
      </c>
      <c r="K512" t="str">
        <f t="shared" ref="K512:K575" si="74">"insert into "&amp;A$510&amp;" ("&amp;B$510&amp;", "&amp;C$510&amp;", "&amp;D$510&amp;")
values ('"&amp;B512&amp;"', '"&amp;C512&amp;"', 1);"</f>
        <v>insert into ITEM_DICE (ITEM, DICE, INDEX)
values ('Chipped Greataxe', 'Blue', 1);</v>
      </c>
      <c r="L512" t="str">
        <f t="shared" ref="L512:L575" si="75">IF(D512="","","insert into "&amp;A$510&amp;" ("&amp;B$510&amp;", "&amp;C$510&amp;", "&amp;D$510&amp;")
values ('"&amp;B512&amp;"', '"&amp;D512&amp;"', 2);")</f>
        <v>insert into ITEM_DICE (ITEM, DICE, INDEX)
values ('Chipped Greataxe', 'Red', 2);</v>
      </c>
      <c r="M512" t="str">
        <f t="shared" ref="M512:M575" si="76">IF(E512="","","insert into "&amp;A$510&amp;" ("&amp;B$510&amp;", "&amp;C$510&amp;", "&amp;D$510&amp;")
values ('"&amp;B512&amp;"', '"&amp;E512&amp;"', 3);")</f>
        <v/>
      </c>
      <c r="N512" t="str">
        <f t="shared" ref="N512:N575" si="77">IF(F512="","","insert into "&amp;A$510&amp;" ("&amp;B$510&amp;", "&amp;C$510&amp;", "&amp;D$510&amp;")
values ('"&amp;B512&amp;"', '"&amp;E512&amp;"', 4);")</f>
        <v/>
      </c>
    </row>
    <row r="513" spans="2:14" x14ac:dyDescent="0.25">
      <c r="B513" t="s">
        <v>387</v>
      </c>
      <c r="C513" t="s">
        <v>13</v>
      </c>
      <c r="D513" t="s">
        <v>15</v>
      </c>
      <c r="K513" t="str">
        <f t="shared" si="74"/>
        <v>insert into ITEM_DICE (ITEM, DICE, INDEX)
values ('Iron Mace', 'Blue', 1);</v>
      </c>
      <c r="L513" t="str">
        <f t="shared" si="75"/>
        <v>insert into ITEM_DICE (ITEM, DICE, INDEX)
values ('Iron Mace', 'Yellow', 2);</v>
      </c>
      <c r="M513" t="str">
        <f t="shared" si="76"/>
        <v/>
      </c>
      <c r="N513" t="str">
        <f t="shared" si="77"/>
        <v/>
      </c>
    </row>
    <row r="514" spans="2:14" x14ac:dyDescent="0.25">
      <c r="B514" t="s">
        <v>388</v>
      </c>
      <c r="C514" t="s">
        <v>13</v>
      </c>
      <c r="D514" t="s">
        <v>15</v>
      </c>
      <c r="K514" t="str">
        <f t="shared" si="74"/>
        <v>insert into ITEM_DICE (ITEM, DICE, INDEX)
values ('Oak Staff', 'Blue', 1);</v>
      </c>
      <c r="L514" t="str">
        <f t="shared" si="75"/>
        <v>insert into ITEM_DICE (ITEM, DICE, INDEX)
values ('Oak Staff', 'Yellow', 2);</v>
      </c>
      <c r="M514" t="str">
        <f t="shared" si="76"/>
        <v/>
      </c>
      <c r="N514" t="str">
        <f t="shared" si="77"/>
        <v/>
      </c>
    </row>
    <row r="515" spans="2:14" x14ac:dyDescent="0.25">
      <c r="B515" t="s">
        <v>389</v>
      </c>
      <c r="C515" t="s">
        <v>13</v>
      </c>
      <c r="D515" t="s">
        <v>15</v>
      </c>
      <c r="K515" t="str">
        <f t="shared" si="74"/>
        <v>insert into ITEM_DICE (ITEM, DICE, INDEX)
values ('Arcane Bolt', 'Blue', 1);</v>
      </c>
      <c r="L515" t="str">
        <f t="shared" si="75"/>
        <v>insert into ITEM_DICE (ITEM, DICE, INDEX)
values ('Arcane Bolt', 'Yellow', 2);</v>
      </c>
      <c r="M515" t="str">
        <f t="shared" si="76"/>
        <v/>
      </c>
      <c r="N515" t="str">
        <f t="shared" si="77"/>
        <v/>
      </c>
    </row>
    <row r="516" spans="2:14" x14ac:dyDescent="0.25">
      <c r="B516" t="s">
        <v>425</v>
      </c>
      <c r="C516" t="s">
        <v>13</v>
      </c>
      <c r="D516" t="s">
        <v>15</v>
      </c>
      <c r="K516" t="str">
        <f t="shared" si="74"/>
        <v>insert into ITEM_DICE (ITEM, DICE, INDEX)
values ('Reaper''s Scythe', 'Blue', 1);</v>
      </c>
      <c r="L516" t="str">
        <f t="shared" si="75"/>
        <v>insert into ITEM_DICE (ITEM, DICE, INDEX)
values ('Reaper''s Scythe', 'Yellow', 2);</v>
      </c>
      <c r="M516" t="str">
        <f t="shared" si="76"/>
        <v/>
      </c>
      <c r="N516" t="str">
        <f t="shared" si="77"/>
        <v/>
      </c>
    </row>
    <row r="517" spans="2:14" x14ac:dyDescent="0.25">
      <c r="B517" t="s">
        <v>390</v>
      </c>
      <c r="C517" t="s">
        <v>13</v>
      </c>
      <c r="D517" t="s">
        <v>15</v>
      </c>
      <c r="K517" t="str">
        <f t="shared" si="74"/>
        <v>insert into ITEM_DICE (ITEM, DICE, INDEX)
values ('Yew Shortbow', 'Blue', 1);</v>
      </c>
      <c r="L517" t="str">
        <f t="shared" si="75"/>
        <v>insert into ITEM_DICE (ITEM, DICE, INDEX)
values ('Yew Shortbow', 'Yellow', 2);</v>
      </c>
      <c r="M517" t="str">
        <f t="shared" si="76"/>
        <v/>
      </c>
      <c r="N517" t="str">
        <f t="shared" si="77"/>
        <v/>
      </c>
    </row>
    <row r="518" spans="2:14" x14ac:dyDescent="0.25">
      <c r="B518" t="s">
        <v>391</v>
      </c>
      <c r="C518" t="s">
        <v>13</v>
      </c>
      <c r="D518" t="s">
        <v>15</v>
      </c>
      <c r="K518" t="str">
        <f t="shared" si="74"/>
        <v>insert into ITEM_DICE (ITEM, DICE, INDEX)
values ('Throwing Knives', 'Blue', 1);</v>
      </c>
      <c r="L518" t="str">
        <f t="shared" si="75"/>
        <v>insert into ITEM_DICE (ITEM, DICE, INDEX)
values ('Throwing Knives', 'Yellow', 2);</v>
      </c>
      <c r="M518" t="str">
        <f t="shared" si="76"/>
        <v/>
      </c>
      <c r="N518" t="str">
        <f t="shared" si="77"/>
        <v/>
      </c>
    </row>
    <row r="519" spans="2:14" x14ac:dyDescent="0.25">
      <c r="B519" t="s">
        <v>393</v>
      </c>
      <c r="C519" t="s">
        <v>13</v>
      </c>
      <c r="D519" t="s">
        <v>14</v>
      </c>
      <c r="K519" t="str">
        <f t="shared" si="74"/>
        <v>insert into ITEM_DICE (ITEM, DICE, INDEX)
values ('Worn Greatsword', 'Blue', 1);</v>
      </c>
      <c r="L519" t="str">
        <f t="shared" si="75"/>
        <v>insert into ITEM_DICE (ITEM, DICE, INDEX)
values ('Worn Greatsword', 'Red', 2);</v>
      </c>
      <c r="M519" t="str">
        <f t="shared" si="76"/>
        <v/>
      </c>
      <c r="N519" t="str">
        <f t="shared" si="77"/>
        <v/>
      </c>
    </row>
    <row r="520" spans="2:14" x14ac:dyDescent="0.25">
      <c r="B520" t="s">
        <v>395</v>
      </c>
      <c r="C520" t="s">
        <v>13</v>
      </c>
      <c r="D520" t="s">
        <v>15</v>
      </c>
      <c r="K520" t="str">
        <f t="shared" si="74"/>
        <v>insert into ITEM_DICE (ITEM, DICE, INDEX)
values ('Stasis Rune', 'Blue', 1);</v>
      </c>
      <c r="L520" t="str">
        <f t="shared" si="75"/>
        <v>insert into ITEM_DICE (ITEM, DICE, INDEX)
values ('Stasis Rune', 'Yellow', 2);</v>
      </c>
      <c r="M520" t="str">
        <f t="shared" si="76"/>
        <v/>
      </c>
      <c r="N520" t="str">
        <f t="shared" si="77"/>
        <v/>
      </c>
    </row>
    <row r="521" spans="2:14" x14ac:dyDescent="0.25">
      <c r="B521" t="s">
        <v>396</v>
      </c>
      <c r="C521" t="s">
        <v>13</v>
      </c>
      <c r="D521" t="s">
        <v>15</v>
      </c>
      <c r="K521" t="str">
        <f t="shared" si="74"/>
        <v>insert into ITEM_DICE (ITEM, DICE, INDEX)
values ('Leather Whip', 'Blue', 1);</v>
      </c>
      <c r="L521" t="str">
        <f t="shared" si="75"/>
        <v>insert into ITEM_DICE (ITEM, DICE, INDEX)
values ('Leather Whip', 'Yellow', 2);</v>
      </c>
      <c r="M521" t="str">
        <f t="shared" si="76"/>
        <v/>
      </c>
      <c r="N521" t="str">
        <f t="shared" si="77"/>
        <v/>
      </c>
    </row>
    <row r="522" spans="2:14" x14ac:dyDescent="0.25">
      <c r="B522" t="s">
        <v>397</v>
      </c>
      <c r="C522" t="s">
        <v>13</v>
      </c>
      <c r="D522" t="s">
        <v>16</v>
      </c>
      <c r="K522" t="str">
        <f t="shared" si="74"/>
        <v>insert into ITEM_DICE (ITEM, DICE, INDEX)
values ('Smoking Vials', 'Blue', 1);</v>
      </c>
      <c r="L522" t="str">
        <f t="shared" si="75"/>
        <v>insert into ITEM_DICE (ITEM, DICE, INDEX)
values ('Smoking Vials', 'Green', 2);</v>
      </c>
      <c r="M522" t="str">
        <f t="shared" si="76"/>
        <v/>
      </c>
      <c r="N522" t="str">
        <f t="shared" si="77"/>
        <v/>
      </c>
    </row>
    <row r="523" spans="2:14" x14ac:dyDescent="0.25">
      <c r="B523" t="s">
        <v>398</v>
      </c>
      <c r="C523" t="s">
        <v>13</v>
      </c>
      <c r="D523" t="s">
        <v>14</v>
      </c>
      <c r="K523" t="str">
        <f t="shared" si="74"/>
        <v>insert into ITEM_DICE (ITEM, DICE, INDEX)
values ('Hunting Spear', 'Blue', 1);</v>
      </c>
      <c r="L523" t="str">
        <f t="shared" si="75"/>
        <v>insert into ITEM_DICE (ITEM, DICE, INDEX)
values ('Hunting Spear', 'Red', 2);</v>
      </c>
      <c r="M523" t="str">
        <f t="shared" si="76"/>
        <v/>
      </c>
      <c r="N523" t="str">
        <f t="shared" si="77"/>
        <v/>
      </c>
    </row>
    <row r="524" spans="2:14" x14ac:dyDescent="0.25">
      <c r="B524" t="s">
        <v>399</v>
      </c>
      <c r="C524" t="s">
        <v>13</v>
      </c>
      <c r="D524" t="s">
        <v>16</v>
      </c>
      <c r="K524" t="str">
        <f t="shared" si="74"/>
        <v>insert into ITEM_DICE (ITEM, DICE, INDEX)
values ('Skinning Knife', 'Blue', 1);</v>
      </c>
      <c r="L524" t="str">
        <f t="shared" si="75"/>
        <v>insert into ITEM_DICE (ITEM, DICE, INDEX)
values ('Skinning Knife', 'Green', 2);</v>
      </c>
      <c r="M524" t="str">
        <f t="shared" si="76"/>
        <v/>
      </c>
      <c r="N524" t="str">
        <f t="shared" si="77"/>
        <v/>
      </c>
    </row>
    <row r="525" spans="2:14" x14ac:dyDescent="0.25">
      <c r="B525" t="s">
        <v>400</v>
      </c>
      <c r="C525" t="s">
        <v>13</v>
      </c>
      <c r="D525" t="s">
        <v>16</v>
      </c>
      <c r="K525" t="str">
        <f t="shared" si="74"/>
        <v>insert into ITEM_DICE (ITEM, DICE, INDEX)
values ('Staff of the Grave', 'Blue', 1);</v>
      </c>
      <c r="L525" t="str">
        <f t="shared" si="75"/>
        <v>insert into ITEM_DICE (ITEM, DICE, INDEX)
values ('Staff of the Grave', 'Green', 2);</v>
      </c>
      <c r="M525" t="str">
        <f t="shared" si="76"/>
        <v/>
      </c>
      <c r="N525" t="str">
        <f t="shared" si="77"/>
        <v/>
      </c>
    </row>
    <row r="526" spans="2:14" x14ac:dyDescent="0.25">
      <c r="B526" t="s">
        <v>427</v>
      </c>
      <c r="C526" t="s">
        <v>13</v>
      </c>
      <c r="D526" t="s">
        <v>14</v>
      </c>
      <c r="K526" t="str">
        <f t="shared" si="74"/>
        <v>insert into ITEM_DICE (ITEM, DICE, INDEX)
values ('Iron Battleaxe', 'Blue', 1);</v>
      </c>
      <c r="L526" t="str">
        <f t="shared" si="75"/>
        <v>insert into ITEM_DICE (ITEM, DICE, INDEX)
values ('Iron Battleaxe', 'Red', 2);</v>
      </c>
      <c r="M526" t="str">
        <f t="shared" si="76"/>
        <v/>
      </c>
      <c r="N526" t="str">
        <f t="shared" si="77"/>
        <v/>
      </c>
    </row>
    <row r="527" spans="2:14" x14ac:dyDescent="0.25">
      <c r="B527" t="s">
        <v>428</v>
      </c>
      <c r="C527" t="s">
        <v>13</v>
      </c>
      <c r="D527" t="s">
        <v>14</v>
      </c>
      <c r="K527" t="str">
        <f t="shared" si="74"/>
        <v>insert into ITEM_DICE (ITEM, DICE, INDEX)
values ('Steel Broadsword', 'Blue', 1);</v>
      </c>
      <c r="L527" t="str">
        <f t="shared" si="75"/>
        <v>insert into ITEM_DICE (ITEM, DICE, INDEX)
values ('Steel Broadsword', 'Red', 2);</v>
      </c>
      <c r="M527" t="str">
        <f t="shared" si="76"/>
        <v/>
      </c>
      <c r="N527" t="str">
        <f t="shared" si="77"/>
        <v/>
      </c>
    </row>
    <row r="528" spans="2:14" x14ac:dyDescent="0.25">
      <c r="B528" t="s">
        <v>429</v>
      </c>
      <c r="C528" t="s">
        <v>13</v>
      </c>
      <c r="D528" t="s">
        <v>15</v>
      </c>
      <c r="K528" t="str">
        <f t="shared" si="74"/>
        <v>insert into ITEM_DICE (ITEM, DICE, INDEX)
values ('Light Hammer', 'Blue', 1);</v>
      </c>
      <c r="L528" t="str">
        <f t="shared" si="75"/>
        <v>insert into ITEM_DICE (ITEM, DICE, INDEX)
values ('Light Hammer', 'Yellow', 2);</v>
      </c>
      <c r="M528" t="str">
        <f t="shared" si="76"/>
        <v/>
      </c>
      <c r="N528" t="str">
        <f t="shared" si="77"/>
        <v/>
      </c>
    </row>
    <row r="529" spans="2:14" x14ac:dyDescent="0.25">
      <c r="B529" t="s">
        <v>430</v>
      </c>
      <c r="C529" t="s">
        <v>13</v>
      </c>
      <c r="D529" t="s">
        <v>15</v>
      </c>
      <c r="K529" t="str">
        <f t="shared" si="74"/>
        <v>insert into ITEM_DICE (ITEM, DICE, INDEX)
values ('Iron Spear', 'Blue', 1);</v>
      </c>
      <c r="L529" t="str">
        <f t="shared" si="75"/>
        <v>insert into ITEM_DICE (ITEM, DICE, INDEX)
values ('Iron Spear', 'Yellow', 2);</v>
      </c>
      <c r="M529" t="str">
        <f t="shared" si="76"/>
        <v/>
      </c>
      <c r="N529" t="str">
        <f t="shared" si="77"/>
        <v/>
      </c>
    </row>
    <row r="530" spans="2:14" x14ac:dyDescent="0.25">
      <c r="B530" t="s">
        <v>431</v>
      </c>
      <c r="C530" t="s">
        <v>13</v>
      </c>
      <c r="D530" t="s">
        <v>14</v>
      </c>
      <c r="K530" t="str">
        <f t="shared" si="74"/>
        <v>insert into ITEM_DICE (ITEM, DICE, INDEX)
values ('Magic Staff', 'Blue', 1);</v>
      </c>
      <c r="L530" t="str">
        <f t="shared" si="75"/>
        <v>insert into ITEM_DICE (ITEM, DICE, INDEX)
values ('Magic Staff', 'Red', 2);</v>
      </c>
      <c r="M530" t="str">
        <f t="shared" si="76"/>
        <v/>
      </c>
      <c r="N530" t="str">
        <f t="shared" si="77"/>
        <v/>
      </c>
    </row>
    <row r="531" spans="2:14" x14ac:dyDescent="0.25">
      <c r="B531" t="s">
        <v>432</v>
      </c>
      <c r="C531" t="s">
        <v>13</v>
      </c>
      <c r="D531" t="s">
        <v>14</v>
      </c>
      <c r="K531" t="str">
        <f t="shared" si="74"/>
        <v>insert into ITEM_DICE (ITEM, DICE, INDEX)
values ('Immolation', 'Blue', 1);</v>
      </c>
      <c r="L531" t="str">
        <f t="shared" si="75"/>
        <v>insert into ITEM_DICE (ITEM, DICE, INDEX)
values ('Immolation', 'Red', 2);</v>
      </c>
      <c r="M531" t="str">
        <f t="shared" si="76"/>
        <v/>
      </c>
      <c r="N531" t="str">
        <f t="shared" si="77"/>
        <v/>
      </c>
    </row>
    <row r="532" spans="2:14" x14ac:dyDescent="0.25">
      <c r="B532" t="s">
        <v>433</v>
      </c>
      <c r="C532" t="s">
        <v>13</v>
      </c>
      <c r="D532" t="s">
        <v>15</v>
      </c>
      <c r="K532" t="str">
        <f t="shared" si="74"/>
        <v>insert into ITEM_DICE (ITEM, DICE, INDEX)
values ('Sunburst', 'Blue', 1);</v>
      </c>
      <c r="L532" t="str">
        <f t="shared" si="75"/>
        <v>insert into ITEM_DICE (ITEM, DICE, INDEX)
values ('Sunburst', 'Yellow', 2);</v>
      </c>
      <c r="M532" t="str">
        <f t="shared" si="76"/>
        <v/>
      </c>
      <c r="N532" t="str">
        <f t="shared" si="77"/>
        <v/>
      </c>
    </row>
    <row r="533" spans="2:14" x14ac:dyDescent="0.25">
      <c r="B533" t="s">
        <v>434</v>
      </c>
      <c r="C533" t="s">
        <v>13</v>
      </c>
      <c r="D533" t="s">
        <v>15</v>
      </c>
      <c r="K533" t="str">
        <f t="shared" si="74"/>
        <v>insert into ITEM_DICE (ITEM, DICE, INDEX)
values ('Elm Greatbow', 'Blue', 1);</v>
      </c>
      <c r="L533" t="str">
        <f t="shared" si="75"/>
        <v>insert into ITEM_DICE (ITEM, DICE, INDEX)
values ('Elm Greatbow', 'Yellow', 2);</v>
      </c>
      <c r="M533" t="str">
        <f t="shared" si="76"/>
        <v/>
      </c>
      <c r="N533" t="str">
        <f t="shared" si="77"/>
        <v/>
      </c>
    </row>
    <row r="534" spans="2:14" x14ac:dyDescent="0.25">
      <c r="B534" t="s">
        <v>435</v>
      </c>
      <c r="C534" t="s">
        <v>13</v>
      </c>
      <c r="D534" t="s">
        <v>15</v>
      </c>
      <c r="K534" t="str">
        <f t="shared" si="74"/>
        <v>insert into ITEM_DICE (ITEM, DICE, INDEX)
values ('Crossbow', 'Blue', 1);</v>
      </c>
      <c r="L534" t="str">
        <f t="shared" si="75"/>
        <v>insert into ITEM_DICE (ITEM, DICE, INDEX)
values ('Crossbow', 'Yellow', 2);</v>
      </c>
      <c r="M534" t="str">
        <f t="shared" si="76"/>
        <v/>
      </c>
      <c r="N534" t="str">
        <f t="shared" si="77"/>
        <v/>
      </c>
    </row>
    <row r="535" spans="2:14" x14ac:dyDescent="0.25">
      <c r="B535" t="s">
        <v>436</v>
      </c>
      <c r="C535" t="s">
        <v>13</v>
      </c>
      <c r="D535" t="s">
        <v>15</v>
      </c>
      <c r="K535" t="str">
        <f t="shared" si="74"/>
        <v>insert into ITEM_DICE (ITEM, DICE, INDEX)
values ('Sling', 'Blue', 1);</v>
      </c>
      <c r="L535" t="str">
        <f t="shared" si="75"/>
        <v>insert into ITEM_DICE (ITEM, DICE, INDEX)
values ('Sling', 'Yellow', 2);</v>
      </c>
      <c r="M535" t="str">
        <f t="shared" si="76"/>
        <v/>
      </c>
      <c r="N535" t="str">
        <f t="shared" si="77"/>
        <v/>
      </c>
    </row>
    <row r="536" spans="2:14" x14ac:dyDescent="0.25">
      <c r="B536" t="s">
        <v>439</v>
      </c>
      <c r="C536" t="s">
        <v>17</v>
      </c>
      <c r="K536" t="str">
        <f t="shared" si="74"/>
        <v>insert into ITEM_DICE (ITEM, DICE, INDEX)
values ('Leather Armor', 'Brown', 1);</v>
      </c>
      <c r="L536" t="str">
        <f t="shared" si="75"/>
        <v/>
      </c>
      <c r="M536" t="str">
        <f t="shared" si="76"/>
        <v/>
      </c>
      <c r="N536" t="str">
        <f t="shared" si="77"/>
        <v/>
      </c>
    </row>
    <row r="537" spans="2:14" x14ac:dyDescent="0.25">
      <c r="B537" t="s">
        <v>440</v>
      </c>
      <c r="C537" t="s">
        <v>18</v>
      </c>
      <c r="K537" t="str">
        <f t="shared" si="74"/>
        <v>insert into ITEM_DICE (ITEM, DICE, INDEX)
values ('Chainmail', 'Grey', 1);</v>
      </c>
      <c r="L537" t="str">
        <f t="shared" si="75"/>
        <v/>
      </c>
      <c r="M537" t="str">
        <f t="shared" si="76"/>
        <v/>
      </c>
      <c r="N537" t="str">
        <f t="shared" si="77"/>
        <v/>
      </c>
    </row>
    <row r="538" spans="2:14" x14ac:dyDescent="0.25">
      <c r="B538" t="s">
        <v>455</v>
      </c>
      <c r="C538" t="s">
        <v>13</v>
      </c>
      <c r="D538" t="s">
        <v>14</v>
      </c>
      <c r="K538" t="str">
        <f t="shared" si="74"/>
        <v>insert into ITEM_DICE (ITEM, DICE, INDEX)
values ('Halberd', 'Blue', 1);</v>
      </c>
      <c r="L538" t="str">
        <f t="shared" si="75"/>
        <v>insert into ITEM_DICE (ITEM, DICE, INDEX)
values ('Halberd', 'Red', 2);</v>
      </c>
      <c r="M538" t="str">
        <f t="shared" si="76"/>
        <v/>
      </c>
      <c r="N538" t="str">
        <f t="shared" si="77"/>
        <v/>
      </c>
    </row>
    <row r="539" spans="2:14" x14ac:dyDescent="0.25">
      <c r="B539" t="s">
        <v>444</v>
      </c>
      <c r="C539" t="s">
        <v>13</v>
      </c>
      <c r="D539" t="s">
        <v>14</v>
      </c>
      <c r="K539" t="str">
        <f t="shared" si="74"/>
        <v>insert into ITEM_DICE (ITEM, DICE, INDEX)
values ('Magma Wave', 'Blue', 1);</v>
      </c>
      <c r="L539" t="str">
        <f t="shared" si="75"/>
        <v>insert into ITEM_DICE (ITEM, DICE, INDEX)
values ('Magma Wave', 'Red', 2);</v>
      </c>
      <c r="M539" t="str">
        <f t="shared" si="76"/>
        <v/>
      </c>
      <c r="N539" t="str">
        <f t="shared" si="77"/>
        <v/>
      </c>
    </row>
    <row r="540" spans="2:14" x14ac:dyDescent="0.25">
      <c r="B540" t="s">
        <v>445</v>
      </c>
      <c r="C540" t="s">
        <v>13</v>
      </c>
      <c r="D540" t="s">
        <v>15</v>
      </c>
      <c r="K540" t="str">
        <f t="shared" si="74"/>
        <v>insert into ITEM_DICE (ITEM, DICE, INDEX)
values ('Handbow', 'Blue', 1);</v>
      </c>
      <c r="L540" t="str">
        <f t="shared" si="75"/>
        <v>insert into ITEM_DICE (ITEM, DICE, INDEX)
values ('Handbow', 'Yellow', 2);</v>
      </c>
      <c r="M540" t="str">
        <f t="shared" si="76"/>
        <v/>
      </c>
      <c r="N540" t="str">
        <f t="shared" si="77"/>
        <v/>
      </c>
    </row>
    <row r="541" spans="2:14" x14ac:dyDescent="0.25">
      <c r="B541" t="s">
        <v>446</v>
      </c>
      <c r="C541" t="s">
        <v>13</v>
      </c>
      <c r="D541" t="s">
        <v>14</v>
      </c>
      <c r="K541" t="str">
        <f t="shared" si="74"/>
        <v>insert into ITEM_DICE (ITEM, DICE, INDEX)
values ('Bearded Axe', 'Blue', 1);</v>
      </c>
      <c r="L541" t="str">
        <f t="shared" si="75"/>
        <v>insert into ITEM_DICE (ITEM, DICE, INDEX)
values ('Bearded Axe', 'Red', 2);</v>
      </c>
      <c r="M541" t="str">
        <f t="shared" si="76"/>
        <v/>
      </c>
      <c r="N541" t="str">
        <f t="shared" si="77"/>
        <v/>
      </c>
    </row>
    <row r="542" spans="2:14" x14ac:dyDescent="0.25">
      <c r="B542" t="s">
        <v>447</v>
      </c>
      <c r="C542" t="s">
        <v>13</v>
      </c>
      <c r="D542" t="s">
        <v>16</v>
      </c>
      <c r="E542" t="s">
        <v>16</v>
      </c>
      <c r="K542" t="str">
        <f t="shared" si="74"/>
        <v>insert into ITEM_DICE (ITEM, DICE, INDEX)
values ('Mace of Aver', 'Blue', 1);</v>
      </c>
      <c r="L542" t="str">
        <f t="shared" si="75"/>
        <v>insert into ITEM_DICE (ITEM, DICE, INDEX)
values ('Mace of Aver', 'Green', 2);</v>
      </c>
      <c r="M542" t="str">
        <f t="shared" si="76"/>
        <v>insert into ITEM_DICE (ITEM, DICE, INDEX)
values ('Mace of Aver', 'Green', 3);</v>
      </c>
      <c r="N542" t="str">
        <f t="shared" si="77"/>
        <v/>
      </c>
    </row>
    <row r="543" spans="2:14" x14ac:dyDescent="0.25">
      <c r="B543" t="s">
        <v>448</v>
      </c>
      <c r="C543" t="s">
        <v>13</v>
      </c>
      <c r="D543" t="s">
        <v>16</v>
      </c>
      <c r="K543" t="str">
        <f t="shared" si="74"/>
        <v>insert into ITEM_DICE (ITEM, DICE, INDEX)
values ('Serpet Dagger', 'Blue', 1);</v>
      </c>
      <c r="L543" t="str">
        <f t="shared" si="75"/>
        <v>insert into ITEM_DICE (ITEM, DICE, INDEX)
values ('Serpet Dagger', 'Green', 2);</v>
      </c>
      <c r="M543" t="str">
        <f t="shared" si="76"/>
        <v/>
      </c>
      <c r="N543" t="str">
        <f t="shared" si="77"/>
        <v/>
      </c>
    </row>
    <row r="544" spans="2:14" x14ac:dyDescent="0.25">
      <c r="B544" t="s">
        <v>449</v>
      </c>
      <c r="C544" t="s">
        <v>13</v>
      </c>
      <c r="D544" t="s">
        <v>15</v>
      </c>
      <c r="K544" t="str">
        <f t="shared" si="74"/>
        <v>insert into ITEM_DICE (ITEM, DICE, INDEX)
values ('Bow of Bone', 'Blue', 1);</v>
      </c>
      <c r="L544" t="str">
        <f t="shared" si="75"/>
        <v>insert into ITEM_DICE (ITEM, DICE, INDEX)
values ('Bow of Bone', 'Yellow', 2);</v>
      </c>
      <c r="M544" t="str">
        <f t="shared" si="76"/>
        <v/>
      </c>
      <c r="N544" t="str">
        <f t="shared" si="77"/>
        <v/>
      </c>
    </row>
    <row r="545" spans="2:14" x14ac:dyDescent="0.25">
      <c r="B545" t="s">
        <v>450</v>
      </c>
      <c r="C545" t="s">
        <v>13</v>
      </c>
      <c r="D545" t="s">
        <v>15</v>
      </c>
      <c r="K545" t="str">
        <f t="shared" si="74"/>
        <v>insert into ITEM_DICE (ITEM, DICE, INDEX)
values ('Teleportation Rune', 'Blue', 1);</v>
      </c>
      <c r="L545" t="str">
        <f t="shared" si="75"/>
        <v>insert into ITEM_DICE (ITEM, DICE, INDEX)
values ('Teleportation Rune', 'Yellow', 2);</v>
      </c>
      <c r="M545" t="str">
        <f t="shared" si="76"/>
        <v/>
      </c>
      <c r="N545" t="str">
        <f t="shared" si="77"/>
        <v/>
      </c>
    </row>
    <row r="546" spans="2:14" x14ac:dyDescent="0.25">
      <c r="B546" t="s">
        <v>451</v>
      </c>
      <c r="C546" t="s">
        <v>13</v>
      </c>
      <c r="D546" t="s">
        <v>16</v>
      </c>
      <c r="K546" t="str">
        <f t="shared" si="74"/>
        <v>insert into ITEM_DICE (ITEM, DICE, INDEX)
values ('Poisoned Blowgun', 'Blue', 1);</v>
      </c>
      <c r="L546" t="str">
        <f t="shared" si="75"/>
        <v>insert into ITEM_DICE (ITEM, DICE, INDEX)
values ('Poisoned Blowgun', 'Green', 2);</v>
      </c>
      <c r="M546" t="str">
        <f t="shared" si="76"/>
        <v/>
      </c>
      <c r="N546" t="str">
        <f t="shared" si="77"/>
        <v/>
      </c>
    </row>
    <row r="547" spans="2:14" x14ac:dyDescent="0.25">
      <c r="B547" t="s">
        <v>457</v>
      </c>
      <c r="C547" t="s">
        <v>17</v>
      </c>
      <c r="K547" t="str">
        <f t="shared" si="74"/>
        <v>insert into ITEM_DICE (ITEM, DICE, INDEX)
values ('Thief''s Vest', 'Brown', 1);</v>
      </c>
      <c r="L547" t="str">
        <f t="shared" si="75"/>
        <v/>
      </c>
      <c r="M547" t="str">
        <f t="shared" si="76"/>
        <v/>
      </c>
      <c r="N547" t="str">
        <f t="shared" si="77"/>
        <v/>
      </c>
    </row>
    <row r="548" spans="2:14" x14ac:dyDescent="0.25">
      <c r="B548" t="s">
        <v>453</v>
      </c>
      <c r="C548" t="s">
        <v>18</v>
      </c>
      <c r="K548" t="str">
        <f t="shared" si="74"/>
        <v>insert into ITEM_DICE (ITEM, DICE, INDEX)
values ('Rune Plate', 'Grey', 1);</v>
      </c>
      <c r="L548" t="str">
        <f t="shared" si="75"/>
        <v/>
      </c>
      <c r="M548" t="str">
        <f t="shared" si="76"/>
        <v/>
      </c>
      <c r="N548" t="str">
        <f t="shared" si="77"/>
        <v/>
      </c>
    </row>
    <row r="549" spans="2:14" x14ac:dyDescent="0.25">
      <c r="B549" t="s">
        <v>486</v>
      </c>
      <c r="C549" t="s">
        <v>13</v>
      </c>
      <c r="D549" t="s">
        <v>14</v>
      </c>
      <c r="K549" t="str">
        <f t="shared" si="74"/>
        <v>insert into ITEM_DICE (ITEM, DICE, INDEX)
values ('Steel Greatsword', 'Blue', 1);</v>
      </c>
      <c r="L549" t="str">
        <f t="shared" si="75"/>
        <v>insert into ITEM_DICE (ITEM, DICE, INDEX)
values ('Steel Greatsword', 'Red', 2);</v>
      </c>
      <c r="M549" t="str">
        <f t="shared" si="76"/>
        <v/>
      </c>
      <c r="N549" t="str">
        <f t="shared" si="77"/>
        <v/>
      </c>
    </row>
    <row r="550" spans="2:14" x14ac:dyDescent="0.25">
      <c r="B550" t="s">
        <v>487</v>
      </c>
      <c r="C550" t="s">
        <v>13</v>
      </c>
      <c r="D550" t="s">
        <v>14</v>
      </c>
      <c r="E550" t="s">
        <v>14</v>
      </c>
      <c r="K550" t="str">
        <f t="shared" si="74"/>
        <v>insert into ITEM_DICE (ITEM, DICE, INDEX)
values ('Grinding Axe', 'Blue', 1);</v>
      </c>
      <c r="L550" t="str">
        <f t="shared" si="75"/>
        <v>insert into ITEM_DICE (ITEM, DICE, INDEX)
values ('Grinding Axe', 'Red', 2);</v>
      </c>
      <c r="M550" t="str">
        <f t="shared" si="76"/>
        <v>insert into ITEM_DICE (ITEM, DICE, INDEX)
values ('Grinding Axe', 'Red', 3);</v>
      </c>
      <c r="N550" t="str">
        <f t="shared" si="77"/>
        <v/>
      </c>
    </row>
    <row r="551" spans="2:14" x14ac:dyDescent="0.25">
      <c r="B551" t="s">
        <v>488</v>
      </c>
      <c r="C551" t="s">
        <v>13</v>
      </c>
      <c r="D551" t="s">
        <v>14</v>
      </c>
      <c r="K551" t="str">
        <f t="shared" si="74"/>
        <v>insert into ITEM_DICE (ITEM, DICE, INDEX)
values ('Mace of Kellos', 'Blue', 1);</v>
      </c>
      <c r="L551" t="str">
        <f t="shared" si="75"/>
        <v>insert into ITEM_DICE (ITEM, DICE, INDEX)
values ('Mace of Kellos', 'Red', 2);</v>
      </c>
      <c r="M551" t="str">
        <f t="shared" si="76"/>
        <v/>
      </c>
      <c r="N551" t="str">
        <f t="shared" si="77"/>
        <v/>
      </c>
    </row>
    <row r="552" spans="2:14" x14ac:dyDescent="0.25">
      <c r="B552" t="s">
        <v>489</v>
      </c>
      <c r="C552" t="s">
        <v>13</v>
      </c>
      <c r="D552" t="s">
        <v>14</v>
      </c>
      <c r="E552" t="s">
        <v>14</v>
      </c>
      <c r="K552" t="str">
        <f t="shared" si="74"/>
        <v>insert into ITEM_DICE (ITEM, DICE, INDEX)
values ('Dragontooth Hammer', 'Blue', 1);</v>
      </c>
      <c r="L552" t="str">
        <f t="shared" si="75"/>
        <v>insert into ITEM_DICE (ITEM, DICE, INDEX)
values ('Dragontooth Hammer', 'Red', 2);</v>
      </c>
      <c r="M552" t="str">
        <f t="shared" si="76"/>
        <v>insert into ITEM_DICE (ITEM, DICE, INDEX)
values ('Dragontooth Hammer', 'Red', 3);</v>
      </c>
      <c r="N552" t="str">
        <f t="shared" si="77"/>
        <v/>
      </c>
    </row>
    <row r="553" spans="2:14" x14ac:dyDescent="0.25">
      <c r="B553" t="s">
        <v>490</v>
      </c>
      <c r="C553" t="s">
        <v>13</v>
      </c>
      <c r="D553" t="s">
        <v>15</v>
      </c>
      <c r="E553" t="s">
        <v>15</v>
      </c>
      <c r="K553" t="str">
        <f t="shared" si="74"/>
        <v>insert into ITEM_DICE (ITEM, DICE, INDEX)
values ('Latari Longbow', 'Blue', 1);</v>
      </c>
      <c r="L553" t="str">
        <f t="shared" si="75"/>
        <v>insert into ITEM_DICE (ITEM, DICE, INDEX)
values ('Latari Longbow', 'Yellow', 2);</v>
      </c>
      <c r="M553" t="str">
        <f t="shared" si="76"/>
        <v>insert into ITEM_DICE (ITEM, DICE, INDEX)
values ('Latari Longbow', 'Yellow', 3);</v>
      </c>
      <c r="N553" t="str">
        <f t="shared" si="77"/>
        <v/>
      </c>
    </row>
    <row r="554" spans="2:14" x14ac:dyDescent="0.25">
      <c r="B554" t="s">
        <v>491</v>
      </c>
      <c r="C554" t="s">
        <v>13</v>
      </c>
      <c r="D554" t="s">
        <v>15</v>
      </c>
      <c r="E554" t="s">
        <v>15</v>
      </c>
      <c r="K554" t="str">
        <f t="shared" si="74"/>
        <v>insert into ITEM_DICE (ITEM, DICE, INDEX)
values ('Lightning Strike', 'Blue', 1);</v>
      </c>
      <c r="L554" t="str">
        <f t="shared" si="75"/>
        <v>insert into ITEM_DICE (ITEM, DICE, INDEX)
values ('Lightning Strike', 'Yellow', 2);</v>
      </c>
      <c r="M554" t="str">
        <f t="shared" si="76"/>
        <v>insert into ITEM_DICE (ITEM, DICE, INDEX)
values ('Lightning Strike', 'Yellow', 3);</v>
      </c>
      <c r="N554" t="str">
        <f t="shared" si="77"/>
        <v/>
      </c>
    </row>
    <row r="555" spans="2:14" x14ac:dyDescent="0.25">
      <c r="B555" t="s">
        <v>492</v>
      </c>
      <c r="C555" t="s">
        <v>13</v>
      </c>
      <c r="D555" t="s">
        <v>15</v>
      </c>
      <c r="E555" t="s">
        <v>15</v>
      </c>
      <c r="K555" t="str">
        <f t="shared" si="74"/>
        <v>insert into ITEM_DICE (ITEM, DICE, INDEX)
values ('Ice Storm', 'Blue', 1);</v>
      </c>
      <c r="L555" t="str">
        <f t="shared" si="75"/>
        <v>insert into ITEM_DICE (ITEM, DICE, INDEX)
values ('Ice Storm', 'Yellow', 2);</v>
      </c>
      <c r="M555" t="str">
        <f t="shared" si="76"/>
        <v>insert into ITEM_DICE (ITEM, DICE, INDEX)
values ('Ice Storm', 'Yellow', 3);</v>
      </c>
      <c r="N555" t="str">
        <f t="shared" si="77"/>
        <v/>
      </c>
    </row>
    <row r="556" spans="2:14" x14ac:dyDescent="0.25">
      <c r="B556" t="s">
        <v>484</v>
      </c>
      <c r="C556" t="s">
        <v>13</v>
      </c>
      <c r="D556" t="s">
        <v>14</v>
      </c>
      <c r="E556" t="s">
        <v>15</v>
      </c>
      <c r="K556" t="str">
        <f t="shared" si="74"/>
        <v>insert into ITEM_DICE (ITEM, DICE, INDEX)
values ('Dwarven Firebomb', 'Blue', 1);</v>
      </c>
      <c r="L556" t="str">
        <f t="shared" si="75"/>
        <v>insert into ITEM_DICE (ITEM, DICE, INDEX)
values ('Dwarven Firebomb', 'Red', 2);</v>
      </c>
      <c r="M556" t="str">
        <f t="shared" si="76"/>
        <v>insert into ITEM_DICE (ITEM, DICE, INDEX)
values ('Dwarven Firebomb', 'Yellow', 3);</v>
      </c>
      <c r="N556" t="str">
        <f t="shared" si="77"/>
        <v/>
      </c>
    </row>
    <row r="557" spans="2:14" x14ac:dyDescent="0.25">
      <c r="B557" t="s">
        <v>495</v>
      </c>
      <c r="C557" t="s">
        <v>18</v>
      </c>
      <c r="K557" t="str">
        <f t="shared" si="74"/>
        <v>insert into ITEM_DICE (ITEM, DICE, INDEX)
values ('Demonhide Leather', 'Grey', 1);</v>
      </c>
      <c r="L557" t="str">
        <f t="shared" si="75"/>
        <v/>
      </c>
      <c r="M557" t="str">
        <f t="shared" si="76"/>
        <v/>
      </c>
      <c r="N557" t="str">
        <f t="shared" si="77"/>
        <v/>
      </c>
    </row>
    <row r="558" spans="2:14" x14ac:dyDescent="0.25">
      <c r="B558" t="s">
        <v>496</v>
      </c>
      <c r="C558" t="s">
        <v>19</v>
      </c>
      <c r="K558" t="str">
        <f t="shared" si="74"/>
        <v>insert into ITEM_DICE (ITEM, DICE, INDEX)
values ('Platemail', 'Black', 1);</v>
      </c>
      <c r="L558" t="str">
        <f t="shared" si="75"/>
        <v/>
      </c>
      <c r="M558" t="str">
        <f t="shared" si="76"/>
        <v/>
      </c>
      <c r="N558" t="str">
        <f t="shared" si="77"/>
        <v/>
      </c>
    </row>
    <row r="559" spans="2:14" x14ac:dyDescent="0.25">
      <c r="B559" t="s">
        <v>499</v>
      </c>
      <c r="C559" t="s">
        <v>18</v>
      </c>
      <c r="K559" t="str">
        <f t="shared" si="74"/>
        <v>insert into ITEM_DICE (ITEM, DICE, INDEX)
values ('Scalemail', 'Grey', 1);</v>
      </c>
      <c r="L559" t="str">
        <f t="shared" si="75"/>
        <v/>
      </c>
      <c r="M559" t="str">
        <f t="shared" si="76"/>
        <v/>
      </c>
      <c r="N559" t="str">
        <f t="shared" si="77"/>
        <v/>
      </c>
    </row>
    <row r="560" spans="2:14" x14ac:dyDescent="0.25">
      <c r="B560" t="s">
        <v>500</v>
      </c>
      <c r="C560" t="s">
        <v>13</v>
      </c>
      <c r="D560" t="s">
        <v>14</v>
      </c>
      <c r="K560" t="str">
        <f t="shared" si="74"/>
        <v>insert into ITEM_DICE (ITEM, DICE, INDEX)
values ('Bow of the Sky', 'Blue', 1);</v>
      </c>
      <c r="L560" t="str">
        <f t="shared" si="75"/>
        <v>insert into ITEM_DICE (ITEM, DICE, INDEX)
values ('Bow of the Sky', 'Red', 2);</v>
      </c>
      <c r="M560" t="str">
        <f t="shared" si="76"/>
        <v/>
      </c>
      <c r="N560" t="str">
        <f t="shared" si="77"/>
        <v/>
      </c>
    </row>
    <row r="561" spans="2:14" x14ac:dyDescent="0.25">
      <c r="B561" t="s">
        <v>503</v>
      </c>
      <c r="C561" t="s">
        <v>13</v>
      </c>
      <c r="D561" t="s">
        <v>14</v>
      </c>
      <c r="K561" t="str">
        <f t="shared" si="74"/>
        <v>insert into ITEM_DICE (ITEM, DICE, INDEX)
values ('Staff of Kellos', 'Blue', 1);</v>
      </c>
      <c r="L561" t="str">
        <f t="shared" si="75"/>
        <v>insert into ITEM_DICE (ITEM, DICE, INDEX)
values ('Staff of Kellos', 'Red', 2);</v>
      </c>
      <c r="M561" t="str">
        <f t="shared" si="76"/>
        <v/>
      </c>
      <c r="N561" t="str">
        <f t="shared" si="77"/>
        <v/>
      </c>
    </row>
    <row r="562" spans="2:14" x14ac:dyDescent="0.25">
      <c r="B562" t="s">
        <v>505</v>
      </c>
      <c r="C562" t="s">
        <v>13</v>
      </c>
      <c r="D562" t="s">
        <v>14</v>
      </c>
      <c r="E562" t="s">
        <v>16</v>
      </c>
      <c r="K562" t="str">
        <f t="shared" si="74"/>
        <v>insert into ITEM_DICE (ITEM, DICE, INDEX)
values ('Bow of the Eclipse', 'Blue', 1);</v>
      </c>
      <c r="L562" t="str">
        <f t="shared" si="75"/>
        <v>insert into ITEM_DICE (ITEM, DICE, INDEX)
values ('Bow of the Eclipse', 'Red', 2);</v>
      </c>
      <c r="M562" t="str">
        <f t="shared" si="76"/>
        <v>insert into ITEM_DICE (ITEM, DICE, INDEX)
values ('Bow of the Eclipse', 'Green', 3);</v>
      </c>
      <c r="N562" t="str">
        <f t="shared" si="77"/>
        <v/>
      </c>
    </row>
    <row r="563" spans="2:14" x14ac:dyDescent="0.25">
      <c r="B563" t="s">
        <v>506</v>
      </c>
      <c r="C563" t="s">
        <v>18</v>
      </c>
      <c r="K563" t="str">
        <f t="shared" si="74"/>
        <v>insert into ITEM_DICE (ITEM, DICE, INDEX)
values ('Cloak of Deception', 'Grey', 1);</v>
      </c>
      <c r="L563" t="str">
        <f t="shared" si="75"/>
        <v/>
      </c>
      <c r="M563" t="str">
        <f t="shared" si="76"/>
        <v/>
      </c>
      <c r="N563" t="str">
        <f t="shared" si="77"/>
        <v/>
      </c>
    </row>
    <row r="564" spans="2:14" x14ac:dyDescent="0.25">
      <c r="B564" t="s">
        <v>507</v>
      </c>
      <c r="C564" t="s">
        <v>13</v>
      </c>
      <c r="D564" t="s">
        <v>15</v>
      </c>
      <c r="E564" t="s">
        <v>15</v>
      </c>
      <c r="K564" t="str">
        <f t="shared" si="74"/>
        <v>insert into ITEM_DICE (ITEM, DICE, INDEX)
values ('Iron Claws', 'Blue', 1);</v>
      </c>
      <c r="L564" t="str">
        <f t="shared" si="75"/>
        <v>insert into ITEM_DICE (ITEM, DICE, INDEX)
values ('Iron Claws', 'Yellow', 2);</v>
      </c>
      <c r="M564" t="str">
        <f t="shared" si="76"/>
        <v>insert into ITEM_DICE (ITEM, DICE, INDEX)
values ('Iron Claws', 'Yellow', 3);</v>
      </c>
      <c r="N564" t="str">
        <f t="shared" si="77"/>
        <v/>
      </c>
    </row>
    <row r="565" spans="2:14" x14ac:dyDescent="0.25">
      <c r="B565" t="s">
        <v>508</v>
      </c>
      <c r="C565" t="s">
        <v>13</v>
      </c>
      <c r="D565" t="s">
        <v>14</v>
      </c>
      <c r="E565" t="s">
        <v>14</v>
      </c>
      <c r="K565" t="str">
        <f t="shared" si="74"/>
        <v>insert into ITEM_DICE (ITEM, DICE, INDEX)
values ('Obsidian Greataxe', 'Blue', 1);</v>
      </c>
      <c r="L565" t="str">
        <f t="shared" si="75"/>
        <v>insert into ITEM_DICE (ITEM, DICE, INDEX)
values ('Obsidian Greataxe', 'Red', 2);</v>
      </c>
      <c r="M565" t="str">
        <f t="shared" si="76"/>
        <v>insert into ITEM_DICE (ITEM, DICE, INDEX)
values ('Obsidian Greataxe', 'Red', 3);</v>
      </c>
      <c r="N565" t="str">
        <f t="shared" si="77"/>
        <v/>
      </c>
    </row>
    <row r="566" spans="2:14" x14ac:dyDescent="0.25">
      <c r="B566" t="s">
        <v>509</v>
      </c>
      <c r="C566" t="s">
        <v>19</v>
      </c>
      <c r="K566" t="str">
        <f t="shared" si="74"/>
        <v>insert into ITEM_DICE (ITEM, DICE, INDEX)
values ('Obsidian Scalemail', 'Black', 1);</v>
      </c>
      <c r="L566" t="str">
        <f t="shared" si="75"/>
        <v/>
      </c>
      <c r="M566" t="str">
        <f t="shared" si="76"/>
        <v/>
      </c>
      <c r="N566" t="str">
        <f t="shared" si="77"/>
        <v/>
      </c>
    </row>
    <row r="567" spans="2:14" x14ac:dyDescent="0.25">
      <c r="B567" t="s">
        <v>510</v>
      </c>
      <c r="C567" t="s">
        <v>13</v>
      </c>
      <c r="D567" t="s">
        <v>14</v>
      </c>
      <c r="E567" t="s">
        <v>15</v>
      </c>
      <c r="K567" t="str">
        <f t="shared" si="74"/>
        <v>insert into ITEM_DICE (ITEM, DICE, INDEX)
values ('Rage Blade', 'Blue', 1);</v>
      </c>
      <c r="L567" t="str">
        <f t="shared" si="75"/>
        <v>insert into ITEM_DICE (ITEM, DICE, INDEX)
values ('Rage Blade', 'Red', 2);</v>
      </c>
      <c r="M567" t="str">
        <f t="shared" si="76"/>
        <v>insert into ITEM_DICE (ITEM, DICE, INDEX)
values ('Rage Blade', 'Yellow', 3);</v>
      </c>
      <c r="N567" t="str">
        <f t="shared" si="77"/>
        <v/>
      </c>
    </row>
    <row r="568" spans="2:14" x14ac:dyDescent="0.25">
      <c r="B568" t="s">
        <v>511</v>
      </c>
      <c r="C568" t="s">
        <v>13</v>
      </c>
      <c r="D568" t="s">
        <v>14</v>
      </c>
      <c r="E568" t="s">
        <v>16</v>
      </c>
      <c r="K568" t="str">
        <f t="shared" si="74"/>
        <v>insert into ITEM_DICE (ITEM, DICE, INDEX)
values ('Rune of Misery', 'Blue', 1);</v>
      </c>
      <c r="L568" t="str">
        <f t="shared" si="75"/>
        <v>insert into ITEM_DICE (ITEM, DICE, INDEX)
values ('Rune of Misery', 'Red', 2);</v>
      </c>
      <c r="M568" t="str">
        <f t="shared" si="76"/>
        <v>insert into ITEM_DICE (ITEM, DICE, INDEX)
values ('Rune of Misery', 'Green', 3);</v>
      </c>
      <c r="N568" t="str">
        <f t="shared" si="77"/>
        <v/>
      </c>
    </row>
    <row r="569" spans="2:14" x14ac:dyDescent="0.25">
      <c r="B569" t="s">
        <v>513</v>
      </c>
      <c r="C569" t="s">
        <v>13</v>
      </c>
      <c r="D569" t="s">
        <v>15</v>
      </c>
      <c r="E569" t="s">
        <v>16</v>
      </c>
      <c r="F569" t="s">
        <v>16</v>
      </c>
      <c r="K569" t="str">
        <f t="shared" si="74"/>
        <v>insert into ITEM_DICE (ITEM, DICE, INDEX)
values ('Staff of the Wild', 'Blue', 1);</v>
      </c>
      <c r="L569" t="str">
        <f t="shared" si="75"/>
        <v>insert into ITEM_DICE (ITEM, DICE, INDEX)
values ('Staff of the Wild', 'Yellow', 2);</v>
      </c>
      <c r="M569" t="str">
        <f t="shared" si="76"/>
        <v>insert into ITEM_DICE (ITEM, DICE, INDEX)
values ('Staff of the Wild', 'Green', 3);</v>
      </c>
      <c r="N569" t="str">
        <f t="shared" si="77"/>
        <v>insert into ITEM_DICE (ITEM, DICE, INDEX)
values ('Staff of the Wild', 'Green', 4);</v>
      </c>
    </row>
    <row r="570" spans="2:14" x14ac:dyDescent="0.25">
      <c r="B570" t="s">
        <v>541</v>
      </c>
      <c r="C570" t="s">
        <v>13</v>
      </c>
      <c r="D570" t="s">
        <v>14</v>
      </c>
      <c r="E570" t="s">
        <v>15</v>
      </c>
      <c r="K570" t="str">
        <f t="shared" si="74"/>
        <v>insert into ITEM_DICE (ITEM, DICE, INDEX)
values ('Trueshot', 'Blue', 1);</v>
      </c>
      <c r="L570" t="str">
        <f t="shared" si="75"/>
        <v>insert into ITEM_DICE (ITEM, DICE, INDEX)
values ('Trueshot', 'Red', 2);</v>
      </c>
      <c r="M570" t="str">
        <f t="shared" si="76"/>
        <v>insert into ITEM_DICE (ITEM, DICE, INDEX)
values ('Trueshot', 'Yellow', 3);</v>
      </c>
      <c r="N570" t="str">
        <f t="shared" si="77"/>
        <v/>
      </c>
    </row>
    <row r="571" spans="2:14" x14ac:dyDescent="0.25">
      <c r="B571" t="s">
        <v>542</v>
      </c>
      <c r="C571" t="s">
        <v>13</v>
      </c>
      <c r="D571" t="s">
        <v>15</v>
      </c>
      <c r="K571" t="str">
        <f t="shared" si="74"/>
        <v>insert into ITEM_DICE (ITEM, DICE, INDEX)
values ('Staff of Light', 'Blue', 1);</v>
      </c>
      <c r="L571" t="str">
        <f t="shared" si="75"/>
        <v>insert into ITEM_DICE (ITEM, DICE, INDEX)
values ('Staff of Light', 'Yellow', 2);</v>
      </c>
      <c r="M571" t="str">
        <f t="shared" si="76"/>
        <v/>
      </c>
      <c r="N571" t="str">
        <f t="shared" si="77"/>
        <v/>
      </c>
    </row>
    <row r="572" spans="2:14" x14ac:dyDescent="0.25">
      <c r="B572" t="s">
        <v>543</v>
      </c>
      <c r="C572" t="s">
        <v>13</v>
      </c>
      <c r="D572" t="s">
        <v>15</v>
      </c>
      <c r="E572" t="s">
        <v>15</v>
      </c>
      <c r="K572" t="str">
        <f t="shared" si="74"/>
        <v>insert into ITEM_DICE (ITEM, DICE, INDEX)
values ('The Shadow Rune', 'Blue', 1);</v>
      </c>
      <c r="L572" t="str">
        <f t="shared" si="75"/>
        <v>insert into ITEM_DICE (ITEM, DICE, INDEX)
values ('The Shadow Rune', 'Yellow', 2);</v>
      </c>
      <c r="M572" t="str">
        <f t="shared" si="76"/>
        <v>insert into ITEM_DICE (ITEM, DICE, INDEX)
values ('The Shadow Rune', 'Yellow', 3);</v>
      </c>
      <c r="N572" t="str">
        <f t="shared" si="77"/>
        <v/>
      </c>
    </row>
    <row r="573" spans="2:14" x14ac:dyDescent="0.25">
      <c r="B573" t="s">
        <v>544</v>
      </c>
      <c r="C573" t="s">
        <v>13</v>
      </c>
      <c r="D573" t="s">
        <v>14</v>
      </c>
      <c r="E573" t="s">
        <v>15</v>
      </c>
      <c r="K573" t="str">
        <f t="shared" si="74"/>
        <v>insert into ITEM_DICE (ITEM, DICE, INDEX)
values ('Dawnblade', 'Blue', 1);</v>
      </c>
      <c r="L573" t="str">
        <f t="shared" si="75"/>
        <v>insert into ITEM_DICE (ITEM, DICE, INDEX)
values ('Dawnblade', 'Red', 2);</v>
      </c>
      <c r="M573" t="str">
        <f t="shared" si="76"/>
        <v>insert into ITEM_DICE (ITEM, DICE, INDEX)
values ('Dawnblade', 'Yellow', 3);</v>
      </c>
      <c r="N573" t="str">
        <f t="shared" si="77"/>
        <v/>
      </c>
    </row>
    <row r="574" spans="2:14" x14ac:dyDescent="0.25">
      <c r="B574" t="s">
        <v>559</v>
      </c>
      <c r="C574" t="s">
        <v>13</v>
      </c>
      <c r="D574" t="s">
        <v>14</v>
      </c>
      <c r="E574" t="s">
        <v>15</v>
      </c>
      <c r="K574" t="str">
        <f t="shared" si="74"/>
        <v>insert into ITEM_DICE (ITEM, DICE, INDEX)
values ('Valyndra''s Bane', 'Blue', 1);</v>
      </c>
      <c r="L574" t="str">
        <f t="shared" si="75"/>
        <v>insert into ITEM_DICE (ITEM, DICE, INDEX)
values ('Valyndra''s Bane', 'Red', 2);</v>
      </c>
      <c r="M574" t="str">
        <f t="shared" si="76"/>
        <v>insert into ITEM_DICE (ITEM, DICE, INDEX)
values ('Valyndra''s Bane', 'Yellow', 3);</v>
      </c>
      <c r="N574" t="str">
        <f t="shared" si="77"/>
        <v/>
      </c>
    </row>
    <row r="575" spans="2:14" x14ac:dyDescent="0.25">
      <c r="B575" t="s">
        <v>545</v>
      </c>
      <c r="C575" t="s">
        <v>19</v>
      </c>
      <c r="K575" t="str">
        <f t="shared" si="74"/>
        <v>insert into ITEM_DICE (ITEM, DICE, INDEX)
values ('Aurium Mail', 'Black', 1);</v>
      </c>
      <c r="L575" t="str">
        <f t="shared" si="75"/>
        <v/>
      </c>
      <c r="M575" t="str">
        <f t="shared" si="76"/>
        <v/>
      </c>
      <c r="N575" t="str">
        <f t="shared" si="77"/>
        <v/>
      </c>
    </row>
    <row r="577" spans="1:7" x14ac:dyDescent="0.25">
      <c r="A577" t="s">
        <v>55</v>
      </c>
      <c r="B577" s="2" t="s">
        <v>5</v>
      </c>
      <c r="C577" s="3" t="s">
        <v>43</v>
      </c>
      <c r="D577" s="1" t="s">
        <v>6</v>
      </c>
      <c r="E577" t="s">
        <v>42</v>
      </c>
      <c r="F577" t="s">
        <v>57</v>
      </c>
      <c r="G577" t="s">
        <v>44</v>
      </c>
    </row>
    <row r="595" spans="1:3" x14ac:dyDescent="0.25">
      <c r="A595" t="s">
        <v>59</v>
      </c>
      <c r="B595" t="s">
        <v>55</v>
      </c>
      <c r="C595" t="s">
        <v>56</v>
      </c>
    </row>
    <row r="598" spans="1:3" x14ac:dyDescent="0.25">
      <c r="A598" t="s">
        <v>62</v>
      </c>
    </row>
  </sheetData>
  <sortState ref="B178:R181">
    <sortCondition ref="B178"/>
  </sortState>
  <conditionalFormatting sqref="B84:B85 B87:B105 B120:B145 R175 B174:B177">
    <cfRule type="expression" dxfId="103" priority="125">
      <formula>$H84="Eclaireur"</formula>
    </cfRule>
    <cfRule type="expression" dxfId="102" priority="126">
      <formula>$H84="Mage"</formula>
    </cfRule>
    <cfRule type="expression" dxfId="101" priority="127">
      <formula>$H84="Guerrier"</formula>
    </cfRule>
    <cfRule type="expression" dxfId="100" priority="128">
      <formula>$H84="Soigneur"</formula>
    </cfRule>
  </conditionalFormatting>
  <conditionalFormatting sqref="R84:R85">
    <cfRule type="expression" dxfId="99" priority="121">
      <formula>$H84="Eclaireur"</formula>
    </cfRule>
    <cfRule type="expression" dxfId="98" priority="122">
      <formula>$H84="Mage"</formula>
    </cfRule>
    <cfRule type="expression" dxfId="97" priority="123">
      <formula>$H84="Guerrier"</formula>
    </cfRule>
    <cfRule type="expression" dxfId="96" priority="124">
      <formula>$H84="Soigneur"</formula>
    </cfRule>
  </conditionalFormatting>
  <conditionalFormatting sqref="B86">
    <cfRule type="expression" dxfId="95" priority="117">
      <formula>$H86="Eclaireur"</formula>
    </cfRule>
    <cfRule type="expression" dxfId="94" priority="118">
      <formula>$H86="Mage"</formula>
    </cfRule>
    <cfRule type="expression" dxfId="93" priority="119">
      <formula>$H86="Guerrier"</formula>
    </cfRule>
    <cfRule type="expression" dxfId="92" priority="120">
      <formula>$H86="Soigneur"</formula>
    </cfRule>
  </conditionalFormatting>
  <conditionalFormatting sqref="R103">
    <cfRule type="expression" dxfId="91" priority="113">
      <formula>$H103="Eclaireur"</formula>
    </cfRule>
    <cfRule type="expression" dxfId="90" priority="114">
      <formula>$H103="Mage"</formula>
    </cfRule>
    <cfRule type="expression" dxfId="89" priority="115">
      <formula>$H103="Guerrier"</formula>
    </cfRule>
    <cfRule type="expression" dxfId="88" priority="116">
      <formula>$H103="Soigneur"</formula>
    </cfRule>
  </conditionalFormatting>
  <conditionalFormatting sqref="B116:B119">
    <cfRule type="expression" dxfId="87" priority="109">
      <formula>$H116="Eclaireur"</formula>
    </cfRule>
    <cfRule type="expression" dxfId="86" priority="110">
      <formula>$H116="Mage"</formula>
    </cfRule>
    <cfRule type="expression" dxfId="85" priority="111">
      <formula>$H116="Guerrier"</formula>
    </cfRule>
    <cfRule type="expression" dxfId="84" priority="112">
      <formula>$H116="Soigneur"</formula>
    </cfRule>
  </conditionalFormatting>
  <conditionalFormatting sqref="B110:B115">
    <cfRule type="expression" dxfId="83" priority="105">
      <formula>$H110="Eclaireur"</formula>
    </cfRule>
    <cfRule type="expression" dxfId="82" priority="106">
      <formula>$H110="Mage"</formula>
    </cfRule>
    <cfRule type="expression" dxfId="81" priority="107">
      <formula>$H110="Guerrier"</formula>
    </cfRule>
    <cfRule type="expression" dxfId="80" priority="108">
      <formula>$H110="Soigneur"</formula>
    </cfRule>
  </conditionalFormatting>
  <conditionalFormatting sqref="B106:B109">
    <cfRule type="expression" dxfId="79" priority="101">
      <formula>$H106="Eclaireur"</formula>
    </cfRule>
    <cfRule type="expression" dxfId="78" priority="102">
      <formula>$H106="Mage"</formula>
    </cfRule>
    <cfRule type="expression" dxfId="77" priority="103">
      <formula>$H106="Guerrier"</formula>
    </cfRule>
    <cfRule type="expression" dxfId="76" priority="104">
      <formula>$H106="Soigneur"</formula>
    </cfRule>
  </conditionalFormatting>
  <conditionalFormatting sqref="R110:R111">
    <cfRule type="expression" dxfId="75" priority="97">
      <formula>$H110="Eclaireur"</formula>
    </cfRule>
    <cfRule type="expression" dxfId="74" priority="98">
      <formula>$H110="Mage"</formula>
    </cfRule>
    <cfRule type="expression" dxfId="73" priority="99">
      <formula>$H110="Guerrier"</formula>
    </cfRule>
    <cfRule type="expression" dxfId="72" priority="100">
      <formula>$H110="Soigneur"</formula>
    </cfRule>
  </conditionalFormatting>
  <conditionalFormatting sqref="R109">
    <cfRule type="expression" dxfId="71" priority="93">
      <formula>$H109="Eclaireur"</formula>
    </cfRule>
    <cfRule type="expression" dxfId="70" priority="94">
      <formula>$H109="Mage"</formula>
    </cfRule>
    <cfRule type="expression" dxfId="69" priority="95">
      <formula>$H109="Guerrier"</formula>
    </cfRule>
    <cfRule type="expression" dxfId="68" priority="96">
      <formula>$H109="Soigneur"</formula>
    </cfRule>
  </conditionalFormatting>
  <conditionalFormatting sqref="R116:R117">
    <cfRule type="expression" dxfId="67" priority="89">
      <formula>$H116="Eclaireur"</formula>
    </cfRule>
    <cfRule type="expression" dxfId="66" priority="90">
      <formula>$H116="Mage"</formula>
    </cfRule>
    <cfRule type="expression" dxfId="65" priority="91">
      <formula>$H116="Guerrier"</formula>
    </cfRule>
    <cfRule type="expression" dxfId="64" priority="92">
      <formula>$H116="Soigneur"</formula>
    </cfRule>
  </conditionalFormatting>
  <conditionalFormatting sqref="R115">
    <cfRule type="expression" dxfId="63" priority="85">
      <formula>$H115="Eclaireur"</formula>
    </cfRule>
    <cfRule type="expression" dxfId="62" priority="86">
      <formula>$H115="Mage"</formula>
    </cfRule>
    <cfRule type="expression" dxfId="61" priority="87">
      <formula>$H115="Guerrier"</formula>
    </cfRule>
    <cfRule type="expression" dxfId="60" priority="88">
      <formula>$H115="Soigneur"</formula>
    </cfRule>
  </conditionalFormatting>
  <conditionalFormatting sqref="R120:R122">
    <cfRule type="expression" dxfId="59" priority="81">
      <formula>$H120="Eclaireur"</formula>
    </cfRule>
    <cfRule type="expression" dxfId="58" priority="82">
      <formula>$H120="Mage"</formula>
    </cfRule>
    <cfRule type="expression" dxfId="57" priority="83">
      <formula>$H120="Guerrier"</formula>
    </cfRule>
    <cfRule type="expression" dxfId="56" priority="84">
      <formula>$H120="Soigneur"</formula>
    </cfRule>
  </conditionalFormatting>
  <conditionalFormatting sqref="R119">
    <cfRule type="expression" dxfId="55" priority="77">
      <formula>$H119="Eclaireur"</formula>
    </cfRule>
    <cfRule type="expression" dxfId="54" priority="78">
      <formula>$H119="Mage"</formula>
    </cfRule>
    <cfRule type="expression" dxfId="53" priority="79">
      <formula>$H119="Guerrier"</formula>
    </cfRule>
    <cfRule type="expression" dxfId="52" priority="80">
      <formula>$H119="Soigneur"</formula>
    </cfRule>
  </conditionalFormatting>
  <conditionalFormatting sqref="B146:B173">
    <cfRule type="expression" dxfId="51" priority="73">
      <formula>$H146="Eclaireur"</formula>
    </cfRule>
    <cfRule type="expression" dxfId="50" priority="74">
      <formula>$H146="Mage"</formula>
    </cfRule>
    <cfRule type="expression" dxfId="49" priority="75">
      <formula>$H146="Guerrier"</formula>
    </cfRule>
    <cfRule type="expression" dxfId="48" priority="76">
      <formula>$H146="Soigneur"</formula>
    </cfRule>
  </conditionalFormatting>
  <conditionalFormatting sqref="R150:R157">
    <cfRule type="expression" dxfId="47" priority="69">
      <formula>$H150="Eclaireur"</formula>
    </cfRule>
    <cfRule type="expression" dxfId="46" priority="70">
      <formula>$H150="Mage"</formula>
    </cfRule>
    <cfRule type="expression" dxfId="45" priority="71">
      <formula>$H150="Guerrier"</formula>
    </cfRule>
    <cfRule type="expression" dxfId="44" priority="72">
      <formula>$H150="Soigneur"</formula>
    </cfRule>
  </conditionalFormatting>
  <conditionalFormatting sqref="R158">
    <cfRule type="expression" dxfId="43" priority="65">
      <formula>$H158="Eclaireur"</formula>
    </cfRule>
    <cfRule type="expression" dxfId="42" priority="66">
      <formula>$H158="Mage"</formula>
    </cfRule>
    <cfRule type="expression" dxfId="41" priority="67">
      <formula>$H158="Guerrier"</formula>
    </cfRule>
    <cfRule type="expression" dxfId="40" priority="68">
      <formula>$H158="Soigneur"</formula>
    </cfRule>
  </conditionalFormatting>
  <conditionalFormatting sqref="R161:R163">
    <cfRule type="expression" dxfId="39" priority="61">
      <formula>$H161="Eclaireur"</formula>
    </cfRule>
    <cfRule type="expression" dxfId="38" priority="62">
      <formula>$H161="Mage"</formula>
    </cfRule>
    <cfRule type="expression" dxfId="37" priority="63">
      <formula>$H161="Guerrier"</formula>
    </cfRule>
    <cfRule type="expression" dxfId="36" priority="64">
      <formula>$H161="Soigneur"</formula>
    </cfRule>
  </conditionalFormatting>
  <conditionalFormatting sqref="R159">
    <cfRule type="expression" dxfId="35" priority="57">
      <formula>$H159="Eclaireur"</formula>
    </cfRule>
    <cfRule type="expression" dxfId="34" priority="58">
      <formula>$H159="Mage"</formula>
    </cfRule>
    <cfRule type="expression" dxfId="33" priority="59">
      <formula>$H159="Guerrier"</formula>
    </cfRule>
    <cfRule type="expression" dxfId="32" priority="60">
      <formula>$H159="Soigneur"</formula>
    </cfRule>
  </conditionalFormatting>
  <conditionalFormatting sqref="R169">
    <cfRule type="expression" dxfId="31" priority="53">
      <formula>$H169="Eclaireur"</formula>
    </cfRule>
    <cfRule type="expression" dxfId="30" priority="54">
      <formula>$H169="Mage"</formula>
    </cfRule>
    <cfRule type="expression" dxfId="29" priority="55">
      <formula>$H169="Guerrier"</formula>
    </cfRule>
    <cfRule type="expression" dxfId="28" priority="56">
      <formula>$H169="Soigneur"</formula>
    </cfRule>
  </conditionalFormatting>
  <conditionalFormatting sqref="R171:R173">
    <cfRule type="expression" dxfId="27" priority="49">
      <formula>$H171="Eclaireur"</formula>
    </cfRule>
    <cfRule type="expression" dxfId="26" priority="50">
      <formula>$H171="Mage"</formula>
    </cfRule>
    <cfRule type="expression" dxfId="25" priority="51">
      <formula>$H171="Guerrier"</formula>
    </cfRule>
    <cfRule type="expression" dxfId="24" priority="52">
      <formula>$H171="Soigneur"</formula>
    </cfRule>
  </conditionalFormatting>
  <conditionalFormatting sqref="B178">
    <cfRule type="expression" dxfId="23" priority="21">
      <formula>$H178="Eclaireur"</formula>
    </cfRule>
    <cfRule type="expression" dxfId="22" priority="22">
      <formula>$H178="Mage"</formula>
    </cfRule>
    <cfRule type="expression" dxfId="21" priority="23">
      <formula>$H178="Guerrier"</formula>
    </cfRule>
    <cfRule type="expression" dxfId="20" priority="24">
      <formula>$H178="Soigneur"</formula>
    </cfRule>
  </conditionalFormatting>
  <conditionalFormatting sqref="B179">
    <cfRule type="expression" dxfId="19" priority="17">
      <formula>$H179="Eclaireur"</formula>
    </cfRule>
    <cfRule type="expression" dxfId="18" priority="18">
      <formula>$H179="Mage"</formula>
    </cfRule>
    <cfRule type="expression" dxfId="17" priority="19">
      <formula>$H179="Guerrier"</formula>
    </cfRule>
    <cfRule type="expression" dxfId="16" priority="20">
      <formula>$H179="Soigneur"</formula>
    </cfRule>
  </conditionalFormatting>
  <conditionalFormatting sqref="B180">
    <cfRule type="expression" dxfId="15" priority="13">
      <formula>$H180="Eclaireur"</formula>
    </cfRule>
    <cfRule type="expression" dxfId="14" priority="14">
      <formula>$H180="Mage"</formula>
    </cfRule>
    <cfRule type="expression" dxfId="13" priority="15">
      <formula>$H180="Guerrier"</formula>
    </cfRule>
    <cfRule type="expression" dxfId="12" priority="16">
      <formula>$H180="Soigneur"</formula>
    </cfRule>
  </conditionalFormatting>
  <conditionalFormatting sqref="R180">
    <cfRule type="expression" dxfId="11" priority="9">
      <formula>$H180="Eclaireur"</formula>
    </cfRule>
    <cfRule type="expression" dxfId="10" priority="10">
      <formula>$H180="Mage"</formula>
    </cfRule>
    <cfRule type="expression" dxfId="9" priority="11">
      <formula>$H180="Guerrier"</formula>
    </cfRule>
    <cfRule type="expression" dxfId="8" priority="12">
      <formula>$H180="Soigneur"</formula>
    </cfRule>
  </conditionalFormatting>
  <conditionalFormatting sqref="B181">
    <cfRule type="expression" dxfId="7" priority="5">
      <formula>$H181="Eclaireur"</formula>
    </cfRule>
    <cfRule type="expression" dxfId="6" priority="6">
      <formula>$H181="Mage"</formula>
    </cfRule>
    <cfRule type="expression" dxfId="5" priority="7">
      <formula>$H181="Guerrier"</formula>
    </cfRule>
    <cfRule type="expression" dxfId="4" priority="8">
      <formula>$H181="Soigneur"</formula>
    </cfRule>
  </conditionalFormatting>
  <conditionalFormatting sqref="R181">
    <cfRule type="expression" dxfId="3" priority="1">
      <formula>$H181="Eclaireur"</formula>
    </cfRule>
    <cfRule type="expression" dxfId="2" priority="2">
      <formula>$H181="Mage"</formula>
    </cfRule>
    <cfRule type="expression" dxfId="1" priority="3">
      <formula>$H181="Guerrier"</formula>
    </cfRule>
    <cfRule type="expression" dxfId="0" priority="4">
      <formula>$H181="Soigneur"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25" sqref="B25"/>
    </sheetView>
  </sheetViews>
  <sheetFormatPr baseColWidth="10" defaultRowHeight="15" x14ac:dyDescent="0.25"/>
  <cols>
    <col min="1" max="1" width="22.5703125" style="6" bestFit="1" customWidth="1"/>
    <col min="2" max="3" width="10.7109375" style="6" customWidth="1"/>
    <col min="4" max="16384" width="11.42578125" style="8"/>
  </cols>
  <sheetData>
    <row r="1" spans="1:4" x14ac:dyDescent="0.25">
      <c r="A1" s="6" t="s">
        <v>562</v>
      </c>
      <c r="B1" s="6" t="s">
        <v>0</v>
      </c>
      <c r="C1" s="6" t="s">
        <v>576</v>
      </c>
      <c r="D1" s="7"/>
    </row>
    <row r="2" spans="1:4" x14ac:dyDescent="0.25">
      <c r="A2" s="6" t="s">
        <v>563</v>
      </c>
      <c r="B2" s="6" t="s">
        <v>1</v>
      </c>
      <c r="C2" s="6" t="s">
        <v>577</v>
      </c>
      <c r="D2" s="9"/>
    </row>
    <row r="3" spans="1:4" x14ac:dyDescent="0.25">
      <c r="A3" s="6" t="s">
        <v>564</v>
      </c>
      <c r="B3" s="6" t="s">
        <v>2</v>
      </c>
      <c r="C3" s="6" t="s">
        <v>2</v>
      </c>
      <c r="D3" s="9"/>
    </row>
    <row r="4" spans="1:4" x14ac:dyDescent="0.25">
      <c r="A4" s="6" t="s">
        <v>565</v>
      </c>
      <c r="B4" s="6" t="s">
        <v>3</v>
      </c>
      <c r="C4" s="6" t="s">
        <v>578</v>
      </c>
      <c r="D4" s="9"/>
    </row>
    <row r="5" spans="1:4" x14ac:dyDescent="0.25">
      <c r="D5" s="9"/>
    </row>
    <row r="6" spans="1:4" x14ac:dyDescent="0.25">
      <c r="A6" s="6" t="s">
        <v>566</v>
      </c>
      <c r="B6" s="6" t="s">
        <v>8</v>
      </c>
      <c r="C6" s="6" t="s">
        <v>579</v>
      </c>
      <c r="D6" s="9"/>
    </row>
    <row r="7" spans="1:4" x14ac:dyDescent="0.25">
      <c r="A7" s="6" t="s">
        <v>567</v>
      </c>
      <c r="B7" s="6" t="s">
        <v>9</v>
      </c>
      <c r="C7" s="6" t="s">
        <v>580</v>
      </c>
      <c r="D7" s="9"/>
    </row>
    <row r="8" spans="1:4" x14ac:dyDescent="0.25">
      <c r="A8" s="6" t="s">
        <v>568</v>
      </c>
      <c r="B8" s="6" t="s">
        <v>10</v>
      </c>
      <c r="C8" s="6" t="s">
        <v>581</v>
      </c>
      <c r="D8" s="9"/>
    </row>
    <row r="9" spans="1:4" x14ac:dyDescent="0.25">
      <c r="D9" s="9"/>
    </row>
    <row r="10" spans="1:4" x14ac:dyDescent="0.25">
      <c r="A10" s="6" t="s">
        <v>569</v>
      </c>
      <c r="B10" s="6" t="s">
        <v>13</v>
      </c>
      <c r="C10" s="6" t="s">
        <v>582</v>
      </c>
      <c r="D10" s="9"/>
    </row>
    <row r="11" spans="1:4" x14ac:dyDescent="0.25">
      <c r="A11" s="6" t="s">
        <v>570</v>
      </c>
      <c r="B11" s="6" t="s">
        <v>14</v>
      </c>
      <c r="C11" s="6" t="s">
        <v>583</v>
      </c>
      <c r="D11" s="9"/>
    </row>
    <row r="12" spans="1:4" x14ac:dyDescent="0.25">
      <c r="A12" s="6" t="s">
        <v>571</v>
      </c>
      <c r="B12" s="6" t="s">
        <v>15</v>
      </c>
      <c r="C12" s="6" t="s">
        <v>584</v>
      </c>
      <c r="D12" s="9"/>
    </row>
    <row r="13" spans="1:4" x14ac:dyDescent="0.25">
      <c r="A13" s="6" t="s">
        <v>572</v>
      </c>
      <c r="B13" s="6" t="s">
        <v>16</v>
      </c>
      <c r="C13" s="6" t="s">
        <v>585</v>
      </c>
      <c r="D13" s="9"/>
    </row>
    <row r="14" spans="1:4" x14ac:dyDescent="0.25">
      <c r="A14" s="6" t="s">
        <v>573</v>
      </c>
      <c r="B14" s="6" t="s">
        <v>17</v>
      </c>
      <c r="C14" s="6" t="s">
        <v>586</v>
      </c>
      <c r="D14" s="9"/>
    </row>
    <row r="15" spans="1:4" x14ac:dyDescent="0.25">
      <c r="A15" s="6" t="s">
        <v>574</v>
      </c>
      <c r="B15" s="6" t="s">
        <v>18</v>
      </c>
      <c r="C15" s="6" t="s">
        <v>587</v>
      </c>
      <c r="D15" s="9"/>
    </row>
    <row r="16" spans="1:4" x14ac:dyDescent="0.25">
      <c r="A16" s="6" t="s">
        <v>575</v>
      </c>
      <c r="B16" s="6" t="s">
        <v>19</v>
      </c>
      <c r="C16" s="6" t="s">
        <v>588</v>
      </c>
    </row>
    <row r="18" spans="1:3" x14ac:dyDescent="0.25">
      <c r="A18" s="6" t="s">
        <v>589</v>
      </c>
      <c r="B18" s="6" t="s">
        <v>37</v>
      </c>
      <c r="C18" s="6" t="s">
        <v>593</v>
      </c>
    </row>
    <row r="19" spans="1:3" x14ac:dyDescent="0.25">
      <c r="A19" s="6" t="s">
        <v>590</v>
      </c>
      <c r="B19" s="6" t="s">
        <v>38</v>
      </c>
      <c r="C19" s="6" t="s">
        <v>594</v>
      </c>
    </row>
    <row r="20" spans="1:3" x14ac:dyDescent="0.25">
      <c r="A20" s="6" t="s">
        <v>591</v>
      </c>
      <c r="B20" s="6" t="s">
        <v>39</v>
      </c>
      <c r="C20" s="6" t="s">
        <v>595</v>
      </c>
    </row>
    <row r="21" spans="1:3" x14ac:dyDescent="0.25">
      <c r="A21" s="6" t="s">
        <v>592</v>
      </c>
      <c r="B21" s="6" t="s">
        <v>40</v>
      </c>
      <c r="C21" s="6" t="s">
        <v>596</v>
      </c>
    </row>
    <row r="23" spans="1:3" x14ac:dyDescent="0.25">
      <c r="A23" s="6" t="s">
        <v>597</v>
      </c>
    </row>
    <row r="24" spans="1:3" x14ac:dyDescent="0.25">
      <c r="A24" s="6" t="s">
        <v>598</v>
      </c>
      <c r="B24" s="6" t="s">
        <v>611</v>
      </c>
    </row>
    <row r="25" spans="1:3" x14ac:dyDescent="0.25">
      <c r="A25" s="6" t="s">
        <v>599</v>
      </c>
    </row>
    <row r="26" spans="1:3" x14ac:dyDescent="0.25">
      <c r="A26" s="6" t="s">
        <v>600</v>
      </c>
    </row>
    <row r="27" spans="1:3" x14ac:dyDescent="0.25">
      <c r="A27" s="6" t="s">
        <v>601</v>
      </c>
    </row>
    <row r="28" spans="1:3" x14ac:dyDescent="0.25">
      <c r="A28" s="6" t="s">
        <v>602</v>
      </c>
    </row>
    <row r="29" spans="1:3" x14ac:dyDescent="0.25">
      <c r="A29" s="6" t="s">
        <v>603</v>
      </c>
    </row>
    <row r="30" spans="1:3" x14ac:dyDescent="0.25">
      <c r="A30" s="6" t="s">
        <v>604</v>
      </c>
    </row>
    <row r="31" spans="1:3" x14ac:dyDescent="0.25">
      <c r="A31" s="6" t="s">
        <v>605</v>
      </c>
    </row>
    <row r="32" spans="1:3" x14ac:dyDescent="0.25">
      <c r="A32" s="6" t="s">
        <v>606</v>
      </c>
    </row>
    <row r="33" spans="1:1" x14ac:dyDescent="0.25">
      <c r="A33" s="6" t="s">
        <v>607</v>
      </c>
    </row>
    <row r="34" spans="1:1" x14ac:dyDescent="0.25">
      <c r="A34" s="6" t="s">
        <v>608</v>
      </c>
    </row>
    <row r="35" spans="1:1" x14ac:dyDescent="0.25">
      <c r="A35" s="6" t="s">
        <v>609</v>
      </c>
    </row>
    <row r="36" spans="1:1" x14ac:dyDescent="0.25">
      <c r="A36" s="6" t="s">
        <v>610</v>
      </c>
    </row>
  </sheetData>
  <sortState ref="A1:A1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</vt:lpstr>
      <vt:lpstr>Labels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Tourneur</dc:creator>
  <cp:lastModifiedBy>Raphael Tourneur</cp:lastModifiedBy>
  <dcterms:created xsi:type="dcterms:W3CDTF">2015-12-02T13:38:11Z</dcterms:created>
  <dcterms:modified xsi:type="dcterms:W3CDTF">2015-12-10T16:00:24Z</dcterms:modified>
</cp:coreProperties>
</file>