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AFDF428E-E142-2145-9390-B63C621F8F9E}" xr6:coauthVersionLast="45" xr6:coauthVersionMax="45" xr10:uidLastSave="{00000000-0000-0000-0000-000000000000}"/>
  <bookViews>
    <workbookView xWindow="160" yWindow="460" windowWidth="25440" windowHeight="15360" xr2:uid="{37D8E4B2-2A40-1E49-9F24-F0D9EBAB6DE3}"/>
  </bookViews>
  <sheets>
    <sheet name="Sheet1" sheetId="1" r:id="rId1"/>
    <sheet name="Pi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9" i="1"/>
  <c r="E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E10" i="1" l="1"/>
  <c r="B11" i="1"/>
  <c r="B12" i="1" l="1"/>
  <c r="E11" i="1"/>
  <c r="B13" i="1" l="1"/>
  <c r="E12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E13" i="1"/>
</calcChain>
</file>

<file path=xl/sharedStrings.xml><?xml version="1.0" encoding="utf-8"?>
<sst xmlns="http://schemas.openxmlformats.org/spreadsheetml/2006/main" count="12" uniqueCount="12">
  <si>
    <t>X</t>
  </si>
  <si>
    <t>https://www.oakgov.com/health/information/covid-19/Pages/default.aspx</t>
  </si>
  <si>
    <t>https://www.michigan.gov/coronavirus</t>
  </si>
  <si>
    <t>Daily Growth Rate</t>
  </si>
  <si>
    <t>Cuml Growth Rate</t>
  </si>
  <si>
    <t>Total Positive Cases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</si>
  <si>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</si>
  <si>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</si>
  <si>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</si>
  <si>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</si>
  <si>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</si>
  <si>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Case Growth Rate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</si>
</sst>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241300</xdr:colOff>
      <xdr:row>15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54A64-4C12-D646-8475-F4A169A85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5194300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Q28"/>
  <sheetViews>
    <sheetView tabSelected="1" zoomScale="109" workbookViewId="0">
      <selection sqref="A1:K28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7" x14ac:dyDescent="0.2">
      <c r="B1" t="s">
        <v>8</v>
      </c>
      <c r="E1" s="12" t="s">
        <v>7</v>
      </c>
      <c r="K1"/>
    </row>
    <row r="2" spans="1:17" x14ac:dyDescent="0.2">
      <c r="B2" t="s">
        <v>10</v>
      </c>
      <c r="E2" s="32" t="s">
        <v>2</v>
      </c>
    </row>
    <row r="3" spans="1:17" x14ac:dyDescent="0.2">
      <c r="B3" t="s">
        <v>9</v>
      </c>
      <c r="E3" s="12" t="s">
        <v>1</v>
      </c>
    </row>
    <row r="5" spans="1:17" ht="34" customHeight="1" x14ac:dyDescent="0.2">
      <c r="B5" s="27" t="s">
        <v>6</v>
      </c>
      <c r="C5" s="27" t="s">
        <v>5</v>
      </c>
      <c r="D5" s="29" t="s">
        <v>3</v>
      </c>
      <c r="E5" s="29" t="s">
        <v>4</v>
      </c>
      <c r="F5" s="31" t="s">
        <v>11</v>
      </c>
      <c r="G5" s="31"/>
      <c r="H5" s="31"/>
      <c r="I5" s="31"/>
      <c r="J5" s="31"/>
      <c r="K5" s="31"/>
    </row>
    <row r="6" spans="1:17" ht="23" customHeight="1" x14ac:dyDescent="0.2">
      <c r="B6" s="28"/>
      <c r="C6" s="28"/>
      <c r="D6" s="30"/>
      <c r="E6" s="30"/>
      <c r="F6" s="21">
        <v>1.25</v>
      </c>
      <c r="G6" s="5">
        <v>1.5</v>
      </c>
      <c r="H6" s="6">
        <v>1.75</v>
      </c>
      <c r="I6" s="7">
        <v>2</v>
      </c>
      <c r="J6" s="8">
        <v>2.25</v>
      </c>
      <c r="K6" s="4">
        <v>2.5</v>
      </c>
    </row>
    <row r="7" spans="1:17" s="3" customFormat="1" x14ac:dyDescent="0.2">
      <c r="A7" s="13">
        <v>43901</v>
      </c>
      <c r="B7" s="9"/>
      <c r="C7" s="14">
        <v>1</v>
      </c>
      <c r="D7" s="22"/>
      <c r="E7" s="22"/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N7" s="11"/>
    </row>
    <row r="8" spans="1:17" s="3" customFormat="1" x14ac:dyDescent="0.2">
      <c r="A8" s="13">
        <f>A7+1</f>
        <v>43902</v>
      </c>
      <c r="B8" s="9">
        <v>1</v>
      </c>
      <c r="C8" s="14">
        <v>2</v>
      </c>
      <c r="D8" s="19">
        <f>IF(C8&gt;0,C8/C7,"-")</f>
        <v>2</v>
      </c>
      <c r="E8" s="17">
        <f t="shared" ref="E8:E11" si="0">IF(C8&gt;0,(C8/C$7)^(1/B8),"-")</f>
        <v>2</v>
      </c>
      <c r="F8" s="15">
        <f t="shared" ref="F8:J23" si="1">F7*F$6</f>
        <v>1.25</v>
      </c>
      <c r="G8" s="15">
        <f t="shared" si="1"/>
        <v>1.5</v>
      </c>
      <c r="H8" s="15">
        <f t="shared" si="1"/>
        <v>1.75</v>
      </c>
      <c r="I8" s="15">
        <f t="shared" si="1"/>
        <v>2</v>
      </c>
      <c r="J8" s="15">
        <f t="shared" si="1"/>
        <v>2.25</v>
      </c>
      <c r="K8" s="15">
        <f>K7*K$6</f>
        <v>2.5</v>
      </c>
      <c r="Q8" s="3" t="s">
        <v>0</v>
      </c>
    </row>
    <row r="9" spans="1:17" s="3" customFormat="1" x14ac:dyDescent="0.2">
      <c r="A9" s="13">
        <f t="shared" ref="A9:A28" si="2">A8+1</f>
        <v>43903</v>
      </c>
      <c r="B9" s="9">
        <f>B8+1</f>
        <v>2</v>
      </c>
      <c r="C9" s="14">
        <v>12</v>
      </c>
      <c r="D9" s="19">
        <f t="shared" ref="D9:D28" si="3">IF(C9&gt;0,C9/C8,"-")</f>
        <v>6</v>
      </c>
      <c r="E9" s="17">
        <f t="shared" si="0"/>
        <v>3.4641016151377544</v>
      </c>
      <c r="F9" s="15">
        <f t="shared" si="1"/>
        <v>1.5625</v>
      </c>
      <c r="G9" s="15">
        <f t="shared" si="1"/>
        <v>2.25</v>
      </c>
      <c r="H9" s="15">
        <f t="shared" si="1"/>
        <v>3.0625</v>
      </c>
      <c r="I9" s="15">
        <f t="shared" si="1"/>
        <v>4</v>
      </c>
      <c r="J9" s="15">
        <f t="shared" si="1"/>
        <v>5.0625</v>
      </c>
      <c r="K9" s="15">
        <f t="shared" ref="K9:K26" si="4">K8*K$6</f>
        <v>6.25</v>
      </c>
      <c r="N9" s="11"/>
    </row>
    <row r="10" spans="1:17" s="3" customFormat="1" x14ac:dyDescent="0.2">
      <c r="A10" s="24">
        <f t="shared" si="2"/>
        <v>43904</v>
      </c>
      <c r="B10" s="10">
        <f t="shared" ref="B10:B28" si="5">B9+1</f>
        <v>3</v>
      </c>
      <c r="C10" s="16">
        <v>26</v>
      </c>
      <c r="D10" s="20">
        <f t="shared" si="3"/>
        <v>2.1666666666666665</v>
      </c>
      <c r="E10" s="18">
        <f t="shared" si="0"/>
        <v>2.9624960684073702</v>
      </c>
      <c r="F10" s="23">
        <f t="shared" si="1"/>
        <v>1.953125</v>
      </c>
      <c r="G10" s="23">
        <f t="shared" si="1"/>
        <v>3.375</v>
      </c>
      <c r="H10" s="23">
        <f t="shared" si="1"/>
        <v>5.359375</v>
      </c>
      <c r="I10" s="23">
        <f t="shared" si="1"/>
        <v>8</v>
      </c>
      <c r="J10" s="23">
        <f t="shared" si="1"/>
        <v>11.390625</v>
      </c>
      <c r="K10" s="23">
        <f t="shared" si="4"/>
        <v>15.625</v>
      </c>
    </row>
    <row r="11" spans="1:17" s="3" customFormat="1" x14ac:dyDescent="0.2">
      <c r="A11" s="24">
        <f t="shared" si="2"/>
        <v>43905</v>
      </c>
      <c r="B11" s="10">
        <f t="shared" si="5"/>
        <v>4</v>
      </c>
      <c r="C11" s="16">
        <v>33</v>
      </c>
      <c r="D11" s="20">
        <f t="shared" si="3"/>
        <v>1.2692307692307692</v>
      </c>
      <c r="E11" s="18">
        <f t="shared" si="0"/>
        <v>2.3967817269284302</v>
      </c>
      <c r="F11" s="23">
        <f t="shared" si="1"/>
        <v>2.44140625</v>
      </c>
      <c r="G11" s="23">
        <f t="shared" si="1"/>
        <v>5.0625</v>
      </c>
      <c r="H11" s="23">
        <f t="shared" si="1"/>
        <v>9.37890625</v>
      </c>
      <c r="I11" s="23">
        <f t="shared" si="1"/>
        <v>16</v>
      </c>
      <c r="J11" s="23">
        <f t="shared" si="1"/>
        <v>25.62890625</v>
      </c>
      <c r="K11" s="23">
        <f t="shared" si="4"/>
        <v>39.0625</v>
      </c>
      <c r="N11" s="11"/>
    </row>
    <row r="12" spans="1:17" s="3" customFormat="1" x14ac:dyDescent="0.2">
      <c r="A12" s="13">
        <f t="shared" si="2"/>
        <v>43906</v>
      </c>
      <c r="B12" s="9">
        <f t="shared" si="5"/>
        <v>5</v>
      </c>
      <c r="C12" s="14">
        <v>53</v>
      </c>
      <c r="D12" s="19">
        <f t="shared" si="3"/>
        <v>1.606060606060606</v>
      </c>
      <c r="E12" s="17">
        <f>IF(C12&gt;0,(C12/C$7)^(1/B12),"-")</f>
        <v>2.2123568222761167</v>
      </c>
      <c r="F12" s="15">
        <f t="shared" si="1"/>
        <v>3.0517578125</v>
      </c>
      <c r="G12" s="15">
        <f t="shared" si="1"/>
        <v>7.59375</v>
      </c>
      <c r="H12" s="15">
        <f t="shared" si="1"/>
        <v>16.4130859375</v>
      </c>
      <c r="I12" s="15">
        <f t="shared" si="1"/>
        <v>32</v>
      </c>
      <c r="J12" s="15">
        <f t="shared" si="1"/>
        <v>57.6650390625</v>
      </c>
      <c r="K12" s="15">
        <f t="shared" si="4"/>
        <v>97.65625</v>
      </c>
    </row>
    <row r="13" spans="1:17" s="3" customFormat="1" x14ac:dyDescent="0.2">
      <c r="A13" s="13">
        <f t="shared" si="2"/>
        <v>43907</v>
      </c>
      <c r="B13" s="9">
        <f t="shared" si="5"/>
        <v>6</v>
      </c>
      <c r="C13" s="14"/>
      <c r="D13" s="19" t="str">
        <f t="shared" si="3"/>
        <v>-</v>
      </c>
      <c r="E13" s="17" t="str">
        <f t="shared" ref="E13:E28" si="6">IF(C13&gt;0,(C13/C$7)^(1/B13),"-")</f>
        <v>-</v>
      </c>
      <c r="F13" s="15">
        <f t="shared" si="1"/>
        <v>3.814697265625</v>
      </c>
      <c r="G13" s="15">
        <f t="shared" si="1"/>
        <v>11.390625</v>
      </c>
      <c r="H13" s="15">
        <f t="shared" si="1"/>
        <v>28.722900390625</v>
      </c>
      <c r="I13" s="15">
        <f t="shared" si="1"/>
        <v>64</v>
      </c>
      <c r="J13" s="15">
        <f t="shared" si="1"/>
        <v>129.746337890625</v>
      </c>
      <c r="K13" s="15">
        <f t="shared" si="4"/>
        <v>244.140625</v>
      </c>
      <c r="N13" s="11"/>
    </row>
    <row r="14" spans="1:17" s="3" customFormat="1" x14ac:dyDescent="0.2">
      <c r="A14" s="13">
        <f t="shared" si="2"/>
        <v>43908</v>
      </c>
      <c r="B14" s="9">
        <f t="shared" si="5"/>
        <v>7</v>
      </c>
      <c r="C14" s="14"/>
      <c r="D14" s="19" t="str">
        <f t="shared" si="3"/>
        <v>-</v>
      </c>
      <c r="E14" s="17" t="str">
        <f t="shared" si="6"/>
        <v>-</v>
      </c>
      <c r="F14" s="15">
        <f t="shared" si="1"/>
        <v>4.76837158203125</v>
      </c>
      <c r="G14" s="15">
        <f t="shared" si="1"/>
        <v>17.0859375</v>
      </c>
      <c r="H14" s="15">
        <f t="shared" si="1"/>
        <v>50.26507568359375</v>
      </c>
      <c r="I14" s="15">
        <f t="shared" si="1"/>
        <v>128</v>
      </c>
      <c r="J14" s="15">
        <f t="shared" si="1"/>
        <v>291.92926025390625</v>
      </c>
      <c r="K14" s="15">
        <f t="shared" si="4"/>
        <v>610.3515625</v>
      </c>
      <c r="N14" s="11"/>
    </row>
    <row r="15" spans="1:17" s="3" customFormat="1" x14ac:dyDescent="0.2">
      <c r="A15" s="13">
        <f t="shared" si="2"/>
        <v>43909</v>
      </c>
      <c r="B15" s="9">
        <f t="shared" si="5"/>
        <v>8</v>
      </c>
      <c r="C15" s="14"/>
      <c r="D15" s="19" t="str">
        <f t="shared" si="3"/>
        <v>-</v>
      </c>
      <c r="E15" s="17" t="str">
        <f t="shared" si="6"/>
        <v>-</v>
      </c>
      <c r="F15" s="15">
        <f t="shared" si="1"/>
        <v>5.9604644775390625</v>
      </c>
      <c r="G15" s="15">
        <f t="shared" si="1"/>
        <v>25.62890625</v>
      </c>
      <c r="H15" s="15">
        <f t="shared" si="1"/>
        <v>87.963882446289062</v>
      </c>
      <c r="I15" s="15">
        <f t="shared" si="1"/>
        <v>256</v>
      </c>
      <c r="J15" s="15">
        <f t="shared" si="1"/>
        <v>656.84083557128906</v>
      </c>
      <c r="K15" s="15">
        <f t="shared" si="4"/>
        <v>1525.87890625</v>
      </c>
      <c r="N15" s="11"/>
    </row>
    <row r="16" spans="1:17" s="3" customFormat="1" x14ac:dyDescent="0.2">
      <c r="A16" s="13">
        <f t="shared" si="2"/>
        <v>43910</v>
      </c>
      <c r="B16" s="9">
        <f t="shared" si="5"/>
        <v>9</v>
      </c>
      <c r="C16" s="14"/>
      <c r="D16" s="19" t="str">
        <f t="shared" si="3"/>
        <v>-</v>
      </c>
      <c r="E16" s="17" t="str">
        <f t="shared" si="6"/>
        <v>-</v>
      </c>
      <c r="F16" s="15">
        <f t="shared" si="1"/>
        <v>7.4505805969238281</v>
      </c>
      <c r="G16" s="15">
        <f t="shared" si="1"/>
        <v>38.443359375</v>
      </c>
      <c r="H16" s="15">
        <f t="shared" si="1"/>
        <v>153.93679428100586</v>
      </c>
      <c r="I16" s="15">
        <f t="shared" si="1"/>
        <v>512</v>
      </c>
      <c r="J16" s="15">
        <f t="shared" si="1"/>
        <v>1477.8918800354004</v>
      </c>
      <c r="K16" s="15">
        <f t="shared" si="4"/>
        <v>3814.697265625</v>
      </c>
      <c r="N16" s="11"/>
    </row>
    <row r="17" spans="1:14" s="3" customFormat="1" x14ac:dyDescent="0.2">
      <c r="A17" s="24">
        <f t="shared" si="2"/>
        <v>43911</v>
      </c>
      <c r="B17" s="10">
        <f t="shared" si="5"/>
        <v>10</v>
      </c>
      <c r="C17" s="16"/>
      <c r="D17" s="20" t="str">
        <f t="shared" si="3"/>
        <v>-</v>
      </c>
      <c r="E17" s="18" t="str">
        <f t="shared" si="6"/>
        <v>-</v>
      </c>
      <c r="F17" s="23">
        <f t="shared" si="1"/>
        <v>9.3132257461547852</v>
      </c>
      <c r="G17" s="23">
        <f t="shared" si="1"/>
        <v>57.6650390625</v>
      </c>
      <c r="H17" s="23">
        <f t="shared" si="1"/>
        <v>269.38938999176025</v>
      </c>
      <c r="I17" s="23">
        <f t="shared" si="1"/>
        <v>1024</v>
      </c>
      <c r="J17" s="23">
        <f t="shared" si="1"/>
        <v>3325.2567300796509</v>
      </c>
      <c r="K17" s="23">
        <f t="shared" si="4"/>
        <v>9536.7431640625</v>
      </c>
      <c r="N17" s="11"/>
    </row>
    <row r="18" spans="1:14" s="3" customFormat="1" x14ac:dyDescent="0.2">
      <c r="A18" s="24">
        <f t="shared" si="2"/>
        <v>43912</v>
      </c>
      <c r="B18" s="10">
        <f t="shared" si="5"/>
        <v>11</v>
      </c>
      <c r="C18" s="16"/>
      <c r="D18" s="20" t="str">
        <f t="shared" si="3"/>
        <v>-</v>
      </c>
      <c r="E18" s="18" t="str">
        <f t="shared" si="6"/>
        <v>-</v>
      </c>
      <c r="F18" s="23">
        <f t="shared" si="1"/>
        <v>11.641532182693481</v>
      </c>
      <c r="G18" s="23">
        <f t="shared" si="1"/>
        <v>86.49755859375</v>
      </c>
      <c r="H18" s="23">
        <f t="shared" si="1"/>
        <v>471.43143248558044</v>
      </c>
      <c r="I18" s="23">
        <f t="shared" si="1"/>
        <v>2048</v>
      </c>
      <c r="J18" s="23">
        <f t="shared" si="1"/>
        <v>7481.8276426792145</v>
      </c>
      <c r="K18" s="23">
        <f t="shared" si="4"/>
        <v>23841.85791015625</v>
      </c>
      <c r="N18" s="11"/>
    </row>
    <row r="19" spans="1:14" s="3" customFormat="1" x14ac:dyDescent="0.2">
      <c r="A19" s="13">
        <f t="shared" si="2"/>
        <v>43913</v>
      </c>
      <c r="B19" s="9">
        <f t="shared" si="5"/>
        <v>12</v>
      </c>
      <c r="C19" s="14"/>
      <c r="D19" s="19" t="str">
        <f t="shared" si="3"/>
        <v>-</v>
      </c>
      <c r="E19" s="17" t="str">
        <f t="shared" si="6"/>
        <v>-</v>
      </c>
      <c r="F19" s="15">
        <f t="shared" si="1"/>
        <v>14.551915228366852</v>
      </c>
      <c r="G19" s="15">
        <f t="shared" si="1"/>
        <v>129.746337890625</v>
      </c>
      <c r="H19" s="15">
        <f t="shared" si="1"/>
        <v>825.00500684976578</v>
      </c>
      <c r="I19" s="15">
        <f t="shared" si="1"/>
        <v>4096</v>
      </c>
      <c r="J19" s="15">
        <f t="shared" si="1"/>
        <v>16834.112196028233</v>
      </c>
      <c r="K19" s="15">
        <f t="shared" si="4"/>
        <v>59604.644775390625</v>
      </c>
      <c r="N19" s="11"/>
    </row>
    <row r="20" spans="1:14" s="3" customFormat="1" x14ac:dyDescent="0.2">
      <c r="A20" s="13">
        <f t="shared" si="2"/>
        <v>43914</v>
      </c>
      <c r="B20" s="9">
        <f t="shared" si="5"/>
        <v>13</v>
      </c>
      <c r="C20" s="14"/>
      <c r="D20" s="19" t="str">
        <f t="shared" si="3"/>
        <v>-</v>
      </c>
      <c r="E20" s="17" t="str">
        <f t="shared" si="6"/>
        <v>-</v>
      </c>
      <c r="F20" s="15">
        <f t="shared" si="1"/>
        <v>18.189894035458565</v>
      </c>
      <c r="G20" s="15">
        <f t="shared" si="1"/>
        <v>194.6195068359375</v>
      </c>
      <c r="H20" s="15">
        <f t="shared" si="1"/>
        <v>1443.7587619870901</v>
      </c>
      <c r="I20" s="15">
        <f t="shared" si="1"/>
        <v>8192</v>
      </c>
      <c r="J20" s="15">
        <f t="shared" si="1"/>
        <v>37876.752441063523</v>
      </c>
      <c r="K20" s="15">
        <f t="shared" si="4"/>
        <v>149011.61193847656</v>
      </c>
      <c r="N20" s="11"/>
    </row>
    <row r="21" spans="1:14" s="3" customFormat="1" x14ac:dyDescent="0.2">
      <c r="A21" s="13">
        <f t="shared" si="2"/>
        <v>43915</v>
      </c>
      <c r="B21" s="9">
        <f t="shared" si="5"/>
        <v>14</v>
      </c>
      <c r="C21" s="14"/>
      <c r="D21" s="19" t="str">
        <f t="shared" si="3"/>
        <v>-</v>
      </c>
      <c r="E21" s="17" t="str">
        <f t="shared" si="6"/>
        <v>-</v>
      </c>
      <c r="F21" s="15">
        <f t="shared" si="1"/>
        <v>22.737367544323206</v>
      </c>
      <c r="G21" s="15">
        <f t="shared" si="1"/>
        <v>291.92926025390625</v>
      </c>
      <c r="H21" s="15">
        <f t="shared" si="1"/>
        <v>2526.5778334774077</v>
      </c>
      <c r="I21" s="15">
        <f t="shared" si="1"/>
        <v>16384</v>
      </c>
      <c r="J21" s="15">
        <f t="shared" si="1"/>
        <v>85222.692992392927</v>
      </c>
      <c r="K21" s="15">
        <f t="shared" si="4"/>
        <v>372529.02984619141</v>
      </c>
      <c r="N21" s="11"/>
    </row>
    <row r="22" spans="1:14" s="3" customFormat="1" x14ac:dyDescent="0.2">
      <c r="A22" s="13">
        <f t="shared" si="2"/>
        <v>43916</v>
      </c>
      <c r="B22" s="9">
        <f t="shared" si="5"/>
        <v>15</v>
      </c>
      <c r="C22" s="14"/>
      <c r="D22" s="19" t="str">
        <f t="shared" si="3"/>
        <v>-</v>
      </c>
      <c r="E22" s="17" t="str">
        <f t="shared" si="6"/>
        <v>-</v>
      </c>
      <c r="F22" s="15">
        <f t="shared" si="1"/>
        <v>28.421709430404007</v>
      </c>
      <c r="G22" s="15">
        <f t="shared" si="1"/>
        <v>437.89389038085938</v>
      </c>
      <c r="H22" s="15">
        <f t="shared" si="1"/>
        <v>4421.5112085854635</v>
      </c>
      <c r="I22" s="15">
        <f t="shared" si="1"/>
        <v>32768</v>
      </c>
      <c r="J22" s="15">
        <f t="shared" si="1"/>
        <v>191751.05923288409</v>
      </c>
      <c r="K22" s="15">
        <f t="shared" si="4"/>
        <v>931322.57461547852</v>
      </c>
      <c r="N22" s="11"/>
    </row>
    <row r="23" spans="1:14" s="3" customFormat="1" x14ac:dyDescent="0.2">
      <c r="A23" s="13">
        <f t="shared" si="2"/>
        <v>43917</v>
      </c>
      <c r="B23" s="9">
        <f t="shared" si="5"/>
        <v>16</v>
      </c>
      <c r="C23" s="14"/>
      <c r="D23" s="19" t="str">
        <f t="shared" si="3"/>
        <v>-</v>
      </c>
      <c r="E23" s="17" t="str">
        <f t="shared" si="6"/>
        <v>-</v>
      </c>
      <c r="F23" s="15">
        <f t="shared" si="1"/>
        <v>35.527136788005009</v>
      </c>
      <c r="G23" s="15">
        <f t="shared" si="1"/>
        <v>656.84083557128906</v>
      </c>
      <c r="H23" s="15">
        <f t="shared" si="1"/>
        <v>7737.6446150245611</v>
      </c>
      <c r="I23" s="15">
        <f t="shared" si="1"/>
        <v>65536</v>
      </c>
      <c r="J23" s="15">
        <f t="shared" si="1"/>
        <v>431439.8832739892</v>
      </c>
      <c r="K23" s="15">
        <f t="shared" si="4"/>
        <v>2328306.4365386963</v>
      </c>
      <c r="N23" s="11"/>
    </row>
    <row r="24" spans="1:14" s="3" customFormat="1" x14ac:dyDescent="0.2">
      <c r="A24" s="24">
        <f t="shared" si="2"/>
        <v>43918</v>
      </c>
      <c r="B24" s="10">
        <f t="shared" si="5"/>
        <v>17</v>
      </c>
      <c r="C24" s="16"/>
      <c r="D24" s="20" t="str">
        <f t="shared" si="3"/>
        <v>-</v>
      </c>
      <c r="E24" s="18" t="str">
        <f t="shared" si="6"/>
        <v>-</v>
      </c>
      <c r="F24" s="23">
        <f t="shared" ref="F24:F26" si="7">F23*F$6</f>
        <v>44.408920985006262</v>
      </c>
      <c r="G24" s="23">
        <f t="shared" ref="G24:H26" si="8">G23*G$6</f>
        <v>985.26125335693359</v>
      </c>
      <c r="H24" s="23">
        <f t="shared" si="8"/>
        <v>13540.878076292982</v>
      </c>
      <c r="I24" s="23">
        <f t="shared" ref="I24:J26" si="9">I23*I$6</f>
        <v>131072</v>
      </c>
      <c r="J24" s="23">
        <f t="shared" si="9"/>
        <v>970739.73736647563</v>
      </c>
      <c r="K24" s="23">
        <f t="shared" si="4"/>
        <v>5820766.0913467407</v>
      </c>
      <c r="N24" s="11"/>
    </row>
    <row r="25" spans="1:14" s="3" customFormat="1" x14ac:dyDescent="0.2">
      <c r="A25" s="24">
        <f t="shared" si="2"/>
        <v>43919</v>
      </c>
      <c r="B25" s="10">
        <f t="shared" si="5"/>
        <v>18</v>
      </c>
      <c r="C25" s="16"/>
      <c r="D25" s="20" t="str">
        <f t="shared" si="3"/>
        <v>-</v>
      </c>
      <c r="E25" s="18" t="str">
        <f t="shared" si="6"/>
        <v>-</v>
      </c>
      <c r="F25" s="23">
        <f t="shared" si="7"/>
        <v>55.511151231257827</v>
      </c>
      <c r="G25" s="23">
        <f t="shared" si="8"/>
        <v>1477.8918800354004</v>
      </c>
      <c r="H25" s="23">
        <f t="shared" si="8"/>
        <v>23696.536633512718</v>
      </c>
      <c r="I25" s="23">
        <f t="shared" si="9"/>
        <v>262144</v>
      </c>
      <c r="J25" s="23">
        <f t="shared" si="9"/>
        <v>2184164.4090745701</v>
      </c>
      <c r="K25" s="23">
        <f t="shared" si="4"/>
        <v>14551915.228366852</v>
      </c>
      <c r="N25" s="11"/>
    </row>
    <row r="26" spans="1:14" s="3" customFormat="1" x14ac:dyDescent="0.2">
      <c r="A26" s="13">
        <f t="shared" si="2"/>
        <v>43920</v>
      </c>
      <c r="B26" s="9">
        <f t="shared" si="5"/>
        <v>19</v>
      </c>
      <c r="C26" s="14"/>
      <c r="D26" s="19" t="str">
        <f t="shared" si="3"/>
        <v>-</v>
      </c>
      <c r="E26" s="17" t="str">
        <f t="shared" si="6"/>
        <v>-</v>
      </c>
      <c r="F26" s="15">
        <f t="shared" si="7"/>
        <v>69.388939039072284</v>
      </c>
      <c r="G26" s="15">
        <f t="shared" si="8"/>
        <v>2216.8378200531006</v>
      </c>
      <c r="H26" s="15">
        <f t="shared" si="8"/>
        <v>41468.939108647261</v>
      </c>
      <c r="I26" s="15">
        <f t="shared" si="9"/>
        <v>524288</v>
      </c>
      <c r="J26" s="26">
        <f t="shared" si="9"/>
        <v>4914369.9204177829</v>
      </c>
      <c r="K26" s="15">
        <f t="shared" si="4"/>
        <v>36379788.07091713</v>
      </c>
      <c r="N26" s="11"/>
    </row>
    <row r="27" spans="1:14" x14ac:dyDescent="0.2">
      <c r="A27" s="13">
        <f t="shared" si="2"/>
        <v>43921</v>
      </c>
      <c r="B27" s="9">
        <f t="shared" si="5"/>
        <v>20</v>
      </c>
      <c r="C27" s="14"/>
      <c r="D27" s="19" t="str">
        <f t="shared" si="3"/>
        <v>-</v>
      </c>
      <c r="E27" s="17" t="str">
        <f t="shared" si="6"/>
        <v>-</v>
      </c>
      <c r="F27" s="15">
        <f t="shared" ref="F27:F28" si="10">F26*F$6</f>
        <v>86.736173798840355</v>
      </c>
      <c r="G27" s="15">
        <f t="shared" ref="G27:G28" si="11">G26*G$6</f>
        <v>3325.2567300796509</v>
      </c>
      <c r="H27" s="15">
        <f t="shared" ref="H27:H28" si="12">H26*H$6</f>
        <v>72570.643440132699</v>
      </c>
      <c r="I27" s="15">
        <f t="shared" ref="I27:I28" si="13">I26*I$6</f>
        <v>1048576</v>
      </c>
      <c r="J27" s="25">
        <f t="shared" ref="J27:J28" si="14">J26*J$6</f>
        <v>11057332.320940012</v>
      </c>
      <c r="K27" s="15">
        <f t="shared" ref="K27:K28" si="15">K26*K$6</f>
        <v>90949470.177292824</v>
      </c>
    </row>
    <row r="28" spans="1:14" x14ac:dyDescent="0.2">
      <c r="A28" s="13">
        <f t="shared" si="2"/>
        <v>43922</v>
      </c>
      <c r="B28" s="9">
        <f t="shared" si="5"/>
        <v>21</v>
      </c>
      <c r="C28" s="14"/>
      <c r="D28" s="19" t="str">
        <f t="shared" si="3"/>
        <v>-</v>
      </c>
      <c r="E28" s="17" t="str">
        <f t="shared" si="6"/>
        <v>-</v>
      </c>
      <c r="F28" s="15">
        <f t="shared" si="10"/>
        <v>108.42021724855044</v>
      </c>
      <c r="G28" s="15">
        <f t="shared" si="11"/>
        <v>4987.8850951194763</v>
      </c>
      <c r="H28" s="15">
        <f t="shared" si="12"/>
        <v>126998.62602023222</v>
      </c>
      <c r="I28" s="15">
        <f t="shared" si="13"/>
        <v>2097152</v>
      </c>
      <c r="J28" s="15">
        <f t="shared" si="14"/>
        <v>24878997.722115029</v>
      </c>
      <c r="K28" s="15">
        <f t="shared" si="15"/>
        <v>227373675.44323206</v>
      </c>
    </row>
  </sheetData>
  <mergeCells count="5">
    <mergeCell ref="C5:C6"/>
    <mergeCell ref="D5:D6"/>
    <mergeCell ref="E5:E6"/>
    <mergeCell ref="F5:K5"/>
    <mergeCell ref="B5:B6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2020-03-16T14:15:11Z</dcterms:modified>
</cp:coreProperties>
</file>