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an\Coding Temple\Excel Assignment 2 Budget\"/>
    </mc:Choice>
  </mc:AlternateContent>
  <xr:revisionPtr revIDLastSave="0" documentId="13_ncr:1_{CBD96AEA-6A82-4D84-931D-3F6F2E8AB73F}" xr6:coauthVersionLast="47" xr6:coauthVersionMax="47" xr10:uidLastSave="{00000000-0000-0000-0000-000000000000}"/>
  <bookViews>
    <workbookView xWindow="-108" yWindow="-108" windowWidth="21228" windowHeight="13176" activeTab="1" xr2:uid="{1D6B5232-FB94-4E4F-9AA9-7DC957DC2E0D}"/>
  </bookViews>
  <sheets>
    <sheet name="Expenses by Category" sheetId="3" r:id="rId1"/>
    <sheet name="Data of expenses" sheetId="1" r:id="rId2"/>
  </sheets>
  <definedNames>
    <definedName name="_xlnm._FilterDatabase" localSheetId="1" hidden="1">'Data of expenses'!$A$3:$A$67</definedName>
  </definedName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5" i="1" s="1"/>
  <c r="B15" i="3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3" i="1"/>
  <c r="E6" i="1" s="1"/>
  <c r="H14" i="1" s="1"/>
  <c r="E9" i="1" l="1"/>
  <c r="E12" i="1"/>
  <c r="E3" i="1"/>
  <c r="H7" i="1" s="1"/>
  <c r="H11" i="1" s="1"/>
</calcChain>
</file>

<file path=xl/sharedStrings.xml><?xml version="1.0" encoding="utf-8"?>
<sst xmlns="http://schemas.openxmlformats.org/spreadsheetml/2006/main" count="214" uniqueCount="80">
  <si>
    <t>Budget Form</t>
  </si>
  <si>
    <t>Mechant</t>
  </si>
  <si>
    <t>Amount</t>
  </si>
  <si>
    <t>Audible</t>
  </si>
  <si>
    <t>Jimmy Johns</t>
  </si>
  <si>
    <t>Amoco</t>
  </si>
  <si>
    <t>Target</t>
  </si>
  <si>
    <t>Reach Fin</t>
  </si>
  <si>
    <t>Kowalski mark</t>
  </si>
  <si>
    <t>Nashville coop</t>
  </si>
  <si>
    <t>Vemo</t>
  </si>
  <si>
    <t>Speedway</t>
  </si>
  <si>
    <t>Trader Joes</t>
  </si>
  <si>
    <t>Marcas Theaters</t>
  </si>
  <si>
    <t>Renaissance Fin</t>
  </si>
  <si>
    <t>Holiday Station</t>
  </si>
  <si>
    <t>Dunn Brothers</t>
  </si>
  <si>
    <t>KleinmanRealt</t>
  </si>
  <si>
    <t>Starbucks</t>
  </si>
  <si>
    <t>Amz</t>
  </si>
  <si>
    <t>Pho 400</t>
  </si>
  <si>
    <t>Chipoltle</t>
  </si>
  <si>
    <t>Domino's</t>
  </si>
  <si>
    <t>ARVIG Mul</t>
  </si>
  <si>
    <t>Cub Foods</t>
  </si>
  <si>
    <t>Cbs mobile</t>
  </si>
  <si>
    <t>Shutterfly</t>
  </si>
  <si>
    <t>gas</t>
  </si>
  <si>
    <t>groceries</t>
  </si>
  <si>
    <t>Debts</t>
  </si>
  <si>
    <t>Kowalksi</t>
  </si>
  <si>
    <t>debts</t>
  </si>
  <si>
    <t>entertainment</t>
  </si>
  <si>
    <t>Google store</t>
  </si>
  <si>
    <t>Trader joes</t>
  </si>
  <si>
    <t>Dun Brothres</t>
  </si>
  <si>
    <t>out to eat</t>
  </si>
  <si>
    <t>Marcas</t>
  </si>
  <si>
    <t>Expense Type</t>
  </si>
  <si>
    <t>Google Store</t>
  </si>
  <si>
    <t>rent</t>
  </si>
  <si>
    <t xml:space="preserve">Starbucks </t>
  </si>
  <si>
    <t>Tools</t>
  </si>
  <si>
    <t>ulitities</t>
  </si>
  <si>
    <t>Cub foods</t>
  </si>
  <si>
    <t>gift</t>
  </si>
  <si>
    <t>Grocies Expenses</t>
  </si>
  <si>
    <t>Out to eat expenses</t>
  </si>
  <si>
    <t>V Look table</t>
  </si>
  <si>
    <t>American Family</t>
  </si>
  <si>
    <t>Kids Athletics</t>
  </si>
  <si>
    <t>Kids</t>
  </si>
  <si>
    <t>Insurance</t>
  </si>
  <si>
    <t>Petco</t>
  </si>
  <si>
    <t>Bonchon</t>
  </si>
  <si>
    <t>Club-Mi</t>
  </si>
  <si>
    <t>Rent</t>
  </si>
  <si>
    <t>Sum of Amount</t>
  </si>
  <si>
    <t>Health Parters</t>
  </si>
  <si>
    <t>Taget</t>
  </si>
  <si>
    <t>Art</t>
  </si>
  <si>
    <t>Taco Bell</t>
  </si>
  <si>
    <t>Exhange</t>
  </si>
  <si>
    <t>Source</t>
  </si>
  <si>
    <t>Insurance is averaged over 6 months its not included in data set</t>
  </si>
  <si>
    <t>Health insurance is not included in data set since its on the employee payroll expense</t>
  </si>
  <si>
    <t>Kids expenses are a cash based system thus not included in the data set</t>
  </si>
  <si>
    <t>Data Hypthosis problems need to improve system by</t>
  </si>
  <si>
    <t>Entertainment seems a bit low the prices must be contained on another data set</t>
  </si>
  <si>
    <t xml:space="preserve">Target is household expenses and groceries so new expense total </t>
  </si>
  <si>
    <t>New Grociers Expense</t>
  </si>
  <si>
    <t>Sums</t>
  </si>
  <si>
    <t>Taking a educated guess on household is 25% of total expense</t>
  </si>
  <si>
    <t>Budget for Grociers</t>
  </si>
  <si>
    <t>Logic Test</t>
  </si>
  <si>
    <t>Budget for Out to eat</t>
  </si>
  <si>
    <t>Sum</t>
  </si>
  <si>
    <t>Average</t>
  </si>
  <si>
    <t>Running Total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</si>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</sst>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44" fontId="0" fillId="0" borderId="0" xfId="1" applyFont="1"/>
    <xf numFmtId="0" fontId="0" fillId="0" borderId="0" xfId="0" pivotButton="1"/>
    <xf numFmtId="44" fontId="0" fillId="0" borderId="0" xfId="0" applyNumberFormat="1"/>
  </cellXfs>
  <cellStyles count="2">
    <cellStyle name="Currency" xfId="1" builtinId="4"/>
    <cellStyle name="Normal" xfId="0" builtinId="0"/>
  </cellStyles>
  <dxfs count="1">
    <dxf>
      <numFmt numFmtId="34" formatCode="_(&quot;$&quot;* #,##0.00_);_(&quot;$&quot;* \(#,##0.00\);_(&quot;$&quot;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Assignment 2.xlsx]Expenses by Category!PivotTable16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 of Amount by Expense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'Expenses by Category'!$B$3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'Expenses by Category'!$A$4:$A$14</c:f>
              <c:strCache>
                <c:ptCount val="11"/>
                <c:pt idx="0">
                  <c:v>debts</c:v>
                </c:pt>
                <c:pt idx="1">
                  <c:v>entertainment</c:v>
                </c:pt>
                <c:pt idx="2">
                  <c:v>gas</c:v>
                </c:pt>
                <c:pt idx="3">
                  <c:v>gift</c:v>
                </c:pt>
                <c:pt idx="4">
                  <c:v>groceries</c:v>
                </c:pt>
                <c:pt idx="5">
                  <c:v>Insurance</c:v>
                </c:pt>
                <c:pt idx="6">
                  <c:v>Kids</c:v>
                </c:pt>
                <c:pt idx="7">
                  <c:v>out to eat</c:v>
                </c:pt>
                <c:pt idx="8">
                  <c:v>rent</c:v>
                </c:pt>
                <c:pt idx="9">
                  <c:v>Tools</c:v>
                </c:pt>
                <c:pt idx="10">
                  <c:v>ulitities</c:v>
                </c:pt>
              </c:strCache>
            </c:strRef>
          </c:cat>
          <c:val>
            <c:numRef>
              <c:f>'Expenses by Category'!$B$4:$B$14</c:f>
              <c:numCache>
                <c:formatCode>_("$"* #,##0.00_);_("$"* \(#,##0.00\);_("$"* "-"??_);_(@_)</c:formatCode>
                <c:ptCount val="11"/>
                <c:pt idx="0">
                  <c:v>643.97</c:v>
                </c:pt>
                <c:pt idx="1">
                  <c:v>18.04</c:v>
                </c:pt>
                <c:pt idx="2">
                  <c:v>127.91</c:v>
                </c:pt>
                <c:pt idx="3">
                  <c:v>26.43</c:v>
                </c:pt>
                <c:pt idx="4">
                  <c:v>1842.6319999999996</c:v>
                </c:pt>
                <c:pt idx="5">
                  <c:v>12.47</c:v>
                </c:pt>
                <c:pt idx="6">
                  <c:v>104</c:v>
                </c:pt>
                <c:pt idx="7">
                  <c:v>384.46</c:v>
                </c:pt>
                <c:pt idx="8">
                  <c:v>1195</c:v>
                </c:pt>
                <c:pt idx="9">
                  <c:v>183.64</c:v>
                </c:pt>
                <c:pt idx="10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93-47A2-A94E-1BD043625A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3108207"/>
        <c:axId val="357686207"/>
      </c:barChart>
      <c:catAx>
        <c:axId val="1333108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686207"/>
        <c:crosses val="autoZero"/>
        <c:auto val="1"/>
        <c:lblAlgn val="ctr"/>
        <c:lblOffset val="100"/>
        <c:noMultiLvlLbl val="0"/>
      </c:catAx>
      <c:valAx>
        <c:axId val="357686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31082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Assignment 2.xlsx]Expenses by Category!PivotTable16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Precentage</a:t>
            </a:r>
            <a:r>
              <a:rPr lang="en-US" baseline="0"/>
              <a:t> of total of $4593.55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'Expenses by Category'!$B$3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F36-4D80-95E2-3532B0D9F7A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F36-4D80-95E2-3532B0D9F7A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F36-4D80-95E2-3532B0D9F7A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F36-4D80-95E2-3532B0D9F7A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F36-4D80-95E2-3532B0D9F7A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DF36-4D80-95E2-3532B0D9F7AA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DF36-4D80-95E2-3532B0D9F7AA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DF36-4D80-95E2-3532B0D9F7AA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DF36-4D80-95E2-3532B0D9F7AA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DF36-4D80-95E2-3532B0D9F7AA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DF36-4D80-95E2-3532B0D9F7AA}"/>
              </c:ext>
            </c:extLst>
          </c:dPt>
          <c:cat>
            <c:strRef>
              <c:f>'Expenses by Category'!$A$4:$A$14</c:f>
              <c:strCache>
                <c:ptCount val="11"/>
                <c:pt idx="0">
                  <c:v>debts</c:v>
                </c:pt>
                <c:pt idx="1">
                  <c:v>entertainment</c:v>
                </c:pt>
                <c:pt idx="2">
                  <c:v>gas</c:v>
                </c:pt>
                <c:pt idx="3">
                  <c:v>gift</c:v>
                </c:pt>
                <c:pt idx="4">
                  <c:v>groceries</c:v>
                </c:pt>
                <c:pt idx="5">
                  <c:v>Insurance</c:v>
                </c:pt>
                <c:pt idx="6">
                  <c:v>Kids</c:v>
                </c:pt>
                <c:pt idx="7">
                  <c:v>out to eat</c:v>
                </c:pt>
                <c:pt idx="8">
                  <c:v>rent</c:v>
                </c:pt>
                <c:pt idx="9">
                  <c:v>Tools</c:v>
                </c:pt>
                <c:pt idx="10">
                  <c:v>ulitities</c:v>
                </c:pt>
              </c:strCache>
            </c:strRef>
          </c:cat>
          <c:val>
            <c:numRef>
              <c:f>'Expenses by Category'!$B$4:$B$14</c:f>
              <c:numCache>
                <c:formatCode>_("$"* #,##0.00_);_("$"* \(#,##0.00\);_("$"* "-"??_);_(@_)</c:formatCode>
                <c:ptCount val="11"/>
                <c:pt idx="0">
                  <c:v>643.97</c:v>
                </c:pt>
                <c:pt idx="1">
                  <c:v>18.04</c:v>
                </c:pt>
                <c:pt idx="2">
                  <c:v>127.91</c:v>
                </c:pt>
                <c:pt idx="3">
                  <c:v>26.43</c:v>
                </c:pt>
                <c:pt idx="4">
                  <c:v>1842.6319999999996</c:v>
                </c:pt>
                <c:pt idx="5">
                  <c:v>12.47</c:v>
                </c:pt>
                <c:pt idx="6">
                  <c:v>104</c:v>
                </c:pt>
                <c:pt idx="7">
                  <c:v>384.46</c:v>
                </c:pt>
                <c:pt idx="8">
                  <c:v>1195</c:v>
                </c:pt>
                <c:pt idx="9">
                  <c:v>183.64</c:v>
                </c:pt>
                <c:pt idx="10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EB-454E-B683-821DD66557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240030</xdr:colOff>
      <xdr:row>1</xdr:row>
      <xdr:rowOff>129540</xdr:rowOff>
    </xdr:from>
    <xdr:to>
      <xdr:col>9</xdr:col>
      <xdr:colOff>544830</xdr:colOff>
      <xdr:row>16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66DAA7-CF40-C483-9621-632E17F6E0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236220</xdr:colOff>
      <xdr:row>17</xdr:row>
      <xdr:rowOff>22860</xdr:rowOff>
    </xdr:from>
    <xdr:to>
      <xdr:col>9</xdr:col>
      <xdr:colOff>556260</xdr:colOff>
      <xdr:row>32</xdr:row>
      <xdr:rowOff>22860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0CDF8A6-E027-DA35-6501-D77BB240C2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yan" refreshedDate="45145.854625" createdVersion="8" refreshedVersion="8" minRefreshableVersion="3" recordCount="113" xr:uid="{74D8C2E4-5F26-4ED7-8626-49ACD0ADEF8F}">
  <cacheSource type="worksheet">
    <worksheetSource ref="A2:C115" sheet="Data of expenses"/>
  </cacheSource>
  <cacheFields count="3">
    <cacheField name="Mechant" numFmtId="0">
      <sharedItems/>
    </cacheField>
    <cacheField name="Amount" numFmtId="44">
      <sharedItems containsSemiMixedTypes="0" containsString="0" containsNumber="1" minValue="1.31" maxValue="1195"/>
    </cacheField>
    <cacheField name="Expense Type" numFmtId="0">
      <sharedItems count="11">
        <s v="entertainment"/>
        <s v="out to eat"/>
        <s v="gas"/>
        <s v="groceries"/>
        <s v="debts"/>
        <s v="rent"/>
        <s v="Tools"/>
        <s v="ulitities"/>
        <s v="gift"/>
        <s v="Insurance"/>
        <s v="Kid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3">
  <r>
    <s v="Audible"/>
    <n v="16.05"/>
    <x v="0"/>
  </r>
  <r>
    <s v="Jimmy Johns"/>
    <n v="40.51"/>
    <x v="1"/>
  </r>
  <r>
    <s v="Amoco"/>
    <n v="45.61"/>
    <x v="2"/>
  </r>
  <r>
    <s v="Target"/>
    <n v="13.21"/>
    <x v="3"/>
  </r>
  <r>
    <s v="Target"/>
    <n v="55.3"/>
    <x v="3"/>
  </r>
  <r>
    <s v="Reach Fin"/>
    <n v="125.72"/>
    <x v="4"/>
  </r>
  <r>
    <s v="Kowalski mark"/>
    <n v="3.78"/>
    <x v="3"/>
  </r>
  <r>
    <s v="Nashville coop"/>
    <n v="38.14"/>
    <x v="1"/>
  </r>
  <r>
    <s v="Target"/>
    <n v="1.36"/>
    <x v="3"/>
  </r>
  <r>
    <s v="Target"/>
    <n v="3.94"/>
    <x v="3"/>
  </r>
  <r>
    <s v="Target"/>
    <n v="15.83"/>
    <x v="3"/>
  </r>
  <r>
    <s v="Vemo"/>
    <n v="20"/>
    <x v="3"/>
  </r>
  <r>
    <s v="Target"/>
    <n v="20.95"/>
    <x v="3"/>
  </r>
  <r>
    <s v="Target"/>
    <n v="52.3"/>
    <x v="3"/>
  </r>
  <r>
    <s v="Target"/>
    <n v="60.26"/>
    <x v="3"/>
  </r>
  <r>
    <s v="Target"/>
    <n v="81.64"/>
    <x v="3"/>
  </r>
  <r>
    <s v="Target"/>
    <n v="3.58"/>
    <x v="3"/>
  </r>
  <r>
    <s v="Target"/>
    <n v="12.69"/>
    <x v="3"/>
  </r>
  <r>
    <s v="Target"/>
    <n v="69.77"/>
    <x v="3"/>
  </r>
  <r>
    <s v="Target"/>
    <n v="20.52"/>
    <x v="3"/>
  </r>
  <r>
    <s v="Target"/>
    <n v="42.88"/>
    <x v="3"/>
  </r>
  <r>
    <s v="Speedway"/>
    <n v="4.1900000000000004"/>
    <x v="2"/>
  </r>
  <r>
    <s v="Trader Joes"/>
    <n v="105.07"/>
    <x v="3"/>
  </r>
  <r>
    <s v="Target"/>
    <n v="2.19"/>
    <x v="3"/>
  </r>
  <r>
    <s v="Target"/>
    <n v="85.13"/>
    <x v="3"/>
  </r>
  <r>
    <s v="Jimmy Johns"/>
    <n v="29.89"/>
    <x v="1"/>
  </r>
  <r>
    <s v="Marcas Theaters"/>
    <n v="44.24"/>
    <x v="1"/>
  </r>
  <r>
    <s v="Renaissance Fin"/>
    <n v="59.2"/>
    <x v="4"/>
  </r>
  <r>
    <s v="Google store"/>
    <n v="1.99"/>
    <x v="0"/>
  </r>
  <r>
    <s v="Holiday Station"/>
    <n v="6.06"/>
    <x v="2"/>
  </r>
  <r>
    <s v="Dunn Brothers"/>
    <n v="7.76"/>
    <x v="1"/>
  </r>
  <r>
    <s v="Target"/>
    <n v="5.5"/>
    <x v="3"/>
  </r>
  <r>
    <s v="Target"/>
    <n v="7.51"/>
    <x v="3"/>
  </r>
  <r>
    <s v="Target"/>
    <n v="9.17"/>
    <x v="3"/>
  </r>
  <r>
    <s v="Target"/>
    <n v="2.56"/>
    <x v="3"/>
  </r>
  <r>
    <s v="Target"/>
    <n v="5"/>
    <x v="3"/>
  </r>
  <r>
    <s v="Target"/>
    <n v="8.75"/>
    <x v="3"/>
  </r>
  <r>
    <s v="Target"/>
    <n v="11.38"/>
    <x v="3"/>
  </r>
  <r>
    <s v="Target"/>
    <n v="13.06"/>
    <x v="3"/>
  </r>
  <r>
    <s v="Target"/>
    <n v="32.65"/>
    <x v="3"/>
  </r>
  <r>
    <s v="Target"/>
    <n v="113.37"/>
    <x v="3"/>
  </r>
  <r>
    <s v="KleinmanRealt"/>
    <n v="1195"/>
    <x v="5"/>
  </r>
  <r>
    <s v="Trader Joes"/>
    <n v="61.92"/>
    <x v="3"/>
  </r>
  <r>
    <s v="Starbucks"/>
    <n v="20"/>
    <x v="2"/>
  </r>
  <r>
    <s v="Jimmy Johns"/>
    <n v="45.09"/>
    <x v="1"/>
  </r>
  <r>
    <s v="Target"/>
    <n v="6.4"/>
    <x v="3"/>
  </r>
  <r>
    <s v="Target"/>
    <n v="8.26"/>
    <x v="3"/>
  </r>
  <r>
    <s v="Target"/>
    <n v="14.13"/>
    <x v="3"/>
  </r>
  <r>
    <s v="Target"/>
    <n v="59.41"/>
    <x v="3"/>
  </r>
  <r>
    <s v="Amz"/>
    <n v="183.64"/>
    <x v="6"/>
  </r>
  <r>
    <s v="Kowalski mark"/>
    <n v="7.45"/>
    <x v="3"/>
  </r>
  <r>
    <s v="Pho 400"/>
    <n v="12.64"/>
    <x v="3"/>
  </r>
  <r>
    <s v="Chipoltle"/>
    <n v="13.15"/>
    <x v="1"/>
  </r>
  <r>
    <s v="Domino's"/>
    <n v="32.35"/>
    <x v="1"/>
  </r>
  <r>
    <s v="ARVIG Mul"/>
    <n v="55"/>
    <x v="7"/>
  </r>
  <r>
    <s v="Reach Fin"/>
    <n v="125.72"/>
    <x v="4"/>
  </r>
  <r>
    <s v="Kowalski mark"/>
    <n v="1.83"/>
    <x v="3"/>
  </r>
  <r>
    <s v="Cub Foods"/>
    <n v="2.15"/>
    <x v="3"/>
  </r>
  <r>
    <s v="Cbs mobile"/>
    <n v="12.84"/>
    <x v="1"/>
  </r>
  <r>
    <s v="Shutterfly"/>
    <n v="5.01"/>
    <x v="8"/>
  </r>
  <r>
    <s v="Target"/>
    <n v="4.25"/>
    <x v="3"/>
  </r>
  <r>
    <s v="Target"/>
    <n v="15.75"/>
    <x v="3"/>
  </r>
  <r>
    <s v="Target"/>
    <n v="17.920000000000002"/>
    <x v="3"/>
  </r>
  <r>
    <s v="Target"/>
    <n v="20.87"/>
    <x v="3"/>
  </r>
  <r>
    <s v="Target"/>
    <n v="44.86"/>
    <x v="3"/>
  </r>
  <r>
    <s v="Target"/>
    <n v="64.12"/>
    <x v="3"/>
  </r>
  <r>
    <s v="Target"/>
    <n v="3.84"/>
    <x v="3"/>
  </r>
  <r>
    <s v="Target"/>
    <n v="10"/>
    <x v="3"/>
  </r>
  <r>
    <s v="American Family"/>
    <n v="12.47"/>
    <x v="9"/>
  </r>
  <r>
    <s v="Kids Athletics"/>
    <n v="52"/>
    <x v="10"/>
  </r>
  <r>
    <s v="Kids Athletics"/>
    <n v="52"/>
    <x v="10"/>
  </r>
  <r>
    <s v="Target"/>
    <n v="1.31"/>
    <x v="3"/>
  </r>
  <r>
    <s v="Target"/>
    <n v="3.84"/>
    <x v="3"/>
  </r>
  <r>
    <s v="Trader Joes"/>
    <n v="54.31"/>
    <x v="3"/>
  </r>
  <r>
    <s v="Target"/>
    <n v="15.69"/>
    <x v="3"/>
  </r>
  <r>
    <s v="Target"/>
    <n v="22.12"/>
    <x v="3"/>
  </r>
  <r>
    <s v="Target"/>
    <n v="29.22"/>
    <x v="3"/>
  </r>
  <r>
    <s v="Target"/>
    <n v="40.86"/>
    <x v="3"/>
  </r>
  <r>
    <s v="Target"/>
    <n v="1.87"/>
    <x v="3"/>
  </r>
  <r>
    <s v="Target"/>
    <n v="5.12"/>
    <x v="3"/>
  </r>
  <r>
    <s v="Target"/>
    <n v="15.14"/>
    <x v="3"/>
  </r>
  <r>
    <s v="Target"/>
    <n v="36.69"/>
    <x v="3"/>
  </r>
  <r>
    <s v="Kowalski mark"/>
    <n v="12.39"/>
    <x v="3"/>
  </r>
  <r>
    <s v="Petco"/>
    <n v="26.87"/>
    <x v="3"/>
  </r>
  <r>
    <s v="Bonchon"/>
    <n v="11.77"/>
    <x v="1"/>
  </r>
  <r>
    <s v="Club-Mi"/>
    <n v="22.16"/>
    <x v="1"/>
  </r>
  <r>
    <s v="Chipoltle"/>
    <n v="37.799999999999997"/>
    <x v="1"/>
  </r>
  <r>
    <s v="Health Parters"/>
    <n v="71"/>
    <x v="4"/>
  </r>
  <r>
    <s v="Health Parters"/>
    <n v="136.61000000000001"/>
    <x v="4"/>
  </r>
  <r>
    <s v="Target"/>
    <n v="4.67"/>
    <x v="3"/>
  </r>
  <r>
    <s v="Taget"/>
    <n v="5.55"/>
    <x v="1"/>
  </r>
  <r>
    <s v="Target"/>
    <n v="10.06"/>
    <x v="3"/>
  </r>
  <r>
    <s v="Target"/>
    <n v="10.09"/>
    <x v="3"/>
  </r>
  <r>
    <s v="Target"/>
    <n v="11.47"/>
    <x v="3"/>
  </r>
  <r>
    <s v="Target"/>
    <n v="11.95"/>
    <x v="3"/>
  </r>
  <r>
    <s v="Target"/>
    <n v="21.99"/>
    <x v="3"/>
  </r>
  <r>
    <s v="Target"/>
    <n v="22.88"/>
    <x v="3"/>
  </r>
  <r>
    <s v="Target"/>
    <n v="28.47"/>
    <x v="3"/>
  </r>
  <r>
    <s v="Target"/>
    <n v="70.58"/>
    <x v="3"/>
  </r>
  <r>
    <s v="Target"/>
    <n v="6.69"/>
    <x v="3"/>
  </r>
  <r>
    <s v="Art"/>
    <n v="7.56"/>
    <x v="1"/>
  </r>
  <r>
    <s v="Target"/>
    <n v="11.85"/>
    <x v="3"/>
  </r>
  <r>
    <s v="Trader Joes"/>
    <n v="21.14"/>
    <x v="3"/>
  </r>
  <r>
    <s v="Trader Joes"/>
    <n v="21.952000000000002"/>
    <x v="3"/>
  </r>
  <r>
    <s v="Taco Bell"/>
    <n v="18.45"/>
    <x v="1"/>
  </r>
  <r>
    <s v="Holiday Station"/>
    <n v="52.05"/>
    <x v="2"/>
  </r>
  <r>
    <s v="Exhange"/>
    <n v="17.2"/>
    <x v="1"/>
  </r>
  <r>
    <s v="Source"/>
    <n v="21.42"/>
    <x v="8"/>
  </r>
  <r>
    <s v="Target"/>
    <n v="10.08"/>
    <x v="3"/>
  </r>
  <r>
    <s v="Target"/>
    <n v="56.63"/>
    <x v="3"/>
  </r>
  <r>
    <s v="Reach Fin"/>
    <n v="125.72"/>
    <x v="4"/>
  </r>
  <r>
    <s v="Target"/>
    <n v="12.8"/>
    <x v="3"/>
  </r>
  <r>
    <s v="Target"/>
    <n v="8.75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533219-79A3-4FAE-B44C-6BEC82364782}" name="PivotTable16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2">
  <location ref="A3:B14" firstHeaderRow="1" firstDataRow="1" firstDataCol="1"/>
  <pivotFields count="3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4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1">
        <item x="4"/>
        <item x="0"/>
        <item x="2"/>
        <item x="8"/>
        <item x="3"/>
        <item x="9"/>
        <item x="10"/>
        <item x="1"/>
        <item x="5"/>
        <item x="6"/>
        <item x="7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2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</rowItems>
  <colItems count="1">
    <i/>
  </colItems>
  <dataFields count="1">
    <dataField name="Sum of Amount" fld="1" baseField="0" baseItem="0" numFmtId="44"/>
  </dataFields>
  <formats count="1">
    <format dxfId="0">
      <pivotArea outline="0" collapsedLevelsAreSubtotals="1" fieldPosition="0"/>
    </format>
  </formats>
  <chartFormats count="1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1" format="6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1" format="7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1" format="8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1" format="9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1" format="10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1" format="1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40E29C-A2AD-4904-9B7E-DA46EEB9EC26}">
  <dimension ref="A3:L15"/>
  <sheetViews>
    <sheetView topLeftCell="A7" workbookViewId="0">
      <selection activeCell="L11" sqref="L11"/>
    </sheetView>
  </sheetViews>
  <sheetFormatPr defaultRowHeight="14.4" x14ac:dyDescent="0.3"/>
  <cols>
    <col min="1" max="1" width="14.6640625" bestFit="1" customWidth="1"/>
    <col min="2" max="2" width="14.44140625" bestFit="1" customWidth="1"/>
  </cols>
  <sheetData>
    <row r="3" spans="1:12" x14ac:dyDescent="0.3">
      <c r="A3" s="2" t="s">
        <v>38</v>
      </c>
      <c r="B3" t="s">
        <v>57</v>
      </c>
      <c r="L3" t="s">
        <v>67</v>
      </c>
    </row>
    <row r="4" spans="1:12" x14ac:dyDescent="0.3">
      <c r="A4" t="s">
        <v>31</v>
      </c>
      <c r="B4" s="3">
        <v>643.97</v>
      </c>
      <c r="L4" t="s">
        <v>68</v>
      </c>
    </row>
    <row r="5" spans="1:12" x14ac:dyDescent="0.3">
      <c r="A5" t="s">
        <v>32</v>
      </c>
      <c r="B5" s="3">
        <v>18.04</v>
      </c>
      <c r="L5" t="s">
        <v>64</v>
      </c>
    </row>
    <row r="6" spans="1:12" x14ac:dyDescent="0.3">
      <c r="A6" t="s">
        <v>27</v>
      </c>
      <c r="B6" s="3">
        <v>127.91</v>
      </c>
      <c r="L6" t="s">
        <v>65</v>
      </c>
    </row>
    <row r="7" spans="1:12" x14ac:dyDescent="0.3">
      <c r="A7" t="s">
        <v>45</v>
      </c>
      <c r="B7" s="3">
        <v>26.43</v>
      </c>
      <c r="L7" t="s">
        <v>66</v>
      </c>
    </row>
    <row r="8" spans="1:12" x14ac:dyDescent="0.3">
      <c r="A8" t="s">
        <v>28</v>
      </c>
      <c r="B8" s="3">
        <v>1842.6319999999996</v>
      </c>
    </row>
    <row r="9" spans="1:12" x14ac:dyDescent="0.3">
      <c r="A9" t="s">
        <v>52</v>
      </c>
      <c r="B9" s="3">
        <v>12.47</v>
      </c>
    </row>
    <row r="10" spans="1:12" x14ac:dyDescent="0.3">
      <c r="A10" t="s">
        <v>51</v>
      </c>
      <c r="B10" s="3">
        <v>104</v>
      </c>
    </row>
    <row r="11" spans="1:12" x14ac:dyDescent="0.3">
      <c r="A11" t="s">
        <v>36</v>
      </c>
      <c r="B11" s="3">
        <v>384.46</v>
      </c>
    </row>
    <row r="12" spans="1:12" x14ac:dyDescent="0.3">
      <c r="A12" t="s">
        <v>40</v>
      </c>
      <c r="B12" s="3">
        <v>1195</v>
      </c>
    </row>
    <row r="13" spans="1:12" x14ac:dyDescent="0.3">
      <c r="A13" t="s">
        <v>42</v>
      </c>
      <c r="B13" s="3">
        <v>183.64</v>
      </c>
    </row>
    <row r="14" spans="1:12" x14ac:dyDescent="0.3">
      <c r="A14" t="s">
        <v>43</v>
      </c>
      <c r="B14" s="3">
        <v>55</v>
      </c>
    </row>
    <row r="15" spans="1:12" x14ac:dyDescent="0.3">
      <c r="B15" s="1">
        <f>SUM(B4:B14)</f>
        <v>4593.5519999999997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200EF-D39F-4B21-AFB0-02A5D33EEF2E}">
  <dimension ref="A1:Q115"/>
  <sheetViews>
    <sheetView tabSelected="1" workbookViewId="0">
      <selection activeCell="M17" sqref="M17"/>
    </sheetView>
  </sheetViews>
  <sheetFormatPr defaultRowHeight="14.4" x14ac:dyDescent="0.3"/>
  <cols>
    <col min="1" max="1" width="14" customWidth="1"/>
    <col min="2" max="2" width="10.109375" bestFit="1" customWidth="1"/>
    <col min="3" max="3" width="14.33203125" customWidth="1"/>
    <col min="16" max="16" width="13.77734375" customWidth="1"/>
    <col min="17" max="17" width="12.88671875" customWidth="1"/>
  </cols>
  <sheetData>
    <row r="1" spans="1:17" x14ac:dyDescent="0.3">
      <c r="A1" t="s">
        <v>0</v>
      </c>
      <c r="E1" t="s">
        <v>71</v>
      </c>
      <c r="P1" t="s">
        <v>48</v>
      </c>
    </row>
    <row r="2" spans="1:17" x14ac:dyDescent="0.3">
      <c r="A2" t="s">
        <v>1</v>
      </c>
      <c r="B2" t="s">
        <v>2</v>
      </c>
      <c r="C2" t="s">
        <v>38</v>
      </c>
      <c r="E2" t="s">
        <v>46</v>
      </c>
      <c r="H2" t="s">
        <v>69</v>
      </c>
      <c r="P2" t="s">
        <v>49</v>
      </c>
      <c r="Q2" t="s">
        <v>52</v>
      </c>
    </row>
    <row r="3" spans="1:17" x14ac:dyDescent="0.3">
      <c r="A3" t="s">
        <v>3</v>
      </c>
      <c r="B3" s="1">
        <v>16.05</v>
      </c>
      <c r="C3" t="str">
        <f>VLOOKUP(A3,P$2:Q$28,2)</f>
        <v>entertainment</v>
      </c>
      <c r="E3">
        <f>SUMIF(C3:C115, "=groceries",B3:B115)</f>
        <v>1842.6319999999996</v>
      </c>
      <c r="H3">
        <f>SUMIF(A3:A115,"=Target",B3:B115)</f>
        <v>1491.1299999999994</v>
      </c>
      <c r="P3" t="s">
        <v>5</v>
      </c>
      <c r="Q3" t="s">
        <v>27</v>
      </c>
    </row>
    <row r="4" spans="1:17" x14ac:dyDescent="0.3">
      <c r="A4" t="s">
        <v>4</v>
      </c>
      <c r="B4" s="1">
        <v>40.51</v>
      </c>
      <c r="C4" t="str">
        <f t="shared" ref="C4:C67" si="0">VLOOKUP(A4,P$2:Q$28,2)</f>
        <v>out to eat</v>
      </c>
      <c r="H4" t="s">
        <v>72</v>
      </c>
      <c r="P4" t="s">
        <v>19</v>
      </c>
      <c r="Q4" t="s">
        <v>42</v>
      </c>
    </row>
    <row r="5" spans="1:17" x14ac:dyDescent="0.3">
      <c r="A5" t="s">
        <v>5</v>
      </c>
      <c r="B5" s="1">
        <v>45.61</v>
      </c>
      <c r="C5" t="str">
        <f t="shared" si="0"/>
        <v>gas</v>
      </c>
      <c r="E5" t="s">
        <v>47</v>
      </c>
      <c r="H5">
        <f>H3*0.25</f>
        <v>372.78249999999986</v>
      </c>
      <c r="P5" t="s">
        <v>60</v>
      </c>
      <c r="Q5" t="s">
        <v>36</v>
      </c>
    </row>
    <row r="6" spans="1:17" x14ac:dyDescent="0.3">
      <c r="A6" t="s">
        <v>6</v>
      </c>
      <c r="B6" s="1">
        <v>13.21</v>
      </c>
      <c r="C6" t="str">
        <f t="shared" si="0"/>
        <v>groceries</v>
      </c>
      <c r="E6">
        <f>SUMIF(C3:C115, "=out to eat",B3:B115)</f>
        <v>384.46</v>
      </c>
      <c r="H6" t="s">
        <v>70</v>
      </c>
      <c r="P6" t="s">
        <v>23</v>
      </c>
      <c r="Q6" t="s">
        <v>43</v>
      </c>
    </row>
    <row r="7" spans="1:17" x14ac:dyDescent="0.3">
      <c r="A7" t="s">
        <v>6</v>
      </c>
      <c r="B7" s="1">
        <v>55.3</v>
      </c>
      <c r="C7" t="str">
        <f t="shared" si="0"/>
        <v>groceries</v>
      </c>
      <c r="H7">
        <f>E3-H5</f>
        <v>1469.8494999999998</v>
      </c>
      <c r="P7" t="s">
        <v>3</v>
      </c>
      <c r="Q7" t="s">
        <v>32</v>
      </c>
    </row>
    <row r="8" spans="1:17" x14ac:dyDescent="0.3">
      <c r="A8" t="s">
        <v>7</v>
      </c>
      <c r="B8" s="1">
        <v>125.72</v>
      </c>
      <c r="C8" t="str">
        <f t="shared" si="0"/>
        <v>debts</v>
      </c>
      <c r="E8" t="s">
        <v>29</v>
      </c>
      <c r="P8" t="s">
        <v>54</v>
      </c>
      <c r="Q8" t="s">
        <v>36</v>
      </c>
    </row>
    <row r="9" spans="1:17" x14ac:dyDescent="0.3">
      <c r="A9" t="s">
        <v>8</v>
      </c>
      <c r="B9" s="1">
        <v>3.78</v>
      </c>
      <c r="C9" t="str">
        <f t="shared" si="0"/>
        <v>groceries</v>
      </c>
      <c r="E9">
        <f>SUMIF(C3:C115,"=debts",B3:B115)</f>
        <v>643.97</v>
      </c>
      <c r="H9" t="s">
        <v>73</v>
      </c>
      <c r="P9" t="s">
        <v>21</v>
      </c>
      <c r="Q9" t="s">
        <v>36</v>
      </c>
    </row>
    <row r="10" spans="1:17" x14ac:dyDescent="0.3">
      <c r="A10" t="s">
        <v>9</v>
      </c>
      <c r="B10" s="1">
        <v>38.14</v>
      </c>
      <c r="C10" t="str">
        <f t="shared" si="0"/>
        <v>out to eat</v>
      </c>
      <c r="H10">
        <v>1500</v>
      </c>
      <c r="P10" t="s">
        <v>55</v>
      </c>
      <c r="Q10" t="s">
        <v>36</v>
      </c>
    </row>
    <row r="11" spans="1:17" x14ac:dyDescent="0.3">
      <c r="A11" t="s">
        <v>6</v>
      </c>
      <c r="B11" s="1">
        <v>1.36</v>
      </c>
      <c r="C11" t="str">
        <f t="shared" si="0"/>
        <v>groceries</v>
      </c>
      <c r="E11" t="s">
        <v>56</v>
      </c>
      <c r="G11" t="s">
        <v>74</v>
      </c>
      <c r="H11" t="str">
        <f>IF(H7&gt;H10,"out of budget","In budget")</f>
        <v>In budget</v>
      </c>
      <c r="P11" t="s">
        <v>44</v>
      </c>
      <c r="Q11" t="s">
        <v>28</v>
      </c>
    </row>
    <row r="12" spans="1:17" x14ac:dyDescent="0.3">
      <c r="A12" t="s">
        <v>6</v>
      </c>
      <c r="B12" s="1">
        <v>3.94</v>
      </c>
      <c r="C12" t="str">
        <f t="shared" si="0"/>
        <v>groceries</v>
      </c>
      <c r="E12">
        <f>SUMIF(C3:C115,"=rent",B3:B115)</f>
        <v>1195</v>
      </c>
      <c r="H12" t="s">
        <v>75</v>
      </c>
      <c r="P12" t="s">
        <v>22</v>
      </c>
      <c r="Q12" t="s">
        <v>36</v>
      </c>
    </row>
    <row r="13" spans="1:17" x14ac:dyDescent="0.3">
      <c r="A13" t="s">
        <v>6</v>
      </c>
      <c r="B13" s="1">
        <v>15.83</v>
      </c>
      <c r="C13" t="str">
        <f t="shared" si="0"/>
        <v>groceries</v>
      </c>
      <c r="H13">
        <v>400</v>
      </c>
      <c r="P13" t="s">
        <v>35</v>
      </c>
      <c r="Q13" t="s">
        <v>36</v>
      </c>
    </row>
    <row r="14" spans="1:17" x14ac:dyDescent="0.3">
      <c r="A14" t="s">
        <v>10</v>
      </c>
      <c r="B14" s="1">
        <v>20</v>
      </c>
      <c r="C14" t="str">
        <f t="shared" si="0"/>
        <v>groceries</v>
      </c>
      <c r="G14" t="s">
        <v>74</v>
      </c>
      <c r="H14" t="str">
        <f>IF(E6&gt;H13,"out of budget","In budget")</f>
        <v>In budget</v>
      </c>
      <c r="P14" t="s">
        <v>39</v>
      </c>
      <c r="Q14" t="s">
        <v>32</v>
      </c>
    </row>
    <row r="15" spans="1:17" x14ac:dyDescent="0.3">
      <c r="A15" t="s">
        <v>6</v>
      </c>
      <c r="B15" s="1">
        <v>20.95</v>
      </c>
      <c r="C15" t="str">
        <f t="shared" si="0"/>
        <v>groceries</v>
      </c>
      <c r="P15" t="s">
        <v>58</v>
      </c>
      <c r="Q15" t="s">
        <v>31</v>
      </c>
    </row>
    <row r="16" spans="1:17" x14ac:dyDescent="0.3">
      <c r="A16" t="s">
        <v>6</v>
      </c>
      <c r="B16" s="1">
        <v>52.3</v>
      </c>
      <c r="C16" t="str">
        <f t="shared" si="0"/>
        <v>groceries</v>
      </c>
      <c r="P16" t="s">
        <v>15</v>
      </c>
      <c r="Q16" t="s">
        <v>27</v>
      </c>
    </row>
    <row r="17" spans="1:17" x14ac:dyDescent="0.3">
      <c r="A17" t="s">
        <v>6</v>
      </c>
      <c r="B17" s="1">
        <v>60.26</v>
      </c>
      <c r="C17" t="str">
        <f t="shared" si="0"/>
        <v>groceries</v>
      </c>
      <c r="P17" t="s">
        <v>4</v>
      </c>
      <c r="Q17" t="s">
        <v>36</v>
      </c>
    </row>
    <row r="18" spans="1:17" x14ac:dyDescent="0.3">
      <c r="A18" t="s">
        <v>6</v>
      </c>
      <c r="B18" s="1">
        <v>81.64</v>
      </c>
      <c r="C18" t="str">
        <f t="shared" si="0"/>
        <v>groceries</v>
      </c>
      <c r="P18" t="s">
        <v>50</v>
      </c>
      <c r="Q18" t="s">
        <v>51</v>
      </c>
    </row>
    <row r="19" spans="1:17" x14ac:dyDescent="0.3">
      <c r="A19" t="s">
        <v>6</v>
      </c>
      <c r="B19" s="1">
        <v>3.58</v>
      </c>
      <c r="C19" t="str">
        <f t="shared" si="0"/>
        <v>groceries</v>
      </c>
      <c r="P19" t="s">
        <v>17</v>
      </c>
      <c r="Q19" t="s">
        <v>40</v>
      </c>
    </row>
    <row r="20" spans="1:17" x14ac:dyDescent="0.3">
      <c r="A20" t="s">
        <v>6</v>
      </c>
      <c r="B20" s="1">
        <v>12.69</v>
      </c>
      <c r="C20" t="str">
        <f t="shared" si="0"/>
        <v>groceries</v>
      </c>
      <c r="P20" t="s">
        <v>30</v>
      </c>
      <c r="Q20" t="s">
        <v>28</v>
      </c>
    </row>
    <row r="21" spans="1:17" x14ac:dyDescent="0.3">
      <c r="A21" t="s">
        <v>6</v>
      </c>
      <c r="B21" s="1">
        <v>69.77</v>
      </c>
      <c r="C21" t="str">
        <f t="shared" si="0"/>
        <v>groceries</v>
      </c>
      <c r="P21" t="s">
        <v>37</v>
      </c>
      <c r="Q21" t="s">
        <v>36</v>
      </c>
    </row>
    <row r="22" spans="1:17" x14ac:dyDescent="0.3">
      <c r="A22" t="s">
        <v>6</v>
      </c>
      <c r="B22" s="1">
        <v>20.52</v>
      </c>
      <c r="C22" t="str">
        <f t="shared" si="0"/>
        <v>groceries</v>
      </c>
      <c r="P22" t="s">
        <v>53</v>
      </c>
      <c r="Q22" t="s">
        <v>28</v>
      </c>
    </row>
    <row r="23" spans="1:17" x14ac:dyDescent="0.3">
      <c r="A23" t="s">
        <v>6</v>
      </c>
      <c r="B23" s="1">
        <v>42.88</v>
      </c>
      <c r="C23" t="str">
        <f t="shared" si="0"/>
        <v>groceries</v>
      </c>
      <c r="P23" t="s">
        <v>7</v>
      </c>
      <c r="Q23" t="s">
        <v>31</v>
      </c>
    </row>
    <row r="24" spans="1:17" x14ac:dyDescent="0.3">
      <c r="A24" t="s">
        <v>11</v>
      </c>
      <c r="B24" s="1">
        <v>4.1900000000000004</v>
      </c>
      <c r="C24" t="str">
        <f t="shared" si="0"/>
        <v>gas</v>
      </c>
      <c r="P24" t="s">
        <v>14</v>
      </c>
      <c r="Q24" t="s">
        <v>31</v>
      </c>
    </row>
    <row r="25" spans="1:17" x14ac:dyDescent="0.3">
      <c r="A25" t="s">
        <v>12</v>
      </c>
      <c r="B25" s="1">
        <v>105.07</v>
      </c>
      <c r="C25" t="str">
        <f t="shared" si="0"/>
        <v>groceries</v>
      </c>
      <c r="P25" t="s">
        <v>26</v>
      </c>
      <c r="Q25" t="s">
        <v>45</v>
      </c>
    </row>
    <row r="26" spans="1:17" x14ac:dyDescent="0.3">
      <c r="A26" t="s">
        <v>6</v>
      </c>
      <c r="B26" s="1">
        <v>2.19</v>
      </c>
      <c r="C26" t="str">
        <f t="shared" si="0"/>
        <v>groceries</v>
      </c>
      <c r="P26" t="s">
        <v>11</v>
      </c>
      <c r="Q26" t="s">
        <v>27</v>
      </c>
    </row>
    <row r="27" spans="1:17" x14ac:dyDescent="0.3">
      <c r="A27" t="s">
        <v>6</v>
      </c>
      <c r="B27" s="1">
        <v>85.13</v>
      </c>
      <c r="C27" t="str">
        <f t="shared" si="0"/>
        <v>groceries</v>
      </c>
      <c r="P27" t="s">
        <v>41</v>
      </c>
      <c r="Q27" t="s">
        <v>36</v>
      </c>
    </row>
    <row r="28" spans="1:17" x14ac:dyDescent="0.3">
      <c r="A28" t="s">
        <v>4</v>
      </c>
      <c r="B28" s="1">
        <v>29.89</v>
      </c>
      <c r="C28" t="str">
        <f t="shared" si="0"/>
        <v>out to eat</v>
      </c>
      <c r="P28" t="s">
        <v>6</v>
      </c>
      <c r="Q28" t="s">
        <v>28</v>
      </c>
    </row>
    <row r="29" spans="1:17" x14ac:dyDescent="0.3">
      <c r="A29" t="s">
        <v>13</v>
      </c>
      <c r="B29" s="1">
        <v>44.24</v>
      </c>
      <c r="C29" t="str">
        <f t="shared" si="0"/>
        <v>out to eat</v>
      </c>
      <c r="P29" t="s">
        <v>34</v>
      </c>
      <c r="Q29" t="s">
        <v>28</v>
      </c>
    </row>
    <row r="30" spans="1:17" x14ac:dyDescent="0.3">
      <c r="A30" t="s">
        <v>14</v>
      </c>
      <c r="B30" s="1">
        <v>59.2</v>
      </c>
      <c r="C30" t="str">
        <f t="shared" si="0"/>
        <v>debts</v>
      </c>
      <c r="P30" t="s">
        <v>10</v>
      </c>
      <c r="Q30" t="s">
        <v>31</v>
      </c>
    </row>
    <row r="31" spans="1:17" x14ac:dyDescent="0.3">
      <c r="A31" t="s">
        <v>33</v>
      </c>
      <c r="B31" s="1">
        <v>1.99</v>
      </c>
      <c r="C31" t="str">
        <f t="shared" si="0"/>
        <v>entertainment</v>
      </c>
    </row>
    <row r="32" spans="1:17" x14ac:dyDescent="0.3">
      <c r="A32" t="s">
        <v>15</v>
      </c>
      <c r="B32" s="1">
        <v>6.06</v>
      </c>
      <c r="C32" t="str">
        <f t="shared" si="0"/>
        <v>gas</v>
      </c>
    </row>
    <row r="33" spans="1:3" x14ac:dyDescent="0.3">
      <c r="A33" t="s">
        <v>16</v>
      </c>
      <c r="B33" s="1">
        <v>7.76</v>
      </c>
      <c r="C33" t="str">
        <f t="shared" si="0"/>
        <v>out to eat</v>
      </c>
    </row>
    <row r="34" spans="1:3" x14ac:dyDescent="0.3">
      <c r="A34" t="s">
        <v>6</v>
      </c>
      <c r="B34" s="1">
        <v>5.5</v>
      </c>
      <c r="C34" t="str">
        <f t="shared" si="0"/>
        <v>groceries</v>
      </c>
    </row>
    <row r="35" spans="1:3" x14ac:dyDescent="0.3">
      <c r="A35" t="s">
        <v>6</v>
      </c>
      <c r="B35" s="1">
        <v>7.51</v>
      </c>
      <c r="C35" t="str">
        <f t="shared" si="0"/>
        <v>groceries</v>
      </c>
    </row>
    <row r="36" spans="1:3" x14ac:dyDescent="0.3">
      <c r="A36" t="s">
        <v>6</v>
      </c>
      <c r="B36" s="1">
        <v>9.17</v>
      </c>
      <c r="C36" t="str">
        <f t="shared" si="0"/>
        <v>groceries</v>
      </c>
    </row>
    <row r="37" spans="1:3" x14ac:dyDescent="0.3">
      <c r="A37" t="s">
        <v>6</v>
      </c>
      <c r="B37" s="1">
        <v>2.56</v>
      </c>
      <c r="C37" t="str">
        <f t="shared" si="0"/>
        <v>groceries</v>
      </c>
    </row>
    <row r="38" spans="1:3" x14ac:dyDescent="0.3">
      <c r="A38" t="s">
        <v>6</v>
      </c>
      <c r="B38" s="1">
        <v>5</v>
      </c>
      <c r="C38" t="str">
        <f t="shared" si="0"/>
        <v>groceries</v>
      </c>
    </row>
    <row r="39" spans="1:3" x14ac:dyDescent="0.3">
      <c r="A39" t="s">
        <v>6</v>
      </c>
      <c r="B39" s="1">
        <v>8.75</v>
      </c>
      <c r="C39" t="str">
        <f t="shared" si="0"/>
        <v>groceries</v>
      </c>
    </row>
    <row r="40" spans="1:3" x14ac:dyDescent="0.3">
      <c r="A40" t="s">
        <v>6</v>
      </c>
      <c r="B40" s="1">
        <v>11.38</v>
      </c>
      <c r="C40" t="str">
        <f t="shared" si="0"/>
        <v>groceries</v>
      </c>
    </row>
    <row r="41" spans="1:3" x14ac:dyDescent="0.3">
      <c r="A41" t="s">
        <v>6</v>
      </c>
      <c r="B41" s="1">
        <v>13.06</v>
      </c>
      <c r="C41" t="str">
        <f t="shared" si="0"/>
        <v>groceries</v>
      </c>
    </row>
    <row r="42" spans="1:3" x14ac:dyDescent="0.3">
      <c r="A42" t="s">
        <v>6</v>
      </c>
      <c r="B42" s="1">
        <v>32.65</v>
      </c>
      <c r="C42" t="str">
        <f t="shared" si="0"/>
        <v>groceries</v>
      </c>
    </row>
    <row r="43" spans="1:3" x14ac:dyDescent="0.3">
      <c r="A43" t="s">
        <v>6</v>
      </c>
      <c r="B43" s="1">
        <v>113.37</v>
      </c>
      <c r="C43" t="str">
        <f t="shared" si="0"/>
        <v>groceries</v>
      </c>
    </row>
    <row r="44" spans="1:3" x14ac:dyDescent="0.3">
      <c r="A44" t="s">
        <v>17</v>
      </c>
      <c r="B44" s="1">
        <v>1195</v>
      </c>
      <c r="C44" t="str">
        <f t="shared" si="0"/>
        <v>rent</v>
      </c>
    </row>
    <row r="45" spans="1:3" x14ac:dyDescent="0.3">
      <c r="A45" t="s">
        <v>12</v>
      </c>
      <c r="B45" s="1">
        <v>61.92</v>
      </c>
      <c r="C45" t="str">
        <f t="shared" si="0"/>
        <v>groceries</v>
      </c>
    </row>
    <row r="46" spans="1:3" x14ac:dyDescent="0.3">
      <c r="A46" t="s">
        <v>18</v>
      </c>
      <c r="B46" s="1">
        <v>20</v>
      </c>
      <c r="C46" t="str">
        <f t="shared" si="0"/>
        <v>gas</v>
      </c>
    </row>
    <row r="47" spans="1:3" x14ac:dyDescent="0.3">
      <c r="A47" t="s">
        <v>4</v>
      </c>
      <c r="B47" s="1">
        <v>45.09</v>
      </c>
      <c r="C47" t="str">
        <f t="shared" si="0"/>
        <v>out to eat</v>
      </c>
    </row>
    <row r="48" spans="1:3" x14ac:dyDescent="0.3">
      <c r="A48" t="s">
        <v>6</v>
      </c>
      <c r="B48" s="1">
        <v>6.4</v>
      </c>
      <c r="C48" t="str">
        <f t="shared" si="0"/>
        <v>groceries</v>
      </c>
    </row>
    <row r="49" spans="1:3" x14ac:dyDescent="0.3">
      <c r="A49" t="s">
        <v>6</v>
      </c>
      <c r="B49" s="1">
        <v>8.26</v>
      </c>
      <c r="C49" t="str">
        <f t="shared" si="0"/>
        <v>groceries</v>
      </c>
    </row>
    <row r="50" spans="1:3" x14ac:dyDescent="0.3">
      <c r="A50" t="s">
        <v>6</v>
      </c>
      <c r="B50" s="1">
        <v>14.13</v>
      </c>
      <c r="C50" t="str">
        <f t="shared" si="0"/>
        <v>groceries</v>
      </c>
    </row>
    <row r="51" spans="1:3" x14ac:dyDescent="0.3">
      <c r="A51" t="s">
        <v>6</v>
      </c>
      <c r="B51" s="1">
        <v>59.41</v>
      </c>
      <c r="C51" t="str">
        <f t="shared" si="0"/>
        <v>groceries</v>
      </c>
    </row>
    <row r="52" spans="1:3" x14ac:dyDescent="0.3">
      <c r="A52" t="s">
        <v>19</v>
      </c>
      <c r="B52" s="1">
        <v>183.64</v>
      </c>
      <c r="C52" t="str">
        <f t="shared" si="0"/>
        <v>Tools</v>
      </c>
    </row>
    <row r="53" spans="1:3" x14ac:dyDescent="0.3">
      <c r="A53" t="s">
        <v>8</v>
      </c>
      <c r="B53" s="1">
        <v>7.45</v>
      </c>
      <c r="C53" t="str">
        <f t="shared" si="0"/>
        <v>groceries</v>
      </c>
    </row>
    <row r="54" spans="1:3" x14ac:dyDescent="0.3">
      <c r="A54" t="s">
        <v>20</v>
      </c>
      <c r="B54" s="1">
        <v>12.64</v>
      </c>
      <c r="C54" t="str">
        <f t="shared" si="0"/>
        <v>groceries</v>
      </c>
    </row>
    <row r="55" spans="1:3" x14ac:dyDescent="0.3">
      <c r="A55" t="s">
        <v>21</v>
      </c>
      <c r="B55" s="1">
        <v>13.15</v>
      </c>
      <c r="C55" t="str">
        <f t="shared" si="0"/>
        <v>out to eat</v>
      </c>
    </row>
    <row r="56" spans="1:3" x14ac:dyDescent="0.3">
      <c r="A56" t="s">
        <v>22</v>
      </c>
      <c r="B56" s="1">
        <v>32.35</v>
      </c>
      <c r="C56" t="str">
        <f t="shared" si="0"/>
        <v>out to eat</v>
      </c>
    </row>
    <row r="57" spans="1:3" x14ac:dyDescent="0.3">
      <c r="A57" t="s">
        <v>23</v>
      </c>
      <c r="B57" s="1">
        <v>55</v>
      </c>
      <c r="C57" t="str">
        <f t="shared" si="0"/>
        <v>ulitities</v>
      </c>
    </row>
    <row r="58" spans="1:3" x14ac:dyDescent="0.3">
      <c r="A58" t="s">
        <v>7</v>
      </c>
      <c r="B58" s="1">
        <v>125.72</v>
      </c>
      <c r="C58" t="str">
        <f t="shared" si="0"/>
        <v>debts</v>
      </c>
    </row>
    <row r="59" spans="1:3" x14ac:dyDescent="0.3">
      <c r="A59" t="s">
        <v>8</v>
      </c>
      <c r="B59" s="1">
        <v>1.83</v>
      </c>
      <c r="C59" t="str">
        <f t="shared" si="0"/>
        <v>groceries</v>
      </c>
    </row>
    <row r="60" spans="1:3" x14ac:dyDescent="0.3">
      <c r="A60" t="s">
        <v>24</v>
      </c>
      <c r="B60" s="1">
        <v>2.15</v>
      </c>
      <c r="C60" t="str">
        <f t="shared" si="0"/>
        <v>groceries</v>
      </c>
    </row>
    <row r="61" spans="1:3" x14ac:dyDescent="0.3">
      <c r="A61" t="s">
        <v>25</v>
      </c>
      <c r="B61" s="1">
        <v>12.84</v>
      </c>
      <c r="C61" t="str">
        <f t="shared" si="0"/>
        <v>out to eat</v>
      </c>
    </row>
    <row r="62" spans="1:3" x14ac:dyDescent="0.3">
      <c r="A62" t="s">
        <v>26</v>
      </c>
      <c r="B62" s="1">
        <v>5.01</v>
      </c>
      <c r="C62" t="str">
        <f t="shared" si="0"/>
        <v>gift</v>
      </c>
    </row>
    <row r="63" spans="1:3" x14ac:dyDescent="0.3">
      <c r="A63" t="s">
        <v>6</v>
      </c>
      <c r="B63" s="1">
        <v>4.25</v>
      </c>
      <c r="C63" t="str">
        <f t="shared" si="0"/>
        <v>groceries</v>
      </c>
    </row>
    <row r="64" spans="1:3" x14ac:dyDescent="0.3">
      <c r="A64" t="s">
        <v>6</v>
      </c>
      <c r="B64" s="1">
        <v>15.75</v>
      </c>
      <c r="C64" t="str">
        <f t="shared" si="0"/>
        <v>groceries</v>
      </c>
    </row>
    <row r="65" spans="1:3" x14ac:dyDescent="0.3">
      <c r="A65" t="s">
        <v>6</v>
      </c>
      <c r="B65" s="1">
        <v>17.920000000000002</v>
      </c>
      <c r="C65" t="str">
        <f t="shared" si="0"/>
        <v>groceries</v>
      </c>
    </row>
    <row r="66" spans="1:3" x14ac:dyDescent="0.3">
      <c r="A66" t="s">
        <v>6</v>
      </c>
      <c r="B66" s="1">
        <v>20.87</v>
      </c>
      <c r="C66" t="str">
        <f t="shared" si="0"/>
        <v>groceries</v>
      </c>
    </row>
    <row r="67" spans="1:3" x14ac:dyDescent="0.3">
      <c r="A67" t="s">
        <v>6</v>
      </c>
      <c r="B67" s="1">
        <v>44.86</v>
      </c>
      <c r="C67" t="str">
        <f t="shared" si="0"/>
        <v>groceries</v>
      </c>
    </row>
    <row r="68" spans="1:3" x14ac:dyDescent="0.3">
      <c r="A68" t="s">
        <v>6</v>
      </c>
      <c r="B68" s="1">
        <v>64.12</v>
      </c>
      <c r="C68" t="str">
        <f t="shared" ref="C68:C115" si="1">VLOOKUP(A68,P$2:Q$28,2)</f>
        <v>groceries</v>
      </c>
    </row>
    <row r="69" spans="1:3" x14ac:dyDescent="0.3">
      <c r="A69" t="s">
        <v>6</v>
      </c>
      <c r="B69" s="1">
        <v>3.84</v>
      </c>
      <c r="C69" t="str">
        <f t="shared" si="1"/>
        <v>groceries</v>
      </c>
    </row>
    <row r="70" spans="1:3" x14ac:dyDescent="0.3">
      <c r="A70" t="s">
        <v>6</v>
      </c>
      <c r="B70" s="1">
        <v>10</v>
      </c>
      <c r="C70" t="str">
        <f t="shared" si="1"/>
        <v>groceries</v>
      </c>
    </row>
    <row r="71" spans="1:3" x14ac:dyDescent="0.3">
      <c r="A71" t="s">
        <v>49</v>
      </c>
      <c r="B71" s="1">
        <v>12.47</v>
      </c>
      <c r="C71" t="str">
        <f t="shared" si="1"/>
        <v>Insurance</v>
      </c>
    </row>
    <row r="72" spans="1:3" x14ac:dyDescent="0.3">
      <c r="A72" t="s">
        <v>50</v>
      </c>
      <c r="B72" s="1">
        <v>52</v>
      </c>
      <c r="C72" t="str">
        <f t="shared" si="1"/>
        <v>Kids</v>
      </c>
    </row>
    <row r="73" spans="1:3" x14ac:dyDescent="0.3">
      <c r="A73" t="s">
        <v>50</v>
      </c>
      <c r="B73" s="1">
        <v>52</v>
      </c>
      <c r="C73" t="str">
        <f t="shared" si="1"/>
        <v>Kids</v>
      </c>
    </row>
    <row r="74" spans="1:3" x14ac:dyDescent="0.3">
      <c r="A74" t="s">
        <v>6</v>
      </c>
      <c r="B74" s="1">
        <v>1.31</v>
      </c>
      <c r="C74" t="str">
        <f t="shared" si="1"/>
        <v>groceries</v>
      </c>
    </row>
    <row r="75" spans="1:3" x14ac:dyDescent="0.3">
      <c r="A75" t="s">
        <v>6</v>
      </c>
      <c r="B75" s="1">
        <v>3.84</v>
      </c>
      <c r="C75" t="str">
        <f t="shared" si="1"/>
        <v>groceries</v>
      </c>
    </row>
    <row r="76" spans="1:3" x14ac:dyDescent="0.3">
      <c r="A76" t="s">
        <v>12</v>
      </c>
      <c r="B76" s="1">
        <v>54.31</v>
      </c>
      <c r="C76" t="str">
        <f t="shared" si="1"/>
        <v>groceries</v>
      </c>
    </row>
    <row r="77" spans="1:3" x14ac:dyDescent="0.3">
      <c r="A77" t="s">
        <v>6</v>
      </c>
      <c r="B77" s="1">
        <v>15.69</v>
      </c>
      <c r="C77" t="str">
        <f t="shared" si="1"/>
        <v>groceries</v>
      </c>
    </row>
    <row r="78" spans="1:3" x14ac:dyDescent="0.3">
      <c r="A78" t="s">
        <v>6</v>
      </c>
      <c r="B78" s="1">
        <v>22.12</v>
      </c>
      <c r="C78" t="str">
        <f t="shared" si="1"/>
        <v>groceries</v>
      </c>
    </row>
    <row r="79" spans="1:3" x14ac:dyDescent="0.3">
      <c r="A79" t="s">
        <v>6</v>
      </c>
      <c r="B79" s="1">
        <v>29.22</v>
      </c>
      <c r="C79" t="str">
        <f t="shared" si="1"/>
        <v>groceries</v>
      </c>
    </row>
    <row r="80" spans="1:3" x14ac:dyDescent="0.3">
      <c r="A80" t="s">
        <v>6</v>
      </c>
      <c r="B80" s="1">
        <v>40.86</v>
      </c>
      <c r="C80" t="str">
        <f t="shared" si="1"/>
        <v>groceries</v>
      </c>
    </row>
    <row r="81" spans="1:3" x14ac:dyDescent="0.3">
      <c r="A81" t="s">
        <v>6</v>
      </c>
      <c r="B81" s="1">
        <v>1.87</v>
      </c>
      <c r="C81" t="str">
        <f t="shared" si="1"/>
        <v>groceries</v>
      </c>
    </row>
    <row r="82" spans="1:3" x14ac:dyDescent="0.3">
      <c r="A82" t="s">
        <v>6</v>
      </c>
      <c r="B82" s="1">
        <v>5.12</v>
      </c>
      <c r="C82" t="str">
        <f t="shared" si="1"/>
        <v>groceries</v>
      </c>
    </row>
    <row r="83" spans="1:3" x14ac:dyDescent="0.3">
      <c r="A83" t="s">
        <v>6</v>
      </c>
      <c r="B83" s="1">
        <v>15.14</v>
      </c>
      <c r="C83" t="str">
        <f t="shared" si="1"/>
        <v>groceries</v>
      </c>
    </row>
    <row r="84" spans="1:3" x14ac:dyDescent="0.3">
      <c r="A84" t="s">
        <v>6</v>
      </c>
      <c r="B84" s="1">
        <v>36.69</v>
      </c>
      <c r="C84" t="str">
        <f t="shared" si="1"/>
        <v>groceries</v>
      </c>
    </row>
    <row r="85" spans="1:3" x14ac:dyDescent="0.3">
      <c r="A85" t="s">
        <v>8</v>
      </c>
      <c r="B85" s="1">
        <v>12.39</v>
      </c>
      <c r="C85" t="str">
        <f t="shared" si="1"/>
        <v>groceries</v>
      </c>
    </row>
    <row r="86" spans="1:3" x14ac:dyDescent="0.3">
      <c r="A86" t="s">
        <v>53</v>
      </c>
      <c r="B86" s="1">
        <v>26.87</v>
      </c>
      <c r="C86" t="str">
        <f t="shared" si="1"/>
        <v>groceries</v>
      </c>
    </row>
    <row r="87" spans="1:3" x14ac:dyDescent="0.3">
      <c r="A87" t="s">
        <v>54</v>
      </c>
      <c r="B87" s="1">
        <v>11.77</v>
      </c>
      <c r="C87" t="str">
        <f t="shared" si="1"/>
        <v>out to eat</v>
      </c>
    </row>
    <row r="88" spans="1:3" x14ac:dyDescent="0.3">
      <c r="A88" t="s">
        <v>55</v>
      </c>
      <c r="B88" s="1">
        <v>22.16</v>
      </c>
      <c r="C88" t="str">
        <f t="shared" si="1"/>
        <v>out to eat</v>
      </c>
    </row>
    <row r="89" spans="1:3" x14ac:dyDescent="0.3">
      <c r="A89" t="s">
        <v>21</v>
      </c>
      <c r="B89" s="1">
        <v>37.799999999999997</v>
      </c>
      <c r="C89" t="str">
        <f t="shared" si="1"/>
        <v>out to eat</v>
      </c>
    </row>
    <row r="90" spans="1:3" x14ac:dyDescent="0.3">
      <c r="A90" t="s">
        <v>58</v>
      </c>
      <c r="B90" s="1">
        <v>71</v>
      </c>
      <c r="C90" t="str">
        <f t="shared" si="1"/>
        <v>debts</v>
      </c>
    </row>
    <row r="91" spans="1:3" x14ac:dyDescent="0.3">
      <c r="A91" t="s">
        <v>58</v>
      </c>
      <c r="B91" s="1">
        <v>136.61000000000001</v>
      </c>
      <c r="C91" t="str">
        <f t="shared" si="1"/>
        <v>debts</v>
      </c>
    </row>
    <row r="92" spans="1:3" x14ac:dyDescent="0.3">
      <c r="A92" t="s">
        <v>6</v>
      </c>
      <c r="B92" s="1">
        <v>4.67</v>
      </c>
      <c r="C92" t="str">
        <f t="shared" si="1"/>
        <v>groceries</v>
      </c>
    </row>
    <row r="93" spans="1:3" x14ac:dyDescent="0.3">
      <c r="A93" t="s">
        <v>59</v>
      </c>
      <c r="B93" s="1">
        <v>5.55</v>
      </c>
      <c r="C93" t="str">
        <f t="shared" si="1"/>
        <v>out to eat</v>
      </c>
    </row>
    <row r="94" spans="1:3" x14ac:dyDescent="0.3">
      <c r="A94" t="s">
        <v>6</v>
      </c>
      <c r="B94" s="1">
        <v>10.06</v>
      </c>
      <c r="C94" t="str">
        <f t="shared" si="1"/>
        <v>groceries</v>
      </c>
    </row>
    <row r="95" spans="1:3" x14ac:dyDescent="0.3">
      <c r="A95" t="s">
        <v>6</v>
      </c>
      <c r="B95" s="1">
        <v>10.09</v>
      </c>
      <c r="C95" t="str">
        <f t="shared" si="1"/>
        <v>groceries</v>
      </c>
    </row>
    <row r="96" spans="1:3" x14ac:dyDescent="0.3">
      <c r="A96" t="s">
        <v>6</v>
      </c>
      <c r="B96" s="1">
        <v>11.47</v>
      </c>
      <c r="C96" t="str">
        <f t="shared" si="1"/>
        <v>groceries</v>
      </c>
    </row>
    <row r="97" spans="1:3" x14ac:dyDescent="0.3">
      <c r="A97" t="s">
        <v>6</v>
      </c>
      <c r="B97" s="1">
        <v>11.95</v>
      </c>
      <c r="C97" t="str">
        <f t="shared" si="1"/>
        <v>groceries</v>
      </c>
    </row>
    <row r="98" spans="1:3" x14ac:dyDescent="0.3">
      <c r="A98" t="s">
        <v>6</v>
      </c>
      <c r="B98" s="1">
        <v>21.99</v>
      </c>
      <c r="C98" t="str">
        <f t="shared" si="1"/>
        <v>groceries</v>
      </c>
    </row>
    <row r="99" spans="1:3" x14ac:dyDescent="0.3">
      <c r="A99" t="s">
        <v>6</v>
      </c>
      <c r="B99" s="1">
        <v>22.88</v>
      </c>
      <c r="C99" t="str">
        <f t="shared" si="1"/>
        <v>groceries</v>
      </c>
    </row>
    <row r="100" spans="1:3" x14ac:dyDescent="0.3">
      <c r="A100" t="s">
        <v>6</v>
      </c>
      <c r="B100" s="1">
        <v>28.47</v>
      </c>
      <c r="C100" t="str">
        <f t="shared" si="1"/>
        <v>groceries</v>
      </c>
    </row>
    <row r="101" spans="1:3" x14ac:dyDescent="0.3">
      <c r="A101" t="s">
        <v>6</v>
      </c>
      <c r="B101" s="1">
        <v>70.58</v>
      </c>
      <c r="C101" t="str">
        <f t="shared" si="1"/>
        <v>groceries</v>
      </c>
    </row>
    <row r="102" spans="1:3" x14ac:dyDescent="0.3">
      <c r="A102" t="s">
        <v>6</v>
      </c>
      <c r="B102" s="1">
        <v>6.69</v>
      </c>
      <c r="C102" t="str">
        <f t="shared" si="1"/>
        <v>groceries</v>
      </c>
    </row>
    <row r="103" spans="1:3" x14ac:dyDescent="0.3">
      <c r="A103" t="s">
        <v>60</v>
      </c>
      <c r="B103" s="1">
        <v>7.56</v>
      </c>
      <c r="C103" t="str">
        <f t="shared" si="1"/>
        <v>out to eat</v>
      </c>
    </row>
    <row r="104" spans="1:3" x14ac:dyDescent="0.3">
      <c r="A104" t="s">
        <v>6</v>
      </c>
      <c r="B104" s="1">
        <v>11.85</v>
      </c>
      <c r="C104" t="str">
        <f t="shared" si="1"/>
        <v>groceries</v>
      </c>
    </row>
    <row r="105" spans="1:3" x14ac:dyDescent="0.3">
      <c r="A105" t="s">
        <v>12</v>
      </c>
      <c r="B105" s="1">
        <v>21.14</v>
      </c>
      <c r="C105" t="str">
        <f t="shared" si="1"/>
        <v>groceries</v>
      </c>
    </row>
    <row r="106" spans="1:3" x14ac:dyDescent="0.3">
      <c r="A106" t="s">
        <v>12</v>
      </c>
      <c r="B106" s="1">
        <v>21.952000000000002</v>
      </c>
      <c r="C106" t="str">
        <f t="shared" si="1"/>
        <v>groceries</v>
      </c>
    </row>
    <row r="107" spans="1:3" x14ac:dyDescent="0.3">
      <c r="A107" t="s">
        <v>61</v>
      </c>
      <c r="B107" s="1">
        <v>18.45</v>
      </c>
      <c r="C107" t="str">
        <f t="shared" si="1"/>
        <v>out to eat</v>
      </c>
    </row>
    <row r="108" spans="1:3" x14ac:dyDescent="0.3">
      <c r="A108" t="s">
        <v>15</v>
      </c>
      <c r="B108" s="1">
        <v>52.05</v>
      </c>
      <c r="C108" t="str">
        <f t="shared" si="1"/>
        <v>gas</v>
      </c>
    </row>
    <row r="109" spans="1:3" x14ac:dyDescent="0.3">
      <c r="A109" t="s">
        <v>62</v>
      </c>
      <c r="B109" s="1">
        <v>17.2</v>
      </c>
      <c r="C109" t="str">
        <f t="shared" si="1"/>
        <v>out to eat</v>
      </c>
    </row>
    <row r="110" spans="1:3" x14ac:dyDescent="0.3">
      <c r="A110" t="s">
        <v>63</v>
      </c>
      <c r="B110" s="1">
        <v>21.42</v>
      </c>
      <c r="C110" t="str">
        <f t="shared" si="1"/>
        <v>gift</v>
      </c>
    </row>
    <row r="111" spans="1:3" x14ac:dyDescent="0.3">
      <c r="A111" t="s">
        <v>6</v>
      </c>
      <c r="B111" s="1">
        <v>10.08</v>
      </c>
      <c r="C111" t="str">
        <f t="shared" si="1"/>
        <v>groceries</v>
      </c>
    </row>
    <row r="112" spans="1:3" x14ac:dyDescent="0.3">
      <c r="A112" t="s">
        <v>6</v>
      </c>
      <c r="B112" s="1">
        <v>56.63</v>
      </c>
      <c r="C112" t="str">
        <f t="shared" si="1"/>
        <v>groceries</v>
      </c>
    </row>
    <row r="113" spans="1:3" x14ac:dyDescent="0.3">
      <c r="A113" t="s">
        <v>7</v>
      </c>
      <c r="B113" s="1">
        <v>125.72</v>
      </c>
      <c r="C113" t="str">
        <f t="shared" si="1"/>
        <v>debts</v>
      </c>
    </row>
    <row r="114" spans="1:3" x14ac:dyDescent="0.3">
      <c r="A114" t="s">
        <v>6</v>
      </c>
      <c r="B114" s="1">
        <v>12.8</v>
      </c>
      <c r="C114" t="str">
        <f t="shared" si="1"/>
        <v>groceries</v>
      </c>
    </row>
    <row r="115" spans="1:3" x14ac:dyDescent="0.3">
      <c r="A115" t="s">
        <v>6</v>
      </c>
      <c r="B115" s="1">
        <v>8.75</v>
      </c>
      <c r="C115" t="str">
        <f t="shared" si="1"/>
        <v>groceries</v>
      </c>
    </row>
  </sheetData>
  <autoFilter ref="A3:A67" xr:uid="{3BD200EF-D39F-4B21-AFB0-02A5D33EEF2E}"/>
  <sortState xmlns:xlrd2="http://schemas.microsoft.com/office/spreadsheetml/2017/richdata2" ref="P2:Q30">
    <sortCondition ref="P2:P30"/>
  </sortState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Expenses by Category</vt:lpstr>
      <vt:lpstr>Data of expenses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</dc:creator>
  <cp:lastModifiedBy>ryan</cp:lastModifiedBy>
  <cp:lastPrinted>2023-08-07T19:44:43Z</cp:lastPrinted>
  <dcterms:created xsi:type="dcterms:W3CDTF">2023-08-07T18:37:27Z</dcterms:created>
  <dcterms:modified xsi:type="dcterms:W3CDTF">2023-08-26T14:49:46Z</dcterms:modified>
</cp:coreProperties>
</file>