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"/>
    <sheet r:id="rId2" sheetId="2" name="Core"/>
    <sheet r:id="rId3" sheetId="3" name="European"/>
    <sheet r:id="rId4" sheetId="4" name="Oceania"/>
    <sheet r:id="rId5" sheetId="5" name="Chinese version promo"/>
    <sheet r:id="rId6" sheetId="6" name="Bonus cards"/>
    <sheet r:id="rId7" sheetId="7" name="__Solver__"/>
    <sheet r:id="rId8" sheetId="8" name="__Solver___conflict218311158"/>
    <sheet r:id="rId9" sheetId="9" name="__Solver___conflict1916279113"/>
    <sheet r:id="rId10" sheetId="10" name="__Solver___conflict1288898709"/>
    <sheet r:id="rId11" sheetId="11" name="__Solver___conflict952169930"/>
  </sheets>
  <definedNames>
    <definedName name="european_bird_names">European!$A$4:$A$84</definedName>
    <definedName name="master_bird_names">Master!$A$4:$A$360</definedName>
    <definedName name="core_bird_names">Core!$A$4:$A$183</definedName>
    <definedName name="oceania_bird_names" localSheetId="3">Oceania!$A$4:$A$98</definedName>
    <definedName name="Z_A2B7A864_C18D_45E6_AA1A_3FD197A072F0_.wvu.FilterData" localSheetId="0">Master!$A$1:$Z$823</definedName>
    <definedName name="Z_A2B7A864_C18D_45E6_AA1A_3FD197A072F0_.wvu.FilterData" localSheetId="1">Core!$B$1:$Z$183</definedName>
    <definedName name="Z_A2B7A864_C18D_45E6_AA1A_3FD197A072F0_.wvu.FilterData" localSheetId="2">European!$B$1:$Z$84</definedName>
    <definedName name="Z_A2B7A864_C18D_45E6_AA1A_3FD197A072F0_.wvu.FilterData" localSheetId="3">Oceania!$B$1:$Z$98</definedName>
    <definedName name="Z_A2B7A864_C18D_45E6_AA1A_3FD197A072F0_.wvu.FilterData" localSheetId="4">'Chinese version promo'!$B$1:$Z$4</definedName>
  </definedNames>
  <calcPr fullCalcOnLoad="1"/>
</workbook>
</file>

<file path=xl/sharedStrings.xml><?xml version="1.0" encoding="utf-8"?>
<sst xmlns="http://schemas.openxmlformats.org/spreadsheetml/2006/main" count="7898" uniqueCount="1129">
  <si>
    <t>20209241603579080196</t>
  </si>
  <si>
    <t>rHuF3FEF4GFauCpH</t>
  </si>
  <si>
    <t>NRoy</t>
  </si>
  <si>
    <t>20209241603579084864</t>
  </si>
  <si>
    <t>Iatl50P3aG6xXcut</t>
  </si>
  <si>
    <t>DjMz</t>
  </si>
  <si>
    <t>Name</t>
  </si>
  <si>
    <t>Expansion</t>
  </si>
  <si>
    <t>Automa</t>
  </si>
  <si>
    <t>Condition</t>
  </si>
  <si>
    <t>Explanatory text</t>
  </si>
  <si>
    <t>VP</t>
  </si>
  <si>
    <t>%</t>
  </si>
  <si>
    <t>Anatomist</t>
  </si>
  <si>
    <t>core</t>
  </si>
  <si>
    <t>X</t>
  </si>
  <si>
    <t>Birds with body parts in their names</t>
  </si>
  <si>
    <t>Body parts include back, beak, belly, bill, breast, cap, chin, collar, crest, crown, eye, face, head, leg, neck, rump, shoulder, tail, throat, toe, wing</t>
  </si>
  <si>
    <t>2 to 3 birds: 3; 4+ birds: 7</t>
  </si>
  <si>
    <t>Backyard Birder</t>
  </si>
  <si>
    <t>Birds worth less than 4 points</t>
  </si>
  <si>
    <t>5 to 6 birds: 3; 6+ birds: 6</t>
  </si>
  <si>
    <t>Bird Counter</t>
  </si>
  <si>
    <t>Birds with a [flocking] power</t>
  </si>
  <si>
    <t>2 per bird</t>
  </si>
  <si>
    <t>Bird Feeder</t>
  </si>
  <si>
    <t>Birds that eat [seed]</t>
  </si>
  <si>
    <t>5 to 7 birds: 3; 8+ birds: 7</t>
  </si>
  <si>
    <t>Breeding Manager</t>
  </si>
  <si>
    <t>Birds that have at least 4 eggs laid on them</t>
  </si>
  <si>
    <t>1 per bird</t>
  </si>
  <si>
    <t>28*</t>
  </si>
  <si>
    <t>Cartographer</t>
  </si>
  <si>
    <t>Birds with geography terms in their names</t>
  </si>
  <si>
    <t>Terms include American, Atlantic, Baltimore, California, Canada, Carolina, Chihuahua, Corsican, Eastern, Eurasian, European, Inca, Mississippi, Moor, Mountain, Northern, Prairie, Sandhill, Savannah, Western</t>
  </si>
  <si>
    <t>Ecologist</t>
  </si>
  <si>
    <t>Birds in your habitat with the fewest birds.</t>
  </si>
  <si>
    <t>Ties count.</t>
  </si>
  <si>
    <t>-</t>
  </si>
  <si>
    <t>Enclosure Builder</t>
  </si>
  <si>
    <t>Birds with [ground] nests</t>
  </si>
  <si>
    <t>Birds must have a [ground] or [star] nest symbol.</t>
  </si>
  <si>
    <t>4 to 5 birds: 4; 6+ birds: 7</t>
  </si>
  <si>
    <t>Falconer</t>
  </si>
  <si>
    <t>Birds with a [predator] power</t>
  </si>
  <si>
    <t>Fishery Manager</t>
  </si>
  <si>
    <t>Birds that eat [fish]</t>
  </si>
  <si>
    <t>2 to 3 birds: 3; 4+ birds: 8</t>
  </si>
  <si>
    <t>Food Web Expert</t>
  </si>
  <si>
    <t>Birds that eat only [invertebrate]</t>
  </si>
  <si>
    <t>Forester</t>
  </si>
  <si>
    <t>Birds that can only live in [forest]</t>
  </si>
  <si>
    <t>3 to 4 birds: 4; 5 birds: 8</t>
  </si>
  <si>
    <t>Historian</t>
  </si>
  <si>
    <t>Birds named after a person</t>
  </si>
  <si>
    <t>Any bird with an 's in its name.</t>
  </si>
  <si>
    <t>Large Bird Specialist</t>
  </si>
  <si>
    <t>Birds with wingspans over 65 cm</t>
  </si>
  <si>
    <t>4 to 5 birds: 3; 6+ birds: 6</t>
  </si>
  <si>
    <t>Nest Box Builder</t>
  </si>
  <si>
    <t>Birds with [cavity] nests</t>
  </si>
  <si>
    <t>Birds must have a [cavity] or [star] nest symbol.</t>
  </si>
  <si>
    <t>Omnivore Specialist</t>
  </si>
  <si>
    <t>Birds that eat [wild]</t>
  </si>
  <si>
    <t>Any bird that specifically has a [wild] symbol as part of its food cost.</t>
  </si>
  <si>
    <t>Oologist</t>
  </si>
  <si>
    <t>Birds that have at least 1 egg laid on them</t>
  </si>
  <si>
    <t>7 to 8 birds: 3; 9+ birds: 6</t>
  </si>
  <si>
    <t>Passerine Specialist</t>
  </si>
  <si>
    <t>Birds with wingspans 30 cm or less</t>
  </si>
  <si>
    <t>Photographer</t>
  </si>
  <si>
    <t>Birds with colors in their names</t>
  </si>
  <si>
    <t>Colors include ash, black, blue, bronze, brown, cerulean, chestnut, coal, ferruginous, gold, gray, grey, green, honey, indigo, lazuli, purple, red, rose, roseate, ruby, ruddy, rufous, snowy, violet, white, yellow</t>
  </si>
  <si>
    <t>4 to 5 birds: 3; 6+ birds: 7</t>
  </si>
  <si>
    <t>Platform Builder</t>
  </si>
  <si>
    <t>Birds with [platform] nests</t>
  </si>
  <si>
    <t>Birds must have a [platform] or [star] nest symbol.</t>
  </si>
  <si>
    <t>Prairie Manager</t>
  </si>
  <si>
    <t>Birds that can only live in [grassland]</t>
  </si>
  <si>
    <t>Rodentologist</t>
  </si>
  <si>
    <t>Birds that eat [rodent]</t>
  </si>
  <si>
    <t>Visionary Leader</t>
  </si>
  <si>
    <t>Bird cards in hand at end of game</t>
  </si>
  <si>
    <t>5 to 7 birds: 4; 8+ birds: 7</t>
  </si>
  <si>
    <t>Viticulturalist</t>
  </si>
  <si>
    <t>Birds that eat [fruit]</t>
  </si>
  <si>
    <t>Wetland Scientist</t>
  </si>
  <si>
    <t>Birds that can only live in [wetland]</t>
  </si>
  <si>
    <t>3 to 4 birds: 3; 5 birds: 7</t>
  </si>
  <si>
    <t>Wildlife Gardener</t>
  </si>
  <si>
    <t>Birds with [bowl] nests</t>
  </si>
  <si>
    <t>Birds must have a [bowl] or [star] nest symbol.</t>
  </si>
  <si>
    <t>Behaviorist</t>
  </si>
  <si>
    <t>european</t>
  </si>
  <si>
    <t>For each column that contains birds with 3 different power colors:</t>
  </si>
  <si>
    <t>Birds with no power count as white.</t>
  </si>
  <si>
    <t>3 per column</t>
  </si>
  <si>
    <t>Bird Bander</t>
  </si>
  <si>
    <t>Birds that can live in multiple habitats</t>
  </si>
  <si>
    <t>Citizen Scientist</t>
  </si>
  <si>
    <t>Birds with tucked cards</t>
  </si>
  <si>
    <t>4 to 6 birds: 3; 7+ birds: 6</t>
  </si>
  <si>
    <t>21*</t>
  </si>
  <si>
    <t>Diet Specialist</t>
  </si>
  <si>
    <t>Birds with a food cost of 3 food</t>
  </si>
  <si>
    <t>2 to 3 birds: 3; 4+ birds: 6</t>
  </si>
  <si>
    <t>Ethologist</t>
  </si>
  <si>
    <t>In any one habitat:</t>
  </si>
  <si>
    <t>2 per power color</t>
  </si>
  <si>
    <t>[automa] Autwitcher</t>
  </si>
  <si>
    <t>Birds that are worth 3 or 4 points</t>
  </si>
  <si>
    <t>The automa keeps up to 2 of them (higher value first).</t>
  </si>
  <si>
    <t>[automa] RASPB Life Fellow</t>
  </si>
  <si>
    <t>Birds that are worth 5, 6, or 7 points</t>
  </si>
  <si>
    <t>The automa keeps the highest valued one.</t>
  </si>
  <si>
    <t>Forest Data Analyst</t>
  </si>
  <si>
    <t>oceania</t>
  </si>
  <si>
    <t>Consecutive birds in [forest] with ascending or descending wingspans</t>
  </si>
  <si>
    <t>3 consecutive birds: 3; 4 consecutive birds: 5; 5 consecutive birds: 8</t>
  </si>
  <si>
    <t>Grassland Data Analyst</t>
  </si>
  <si>
    <t>Consecutive birds in [grassland] with ascending or descending wingspans</t>
  </si>
  <si>
    <t>Wetland Data Analyst</t>
  </si>
  <si>
    <t>Consecutive birds in [wetland] with ascending or descending wingspans</t>
  </si>
  <si>
    <t>Site Selection Specialist</t>
  </si>
  <si>
    <t>Columns with a matching pair or trio of nests</t>
  </si>
  <si>
    <t>Different columns may (but need not) score using different nest types. Star nests are wild, but each counts only once.</t>
  </si>
  <si>
    <t>2 of the same nest in a column: 1; 3 of the same nest in a column: 3</t>
  </si>
  <si>
    <t>Mechanical Engineer</t>
  </si>
  <si>
    <t>Sets of the 4 nest types / 1 set = [bowl] [cavity] [ground] [platform]</t>
  </si>
  <si>
    <t>Each star nest can be treated as any 1 nest type. No card can be part of more than 1 set.</t>
  </si>
  <si>
    <t>One set: 3; Two sets: 8</t>
  </si>
  <si>
    <t>Common name</t>
  </si>
  <si>
    <t>Scientific name</t>
  </si>
  <si>
    <t>Color</t>
  </si>
  <si>
    <t>PowerCategory</t>
  </si>
  <si>
    <t>Power text</t>
  </si>
  <si>
    <t>Predator</t>
  </si>
  <si>
    <t>Flocking</t>
  </si>
  <si>
    <t>Bonus card</t>
  </si>
  <si>
    <t>Victory points</t>
  </si>
  <si>
    <t>Nest type</t>
  </si>
  <si>
    <t>Egg capacity</t>
  </si>
  <si>
    <t>Wingspan</t>
  </si>
  <si>
    <t>Forest</t>
  </si>
  <si>
    <t>Grassland</t>
  </si>
  <si>
    <t>Wetland</t>
  </si>
  <si>
    <t>Invertebrate</t>
  </si>
  <si>
    <t>Seed</t>
  </si>
  <si>
    <t>Fruit</t>
  </si>
  <si>
    <t>Fish</t>
  </si>
  <si>
    <t>Rodent</t>
  </si>
  <si>
    <t>Nectar</t>
  </si>
  <si>
    <t>Wild (food)</t>
  </si>
  <si>
    <t>/ (food cost)</t>
  </si>
  <si>
    <t>* (food cost)</t>
  </si>
  <si>
    <t>Total food cost</t>
  </si>
  <si>
    <t>Omnivore Expert</t>
  </si>
  <si>
    <t>Red-Crowned Crane</t>
  </si>
  <si>
    <t>Grus japonensis</t>
  </si>
  <si>
    <t>chinesepromo</t>
  </si>
  <si>
    <t>White</t>
  </si>
  <si>
    <t>Draw 3 new bonus cards and keep 1.</t>
  </si>
  <si>
    <t>Ground</t>
  </si>
  <si>
    <t>Abbott's Booby</t>
  </si>
  <si>
    <t>Papasula abbotti</t>
  </si>
  <si>
    <t>Draw 3 bonus cards, then discard 2. You may discard bonus cards you did not draw this turn.</t>
  </si>
  <si>
    <t>Platform</t>
  </si>
  <si>
    <t>Australasian Pipit</t>
  </si>
  <si>
    <t>Anthus novaeseelandiae</t>
  </si>
  <si>
    <t>Yellow</t>
  </si>
  <si>
    <t>Tuck 1 [card] from the deck behind each bird in your [grassland], including this one.</t>
  </si>
  <si>
    <t>Australasian Shoveler</t>
  </si>
  <si>
    <t>Spatula rhynchotis</t>
  </si>
  <si>
    <t>Brown</t>
  </si>
  <si>
    <t>Egg-laying</t>
  </si>
  <si>
    <t>Choose 1 other player. You both draw 1 [card] from the deck.</t>
  </si>
  <si>
    <t>Australian Ibis</t>
  </si>
  <si>
    <t>Threskiornis moluccus</t>
  </si>
  <si>
    <t>Card-drawing</t>
  </si>
  <si>
    <t>Shuffle the discard pile, then draw 2 [card] from it. Choose 1 and tuck it behind this bird or add it to your hand. Discard the other.</t>
  </si>
  <si>
    <t>Australian Magpie</t>
  </si>
  <si>
    <t>Gymnorhina tibicen</t>
  </si>
  <si>
    <t>Food-related</t>
  </si>
  <si>
    <t>Discard 1 [egg] from each bird in this row and column that has an [egg] on it, excluding this bird. For each discarded [egg], cache 2 [seed] from the supply on this bird.</t>
  </si>
  <si>
    <t>Australian Owlet-Nightjar</t>
  </si>
  <si>
    <t>Aegotheles cristatus</t>
  </si>
  <si>
    <t>Pink</t>
  </si>
  <si>
    <t>When another player takes the "gain food" action, gain 1 [invertebrate] from the birdfeeder, if there is one, at the end of their turn.</t>
  </si>
  <si>
    <t>Cavity</t>
  </si>
  <si>
    <t>Australian Raven</t>
  </si>
  <si>
    <t>Corvus coronoides</t>
  </si>
  <si>
    <t>Cache up to 5 [wild] from your supply on this bird.</t>
  </si>
  <si>
    <t>Australian Reed Warbler</t>
  </si>
  <si>
    <t>Acrocephalus australis</t>
  </si>
  <si>
    <t>Play another bird in your wetland. Pay its normal cost with a 1 [egg] discount.</t>
  </si>
  <si>
    <t>Bowl</t>
  </si>
  <si>
    <t>Australian Shelduck</t>
  </si>
  <si>
    <t>Tadorna tadornoides</t>
  </si>
  <si>
    <t>Other</t>
  </si>
  <si>
    <t>Draw 1 face-up [card] from the tray with a [cavity] or [star] nest. You may reset or refill the tray before doing so.</t>
  </si>
  <si>
    <t>Australian Zebra Finch</t>
  </si>
  <si>
    <t>Taeniopygia castanotis</t>
  </si>
  <si>
    <t>If the player to your right has a [seed] in their personal supply, tuck a [card] from the deck behind this bird.</t>
  </si>
  <si>
    <t>Wild</t>
  </si>
  <si>
    <t>Black Noddy</t>
  </si>
  <si>
    <t>Anous minutus</t>
  </si>
  <si>
    <t>Reset the birdfeeder and gain all [fish], if there are any. You may discard any of these [fish] to tuck that many [card] from the deck behind this bird instead.</t>
  </si>
  <si>
    <t>Black Swan</t>
  </si>
  <si>
    <t>Cygnus atratus</t>
  </si>
  <si>
    <t>Lay 1 [egg] on each of your birds with a wingspan over 100cm, including this one.</t>
  </si>
  <si>
    <t>Black-Shouldered Kite</t>
  </si>
  <si>
    <t>Elanus axillaris</t>
  </si>
  <si>
    <t>Reset the birdfeeder and gain 1 [rodent], if there is one. You may give it to another player; if you do, lay up to 3 [egg] on this bird.</t>
  </si>
  <si>
    <t>Blyth's Hornbill</t>
  </si>
  <si>
    <t>Rhyticeros plicatus</t>
  </si>
  <si>
    <t>Discard all [egg] from 1 of your birds with a [cavity] nest. Tuck twice that many [card] from the deck behind this bird.</t>
  </si>
  <si>
    <t>Brolga</t>
  </si>
  <si>
    <t>Antigone rubicunda</t>
  </si>
  <si>
    <t>Choose 1 other player. They lay 1 [egg]; you draw 2 [card].</t>
  </si>
  <si>
    <t>Brown Falcon</t>
  </si>
  <si>
    <t>Falco berigora</t>
  </si>
  <si>
    <t>Hunting and Fishing</t>
  </si>
  <si>
    <t>Look at a [card] from the deck. If its food cost includes an [invertebrate] or a [rodent], tuck it behind this bird. If not, discard it.</t>
  </si>
  <si>
    <t>Budgerigar</t>
  </si>
  <si>
    <t>Melopsittacus undulatus</t>
  </si>
  <si>
    <t>Tuck the smallest bird in the tray behind this bird.</t>
  </si>
  <si>
    <t>Cockatiel</t>
  </si>
  <si>
    <t>Nymphicus hollandicus</t>
  </si>
  <si>
    <t>Discard 1 [seed] to choose a [card] from the tray and tuck it behind this bird.</t>
  </si>
  <si>
    <t>Count Raggi's Bird-of-Paradise</t>
  </si>
  <si>
    <t>Paradisaea raggiana</t>
  </si>
  <si>
    <t>Choose 1 other player. You both gain 1 [fruit] from the supply.</t>
  </si>
  <si>
    <t>Crested Pigeon</t>
  </si>
  <si>
    <t>Ocyphaps lophotes</t>
  </si>
  <si>
    <t>Cache up to 8 [seed] from your supply on this bird.</t>
  </si>
  <si>
    <t>Crimson Chat</t>
  </si>
  <si>
    <t>Epthianura tricolor</t>
  </si>
  <si>
    <t>Discard 1 [wild] to tuck 1 [card] from the deck behind this bird.</t>
  </si>
  <si>
    <t>Eastern Rosella</t>
  </si>
  <si>
    <t>Platycercus eximius</t>
  </si>
  <si>
    <t>All players gain 1 [nectar] from the supply. You also gain 1 [seed] from the supply.</t>
  </si>
  <si>
    <t>Eastern Whipbird</t>
  </si>
  <si>
    <t>Psophodes olivaceus</t>
  </si>
  <si>
    <t>Choose 1 other player. You both gain 1 [seed] from the supply.</t>
  </si>
  <si>
    <t>Emu</t>
  </si>
  <si>
    <t>Dromaius novaehollandiae</t>
  </si>
  <si>
    <t>Gain all [seed] that are in the birdfeeder. Keep half (rounded up), then choose how to distribute the remainder among the other player(s).</t>
  </si>
  <si>
    <t>*</t>
  </si>
  <si>
    <t>Galah</t>
  </si>
  <si>
    <t>Eolophus roseicapilla</t>
  </si>
  <si>
    <t>Hunting and fishing</t>
  </si>
  <si>
    <t>Choose 1 other player. They reset the birdfeeder and gain a [seed], if there is one. You tuck 2 [card] from the deck behind this bird.</t>
  </si>
  <si>
    <t>Golden-Headed Cisticola</t>
  </si>
  <si>
    <t>Cisticola exilis</t>
  </si>
  <si>
    <t>Play another bird in your [grassland]. Pay its normal cost with a 1 [egg] discount.</t>
  </si>
  <si>
    <t>Gould's Finch</t>
  </si>
  <si>
    <t>Erythrura gouldiae</t>
  </si>
  <si>
    <t>Play a bird. Pay its normal food and egg cost. If it has a "when played" or "game end" power, you may use it.</t>
  </si>
  <si>
    <t>Green Pygmy-Goose</t>
  </si>
  <si>
    <t>Nettapus pulchellus</t>
  </si>
  <si>
    <t>Draw 2 [card] from the deck. Keep 1 and give the other to another player.</t>
  </si>
  <si>
    <t>Grey Butcherbird</t>
  </si>
  <si>
    <t>Cracticus torquatus</t>
  </si>
  <si>
    <t>Look at a [card] from the deck. If its wingspan is less than 40cm, tuck it behind this bird and cache 1 [rodent] from the supply on this bird. If not, discard it.</t>
  </si>
  <si>
    <t>Grey Shrikethrush</t>
  </si>
  <si>
    <t>Colluricincla harmonica</t>
  </si>
  <si>
    <t>Reset the birdfeeder and gain all [rodent], if there are any. You may cache any or all of them on this bird.</t>
  </si>
  <si>
    <t>Grey Teal</t>
  </si>
  <si>
    <t>Anas gracilis</t>
  </si>
  <si>
    <t>Look at 3 [card] from the deck. Keep 1 [wetland] bird, if there is one. You may add it to your hand or tuck it behind this bird. Discard the other cards.</t>
  </si>
  <si>
    <t>Grey Warbler</t>
  </si>
  <si>
    <t>Gerygone igata</t>
  </si>
  <si>
    <t>Play another bird in your [forest]. Pay its normal cost with a 1 [egg] discount.</t>
  </si>
  <si>
    <t>Grey-Headed Mannikin</t>
  </si>
  <si>
    <t>Lonchura caniceps</t>
  </si>
  <si>
    <t>Play a bird. Pay its normal food cost, but ignore 1 [egg] in its egg cost. If it has a "when played" or "game end" power, you may use it.</t>
  </si>
  <si>
    <t>Horsfield's Bronze-Cuckoo</t>
  </si>
  <si>
    <t>Chrysococcyx basalis</t>
  </si>
  <si>
    <t>When another player takes the "lay eggs" action, lay 1 [egg] on a bird with a wingspan less than 30cm.</t>
  </si>
  <si>
    <t>Horsfield's Bushlark</t>
  </si>
  <si>
    <t>Mirafra javanica</t>
  </si>
  <si>
    <t>Discard 1 [seed]. If you do, lay up to 2 [egg] on this bird.</t>
  </si>
  <si>
    <t>Kākāpō</t>
  </si>
  <si>
    <t>Strigops habroptila</t>
  </si>
  <si>
    <t>Draw 4 bonus cards, keep 1, and discard the other 3.</t>
  </si>
  <si>
    <t>Kea</t>
  </si>
  <si>
    <t>Nestor notabilis</t>
  </si>
  <si>
    <t>Draw 1 bonus card. You may discard any number of [wild] to draw that many additional bonus cards. Keep 1 of the cards you drew and discard the rest.</t>
  </si>
  <si>
    <t>Kelp Gull</t>
  </si>
  <si>
    <t>Larus dominicanus</t>
  </si>
  <si>
    <t>Discard any number of [wild] to draw that many [card].</t>
  </si>
  <si>
    <t>Kererū</t>
  </si>
  <si>
    <t>Hemiphaga novaeseelandiae</t>
  </si>
  <si>
    <t>If the player to your left has a [nectar] in their personal supply, gain 1 [nectar] from the general supply.</t>
  </si>
  <si>
    <t>Korimako</t>
  </si>
  <si>
    <t>Anthornis melanura</t>
  </si>
  <si>
    <t>Discard any number of [rodent] to gain that many [nectar] from the supply.</t>
  </si>
  <si>
    <t>Laughing Kookaburra</t>
  </si>
  <si>
    <t>Dacelo novaeguineae</t>
  </si>
  <si>
    <t>Reset the birdfeeder. If you do, gain 1 [invertebrate], [fish], or [rodent], if there is one.</t>
  </si>
  <si>
    <t>Lesser Frigatebird</t>
  </si>
  <si>
    <t>Fregata ariel</t>
  </si>
  <si>
    <t>All players may discard 1 [egg] from a [wetland] bird. Each player that discards an [egg] gains 1 [wild] from the supply.</t>
  </si>
  <si>
    <t>Lewin's Honeyeater</t>
  </si>
  <si>
    <t>Meliphaga lewinii</t>
  </si>
  <si>
    <t>Choose 1 other player. You both gain 1 [nectar] from the supply.</t>
  </si>
  <si>
    <t>Little Penguin</t>
  </si>
  <si>
    <t>Eudyptula minor</t>
  </si>
  <si>
    <t>Draw and discard 5 [card] from the deck. For each [fish] in their food costs, cache 1 [fish] from the supply on this bird.</t>
  </si>
  <si>
    <t>Little Pied Cormorant</t>
  </si>
  <si>
    <t>Microcarbo melanoleucos</t>
  </si>
  <si>
    <t>Lay 1 [egg] on each of your birds with a [platform] nest, including this one.</t>
  </si>
  <si>
    <t>Magpie-Lark</t>
  </si>
  <si>
    <t>Grallina cyanoleuca</t>
  </si>
  <si>
    <t>Discard 2 [egg] from your [forest]. If you do, play 1 bird in your [grassland] at its normal food cost (ignore its egg cost). If it has a "when played" or "game end" power, you may use it.</t>
  </si>
  <si>
    <t>Major Mitchell's Cockatoo</t>
  </si>
  <si>
    <t>Lophochroa leadbeateri</t>
  </si>
  <si>
    <t>Tuck 1 [card] from your hand behind this bird. If you do, all players gain 1 [seed] from the supply.</t>
  </si>
  <si>
    <t>Malleefowl</t>
  </si>
  <si>
    <t>Leipoa ocellata</t>
  </si>
  <si>
    <t>Lay 1 [egg] on each of your birds with a [ground] nest, including this one.</t>
  </si>
  <si>
    <t>Maned Duck</t>
  </si>
  <si>
    <t>Chenonetta jubata</t>
  </si>
  <si>
    <t>Tuck up to 3 [card] from your hand behind this bird. If you tuck at least 1 [card], gain 1 [seed] from the supply.</t>
  </si>
  <si>
    <t>Many-Colored Fruit Dove</t>
  </si>
  <si>
    <t>Ptilinopus perousii</t>
  </si>
  <si>
    <t>All players gain 1 [fruit] from the supply. You gain 1 additional [fruit] from the supply.</t>
  </si>
  <si>
    <t>Masked Lapwing</t>
  </si>
  <si>
    <t>Vanellus miles</t>
  </si>
  <si>
    <t>Reset the birdfeeder, then, for each type of food in the birdfeeder, gain 1 of that type.</t>
  </si>
  <si>
    <t>Mistletoebird</t>
  </si>
  <si>
    <t>Dicaeum hirundinaceum</t>
  </si>
  <si>
    <t>Gain 1 [fruit] from the supply, or discard 1 [fruit] to gain 1 [nectar] from the supply.</t>
  </si>
  <si>
    <t>Musk Duck</t>
  </si>
  <si>
    <t>Biziura lobata</t>
  </si>
  <si>
    <t>Draw 1 face-up [card] from the tray with a [ground] or [star] nest. You may reset or refill the tray before doing so.</t>
  </si>
  <si>
    <t>New Holland Honeyeater</t>
  </si>
  <si>
    <t>Phylidonyris novaehollandiae</t>
  </si>
  <si>
    <t>Gain 1 [nectar] from the birdfeeder, if there is one.</t>
  </si>
  <si>
    <t>Noisy Miner</t>
  </si>
  <si>
    <t>Manorina melanocephala</t>
  </si>
  <si>
    <t>Tuck 1 [card] from your hand behind this bird. If you do, lay up to 2 [egg] on this bird. All other players may lay 1 [egg].</t>
  </si>
  <si>
    <t>North Island Brown Kiwi</t>
  </si>
  <si>
    <t>Apteryx mantelli</t>
  </si>
  <si>
    <t>Discard a bonus card. If you do, draw 4 bonus cards, keep 2, and discard the other 2.</t>
  </si>
  <si>
    <t>Orange-Footed Scrubfowl</t>
  </si>
  <si>
    <t>Megapodius reinwardt</t>
  </si>
  <si>
    <t>Pacific Black Duck</t>
  </si>
  <si>
    <t>Anas superciliosa</t>
  </si>
  <si>
    <t>For every 2 [egg] in your [wetland], lay 1 [egg] on this bird.</t>
  </si>
  <si>
    <t>Peaceful Dove</t>
  </si>
  <si>
    <t>Geopelia placida</t>
  </si>
  <si>
    <t>Discard any number of [seed]. Lay 1 [egg] on this bird for each discarded [seed].</t>
  </si>
  <si>
    <t>Pesquet's Parrot</t>
  </si>
  <si>
    <t>Psittrichas fulgidus</t>
  </si>
  <si>
    <t>If the player to your right has a [nectar] in their personal supply, gain 1 [nectar] from the general supply.</t>
  </si>
  <si>
    <t>Pheasant Coucal</t>
  </si>
  <si>
    <t>Centropus phasianinus</t>
  </si>
  <si>
    <t>When another player takes the "lay eggs" action, lay 1 [egg] on this bird.</t>
  </si>
  <si>
    <t>Pink-Eared Duck</t>
  </si>
  <si>
    <t>Malacorhynchus membranaceus</t>
  </si>
  <si>
    <t>Plains-Wanderer</t>
  </si>
  <si>
    <t>Pedionomus torquatus</t>
  </si>
  <si>
    <t>Draw 1 bonus card for each bird in your [grassland]. Keep 1 and discard the rest.</t>
  </si>
  <si>
    <t>Princess Stephanie's Astrapia</t>
  </si>
  <si>
    <t>Astrapia stephaniae</t>
  </si>
  <si>
    <t>Choose 1 other player. You both lay 1 [egg].</t>
  </si>
  <si>
    <t>Pūkeko</t>
  </si>
  <si>
    <t>Porphyrio melanotus</t>
  </si>
  <si>
    <t>Lay 1 [egg] on an adjacent bird.</t>
  </si>
  <si>
    <t>Rainbow Lorikeet</t>
  </si>
  <si>
    <t>Trichoglossus moluccanus</t>
  </si>
  <si>
    <t>Discard 1 [nectar] to the "spent nectar" space for your [forest]. If you do, gain 2 [die] from the birdfeeder.</t>
  </si>
  <si>
    <t>Red Wattlebird</t>
  </si>
  <si>
    <t>Anthochaera carunculata</t>
  </si>
  <si>
    <t>Gain 1 [nectar] from the supply for each bird with a wingspan less than 49cm in your [forest].</t>
  </si>
  <si>
    <t>Red-Backed Fairywren</t>
  </si>
  <si>
    <t>Malurus melanocephalus</t>
  </si>
  <si>
    <t>Lay 1 [egg] on each of your birds with a [star] nest, including this one.</t>
  </si>
  <si>
    <t>Red-Capped Robin</t>
  </si>
  <si>
    <t>Petroica goodenovii</t>
  </si>
  <si>
    <t>If the player to your left has an [invertebrate] in their personal supply, gain 1 [invertebrate] from the general supply.</t>
  </si>
  <si>
    <t>Red-Necked Avocet</t>
  </si>
  <si>
    <t>Recurvirostra novaehollandiae</t>
  </si>
  <si>
    <t>If the player to your left or right has an [invertebrate] in their personal supply, gain 1 [invertebrate] from the general supply.</t>
  </si>
  <si>
    <t>Red-Winged Parrot</t>
  </si>
  <si>
    <t>Aprosmictus erythropterus</t>
  </si>
  <si>
    <t>Give 1 [nectar] from your supply to another player. If you do, lay 2 [egg] on this bird or gain 2 [die] from the birdfeeder.</t>
  </si>
  <si>
    <t>Regent Bowerbird</t>
  </si>
  <si>
    <t>Sericulus chrysocephalus</t>
  </si>
  <si>
    <t>Choose 1 other player. You both gain 1 [invertebrate] from the supply.</t>
  </si>
  <si>
    <t>Royal Spoonbill</t>
  </si>
  <si>
    <t>Platalea regia</t>
  </si>
  <si>
    <t>Draw 1 face-up [card] from the tray with a [platform] or [star] nest. You may reset or refill the tray before doing so.</t>
  </si>
  <si>
    <t>Rufous Night-Heron</t>
  </si>
  <si>
    <t>Nycticorax caledonicus</t>
  </si>
  <si>
    <t>Look at a [card] from the deck. If it can live in [wetland], tuck it behind this bird. If not, discard it.</t>
  </si>
  <si>
    <t>Rufous Owl</t>
  </si>
  <si>
    <t>Ninox rufa</t>
  </si>
  <si>
    <t>Draw 1 face-up [card] from the tray with a wingspan less than 75cm and tuck it behind this bird.</t>
  </si>
  <si>
    <t>Rufous-Banded Honeyeater</t>
  </si>
  <si>
    <t>Conopophila albogularis</t>
  </si>
  <si>
    <t>Discard 1 [invertebrate]. If you do, gain 1 [nectar] from the supply.</t>
  </si>
  <si>
    <t>Sacred Kingfisher</t>
  </si>
  <si>
    <t>Todiramphus sanctus</t>
  </si>
  <si>
    <t>When another player takes the "gain food" action, gain 1 [invertebrate], [fish], or [rodent] from the birdfeeder, if there is one, at the end of their turn.</t>
  </si>
  <si>
    <t>Silvereye</t>
  </si>
  <si>
    <t>Zosterops lateralis</t>
  </si>
  <si>
    <t>All players gain 1 [nectar] from the supply.</t>
  </si>
  <si>
    <t>South Island Robin</t>
  </si>
  <si>
    <t>Petroica australis</t>
  </si>
  <si>
    <t>If the player to your right has an [invertebrate] in their supply, cache 1 [invertebrate] from the general supply on this bird.</t>
  </si>
  <si>
    <t>Southern Cassowary</t>
  </si>
  <si>
    <t>Casuarius casuarius</t>
  </si>
  <si>
    <t>Discard a bird from your [forest] and put this bird in its place (do not pay an egg cost). If you do, lay 4 [egg] on this bird and gain 2 [fruit] from the supply.</t>
  </si>
  <si>
    <t>Spangled Drongo</t>
  </si>
  <si>
    <t>Dicrurus bracteatus</t>
  </si>
  <si>
    <t>When another player gains [nectar], gain 1 [nectar] from the supply.</t>
  </si>
  <si>
    <t>Splendid Fairywren</t>
  </si>
  <si>
    <t>Malurus splendens</t>
  </si>
  <si>
    <t>Lay 1 [egg] on each of your birds with a wingspan less than 30cm, including this one.</t>
  </si>
  <si>
    <t>Spotless Crake</t>
  </si>
  <si>
    <t>Zapornia tabuensis</t>
  </si>
  <si>
    <t>Lay 1 [egg] on each bird in your [wetland], including this one.</t>
  </si>
  <si>
    <t>Stubble Quail</t>
  </si>
  <si>
    <t>Coturnix pectoralis</t>
  </si>
  <si>
    <t>Discard up to 6 [wild]. Lay 1 [egg] on this bird for each discarded food.</t>
  </si>
  <si>
    <t>Sulphur-Crested Cockatoo</t>
  </si>
  <si>
    <t>Cacatua galerita</t>
  </si>
  <si>
    <t>Tuck 1 [card] from your hand behind this bird. If you do, all players gain 1 [nectar] from the supply.</t>
  </si>
  <si>
    <t>Superb Lyrebird</t>
  </si>
  <si>
    <t>Menura novaehollandiae</t>
  </si>
  <si>
    <t>Copy a brown power on one bird in the [forest] of the player to your right.</t>
  </si>
  <si>
    <t>Tawny Frogmouth</t>
  </si>
  <si>
    <t>Podargus strigoides</t>
  </si>
  <si>
    <t>Reset the birdfeeder. Cache 1 [invertebrate] or 1 [rodent] from the birdfeeder (if available) on this bird.</t>
  </si>
  <si>
    <t>Tūī</t>
  </si>
  <si>
    <t>Prosthemadera novaeseelandiae</t>
  </si>
  <si>
    <t>Copy a brown power on one bird in the [forest] of the player to your left.</t>
  </si>
  <si>
    <t>Wedge-Tailed Eagle</t>
  </si>
  <si>
    <t>Aquila audax</t>
  </si>
  <si>
    <t>Look at a [card] from the deck. If its wingspan is over 65cm, tuck it behind this bird and cache 1 [rodent] from the supply on this bird. If not, discard it.</t>
  </si>
  <si>
    <t>Welcome Swallow</t>
  </si>
  <si>
    <t>Hirundo neoxena</t>
  </si>
  <si>
    <t>Tuck 1 [card] from the deck behind each bird in this habitat, including this bird.</t>
  </si>
  <si>
    <t>White-Bellied Sea-Eagle</t>
  </si>
  <si>
    <t>Haliaeetus leucogaster</t>
  </si>
  <si>
    <t>Reset the birdfeeder. Gain 1 [fish] or 1 [rodent] from the birdfeeder, if there is one, and cache it on this bird.</t>
  </si>
  <si>
    <t>White-Breasted Woodswallow</t>
  </si>
  <si>
    <t>Artamus leucoryn</t>
  </si>
  <si>
    <t>Lay 1 [egg] on each bird in your [grassland], including this one.</t>
  </si>
  <si>
    <t>White-Faced Heron</t>
  </si>
  <si>
    <t>Egretta novaehollandiae</t>
  </si>
  <si>
    <t>Tucking</t>
  </si>
  <si>
    <t>Reset the birdfeeder and gain all [fish], if there are any. You may cache any or all of them on this bird.</t>
  </si>
  <si>
    <t>Willie-Wagtail</t>
  </si>
  <si>
    <t>Rhipidura leucophrys</t>
  </si>
  <si>
    <t>Draw 1 face-up [card] from the tray with a [bowl] or [star] nest. You may reset or refill the tray before doing so.</t>
  </si>
  <si>
    <t>Wrybill</t>
  </si>
  <si>
    <t>Anarhynchus frontalis</t>
  </si>
  <si>
    <t>Look through all discarded bonus cards. Keep 1 of them.</t>
  </si>
  <si>
    <t>Audouin's Gull</t>
  </si>
  <si>
    <t>Ichthyaetus audouinii</t>
  </si>
  <si>
    <t>Draw 2 [card] from the deck. Tuck 1 behind this bird and keep the other</t>
  </si>
  <si>
    <t>Black Redstart</t>
  </si>
  <si>
    <t>Phoenicurus ochruros</t>
  </si>
  <si>
    <t>Teal</t>
  </si>
  <si>
    <t>Choose a habitat with no [egg]. Lay 1 [egg] on each bird in that habitat.</t>
  </si>
  <si>
    <t>Black Woodpecker</t>
  </si>
  <si>
    <t>Dryocopus martius</t>
  </si>
  <si>
    <t>Gain all [invertebrate] that are in the birdfeeder.</t>
  </si>
  <si>
    <t>Black-Headed Gull</t>
  </si>
  <si>
    <t>Chroicocephalus ridibundus</t>
  </si>
  <si>
    <t>Steal 1 [wild] from another player's supply and add it to your own supply. They gain 1 [die] from the birdfeeder.</t>
  </si>
  <si>
    <t>Black-Tailed Godwit</t>
  </si>
  <si>
    <t>Limosa limosa</t>
  </si>
  <si>
    <t>Draw 1 new bonus card. Then draw 3 [card] and keep 1 of them.</t>
  </si>
  <si>
    <t>Black-Throated Diver</t>
  </si>
  <si>
    <t>Gavia arctica</t>
  </si>
  <si>
    <t>Discard all remaining face-up [card] and refill the tray. If you do, draw 1 of the new face-up [card].</t>
  </si>
  <si>
    <t>Bluethroat</t>
  </si>
  <si>
    <t>Luscinia svecica</t>
  </si>
  <si>
    <t>Choose a food type. All players gain 1 of that food from the supply.</t>
  </si>
  <si>
    <t>Bonelli's Eagle</t>
  </si>
  <si>
    <t>Aquila fasciata</t>
  </si>
  <si>
    <t>For each [rodent] in this bird's cost, you may pay 1 [card] from your hand instead. If you do, tuck the paid [card] behind this card.</t>
  </si>
  <si>
    <t>Bullfinch</t>
  </si>
  <si>
    <t>Pyrrhula pyrrhula</t>
  </si>
  <si>
    <t>Reset the birdfeeder. If you do, gain 1 [seed] or [fruit] from the birdfeeder after resetting.</t>
  </si>
  <si>
    <t>Carrion Crow</t>
  </si>
  <si>
    <t>Corvus corone</t>
  </si>
  <si>
    <t>Choose any 1 player (including yourself). Cache 1 [rodent] from the supply on this bird for each [predator] that player has.</t>
  </si>
  <si>
    <t>Cetti's Warbler</t>
  </si>
  <si>
    <t>Cettia cetti</t>
  </si>
  <si>
    <t>This bird counts double toward the end-of-round goal, if it qualifies for the goal.</t>
  </si>
  <si>
    <t>Coal Tit</t>
  </si>
  <si>
    <t>Periparus ater</t>
  </si>
  <si>
    <t>Gain 1 [seed] from the supply and cache it on this card. At any time, you may spend [seed] cached on this card.</t>
  </si>
  <si>
    <t>Common Blackbird</t>
  </si>
  <si>
    <t>Turdus merula</t>
  </si>
  <si>
    <t>Place this bird sideways, so that it covers 2 [forest] spaces. Pay the lower egg cost.</t>
  </si>
  <si>
    <t>Common Buzzard</t>
  </si>
  <si>
    <t>Buteo buteo</t>
  </si>
  <si>
    <t>Instead of paying any costs, you may play this bird on top of another bird on your player mat. Discard any eggs and food from that bird. It becomes a tucked card.</t>
  </si>
  <si>
    <t>Common Chaffinch</t>
  </si>
  <si>
    <t>Fringilla coelebs</t>
  </si>
  <si>
    <t>Choose 1-5 birds in this habitat. Tuck 1 [card] from your hand behind each.</t>
  </si>
  <si>
    <t>Common Chiffchaff</t>
  </si>
  <si>
    <t>Phylloscopus collybita</t>
  </si>
  <si>
    <t>Common Cuckoo</t>
  </si>
  <si>
    <t>Cuculus canorus</t>
  </si>
  <si>
    <t>When another player takes the "lay eggs" action, this bird lays 1 [egg] on another bird with a [bowl] or [ground] nest.</t>
  </si>
  <si>
    <t>Common Goldeneye</t>
  </si>
  <si>
    <t>Bucephala clangula</t>
  </si>
  <si>
    <t>Lay 1 [egg] on this bird for each other bird with a [cavity] nest that you have.</t>
  </si>
  <si>
    <t>Common Kingfisher</t>
  </si>
  <si>
    <t>Alcedo atthis</t>
  </si>
  <si>
    <t>Steal 1 [fish] from another player's supply and cache it on this bird. They gain 1 [die] from the birdfeeder.</t>
  </si>
  <si>
    <t>Common Little Bittern</t>
  </si>
  <si>
    <t>Ixobrychus minutus</t>
  </si>
  <si>
    <t>Gain 1 face-up [card] that can live in [grassland].</t>
  </si>
  <si>
    <t>Common Moorhen</t>
  </si>
  <si>
    <t>Gallinula chloropus</t>
  </si>
  <si>
    <t>Discard 1 [wild] from your supply. If you do, play another bird in your [wetland]. Pay its normal food and egg cost.</t>
  </si>
  <si>
    <t>Common Nightingale</t>
  </si>
  <si>
    <t>Luscinia megarhynchos</t>
  </si>
  <si>
    <t>Common Starling</t>
  </si>
  <si>
    <t>Sturnus vulgaris</t>
  </si>
  <si>
    <t>Discard up to 5 [wild] from your supply. For each, tuck 1 [card] from the deck behind this bird.</t>
  </si>
  <si>
    <t>Common Swift</t>
  </si>
  <si>
    <t>Apus apus</t>
  </si>
  <si>
    <t>Discard up to 5 [invertebrate] from your supply. For each, tuck 1 [card] from the deck behind this bird.</t>
  </si>
  <si>
    <t>Corsican Nuthatch</t>
  </si>
  <si>
    <t>Sitta whiteheadi</t>
  </si>
  <si>
    <t>Draw 1 new bonus card. Then gain 1 [die] from the birdfeeder.</t>
  </si>
  <si>
    <t>Dunnock</t>
  </si>
  <si>
    <t>Prunella modularis</t>
  </si>
  <si>
    <t>Choose 1 other player. For each action cube on their [grassland], lay 1 [egg] on this bird.</t>
  </si>
  <si>
    <t>Eastern Imperial Eagle</t>
  </si>
  <si>
    <t>Aquila heliaca</t>
  </si>
  <si>
    <t>Eleonora's Falcon</t>
  </si>
  <si>
    <t>Falco eleonorae</t>
  </si>
  <si>
    <t>Roll all dice not in the birdfeeder. If any are [rodent], place 1 [egg] on this card.</t>
  </si>
  <si>
    <t>Eurasian Collared-Dove</t>
  </si>
  <si>
    <t>Streptopelia decaocto</t>
  </si>
  <si>
    <t>Eurasian Golden Oriole</t>
  </si>
  <si>
    <t>Oriolus oriolus</t>
  </si>
  <si>
    <t>When another player takes the "gain food" action, gain 1 [invertebrate] or [fruit] from the birdfeeder at the end of their turn.</t>
  </si>
  <si>
    <t>Eurasian Green Woodpecker</t>
  </si>
  <si>
    <t>Picus viridis</t>
  </si>
  <si>
    <t>Eurasian Hobby</t>
  </si>
  <si>
    <t>Falco subbuteo</t>
  </si>
  <si>
    <t>Eurasian Jay</t>
  </si>
  <si>
    <t>Garrulus glandarius</t>
  </si>
  <si>
    <t>Steal 1 [seed] from another player's supply and cache it on this bird. They gain 1 [die] from the birdfeeder.</t>
  </si>
  <si>
    <t>Eurasian Magpie</t>
  </si>
  <si>
    <t>Pica pica</t>
  </si>
  <si>
    <t>Choose 1 other player. For each action cube in their [grassland], cache 1 [wild] from the supply on any of your birds.</t>
  </si>
  <si>
    <t>Eurasian Nutcracker</t>
  </si>
  <si>
    <t>Nucifraga caryocatactes</t>
  </si>
  <si>
    <t>Choose 1-5 birds in your [forest]. Cache 1 [seed] from your supply on each.</t>
  </si>
  <si>
    <t>Eurasian Nuthatch</t>
  </si>
  <si>
    <t>Sitta europaea</t>
  </si>
  <si>
    <t>Eurasian Sparrowhawk</t>
  </si>
  <si>
    <t>Accipiter nisus</t>
  </si>
  <si>
    <t>Eurasian Tree Sparrow</t>
  </si>
  <si>
    <t>Passer montanus</t>
  </si>
  <si>
    <t>When another player takes the "gain food" action, gain 1 [seed] from the birdfeeder at the end of their turn.</t>
  </si>
  <si>
    <t>European Bee-Eater</t>
  </si>
  <si>
    <t>Merops apiaster</t>
  </si>
  <si>
    <t>Reset the birdfeeder. If you do, gain 1 [invertebrate] from the birdfeeder after resetting.</t>
  </si>
  <si>
    <t>European Goldfinch</t>
  </si>
  <si>
    <t>Carduelis carduelis</t>
  </si>
  <si>
    <t>When another player tucks a [card] for any reason, tuck 1 [card] from the deck behind this bird.</t>
  </si>
  <si>
    <t>European Honey Buzzard</t>
  </si>
  <si>
    <t>Pernis apivorus</t>
  </si>
  <si>
    <t>Reset the birdfeeder. If you do, gain all [invertebrate] in the birdfeeder after resetting.</t>
  </si>
  <si>
    <t>European Robin</t>
  </si>
  <si>
    <t>Erithacus rubecula</t>
  </si>
  <si>
    <t>From the supply, gain 1 food of a type you already gained this turn.</t>
  </si>
  <si>
    <t>European Roller</t>
  </si>
  <si>
    <t>Coracias garrulus</t>
  </si>
  <si>
    <t>Place this bird sideways, so that it covers 2 [grassland] spaces. Pay the lower egg cost.</t>
  </si>
  <si>
    <t>European Turtle Dove</t>
  </si>
  <si>
    <t>Streptopelia turtur</t>
  </si>
  <si>
    <t>Draw 1 new bonus card. Then gain 1 [die] from the birdfeeder, lay 1 [egg] on any bird, or draw 1 [card].</t>
  </si>
  <si>
    <t>Goldcrest</t>
  </si>
  <si>
    <t>Regulus regulus</t>
  </si>
  <si>
    <t>Discard 1 [card] from your hand. If you do, play another bird in your [forest]. Pay its normal food and egg cost.</t>
  </si>
  <si>
    <t>Great Crested Grebe</t>
  </si>
  <si>
    <t>Podiceps cristatus</t>
  </si>
  <si>
    <t>Draw 1 [card] for each empty card slot in this row. At the end of your turn, keep 1 and discard the rest.</t>
  </si>
  <si>
    <t>Great Tit</t>
  </si>
  <si>
    <t>Parus major</t>
  </si>
  <si>
    <t>Reset the birdfeeder. If you do, gain 1 [die] from the birdfeeder after resetting.</t>
  </si>
  <si>
    <t>Greater Flamingo</t>
  </si>
  <si>
    <t>Phoenicopterus roseus</t>
  </si>
  <si>
    <t>Choose 1 other player. For each action cube on their [wetland], tuck 1 [card] from your hand behind this bird, then draw an equal number of [card].</t>
  </si>
  <si>
    <t>Grey Heron</t>
  </si>
  <si>
    <t>Ardea cinerea</t>
  </si>
  <si>
    <t>Place this bird sideways, so that it covers 2 [wetland] spaces. Pay the lower egg cost.</t>
  </si>
  <si>
    <t>Greylag Goose</t>
  </si>
  <si>
    <t>Anser anser</t>
  </si>
  <si>
    <t>Griffon Vulture</t>
  </si>
  <si>
    <t>Gyps fulvus</t>
  </si>
  <si>
    <t>Hawfinch</t>
  </si>
  <si>
    <t>Coccothraustes coccothraustes</t>
  </si>
  <si>
    <t>Reset the birdfeeder. If you do, gain 1 [seed] from the birdfeeder after resetting.</t>
  </si>
  <si>
    <t>Hooded Crow</t>
  </si>
  <si>
    <t>Corvus cornix</t>
  </si>
  <si>
    <t>Choose 1 other player. For each action cube on their [grassland], tuck 1 [card] from your hand behind this bird, then draw an equal number of [card].</t>
  </si>
  <si>
    <t>House Sparrow</t>
  </si>
  <si>
    <t>Passer domesticus</t>
  </si>
  <si>
    <t>Discard up to 5 [seed] from your supply. For each, tuck 1 [card] from the deck behind this bird.</t>
  </si>
  <si>
    <t>Lesser Whitethroat</t>
  </si>
  <si>
    <t>Sylvia curruca</t>
  </si>
  <si>
    <t>Little Bustard</t>
  </si>
  <si>
    <t>Tetrax tetrax</t>
  </si>
  <si>
    <t>Draw 1 new bonus card. Then gain 1 [card] or lay 1 [egg] on any bird.</t>
  </si>
  <si>
    <t>Little Owl</t>
  </si>
  <si>
    <t>Athene noctua</t>
  </si>
  <si>
    <t>Steal 1 [rodent] from another player's supply and cache it on this bird. They gain 1 [die] from the birdfeeder.</t>
  </si>
  <si>
    <t>Long-Tailed Tit</t>
  </si>
  <si>
    <t>Aegithalos caudatus</t>
  </si>
  <si>
    <t>Moltoni's Warbler</t>
  </si>
  <si>
    <t>Sylvia subalpina</t>
  </si>
  <si>
    <t>If you used all 4 types of actions this round, play another bird. Pay its normal food and egg cost.</t>
  </si>
  <si>
    <t>Montagu's Harrier</t>
  </si>
  <si>
    <t>Circus pygargus</t>
  </si>
  <si>
    <t>Mute Swan</t>
  </si>
  <si>
    <t>Cygnus olor</t>
  </si>
  <si>
    <t>Choose 1-3 birds in your [wetland]. Tuck 1 [card] from your hand behind each. If you tuck at least 1 card, draw 1 [card].</t>
  </si>
  <si>
    <t>Northern Gannet</t>
  </si>
  <si>
    <t>Morus bassanus</t>
  </si>
  <si>
    <t>Roll all dice not in birdfeeder. If any are a [fish], gain that many [fish] from the supply and cache them on this bird.</t>
  </si>
  <si>
    <t>Northern Goshawk</t>
  </si>
  <si>
    <t>Accipiter gentilis</t>
  </si>
  <si>
    <t>Parrot Crossbill</t>
  </si>
  <si>
    <t>Loxia pytyopsittacus</t>
  </si>
  <si>
    <t>Remove any 1 [die] from the birdfeeder, then gain 1 [seed] from the supply.</t>
  </si>
  <si>
    <t>Red Kite</t>
  </si>
  <si>
    <t>Milvus milvus</t>
  </si>
  <si>
    <t>Red Knot</t>
  </si>
  <si>
    <t>Calidris canutus</t>
  </si>
  <si>
    <t>Red-Backed Shrike</t>
  </si>
  <si>
    <t>Lanius collurio</t>
  </si>
  <si>
    <t>Steal 1 [invertebrate] from another player's supply and cache it on this bird. They gain 1 [die] from the birdfeeder.</t>
  </si>
  <si>
    <t>Red-Legged Partridge</t>
  </si>
  <si>
    <t>Alectoris rufa</t>
  </si>
  <si>
    <t>Lay 1 [egg] on each bird in this column, including this one.</t>
  </si>
  <si>
    <t>Ruff</t>
  </si>
  <si>
    <t>Calidris pugnax</t>
  </si>
  <si>
    <t>Tuck up to 3 [card] from your hand behind this bird. Draw 1 [card] for each card you tucked.</t>
  </si>
  <si>
    <t>Savi's Warbler</t>
  </si>
  <si>
    <t>Locustella luscinioides</t>
  </si>
  <si>
    <t>Draw 2 [card]. All other players draw 1 [card] from the deck.</t>
  </si>
  <si>
    <t>Short-Toed Treecreeper</t>
  </si>
  <si>
    <t>Certhia brachydactyla</t>
  </si>
  <si>
    <t>Discard 1 [egg] from any bird. If you do, play another bird in your [forest]. Pay its normal food and egg cost.</t>
  </si>
  <si>
    <t>Snow Bunting</t>
  </si>
  <si>
    <t>Plectrophenax nivalis</t>
  </si>
  <si>
    <t>When another player tucks a [card] for any reason, tuck 1 [card] from your hand behind this bird, then draw 1 [card] at the end of their turn.</t>
  </si>
  <si>
    <t>Snowy Owl</t>
  </si>
  <si>
    <t>Bubo scandiacus</t>
  </si>
  <si>
    <t>Squacco Heron</t>
  </si>
  <si>
    <t>Ardeola ralloides</t>
  </si>
  <si>
    <t>Gain 1 face-up [card] that can live in [wetland].</t>
  </si>
  <si>
    <t>Thekla's Lark</t>
  </si>
  <si>
    <t>Galerida theklae</t>
  </si>
  <si>
    <t>Discard 1 [seed] from your supply. If you do, lay 2 [egg] on this bird.</t>
  </si>
  <si>
    <t>White Stork</t>
  </si>
  <si>
    <t>Ciconia ciconia</t>
  </si>
  <si>
    <t>White Wagtail</t>
  </si>
  <si>
    <t>Motacilla alba</t>
  </si>
  <si>
    <t>White-Backed Woodpecker</t>
  </si>
  <si>
    <t>Dendrocopos leucotos</t>
  </si>
  <si>
    <t>Gain 1 [die] from the birdfeeder.</t>
  </si>
  <si>
    <t>White-Throated Dipper</t>
  </si>
  <si>
    <t>Cinclus cinclus</t>
  </si>
  <si>
    <t>Wilson's Storm Petrel</t>
  </si>
  <si>
    <t>Oceanites oceanicus</t>
  </si>
  <si>
    <t>Yellowhammer</t>
  </si>
  <si>
    <t>Emberiza citrinella</t>
  </si>
  <si>
    <t>Acorn Woodpecker</t>
  </si>
  <si>
    <t>Melanerpes formicivorus</t>
  </si>
  <si>
    <t>originalcore</t>
  </si>
  <si>
    <t>Caching Food</t>
  </si>
  <si>
    <t>Gain 1 [seed] from the birdfeeder (if available). You may cache it on this card.</t>
  </si>
  <si>
    <t xml:space="preserve">American Avocet </t>
  </si>
  <si>
    <t>Recurvirostra americana</t>
  </si>
  <si>
    <t>When another player takes the "lay eggs" action, this bird lays 1 [egg] on another bird with a [ground] nest.</t>
  </si>
  <si>
    <t xml:space="preserve">American Bittern </t>
  </si>
  <si>
    <t>Botaurus lentiginosus</t>
  </si>
  <si>
    <t>Player(s) with the fewest [wetland] birds: draw 1 [card].</t>
  </si>
  <si>
    <t>American Coot</t>
  </si>
  <si>
    <t>Fulica americana</t>
  </si>
  <si>
    <t>Tuck a [card] from your hand behind this bird. If you do, draw 1 [card].</t>
  </si>
  <si>
    <t xml:space="preserve">American Crow </t>
  </si>
  <si>
    <t>Corvus brachyrhynchos</t>
  </si>
  <si>
    <t>Food from Supply</t>
  </si>
  <si>
    <t>Discard 1 [egg] from any of your other birds to gain 1 [wild] from the supply.</t>
  </si>
  <si>
    <t xml:space="preserve">American Goldfinch </t>
  </si>
  <si>
    <t>Spinus tristis</t>
  </si>
  <si>
    <t>Gain 3 [seed] from the supply.</t>
  </si>
  <si>
    <t xml:space="preserve">American Kestrel </t>
  </si>
  <si>
    <t>Falco sparverius</t>
  </si>
  <si>
    <t>Hunting/Fishing</t>
  </si>
  <si>
    <t>Roll all dice not in birdfeeder. If any are [rodent], gain 1 [rodent] and cache it on this card.</t>
  </si>
  <si>
    <t>American Oystercatcher</t>
  </si>
  <si>
    <t>Haemotopus palliatus</t>
  </si>
  <si>
    <t>Draw [card] equal to the number of players +1. Starting with you and proceeding clockwise, each player selects 1 of those cards and places it in their hand. You keep the extra card.</t>
  </si>
  <si>
    <t>American Redstart</t>
  </si>
  <si>
    <t>Setophaga ruticilla</t>
  </si>
  <si>
    <t>swiftstart</t>
  </si>
  <si>
    <t>Gain 1 [wild] from the birdfeeder.</t>
  </si>
  <si>
    <t>American Robin</t>
  </si>
  <si>
    <t>Turdus migratorius</t>
  </si>
  <si>
    <t xml:space="preserve">American White Pelican </t>
  </si>
  <si>
    <t>Pelecanus erythrorhynchos</t>
  </si>
  <si>
    <t>Discard a [fish] to tuck 2 [card] from the deck behind this bird.</t>
  </si>
  <si>
    <t>American Woodcock</t>
  </si>
  <si>
    <t>Scolopax minor</t>
  </si>
  <si>
    <t>Anhinga</t>
  </si>
  <si>
    <t>Anhinga anhinga</t>
  </si>
  <si>
    <t>Roll all dice not in birdfeeder. If any are [fish], gain 1 [fish] and cache it on this card.</t>
  </si>
  <si>
    <t xml:space="preserve">Anna's Hummingbird </t>
  </si>
  <si>
    <t>Calypte anna</t>
  </si>
  <si>
    <t>Food from Birdfeeder</t>
  </si>
  <si>
    <t>Each player gains 1 [die] from the birdfeeder, starting with the player of your choice.</t>
  </si>
  <si>
    <t xml:space="preserve">Ash-Throated Flycatcher </t>
  </si>
  <si>
    <t>Myiarchus cinerascens</t>
  </si>
  <si>
    <t>Lay 1 [egg] on each of your birds with a [cavity] nest.</t>
  </si>
  <si>
    <t>Atlantic Puffin</t>
  </si>
  <si>
    <t>Fratercula arctica</t>
  </si>
  <si>
    <t>Draw 2 new bonus cards and keep 1.</t>
  </si>
  <si>
    <t xml:space="preserve">Baird's Sparrow </t>
  </si>
  <si>
    <t>Ammodramus bairdii</t>
  </si>
  <si>
    <t>Lay 1 [egg] on any bird.</t>
  </si>
  <si>
    <t xml:space="preserve">Bald Eagle </t>
  </si>
  <si>
    <t>Haliaeetus leucocephalus</t>
  </si>
  <si>
    <t>Gain all [fish] that are in the birdfeeder.</t>
  </si>
  <si>
    <t xml:space="preserve">Baltimore Oriole </t>
  </si>
  <si>
    <t>Icterus galbula</t>
  </si>
  <si>
    <t>All players gain 1 [fruit] from the supply.</t>
  </si>
  <si>
    <t>Barn Owl</t>
  </si>
  <si>
    <t>Tyto alba</t>
  </si>
  <si>
    <t>Barn Swallow</t>
  </si>
  <si>
    <t>Hirundo rustica</t>
  </si>
  <si>
    <t>Barred Owl</t>
  </si>
  <si>
    <t>Strix varia</t>
  </si>
  <si>
    <t>Look at a [card] from the deck. If &lt;75cm, tuck it behind this bird. If not, discard it.</t>
  </si>
  <si>
    <t xml:space="preserve">Barrow's Goldeneye </t>
  </si>
  <si>
    <t>Bucephala islandica</t>
  </si>
  <si>
    <t>When another player takes the "lay eggs" action, this bird lays 1 [egg] on another bird with a [cavity] nest.</t>
  </si>
  <si>
    <t>Bell's Vireo</t>
  </si>
  <si>
    <t>Vireo bellii</t>
  </si>
  <si>
    <t xml:space="preserve">Belted Kingfisher </t>
  </si>
  <si>
    <t>Megaceryle alcyon</t>
  </si>
  <si>
    <t>When another player plays a [wetland] bird, gain 1 [fish] from the supply.</t>
  </si>
  <si>
    <t>Bewick's Wren</t>
  </si>
  <si>
    <t>Thryomanes bewickii</t>
  </si>
  <si>
    <t>If this bird is to the right of all other birds in its habitat, move it to another habitat.</t>
  </si>
  <si>
    <t xml:space="preserve">Black Skimmer </t>
  </si>
  <si>
    <t>Rynchops niger</t>
  </si>
  <si>
    <t>Black Tern</t>
  </si>
  <si>
    <t>Chlidonias niger</t>
  </si>
  <si>
    <t>Draw 1 [card]. If you do, discard 1 [card] from your hand at the end of your turn.</t>
  </si>
  <si>
    <t xml:space="preserve">Black Vulture </t>
  </si>
  <si>
    <t>Coragyps atratus</t>
  </si>
  <si>
    <t>When another player's predator succeeds, gain 1 [die] from the birdfeeder.</t>
  </si>
  <si>
    <t>Black-Bellied Whistling Duck</t>
  </si>
  <si>
    <t>Dendrocygna autumnalis</t>
  </si>
  <si>
    <t>Discard 1 [seed] to tuck 2 [card] from the deck behind this bird.</t>
  </si>
  <si>
    <t xml:space="preserve">Black-Billed Magpie </t>
  </si>
  <si>
    <t>Pica hudsonia</t>
  </si>
  <si>
    <t>Black-Chinned Hummingbird</t>
  </si>
  <si>
    <t>Archilochus alexandri</t>
  </si>
  <si>
    <t>All players gain a [fruit] from the supply.</t>
  </si>
  <si>
    <t xml:space="preserve">Black-Crowned Night-Heron </t>
  </si>
  <si>
    <t>Nycticorax nycticorax</t>
  </si>
  <si>
    <t xml:space="preserve">Black-Necked Stilt </t>
  </si>
  <si>
    <t>Himantopus mexicanus</t>
  </si>
  <si>
    <t>Draw 2 [card].</t>
  </si>
  <si>
    <t>Blue Grosbeak</t>
  </si>
  <si>
    <t>Passerina caerulea</t>
  </si>
  <si>
    <t>Blue Jay</t>
  </si>
  <si>
    <t>Cyanocitta cristata</t>
  </si>
  <si>
    <t xml:space="preserve">Blue-Gray Gnatcatcher </t>
  </si>
  <si>
    <t>Polioptila caerulea</t>
  </si>
  <si>
    <t>Gain 1 [invertebrate] from the supply.</t>
  </si>
  <si>
    <t>Blue-Winged Warbler</t>
  </si>
  <si>
    <t>Vermivora cyanoptera</t>
  </si>
  <si>
    <t>Bobolink</t>
  </si>
  <si>
    <t>Dolichonyx oryzivorus</t>
  </si>
  <si>
    <t>Lay 1 [egg] on each of your birds with a [ground] nest.</t>
  </si>
  <si>
    <t>Brant</t>
  </si>
  <si>
    <t>Branta bernicla</t>
  </si>
  <si>
    <t>Draw the 3 face-up [card] in the bird tray.</t>
  </si>
  <si>
    <t xml:space="preserve">Brewer's Blackbird </t>
  </si>
  <si>
    <t>Euphagus cyanocephalus</t>
  </si>
  <si>
    <t>Tuck a [card] from your hand behind this bird. If you do, also lay 1 [egg] on this bird.</t>
  </si>
  <si>
    <t>Broad-Winged Hawk</t>
  </si>
  <si>
    <t>Buteo platypterus</t>
  </si>
  <si>
    <t>Roll all dice not in birdfeeder. If any are a [rodent], gain 1 [rodent] and cache it on this card.</t>
  </si>
  <si>
    <t xml:space="preserve">Bronzed Cowbird </t>
  </si>
  <si>
    <t>Molothrus aeneus</t>
  </si>
  <si>
    <t>When another player takes the "lay eggs" action, this bird lays 1 [egg] on another bird with a [bowl] nest.</t>
  </si>
  <si>
    <t>Brown Pelican</t>
  </si>
  <si>
    <t>Pelecanus occidentalis</t>
  </si>
  <si>
    <t>Gain 3 [fish] from the supply.</t>
  </si>
  <si>
    <t xml:space="preserve">Brown-Headed Cowbird </t>
  </si>
  <si>
    <t>Molothrus ater</t>
  </si>
  <si>
    <t xml:space="preserve">Burrowing Owl </t>
  </si>
  <si>
    <t>Athene cunicularia</t>
  </si>
  <si>
    <t>Bushtit</t>
  </si>
  <si>
    <t>Psaltriparus minimus</t>
  </si>
  <si>
    <t>California Condor</t>
  </si>
  <si>
    <t>Gymnogyps californianus</t>
  </si>
  <si>
    <t xml:space="preserve">California Quail </t>
  </si>
  <si>
    <t>Callipepla californica</t>
  </si>
  <si>
    <t>Lay 1 [egg] on this bird.</t>
  </si>
  <si>
    <t xml:space="preserve">Canada Goose </t>
  </si>
  <si>
    <t>Branta canadensis</t>
  </si>
  <si>
    <t>Canvasback</t>
  </si>
  <si>
    <t>Aythya valisineria</t>
  </si>
  <si>
    <t>All players draw 1 [card] from the deck.</t>
  </si>
  <si>
    <t xml:space="preserve">Carolina Chickadee </t>
  </si>
  <si>
    <t>Poecile carolinensis</t>
  </si>
  <si>
    <t>Gain 1 [seed] from the supply and cache it on this card.</t>
  </si>
  <si>
    <t>Carolina Wren</t>
  </si>
  <si>
    <t>Thryothorus ludovicianus</t>
  </si>
  <si>
    <t>Cassin's Finch</t>
  </si>
  <si>
    <t>Haemorhous cassinii</t>
  </si>
  <si>
    <t xml:space="preserve">Cassin's Sparrow </t>
  </si>
  <si>
    <t>Peucaea cassinii</t>
  </si>
  <si>
    <t>Cedar Waxwing</t>
  </si>
  <si>
    <t>Bombycilla cedrorum</t>
  </si>
  <si>
    <t>Tuck a [card] from your hand behind this bird. If you do, gain 1 [fruit] from the supply.</t>
  </si>
  <si>
    <t xml:space="preserve">Cerulean Warbler </t>
  </si>
  <si>
    <t>Setophaga cerulea</t>
  </si>
  <si>
    <t xml:space="preserve">Chestnut-Collared Longspur </t>
  </si>
  <si>
    <t>Calcarius ornatus</t>
  </si>
  <si>
    <t>Chihuahuan Raven</t>
  </si>
  <si>
    <t>Corvus cryptoleucus</t>
  </si>
  <si>
    <t>Discard 1 [egg] from any of your other birds to gain 2 [wild] from the supply.</t>
  </si>
  <si>
    <t>Chimney Swift</t>
  </si>
  <si>
    <t>Chaetura pelagica</t>
  </si>
  <si>
    <t xml:space="preserve">Chipping Sparrow </t>
  </si>
  <si>
    <t>Spizella passerina</t>
  </si>
  <si>
    <t xml:space="preserve">Clark's Grebe </t>
  </si>
  <si>
    <t>Aechmophorus clarkii</t>
  </si>
  <si>
    <t xml:space="preserve">Clark's Nutcracker </t>
  </si>
  <si>
    <t>Nucifraga columbiana</t>
  </si>
  <si>
    <t xml:space="preserve">Common Grackle </t>
  </si>
  <si>
    <t>Quiscalus quiscula</t>
  </si>
  <si>
    <t>Common Loon</t>
  </si>
  <si>
    <t>Gavia immer</t>
  </si>
  <si>
    <t xml:space="preserve">Common Merganser </t>
  </si>
  <si>
    <t>Mergus merganser</t>
  </si>
  <si>
    <t xml:space="preserve">Common Nighthawk </t>
  </si>
  <si>
    <t>Chordeiles minor</t>
  </si>
  <si>
    <t>Common Raven</t>
  </si>
  <si>
    <t>Corvus corax</t>
  </si>
  <si>
    <t xml:space="preserve">Common Yellowthroat </t>
  </si>
  <si>
    <t>Geothylypis trichas</t>
  </si>
  <si>
    <t>Draw 2 [card]. If you do, discard 1 [card] from your hand at the end of your turn.</t>
  </si>
  <si>
    <t xml:space="preserve">Cooper's Hawk </t>
  </si>
  <si>
    <t>Accipiter cooperii</t>
  </si>
  <si>
    <t>Dark-Eyed Junco</t>
  </si>
  <si>
    <t>Junco hyemalis</t>
  </si>
  <si>
    <t>Tuck a [card] from your hand behind this bird. If you do, gain 1 [seed] from the supply.</t>
  </si>
  <si>
    <t>Dickcissel</t>
  </si>
  <si>
    <t>Spiza americana</t>
  </si>
  <si>
    <t xml:space="preserve">Double-Crested Cormorant </t>
  </si>
  <si>
    <t>Phalacrocorax auritus</t>
  </si>
  <si>
    <t>Discard [fish] to tuck 2 [card] from the deck behind this bird.</t>
  </si>
  <si>
    <t xml:space="preserve">Downy Woodpecker </t>
  </si>
  <si>
    <t>Picoides pubescens</t>
  </si>
  <si>
    <t>Play a second bird in your [forest]. Pay its normal cost.</t>
  </si>
  <si>
    <t>Eastern Bluebird</t>
  </si>
  <si>
    <t>Sialia sialis</t>
  </si>
  <si>
    <t>Play a second bird in your [grassland]. Pay its normal cost.</t>
  </si>
  <si>
    <t>Eastern Kingbird</t>
  </si>
  <si>
    <t>Tyrannus tyrannus</t>
  </si>
  <si>
    <t>When another player plays a [forest] bird, gain 1 [invertebrate] from the supply.</t>
  </si>
  <si>
    <t xml:space="preserve">Eastern Phoebe </t>
  </si>
  <si>
    <t>Sayornis phoebe</t>
  </si>
  <si>
    <t>All players gain 1 [invertebrate] from the supply.</t>
  </si>
  <si>
    <t xml:space="preserve">Eastern Screech Owl </t>
  </si>
  <si>
    <t>Megascops asio</t>
  </si>
  <si>
    <t xml:space="preserve">Ferruginous Hawk </t>
  </si>
  <si>
    <t>Buteo regalis</t>
  </si>
  <si>
    <t>Fish Crow</t>
  </si>
  <si>
    <t>Corvus ossifragus</t>
  </si>
  <si>
    <t xml:space="preserve">Forster's Tern </t>
  </si>
  <si>
    <t>Sterna forsteri</t>
  </si>
  <si>
    <t xml:space="preserve">Franklin's Gull </t>
  </si>
  <si>
    <t>Leucophaeus pipixcan</t>
  </si>
  <si>
    <t>Discard 1 [egg] to draw 2 [card].</t>
  </si>
  <si>
    <t>Golden Eagle</t>
  </si>
  <si>
    <t>Aquila chrysaetos</t>
  </si>
  <si>
    <t>Look at a [card] from the deck. If &lt;100cm, tuck it behind this bird. If not, discard it.</t>
  </si>
  <si>
    <t xml:space="preserve">Grasshopper Sparrow </t>
  </si>
  <si>
    <t>Ammodramus savannarum</t>
  </si>
  <si>
    <t>Gray Catbird</t>
  </si>
  <si>
    <t>Dumetella carolinensis</t>
  </si>
  <si>
    <t>Repeat a brown power on one other bird in this habitat.</t>
  </si>
  <si>
    <t>Great Blue Heron</t>
  </si>
  <si>
    <t>Ardea herodias</t>
  </si>
  <si>
    <t>Play a second bird in your [wetland]. Pay its normal cost.</t>
  </si>
  <si>
    <t xml:space="preserve">Great Crested Flycatcher </t>
  </si>
  <si>
    <t>Myiarchus crinitus</t>
  </si>
  <si>
    <t>Gain 1 [invertebrate] from the birdfeeder, if there is one.</t>
  </si>
  <si>
    <t>Great Egret</t>
  </si>
  <si>
    <t>Ardea alba</t>
  </si>
  <si>
    <t xml:space="preserve">Great Horned Owl </t>
  </si>
  <si>
    <t>Bubo virginianus</t>
  </si>
  <si>
    <t xml:space="preserve">Greater Prairie Chicken </t>
  </si>
  <si>
    <t>Tympanuchus cupido</t>
  </si>
  <si>
    <t xml:space="preserve">Greater Roadrunner </t>
  </si>
  <si>
    <t>Geococcyx californianus</t>
  </si>
  <si>
    <t>Look at a [card] from the deck. If &lt;50cm, tuck it behind this bird. If not, discard it.</t>
  </si>
  <si>
    <t>Green Heron</t>
  </si>
  <si>
    <t>Butorides virescens</t>
  </si>
  <si>
    <t>Trade 1 [wild] for any other [wild] from the supply.</t>
  </si>
  <si>
    <t>Hermit Thrush</t>
  </si>
  <si>
    <t>Catharus guttatus</t>
  </si>
  <si>
    <t>Player(s) with fewest [forest] birds gain 1 [die] from birdfeeder.</t>
  </si>
  <si>
    <t>Hooded Merganser</t>
  </si>
  <si>
    <t>Lophodytes cucullatus</t>
  </si>
  <si>
    <t>Repeat 1 [predator] power in this habitat.</t>
  </si>
  <si>
    <t>Hooded Warbler</t>
  </si>
  <si>
    <t>Setophaga citrina</t>
  </si>
  <si>
    <t>Horned Lark</t>
  </si>
  <si>
    <t>Eremophila alpestris</t>
  </si>
  <si>
    <t>When another player plays a [grassland] bird, tuck 1 [card] from your hand behind this bird.</t>
  </si>
  <si>
    <t>House Finch</t>
  </si>
  <si>
    <t>Haemorhous mexicanus</t>
  </si>
  <si>
    <t>House Wren</t>
  </si>
  <si>
    <t>Troglodytes aedon</t>
  </si>
  <si>
    <t>Play a second bird in your [grassland] or [forest]. Pay its normal cost.</t>
  </si>
  <si>
    <t>Inca Dove</t>
  </si>
  <si>
    <t>Columbina inca</t>
  </si>
  <si>
    <t>Lay 1 [egg] on each of your birds with a [platform] nest.</t>
  </si>
  <si>
    <t xml:space="preserve">Indigo Bunting </t>
  </si>
  <si>
    <t>Passerina cyanea</t>
  </si>
  <si>
    <t>Gain 1 [invertebrate] or [fruit] from the birdfeeder, if there is one.</t>
  </si>
  <si>
    <t xml:space="preserve">Juniper Titmouse </t>
  </si>
  <si>
    <t>Baeolophus ridgwayi</t>
  </si>
  <si>
    <t>Killdeer</t>
  </si>
  <si>
    <t>Charadrius vociferus</t>
  </si>
  <si>
    <t>King Rail</t>
  </si>
  <si>
    <t>Rallus elegans</t>
  </si>
  <si>
    <t xml:space="preserve">Lazuli Bunting </t>
  </si>
  <si>
    <t>Passerina amoena</t>
  </si>
  <si>
    <t>All players lay 1 [egg] on any 1 [bowl] bird. You may lay 1 [egg] on 1 additional [bowl] bird.</t>
  </si>
  <si>
    <t>Lincoln's Sparrow</t>
  </si>
  <si>
    <t>Melospiza lincolnii</t>
  </si>
  <si>
    <t>Loggerhead Shrike</t>
  </si>
  <si>
    <t>Lanius ludovicianus</t>
  </si>
  <si>
    <t>When another player takes the "gain food" action, if they gain any number of [rodent], also gain 1 [rodent] from the supply and cache it on this card.</t>
  </si>
  <si>
    <t>Mallard</t>
  </si>
  <si>
    <t>Anas platyrhynchos</t>
  </si>
  <si>
    <t>Draw 1 [card].</t>
  </si>
  <si>
    <t>Mississippi Kite</t>
  </si>
  <si>
    <t>Ictinia mississippiensis</t>
  </si>
  <si>
    <t xml:space="preserve">Mountain Bluebird </t>
  </si>
  <si>
    <t>Sialia currucoides</t>
  </si>
  <si>
    <t xml:space="preserve">Mountain Chickadee </t>
  </si>
  <si>
    <t>Poecile gambeli</t>
  </si>
  <si>
    <t xml:space="preserve">Mourning Dove </t>
  </si>
  <si>
    <t>Zenaida macroura</t>
  </si>
  <si>
    <t>Northern Bobwhite</t>
  </si>
  <si>
    <t>Colinus virginianus</t>
  </si>
  <si>
    <t xml:space="preserve">Northern Cardinal </t>
  </si>
  <si>
    <t>Cardinalis cardinalis</t>
  </si>
  <si>
    <t>Gain 1 [fruit] from the supply.</t>
  </si>
  <si>
    <t>Northern Flicker</t>
  </si>
  <si>
    <t>Colaptes auratus</t>
  </si>
  <si>
    <t xml:space="preserve">Northern Harrier </t>
  </si>
  <si>
    <t>Circus cyaneus</t>
  </si>
  <si>
    <t xml:space="preserve">Northern Mockingbird </t>
  </si>
  <si>
    <t>Mimus polyglottos</t>
  </si>
  <si>
    <t xml:space="preserve">Northern Shoveler </t>
  </si>
  <si>
    <t>Spatula clypeata</t>
  </si>
  <si>
    <t>Osprey</t>
  </si>
  <si>
    <t>Pandion haliaetus</t>
  </si>
  <si>
    <t>All players gain 1 [fish] from the supply.</t>
  </si>
  <si>
    <t xml:space="preserve">Painted Bunting </t>
  </si>
  <si>
    <t>Passerina ciris</t>
  </si>
  <si>
    <t>Painted Whitestart</t>
  </si>
  <si>
    <t>Myioborus pictus</t>
  </si>
  <si>
    <t xml:space="preserve">Peregrine Falcon </t>
  </si>
  <si>
    <t>Falco peregrinus</t>
  </si>
  <si>
    <t xml:space="preserve">Pied-Billed Grebe </t>
  </si>
  <si>
    <t>Podilymbus podiceps</t>
  </si>
  <si>
    <t xml:space="preserve">Pileated Woodpecker </t>
  </si>
  <si>
    <t>Dryocopus pileatus</t>
  </si>
  <si>
    <t>All players lay 1 [egg] on any 1 [cavity] bird. You may lay 1 [egg] on 1 additional [cavity] bird.</t>
  </si>
  <si>
    <t>Pine Siskin</t>
  </si>
  <si>
    <t>Spinus pinus</t>
  </si>
  <si>
    <t>Prothonotary Warbler</t>
  </si>
  <si>
    <t>Protonotaria citrea</t>
  </si>
  <si>
    <t xml:space="preserve">Purple Gallinule </t>
  </si>
  <si>
    <t>Porphyrio martinicus</t>
  </si>
  <si>
    <t>Purple Martin</t>
  </si>
  <si>
    <t>Progne subis</t>
  </si>
  <si>
    <t>Pygmy Nuthatch</t>
  </si>
  <si>
    <t>Sitta pygmaea</t>
  </si>
  <si>
    <t>Tuck a [card] from your hand behind this bird. If you do, gain 1 [invertebrate] or 1 [seed] from the supply.</t>
  </si>
  <si>
    <t>Red Crossbill</t>
  </si>
  <si>
    <t>Loxia curvirostra</t>
  </si>
  <si>
    <t>All players gain 1 [seed] from the supply.</t>
  </si>
  <si>
    <t xml:space="preserve">Red-Bellied Woodpecker </t>
  </si>
  <si>
    <t>Melanerpes carolinus</t>
  </si>
  <si>
    <t>Red-Breasted Merganser</t>
  </si>
  <si>
    <t>Mergus serrator</t>
  </si>
  <si>
    <t xml:space="preserve">Red-Breasted Nuthatch </t>
  </si>
  <si>
    <t>Sitta canadensis</t>
  </si>
  <si>
    <t xml:space="preserve">Red-Cockaded Woodpecker </t>
  </si>
  <si>
    <t>Picoides borealis</t>
  </si>
  <si>
    <t xml:space="preserve">Red-Eyed Vireo </t>
  </si>
  <si>
    <t>Vireo olivaceus</t>
  </si>
  <si>
    <t xml:space="preserve">Red-Headed Woodpecker </t>
  </si>
  <si>
    <t>Melanerpes erythrocephalus</t>
  </si>
  <si>
    <t xml:space="preserve">Red-Shouldered Hawk </t>
  </si>
  <si>
    <t>Buteo lineatus</t>
  </si>
  <si>
    <t xml:space="preserve">Red-Tailed Hawk </t>
  </si>
  <si>
    <t>Buteo jamaicensis</t>
  </si>
  <si>
    <t xml:space="preserve">Red-Winged Blackbird </t>
  </si>
  <si>
    <t>Agelaius phoeniceus</t>
  </si>
  <si>
    <t>Ring-Billed Gull</t>
  </si>
  <si>
    <t>Larus delawarensis</t>
  </si>
  <si>
    <t xml:space="preserve">Rose-Breasted Grosbeak </t>
  </si>
  <si>
    <t>Pheucticus ludovicianus</t>
  </si>
  <si>
    <t>Gain 1 [seed] or [fruit] from the birdfeeder, if there is one.</t>
  </si>
  <si>
    <t xml:space="preserve">Roseate Spoonbill </t>
  </si>
  <si>
    <t>Platalea ajaja</t>
  </si>
  <si>
    <t xml:space="preserve">Ruby-Crowned Kinglet </t>
  </si>
  <si>
    <t>Regulus calendula</t>
  </si>
  <si>
    <t>Ruby-Throated Hummingbird</t>
  </si>
  <si>
    <t>Archilochus colubris</t>
  </si>
  <si>
    <t>Ruddy Duck</t>
  </si>
  <si>
    <t>Oxyura jamaicensis</t>
  </si>
  <si>
    <t>Sandhill Crane</t>
  </si>
  <si>
    <t>Antigone canadensis</t>
  </si>
  <si>
    <t xml:space="preserve">Savannah Sparrow </t>
  </si>
  <si>
    <t>Passerculus sandwichensis</t>
  </si>
  <si>
    <t>Say's Phoebe</t>
  </si>
  <si>
    <t>Sayornis saya</t>
  </si>
  <si>
    <t>Lay 1 [egg] on each of your birds with a [bowl] nest.</t>
  </si>
  <si>
    <t>Scaled Quail</t>
  </si>
  <si>
    <t>Callipepla squamata</t>
  </si>
  <si>
    <t xml:space="preserve">Scissor-Tailed Flycatcher </t>
  </si>
  <si>
    <t>Tyrannus forficatus</t>
  </si>
  <si>
    <t xml:space="preserve">Snowy Egret </t>
  </si>
  <si>
    <t>Egretta thula</t>
  </si>
  <si>
    <t xml:space="preserve">Song Sparrow </t>
  </si>
  <si>
    <t>Melospiza melodia</t>
  </si>
  <si>
    <t>Spotted Owl</t>
  </si>
  <si>
    <t>Strix occidentalis</t>
  </si>
  <si>
    <t xml:space="preserve">Spotted Sandpiper </t>
  </si>
  <si>
    <t>Actitis macularius</t>
  </si>
  <si>
    <t xml:space="preserve">Spotted Towhee </t>
  </si>
  <si>
    <t>Pipilo maculatus</t>
  </si>
  <si>
    <t>Gain 1 [seed] from the supply.</t>
  </si>
  <si>
    <t>Sprague's Pipit</t>
  </si>
  <si>
    <t>Anthus spragueii</t>
  </si>
  <si>
    <t>Steller's Jay</t>
  </si>
  <si>
    <t>Cyanocitta stelleri</t>
  </si>
  <si>
    <t>Swainson's Hawk</t>
  </si>
  <si>
    <t>Buteo swainsoni</t>
  </si>
  <si>
    <t xml:space="preserve">Tree Swallow </t>
  </si>
  <si>
    <t>Tachycineta bicolor</t>
  </si>
  <si>
    <t>Trumpeter Swan</t>
  </si>
  <si>
    <t>Cygnus buccinator</t>
  </si>
  <si>
    <t>Tufted Titmouse</t>
  </si>
  <si>
    <t>Baeolophus bicolor</t>
  </si>
  <si>
    <t>Turkey Vulture</t>
  </si>
  <si>
    <t>Cathartes aura</t>
  </si>
  <si>
    <t>Vaux's Swift</t>
  </si>
  <si>
    <t>Chaetura vauxi</t>
  </si>
  <si>
    <t>Tuck a [card] from your hand behind this bird. If you do, gain 1 [invertebrate] from the supply.</t>
  </si>
  <si>
    <t xml:space="preserve">Violet-Green Swallow </t>
  </si>
  <si>
    <t>Tachycineta thalassina</t>
  </si>
  <si>
    <t>Western Meadowlark</t>
  </si>
  <si>
    <t>Sturnella neglecta</t>
  </si>
  <si>
    <t>All players lay 1 [egg] on any 1 [ground] bird. You may lay 1 [egg] on 1 additional [ground] bird.</t>
  </si>
  <si>
    <t>Western Tanager</t>
  </si>
  <si>
    <t>Piranga ludoviciana</t>
  </si>
  <si>
    <t xml:space="preserve">White-Breasted Nuthatch </t>
  </si>
  <si>
    <t>Sitta carolinensis</t>
  </si>
  <si>
    <t xml:space="preserve">White-Crowned Sparrow </t>
  </si>
  <si>
    <t>Zonotrichia luecophrys</t>
  </si>
  <si>
    <t xml:space="preserve">White-Faced Ibis </t>
  </si>
  <si>
    <t>Plegadis chihi</t>
  </si>
  <si>
    <t>White-Throated Swift</t>
  </si>
  <si>
    <t>Aeronautes saxatalis</t>
  </si>
  <si>
    <t>Tuck a [card] from your hand behind this bird. If you do, lay 1 [egg] on any bird.</t>
  </si>
  <si>
    <t>Whooping Crane</t>
  </si>
  <si>
    <t>Grus americana</t>
  </si>
  <si>
    <t>Wild Turkey</t>
  </si>
  <si>
    <t>Meleagris gallopavo</t>
  </si>
  <si>
    <t>Willet</t>
  </si>
  <si>
    <t>Tringa semipalmata</t>
  </si>
  <si>
    <t>Wilson's Snipe</t>
  </si>
  <si>
    <t>Gallinago delicata</t>
  </si>
  <si>
    <t>Wood Duck</t>
  </si>
  <si>
    <t>Aix sponsa</t>
  </si>
  <si>
    <t>Wood Stork</t>
  </si>
  <si>
    <t>Mycteria americana</t>
  </si>
  <si>
    <t xml:space="preserve">Yellow-Bellied Sapsucker </t>
  </si>
  <si>
    <t>Sphyrapicus varius</t>
  </si>
  <si>
    <t>Yellow-Billed Cuckoo</t>
  </si>
  <si>
    <t>Coccyzus americanus</t>
  </si>
  <si>
    <t xml:space="preserve">Yellow-Breasted Chat </t>
  </si>
  <si>
    <t>Icteria virens</t>
  </si>
  <si>
    <t xml:space="preserve">Yellow-Headed Blackbird </t>
  </si>
  <si>
    <t>Xanthocephalus xanthocephalus</t>
  </si>
  <si>
    <t xml:space="preserve">Yellow-Rumped Warbler </t>
  </si>
  <si>
    <t>Setophaga coronata</t>
  </si>
  <si>
    <t>Haematopus palliatus</t>
  </si>
  <si>
    <t>Draw 2 [card] from the deck. Tuck 1 behind this bird and keep the other.</t>
  </si>
  <si>
    <t>Geothlypis trichas</t>
  </si>
  <si>
    <t>Kākāpо̄</t>
  </si>
  <si>
    <t>Choose 1 other player. you both gain 1 [nectar] from the supply.</t>
  </si>
  <si>
    <t>Look at a [card] from the deck. If &lt;75cm, tuck it under this bird. If not, discard it.</t>
  </si>
  <si>
    <t>Choose 1 other player. you both gain 1 [invertebrate] from the supply.</t>
  </si>
  <si>
    <t>Zonotrichia leucophrys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</si>
</sst>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164" applyNumberFormat="1" borderId="1" applyBorder="1" fontId="4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164" applyNumberFormat="1" borderId="1" applyBorder="1" fontId="7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164" applyNumberFormat="1" borderId="1" applyBorder="1" fontId="8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0" borderId="1" applyBorder="1" fontId="9" applyFont="1" fillId="0" applyAlignment="1">
      <alignment horizontal="left"/>
    </xf>
    <xf xfId="0" numFmtId="0" borderId="1" applyBorder="1" fontId="9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82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" width="21.719285714285714" customWidth="1" bestFit="1"/>
    <col min="2" max="2" style="3" width="13.576428571428572" customWidth="1" bestFit="1" hidden="1"/>
    <col min="3" max="3" style="17" width="13.576428571428572" customWidth="1" bestFit="1" hidden="1"/>
    <col min="4" max="4" style="17" width="5.433571428571429" customWidth="1" bestFit="1"/>
    <col min="5" max="5" style="29" width="13.576428571428572" customWidth="1" bestFit="1" hidden="1"/>
    <col min="6" max="6" style="29" width="61.005" customWidth="1" bestFit="1"/>
    <col min="7" max="7" style="17" width="2.862142857142857" customWidth="1" bestFit="1"/>
    <col min="8" max="8" style="17" width="2.862142857142857" customWidth="1" bestFit="1"/>
    <col min="9" max="9" style="17" width="3.1478571428571427" customWidth="1" bestFit="1"/>
    <col min="10" max="10" style="19" width="2.862142857142857" customWidth="1" bestFit="1"/>
    <col min="11" max="11" style="17" width="6.862142857142857" customWidth="1" bestFit="1"/>
    <col min="12" max="12" style="19" width="2.862142857142857" customWidth="1" bestFit="1"/>
    <col min="13" max="13" style="19" width="3.5764285714285715" customWidth="1" bestFit="1"/>
    <col min="14" max="14" style="17" width="2.862142857142857" customWidth="1" bestFit="1"/>
    <col min="15" max="15" style="17" width="2.862142857142857" customWidth="1" bestFit="1"/>
    <col min="16" max="16" style="17" width="2.862142857142857" customWidth="1" bestFit="1"/>
    <col min="17" max="17" style="19" width="11.147857142857141" customWidth="1" bestFit="1"/>
    <col min="18" max="18" style="19" width="12.290714285714287" customWidth="1" bestFit="1"/>
    <col min="19" max="19" style="19" width="13.862142857142858" customWidth="1" bestFit="1"/>
    <col min="20" max="20" style="19" width="14.005" customWidth="1" bestFit="1"/>
    <col min="21" max="21" style="19" width="11.719285714285713" customWidth="1" bestFit="1"/>
    <col min="22" max="22" style="19" width="13.862142857142858" customWidth="1" bestFit="1"/>
    <col min="23" max="23" style="19" width="14.576428571428572" customWidth="1" bestFit="1"/>
    <col min="24" max="24" style="17" width="18.290714285714284" customWidth="1" bestFit="1"/>
    <col min="25" max="25" style="17" width="19.433571428571426" customWidth="1" bestFit="1"/>
    <col min="26" max="26" style="19" width="2.862142857142857" customWidth="1" bestFit="1"/>
    <col min="27" max="27" style="17" width="2.862142857142857" customWidth="1" bestFit="1"/>
    <col min="28" max="28" style="17" width="2.862142857142857" customWidth="1" bestFit="1"/>
    <col min="29" max="29" style="17" width="2.862142857142857" customWidth="1" bestFit="1"/>
    <col min="30" max="30" style="17" width="2.862142857142857" customWidth="1" bestFit="1"/>
    <col min="31" max="31" style="35" width="2.862142857142857" customWidth="1" bestFit="1"/>
    <col min="32" max="32" style="35" width="2.862142857142857" customWidth="1" bestFit="1"/>
    <col min="33" max="33" style="35" width="2.862142857142857" customWidth="1" bestFit="1"/>
    <col min="34" max="34" style="35" width="2.862142857142857" customWidth="1" bestFit="1"/>
    <col min="35" max="35" style="35" width="2.862142857142857" customWidth="1" bestFit="1"/>
    <col min="36" max="36" style="35" width="2.862142857142857" customWidth="1" bestFit="1"/>
    <col min="37" max="37" style="35" width="2.862142857142857" customWidth="1" bestFit="1"/>
    <col min="38" max="38" style="35" width="2.862142857142857" customWidth="1" bestFit="1"/>
    <col min="39" max="39" style="35" width="2.862142857142857" customWidth="1" bestFit="1"/>
    <col min="40" max="40" style="35" width="2.862142857142857" customWidth="1" bestFit="1"/>
    <col min="41" max="41" style="35" width="2.862142857142857" customWidth="1" bestFit="1"/>
    <col min="42" max="42" style="35" width="2.862142857142857" customWidth="1" bestFit="1"/>
    <col min="43" max="43" style="35" width="2.862142857142857" customWidth="1" bestFit="1"/>
    <col min="44" max="44" style="35" width="2.862142857142857" customWidth="1" bestFit="1"/>
    <col min="45" max="45" style="35" width="2.862142857142857" customWidth="1" bestFit="1"/>
    <col min="46" max="46" style="35" width="2.862142857142857" customWidth="1" bestFit="1"/>
    <col min="47" max="47" style="35" width="2.862142857142857" customWidth="1" bestFit="1"/>
    <col min="48" max="48" style="35" width="2.862142857142857" customWidth="1" bestFit="1"/>
    <col min="49" max="49" style="35" width="2.862142857142857" customWidth="1" bestFit="1"/>
    <col min="50" max="50" style="35" width="2.862142857142857" customWidth="1" bestFit="1"/>
  </cols>
  <sheetData>
    <row x14ac:dyDescent="0.25" r="1" customHeight="1" ht="18.75">
      <c r="A1" s="20" t="s">
        <v>131</v>
      </c>
      <c r="B1" s="20" t="s">
        <v>132</v>
      </c>
      <c r="C1" s="20"/>
      <c r="D1" s="21" t="s">
        <v>133</v>
      </c>
      <c r="E1" s="20" t="s">
        <v>134</v>
      </c>
      <c r="F1" s="20" t="s">
        <v>135</v>
      </c>
      <c r="G1" s="21" t="s">
        <v>136</v>
      </c>
      <c r="H1" s="21" t="s">
        <v>137</v>
      </c>
      <c r="I1" s="21" t="s">
        <v>138</v>
      </c>
      <c r="J1" s="22" t="s">
        <v>139</v>
      </c>
      <c r="K1" s="21" t="s">
        <v>140</v>
      </c>
      <c r="L1" s="22" t="s">
        <v>141</v>
      </c>
      <c r="M1" s="22" t="s">
        <v>142</v>
      </c>
      <c r="N1" s="21" t="s">
        <v>143</v>
      </c>
      <c r="O1" s="21" t="s">
        <v>144</v>
      </c>
      <c r="P1" s="21" t="s">
        <v>145</v>
      </c>
      <c r="Q1" s="22" t="s">
        <v>146</v>
      </c>
      <c r="R1" s="22" t="s">
        <v>147</v>
      </c>
      <c r="S1" s="22" t="s">
        <v>149</v>
      </c>
      <c r="T1" s="22" t="s">
        <v>148</v>
      </c>
      <c r="U1" s="22" t="s">
        <v>150</v>
      </c>
      <c r="V1" s="22" t="s">
        <v>151</v>
      </c>
      <c r="W1" s="22" t="s">
        <v>152</v>
      </c>
      <c r="X1" s="21" t="s">
        <v>153</v>
      </c>
      <c r="Y1" s="21" t="s">
        <v>154</v>
      </c>
      <c r="Z1" s="22" t="s">
        <v>155</v>
      </c>
      <c r="AA1" s="21" t="s">
        <v>13</v>
      </c>
      <c r="AB1" s="21" t="s">
        <v>32</v>
      </c>
      <c r="AC1" s="21" t="s">
        <v>53</v>
      </c>
      <c r="AD1" s="21" t="s">
        <v>70</v>
      </c>
      <c r="AE1" s="30" t="s">
        <v>19</v>
      </c>
      <c r="AF1" s="30" t="s">
        <v>97</v>
      </c>
      <c r="AG1" s="30" t="s">
        <v>22</v>
      </c>
      <c r="AH1" s="30" t="s">
        <v>25</v>
      </c>
      <c r="AI1" s="30" t="s">
        <v>103</v>
      </c>
      <c r="AJ1" s="30" t="s">
        <v>39</v>
      </c>
      <c r="AK1" s="30" t="s">
        <v>43</v>
      </c>
      <c r="AL1" s="30" t="s">
        <v>45</v>
      </c>
      <c r="AM1" s="30" t="s">
        <v>48</v>
      </c>
      <c r="AN1" s="30" t="s">
        <v>50</v>
      </c>
      <c r="AO1" s="30" t="s">
        <v>56</v>
      </c>
      <c r="AP1" s="30" t="s">
        <v>59</v>
      </c>
      <c r="AQ1" s="30" t="s">
        <v>156</v>
      </c>
      <c r="AR1" s="30" t="s">
        <v>68</v>
      </c>
      <c r="AS1" s="30" t="s">
        <v>74</v>
      </c>
      <c r="AT1" s="30" t="s">
        <v>77</v>
      </c>
      <c r="AU1" s="30" t="s">
        <v>79</v>
      </c>
      <c r="AV1" s="30" t="s">
        <v>84</v>
      </c>
      <c r="AW1" s="30" t="s">
        <v>86</v>
      </c>
      <c r="AX1" s="30" t="s">
        <v>89</v>
      </c>
    </row>
    <row x14ac:dyDescent="0.25" r="2" customHeight="1" ht="18.75" hidden="1">
      <c r="A2" s="24"/>
      <c r="B2" s="24"/>
      <c r="C2" s="24"/>
      <c r="D2" s="26"/>
      <c r="E2" s="24"/>
      <c r="F2" s="24"/>
      <c r="G2" s="26"/>
      <c r="H2" s="26"/>
      <c r="I2" s="26"/>
      <c r="J2" s="33"/>
      <c r="K2" s="26"/>
      <c r="L2" s="33"/>
      <c r="M2" s="33"/>
      <c r="N2" s="26"/>
      <c r="O2" s="26"/>
      <c r="P2" s="26"/>
      <c r="Q2" s="33"/>
      <c r="R2" s="33"/>
      <c r="S2" s="33"/>
      <c r="T2" s="33"/>
      <c r="U2" s="33"/>
      <c r="V2" s="33"/>
      <c r="W2" s="33"/>
      <c r="X2" s="26"/>
      <c r="Y2" s="26"/>
      <c r="Z2" s="33"/>
      <c r="AA2" s="37"/>
      <c r="AB2" s="37"/>
      <c r="AC2" s="37"/>
      <c r="AD2" s="37"/>
      <c r="AE2" s="31">
        <v>0.42</v>
      </c>
      <c r="AF2" s="31">
        <v>0.31</v>
      </c>
      <c r="AG2" s="31">
        <v>0.15</v>
      </c>
      <c r="AH2" s="31">
        <v>0.44</v>
      </c>
      <c r="AI2" s="31">
        <v>0.29</v>
      </c>
      <c r="AJ2" s="31">
        <v>0.31</v>
      </c>
      <c r="AK2" s="31">
        <v>0.13</v>
      </c>
      <c r="AL2" s="31">
        <v>0.18</v>
      </c>
      <c r="AM2" s="31">
        <v>0.09</v>
      </c>
      <c r="AN2" s="31">
        <v>0.24</v>
      </c>
      <c r="AO2" s="31">
        <v>0.35</v>
      </c>
      <c r="AP2" s="31">
        <v>0.31</v>
      </c>
      <c r="AQ2" s="31">
        <v>0.16</v>
      </c>
      <c r="AR2" s="31">
        <v>0.35</v>
      </c>
      <c r="AS2" s="31">
        <v>0.31</v>
      </c>
      <c r="AT2" s="31">
        <v>0.19</v>
      </c>
      <c r="AU2" s="31">
        <v>0.15</v>
      </c>
      <c r="AV2" s="31">
        <v>0.22</v>
      </c>
      <c r="AW2" s="31">
        <v>0.26</v>
      </c>
      <c r="AX2" s="31">
        <v>0.31</v>
      </c>
    </row>
    <row x14ac:dyDescent="0.25" r="3" customHeight="1" ht="18.75" hidden="1">
      <c r="A3" s="24"/>
      <c r="B3" s="24"/>
      <c r="C3" s="24"/>
      <c r="D3" s="26"/>
      <c r="E3" s="24"/>
      <c r="F3" s="24"/>
      <c r="G3" s="26"/>
      <c r="H3" s="26"/>
      <c r="I3" s="26"/>
      <c r="J3" s="33"/>
      <c r="K3" s="26"/>
      <c r="L3" s="33"/>
      <c r="M3" s="33"/>
      <c r="N3" s="26"/>
      <c r="O3" s="26"/>
      <c r="P3" s="26"/>
      <c r="Q3" s="33"/>
      <c r="R3" s="33"/>
      <c r="S3" s="33"/>
      <c r="T3" s="33"/>
      <c r="U3" s="33"/>
      <c r="V3" s="33"/>
      <c r="W3" s="33"/>
      <c r="X3" s="26"/>
      <c r="Y3" s="26"/>
      <c r="Z3" s="33"/>
      <c r="AA3" s="34"/>
      <c r="AB3" s="34"/>
      <c r="AC3" s="34"/>
      <c r="AD3" s="34"/>
      <c r="AE3" s="32">
        <f>(261-(COUNTBLANK(AE$4:AE$203)+COUNTBLANK(AE$205:AE$265)))/261</f>
      </c>
      <c r="AF3" s="32">
        <f>(261-(COUNTBLANK(AF$4:AF$203)+COUNTBLANK(AF$205:AF$265)))/261</f>
      </c>
      <c r="AG3" s="32">
        <f>(261-(COUNTBLANK(AG$4:AG$203)+COUNTBLANK(AG$205:AG$265)))/261</f>
      </c>
      <c r="AH3" s="32">
        <f>(261-(COUNTBLANK(AH$4:AH$203)+COUNTBLANK(AH$205:AH$265)))/261</f>
      </c>
      <c r="AI3" s="32">
        <f>(261-(COUNTBLANK(AI$4:AI$203)+COUNTBLANK(AI$205:AI$265)))/261</f>
      </c>
      <c r="AJ3" s="32">
        <f>(261-(COUNTBLANK(AJ$4:AJ$203)+COUNTBLANK(AJ$205:AJ$265)))/261</f>
      </c>
      <c r="AK3" s="32">
        <f>(261-(COUNTBLANK(AK$4:AK$203)+COUNTBLANK(AK$205:AK$265)))/261</f>
      </c>
      <c r="AL3" s="32">
        <f>(261-(COUNTBLANK(AL$4:AL$203)+COUNTBLANK(AL$205:AL$265)))/261</f>
      </c>
      <c r="AM3" s="32">
        <f>(261-(COUNTBLANK(AM$4:AM$203)+COUNTBLANK(AM$205:AM$265)))/261</f>
      </c>
      <c r="AN3" s="32">
        <f>(261-(COUNTBLANK(AN$4:AN$203)+COUNTBLANK(AN$205:AN$265)))/261</f>
      </c>
      <c r="AO3" s="32">
        <f>(261-(COUNTBLANK(AO$4:AO$203)+COUNTBLANK(AO$205:AO$265)))/261</f>
      </c>
      <c r="AP3" s="32">
        <f>(261-(COUNTBLANK(AP$4:AP$203)+COUNTBLANK(AP$205:AP$265)))/261</f>
      </c>
      <c r="AQ3" s="32">
        <f>(261-(COUNTBLANK(AQ$4:AQ$203)+COUNTBLANK(AQ$205:AQ$265)))/261</f>
      </c>
      <c r="AR3" s="32">
        <f>(261-(COUNTBLANK(AR$4:AR$203)+COUNTBLANK(AR$205:AR$265)))/261</f>
      </c>
      <c r="AS3" s="32">
        <f>(261-(COUNTBLANK(AS$4:AS$203)+COUNTBLANK(AS$205:AS$265)))/261</f>
      </c>
      <c r="AT3" s="32">
        <f>(261-(COUNTBLANK(AT$4:AT$203)+COUNTBLANK(AT$205:AT$265)))/261</f>
      </c>
      <c r="AU3" s="32">
        <f>(261-(COUNTBLANK(AU$4:AU$203)+COUNTBLANK(AU$205:AU$265)))/261</f>
      </c>
      <c r="AV3" s="32">
        <f>(261-(COUNTBLANK(AV$4:AV$203)+COUNTBLANK(AV$205:AV$265)))/261</f>
      </c>
      <c r="AW3" s="32">
        <f>(261-(COUNTBLANK(AW$4:AW$203)+COUNTBLANK(AW$205:AW$265)))/261</f>
      </c>
      <c r="AX3" s="32">
        <f>(261-(COUNTBLANK(AX$4:AX$203)+COUNTBLANK(AX$205:AX$265)))/261</f>
      </c>
    </row>
    <row x14ac:dyDescent="0.25" r="4" customHeight="1" ht="21.75">
      <c r="A4" s="24" t="s">
        <v>163</v>
      </c>
      <c r="B4" s="1" t="s">
        <v>164</v>
      </c>
      <c r="C4" s="12" t="s">
        <v>116</v>
      </c>
      <c r="D4" s="12" t="s">
        <v>160</v>
      </c>
      <c r="E4" s="25"/>
      <c r="F4" s="25" t="s">
        <v>165</v>
      </c>
      <c r="G4" s="12"/>
      <c r="H4" s="12"/>
      <c r="I4" s="12" t="s">
        <v>15</v>
      </c>
      <c r="J4" s="14">
        <v>5</v>
      </c>
      <c r="K4" s="12" t="s">
        <v>166</v>
      </c>
      <c r="L4" s="14">
        <v>1</v>
      </c>
      <c r="M4" s="14">
        <v>190</v>
      </c>
      <c r="N4" s="12"/>
      <c r="O4" s="12"/>
      <c r="P4" s="12" t="s">
        <v>15</v>
      </c>
      <c r="Q4" s="14"/>
      <c r="R4" s="14"/>
      <c r="S4" s="14">
        <v>2</v>
      </c>
      <c r="T4" s="14"/>
      <c r="U4" s="14"/>
      <c r="V4" s="14"/>
      <c r="W4" s="14"/>
      <c r="X4" s="26"/>
      <c r="Y4" s="12"/>
      <c r="Z4" s="33"/>
      <c r="AA4" s="38"/>
      <c r="AB4" s="38"/>
      <c r="AC4" s="39" t="s">
        <v>15</v>
      </c>
      <c r="AD4" s="38"/>
      <c r="AE4" s="32">
        <f>if(J4&lt;4,"X","")</f>
      </c>
      <c r="AF4" s="32">
        <f>if(countblank(N4:P4)&lt;=1,"X","")</f>
      </c>
      <c r="AG4" s="32">
        <f>$H4</f>
      </c>
      <c r="AH4" s="32">
        <f>if($R4 &gt; 0, "X", "")</f>
      </c>
      <c r="AI4" s="32">
        <f>if(and(sum(Q4:W4) = 3, ISBLANK($X4)), "X", "")</f>
      </c>
      <c r="AJ4" s="32">
        <f>if(or($K4="ground", $K4="wild"), "X", "")</f>
      </c>
      <c r="AK4" s="32">
        <f>$G4</f>
      </c>
      <c r="AL4" s="32">
        <f>if($S4 &gt; 0, "X", "")</f>
      </c>
      <c r="AM4" s="32">
        <f>if(and($Q4 &gt; 0, isblank($W4), isblank($R4), isblank($T4), isblank($S4), isblank($U4)), "X", "")</f>
      </c>
      <c r="AN4" s="32">
        <f>if(and(not(isblank($N4)), isblank($O4), isblank($P4)), "X", "")</f>
      </c>
      <c r="AO4" s="32">
        <f>if(M4&gt;65,"X","")</f>
      </c>
      <c r="AP4" s="32">
        <f>if(or($K4="cavity", $K4="wild"), "X", "")</f>
      </c>
      <c r="AQ4" s="32">
        <f>if($W4 &gt; 0, "X", "")</f>
      </c>
      <c r="AR4" s="32">
        <f>if(M4&lt;=30,"X","")</f>
      </c>
      <c r="AS4" s="32">
        <f>if(or($K4="platform", $K4="wild"), "X", "")</f>
      </c>
      <c r="AT4" s="32">
        <f>if(and(not(isblank($O4)), isblank($P4), isblank($N4)), "X", "")</f>
      </c>
      <c r="AU4" s="32">
        <f>if($U4 &gt; 0, "X", "")</f>
      </c>
      <c r="AV4" s="32">
        <f>if($T4 &gt; 0, "X", "")</f>
      </c>
      <c r="AW4" s="32">
        <f>if(and(not(isblank($P4)), isblank($N4), isblank($O4)), "X", "")</f>
      </c>
      <c r="AX4" s="32">
        <f>if(or($K4="bowl", $K4="wild"), "X", "")</f>
      </c>
    </row>
    <row x14ac:dyDescent="0.25" r="5" customHeight="1" ht="21.75">
      <c r="A5" s="25" t="s">
        <v>683</v>
      </c>
      <c r="B5" s="25" t="s">
        <v>684</v>
      </c>
      <c r="C5" s="12" t="s">
        <v>685</v>
      </c>
      <c r="D5" s="12" t="s">
        <v>173</v>
      </c>
      <c r="E5" s="25" t="s">
        <v>686</v>
      </c>
      <c r="F5" s="25" t="s">
        <v>687</v>
      </c>
      <c r="G5" s="12"/>
      <c r="H5" s="12"/>
      <c r="I5" s="12"/>
      <c r="J5" s="14">
        <v>5</v>
      </c>
      <c r="K5" s="12" t="s">
        <v>188</v>
      </c>
      <c r="L5" s="14">
        <v>4</v>
      </c>
      <c r="M5" s="14">
        <v>46</v>
      </c>
      <c r="N5" s="12" t="s">
        <v>15</v>
      </c>
      <c r="O5" s="12"/>
      <c r="P5" s="12"/>
      <c r="Q5" s="14"/>
      <c r="R5" s="14">
        <v>3</v>
      </c>
      <c r="S5" s="14"/>
      <c r="T5" s="14"/>
      <c r="U5" s="14"/>
      <c r="V5" s="14"/>
      <c r="W5" s="14"/>
      <c r="X5" s="26"/>
      <c r="Y5" s="12"/>
      <c r="Z5" s="33">
        <f>if(ISBLANK($X5), sum(Q5:W5), 1)</f>
      </c>
      <c r="AA5" s="24"/>
      <c r="AB5" s="24"/>
      <c r="AC5" s="39"/>
      <c r="AD5" s="24"/>
      <c r="AE5" s="32">
        <f>if(J5&lt;4,"X","")</f>
      </c>
      <c r="AF5" s="32">
        <f>if(countblank(N5:P5)&lt;=1,"X","")</f>
      </c>
      <c r="AG5" s="32">
        <f>$H5</f>
      </c>
      <c r="AH5" s="32">
        <f>if($R5 &gt; 0, "X", "")</f>
      </c>
      <c r="AI5" s="32">
        <f>if(and(sum(Q5:W5) = 3, ISBLANK($X5)), "X", "")</f>
      </c>
      <c r="AJ5" s="32">
        <f>if(or($K5="ground", $K5="wild"), "X", "")</f>
      </c>
      <c r="AK5" s="32">
        <f>$G5</f>
      </c>
      <c r="AL5" s="32">
        <f>if($S5 &gt; 0, "X", "")</f>
      </c>
      <c r="AM5" s="32">
        <f>if(and($Q5 &gt; 0, isblank($W5), isblank($R5), isblank($T5), isblank($S5), isblank($U5)), "X", "")</f>
      </c>
      <c r="AN5" s="32">
        <f>if(and(not(isblank($N5)), isblank($O5), isblank($P5)), "X", "")</f>
      </c>
      <c r="AO5" s="32">
        <f>if(M5&gt;65,"X","")</f>
      </c>
      <c r="AP5" s="32">
        <f>if(or($K5="cavity", $K5="wild"), "X", "")</f>
      </c>
      <c r="AQ5" s="32">
        <f>if($W5 &gt; 0, "X", "")</f>
      </c>
      <c r="AR5" s="32">
        <f>if(M5&lt;=30,"X","")</f>
      </c>
      <c r="AS5" s="32">
        <f>if(or($K5="platform", $K5="wild"), "X", "")</f>
      </c>
      <c r="AT5" s="32">
        <f>if(and(not(isblank($O5)), isblank($P5), isblank($N5)), "X", "")</f>
      </c>
      <c r="AU5" s="32">
        <f>if($U5 &gt; 0, "X", "")</f>
      </c>
      <c r="AV5" s="32">
        <f>if($T5 &gt; 0, "X", "")</f>
      </c>
      <c r="AW5" s="32">
        <f>if(and(not(isblank($P5)), isblank($N5), isblank($O5)), "X", "")</f>
      </c>
      <c r="AX5" s="32">
        <f>if(or($K5="bowl", $K5="wild"), "X", "")</f>
      </c>
    </row>
    <row x14ac:dyDescent="0.25" r="6" customHeight="1" ht="21.75">
      <c r="A6" s="25" t="s">
        <v>688</v>
      </c>
      <c r="B6" s="25" t="s">
        <v>689</v>
      </c>
      <c r="C6" s="12" t="s">
        <v>685</v>
      </c>
      <c r="D6" s="12" t="s">
        <v>186</v>
      </c>
      <c r="E6" s="25" t="s">
        <v>174</v>
      </c>
      <c r="F6" s="25" t="s">
        <v>690</v>
      </c>
      <c r="G6" s="12"/>
      <c r="H6" s="12"/>
      <c r="I6" s="12"/>
      <c r="J6" s="14">
        <v>6</v>
      </c>
      <c r="K6" s="12" t="s">
        <v>162</v>
      </c>
      <c r="L6" s="14">
        <v>2</v>
      </c>
      <c r="M6" s="14">
        <v>79</v>
      </c>
      <c r="N6" s="12"/>
      <c r="O6" s="12"/>
      <c r="P6" s="12" t="s">
        <v>15</v>
      </c>
      <c r="Q6" s="14">
        <v>2</v>
      </c>
      <c r="R6" s="14">
        <v>1</v>
      </c>
      <c r="S6" s="14"/>
      <c r="T6" s="14"/>
      <c r="U6" s="14"/>
      <c r="V6" s="14"/>
      <c r="W6" s="14"/>
      <c r="X6" s="26"/>
      <c r="Y6" s="12"/>
      <c r="Z6" s="33">
        <f>if(ISBLANK($X6), sum(Q6:W6), 1)</f>
      </c>
      <c r="AA6" s="12"/>
      <c r="AB6" s="12" t="s">
        <v>15</v>
      </c>
      <c r="AC6" s="39"/>
      <c r="AD6" s="12"/>
      <c r="AE6" s="32">
        <f>if(J6&lt;4,"X","")</f>
      </c>
      <c r="AF6" s="32">
        <f>if(countblank(N6:P6)&lt;=1,"X","")</f>
      </c>
      <c r="AG6" s="32">
        <f>$H6</f>
      </c>
      <c r="AH6" s="32">
        <f>if($R6 &gt; 0, "X", "")</f>
      </c>
      <c r="AI6" s="32">
        <f>if(and(sum(Q6:W6) = 3, ISBLANK($X6)), "X", "")</f>
      </c>
      <c r="AJ6" s="32">
        <f>if(or($K6="ground", $K6="wild"), "X", "")</f>
      </c>
      <c r="AK6" s="32">
        <f>$G6</f>
      </c>
      <c r="AL6" s="32">
        <f>if($S6 &gt; 0, "X", "")</f>
      </c>
      <c r="AM6" s="32">
        <f>if(and($Q6 &gt; 0, isblank($W6), isblank($R6), isblank($T6), isblank($S6), isblank($U6)), "X", "")</f>
      </c>
      <c r="AN6" s="32">
        <f>if(and(not(isblank($N6)), isblank($O6), isblank($P6)), "X", "")</f>
      </c>
      <c r="AO6" s="32">
        <f>if(M6&gt;65,"X","")</f>
      </c>
      <c r="AP6" s="32">
        <f>if(or($K6="cavity", $K6="wild"), "X", "")</f>
      </c>
      <c r="AQ6" s="32">
        <f>if($W6 &gt; 0, "X", "")</f>
      </c>
      <c r="AR6" s="32">
        <f>if(M6&lt;=30,"X","")</f>
      </c>
      <c r="AS6" s="32">
        <f>if(or($K6="platform", $K6="wild"), "X", "")</f>
      </c>
      <c r="AT6" s="32">
        <f>if(and(not(isblank($O6)), isblank($P6), isblank($N6)), "X", "")</f>
      </c>
      <c r="AU6" s="32">
        <f>if($U6 &gt; 0, "X", "")</f>
      </c>
      <c r="AV6" s="32">
        <f>if($T6 &gt; 0, "X", "")</f>
      </c>
      <c r="AW6" s="32">
        <f>if(and(not(isblank($P6)), isblank($N6), isblank($O6)), "X", "")</f>
      </c>
      <c r="AX6" s="32">
        <f>if(or($K6="bowl", $K6="wild"), "X", "")</f>
      </c>
    </row>
    <row x14ac:dyDescent="0.25" r="7" customHeight="1" ht="21.75">
      <c r="A7" s="25" t="s">
        <v>691</v>
      </c>
      <c r="B7" s="25" t="s">
        <v>692</v>
      </c>
      <c r="C7" s="12" t="s">
        <v>685</v>
      </c>
      <c r="D7" s="12" t="s">
        <v>173</v>
      </c>
      <c r="E7" s="25" t="s">
        <v>178</v>
      </c>
      <c r="F7" s="25" t="s">
        <v>693</v>
      </c>
      <c r="G7" s="12"/>
      <c r="H7" s="12"/>
      <c r="I7" s="12"/>
      <c r="J7" s="14">
        <v>7</v>
      </c>
      <c r="K7" s="12" t="s">
        <v>166</v>
      </c>
      <c r="L7" s="14">
        <v>2</v>
      </c>
      <c r="M7" s="14">
        <v>107</v>
      </c>
      <c r="N7" s="12"/>
      <c r="O7" s="12"/>
      <c r="P7" s="12" t="s">
        <v>15</v>
      </c>
      <c r="Q7" s="14">
        <v>1</v>
      </c>
      <c r="R7" s="14"/>
      <c r="S7" s="14">
        <v>1</v>
      </c>
      <c r="T7" s="14"/>
      <c r="U7" s="14">
        <v>1</v>
      </c>
      <c r="V7" s="14"/>
      <c r="W7" s="14"/>
      <c r="X7" s="26"/>
      <c r="Y7" s="12"/>
      <c r="Z7" s="33">
        <f>if(ISBLANK($X7), sum(Q7:W7), 1)</f>
      </c>
      <c r="AA7" s="12"/>
      <c r="AB7" s="12" t="s">
        <v>15</v>
      </c>
      <c r="AC7" s="39"/>
      <c r="AD7" s="12"/>
      <c r="AE7" s="32">
        <f>if(J7&lt;4,"X","")</f>
      </c>
      <c r="AF7" s="32">
        <f>if(countblank(N7:P7)&lt;=1,"X","")</f>
      </c>
      <c r="AG7" s="32">
        <f>$H7</f>
      </c>
      <c r="AH7" s="32">
        <f>if($R7 &gt; 0, "X", "")</f>
      </c>
      <c r="AI7" s="32">
        <f>if(and(sum(Q7:W7) = 3, ISBLANK($X7)), "X", "")</f>
      </c>
      <c r="AJ7" s="32">
        <f>if(or($K7="ground", $K7="wild"), "X", "")</f>
      </c>
      <c r="AK7" s="32">
        <f>$G7</f>
      </c>
      <c r="AL7" s="32">
        <f>if($S7 &gt; 0, "X", "")</f>
      </c>
      <c r="AM7" s="32">
        <f>if(and($Q7 &gt; 0, isblank($W7), isblank($R7), isblank($T7), isblank($S7), isblank($U7)), "X", "")</f>
      </c>
      <c r="AN7" s="32">
        <f>if(and(not(isblank($N7)), isblank($O7), isblank($P7)), "X", "")</f>
      </c>
      <c r="AO7" s="32">
        <f>if(M7&gt;65,"X","")</f>
      </c>
      <c r="AP7" s="32">
        <f>if(or($K7="cavity", $K7="wild"), "X", "")</f>
      </c>
      <c r="AQ7" s="32">
        <f>if($W7 &gt; 0, "X", "")</f>
      </c>
      <c r="AR7" s="32">
        <f>if(M7&lt;=30,"X","")</f>
      </c>
      <c r="AS7" s="32">
        <f>if(or($K7="platform", $K7="wild"), "X", "")</f>
      </c>
      <c r="AT7" s="32">
        <f>if(and(not(isblank($O7)), isblank($P7), isblank($N7)), "X", "")</f>
      </c>
      <c r="AU7" s="32">
        <f>if($U7 &gt; 0, "X", "")</f>
      </c>
      <c r="AV7" s="32">
        <f>if($T7 &gt; 0, "X", "")</f>
      </c>
      <c r="AW7" s="32">
        <f>if(and(not(isblank($P7)), isblank($N7), isblank($O7)), "X", "")</f>
      </c>
      <c r="AX7" s="32">
        <f>if(or($K7="bowl", $K7="wild"), "X", "")</f>
      </c>
    </row>
    <row x14ac:dyDescent="0.25" r="8" customHeight="1" ht="21.75">
      <c r="A8" s="25" t="s">
        <v>694</v>
      </c>
      <c r="B8" s="25" t="s">
        <v>695</v>
      </c>
      <c r="C8" s="12" t="s">
        <v>685</v>
      </c>
      <c r="D8" s="12" t="s">
        <v>173</v>
      </c>
      <c r="E8" s="25" t="s">
        <v>137</v>
      </c>
      <c r="F8" s="25" t="s">
        <v>696</v>
      </c>
      <c r="G8" s="12"/>
      <c r="H8" s="12" t="s">
        <v>15</v>
      </c>
      <c r="I8" s="12"/>
      <c r="J8" s="14">
        <v>3</v>
      </c>
      <c r="K8" s="12" t="s">
        <v>166</v>
      </c>
      <c r="L8" s="14">
        <v>5</v>
      </c>
      <c r="M8" s="14">
        <v>61</v>
      </c>
      <c r="N8" s="12"/>
      <c r="O8" s="12"/>
      <c r="P8" s="12" t="s">
        <v>15</v>
      </c>
      <c r="Q8" s="14"/>
      <c r="R8" s="14">
        <v>1</v>
      </c>
      <c r="S8" s="14"/>
      <c r="T8" s="14"/>
      <c r="U8" s="14"/>
      <c r="V8" s="14"/>
      <c r="W8" s="14">
        <v>1</v>
      </c>
      <c r="X8" s="26"/>
      <c r="Y8" s="12"/>
      <c r="Z8" s="33">
        <f>if(ISBLANK($X8), sum(Q8:W8), 1)</f>
      </c>
      <c r="AA8" s="12"/>
      <c r="AB8" s="12" t="s">
        <v>15</v>
      </c>
      <c r="AC8" s="39"/>
      <c r="AD8" s="12"/>
      <c r="AE8" s="32">
        <f>if(J8&lt;4,"X","")</f>
      </c>
      <c r="AF8" s="32">
        <f>if(countblank(N8:P8)&lt;=1,"X","")</f>
      </c>
      <c r="AG8" s="32">
        <f>$H8</f>
      </c>
      <c r="AH8" s="32">
        <f>if($R8 &gt; 0, "X", "")</f>
      </c>
      <c r="AI8" s="32">
        <f>if(and(sum(Q8:W8) = 3, ISBLANK($X8)), "X", "")</f>
      </c>
      <c r="AJ8" s="32">
        <f>if(or($K8="ground", $K8="wild"), "X", "")</f>
      </c>
      <c r="AK8" s="32">
        <f>$G8</f>
      </c>
      <c r="AL8" s="32">
        <f>if($S8 &gt; 0, "X", "")</f>
      </c>
      <c r="AM8" s="32">
        <f>if(and($Q8 &gt; 0, isblank($W8), isblank($R8), isblank($T8), isblank($S8), isblank($U8)), "X", "")</f>
      </c>
      <c r="AN8" s="32">
        <f>if(and(not(isblank($N8)), isblank($O8), isblank($P8)), "X", "")</f>
      </c>
      <c r="AO8" s="32">
        <f>if(M8&gt;65,"X","")</f>
      </c>
      <c r="AP8" s="32">
        <f>if(or($K8="cavity", $K8="wild"), "X", "")</f>
      </c>
      <c r="AQ8" s="32">
        <f>if($W8 &gt; 0, "X", "")</f>
      </c>
      <c r="AR8" s="32">
        <f>if(M8&lt;=30,"X","")</f>
      </c>
      <c r="AS8" s="32">
        <f>if(or($K8="platform", $K8="wild"), "X", "")</f>
      </c>
      <c r="AT8" s="32">
        <f>if(and(not(isblank($O8)), isblank($P8), isblank($N8)), "X", "")</f>
      </c>
      <c r="AU8" s="32">
        <f>if($U8 &gt; 0, "X", "")</f>
      </c>
      <c r="AV8" s="32">
        <f>if($T8 &gt; 0, "X", "")</f>
      </c>
      <c r="AW8" s="32">
        <f>if(and(not(isblank($P8)), isblank($N8), isblank($O8)), "X", "")</f>
      </c>
      <c r="AX8" s="32">
        <f>if(or($K8="bowl", $K8="wild"), "X", "")</f>
      </c>
    </row>
    <row x14ac:dyDescent="0.25" r="9" customHeight="1" ht="21.75">
      <c r="A9" s="25" t="s">
        <v>697</v>
      </c>
      <c r="B9" s="25" t="s">
        <v>698</v>
      </c>
      <c r="C9" s="12" t="s">
        <v>685</v>
      </c>
      <c r="D9" s="12" t="s">
        <v>173</v>
      </c>
      <c r="E9" s="25" t="s">
        <v>699</v>
      </c>
      <c r="F9" s="25" t="s">
        <v>700</v>
      </c>
      <c r="G9" s="12"/>
      <c r="H9" s="12"/>
      <c r="I9" s="12"/>
      <c r="J9" s="14">
        <v>4</v>
      </c>
      <c r="K9" s="12" t="s">
        <v>166</v>
      </c>
      <c r="L9" s="14">
        <v>2</v>
      </c>
      <c r="M9" s="14">
        <v>99</v>
      </c>
      <c r="N9" s="12" t="s">
        <v>15</v>
      </c>
      <c r="O9" s="12" t="s">
        <v>15</v>
      </c>
      <c r="P9" s="12" t="s">
        <v>15</v>
      </c>
      <c r="Q9" s="14"/>
      <c r="R9" s="14"/>
      <c r="S9" s="14"/>
      <c r="T9" s="14"/>
      <c r="U9" s="14"/>
      <c r="V9" s="14"/>
      <c r="W9" s="14">
        <v>1</v>
      </c>
      <c r="X9" s="26"/>
      <c r="Y9" s="12"/>
      <c r="Z9" s="33">
        <f>if(ISBLANK($X9), sum(Q9:W9), 1)</f>
      </c>
      <c r="AA9" s="12"/>
      <c r="AB9" s="12" t="s">
        <v>15</v>
      </c>
      <c r="AC9" s="39"/>
      <c r="AD9" s="12"/>
      <c r="AE9" s="32">
        <f>if(J9&lt;4,"X","")</f>
      </c>
      <c r="AF9" s="32">
        <f>if(countblank(N9:P9)&lt;=1,"X","")</f>
      </c>
      <c r="AG9" s="32">
        <f>$H9</f>
      </c>
      <c r="AH9" s="32">
        <f>if($R9 &gt; 0, "X", "")</f>
      </c>
      <c r="AI9" s="32">
        <f>if(and(sum(Q9:W9) = 3, ISBLANK($X9)), "X", "")</f>
      </c>
      <c r="AJ9" s="32">
        <f>if(or($K9="ground", $K9="wild"), "X", "")</f>
      </c>
      <c r="AK9" s="32">
        <f>$G9</f>
      </c>
      <c r="AL9" s="32">
        <f>if($S9 &gt; 0, "X", "")</f>
      </c>
      <c r="AM9" s="32">
        <f>if(and($Q9 &gt; 0, isblank($W9), isblank($R9), isblank($T9), isblank($S9), isblank($U9)), "X", "")</f>
      </c>
      <c r="AN9" s="32">
        <f>if(and(not(isblank($N9)), isblank($O9), isblank($P9)), "X", "")</f>
      </c>
      <c r="AO9" s="32">
        <f>if(M9&gt;65,"X","")</f>
      </c>
      <c r="AP9" s="32">
        <f>if(or($K9="cavity", $K9="wild"), "X", "")</f>
      </c>
      <c r="AQ9" s="32">
        <f>if($W9 &gt; 0, "X", "")</f>
      </c>
      <c r="AR9" s="32">
        <f>if(M9&lt;=30,"X","")</f>
      </c>
      <c r="AS9" s="32">
        <f>if(or($K9="platform", $K9="wild"), "X", "")</f>
      </c>
      <c r="AT9" s="32">
        <f>if(and(not(isblank($O9)), isblank($P9), isblank($N9)), "X", "")</f>
      </c>
      <c r="AU9" s="32">
        <f>if($U9 &gt; 0, "X", "")</f>
      </c>
      <c r="AV9" s="32">
        <f>if($T9 &gt; 0, "X", "")</f>
      </c>
      <c r="AW9" s="32">
        <f>if(and(not(isblank($P9)), isblank($N9), isblank($O9)), "X", "")</f>
      </c>
      <c r="AX9" s="32">
        <f>if(or($K9="bowl", $K9="wild"), "X", "")</f>
      </c>
    </row>
    <row x14ac:dyDescent="0.25" r="10" customHeight="1" ht="21.75">
      <c r="A10" s="25" t="s">
        <v>701</v>
      </c>
      <c r="B10" s="25" t="s">
        <v>702</v>
      </c>
      <c r="C10" s="12" t="s">
        <v>685</v>
      </c>
      <c r="D10" s="12" t="s">
        <v>160</v>
      </c>
      <c r="E10" s="25" t="s">
        <v>699</v>
      </c>
      <c r="F10" s="25" t="s">
        <v>703</v>
      </c>
      <c r="G10" s="12"/>
      <c r="H10" s="12"/>
      <c r="I10" s="12"/>
      <c r="J10" s="14">
        <v>3</v>
      </c>
      <c r="K10" s="12" t="s">
        <v>195</v>
      </c>
      <c r="L10" s="14">
        <v>3</v>
      </c>
      <c r="M10" s="14">
        <v>23</v>
      </c>
      <c r="N10" s="12"/>
      <c r="O10" s="12" t="s">
        <v>15</v>
      </c>
      <c r="P10" s="12"/>
      <c r="Q10" s="14"/>
      <c r="R10" s="14">
        <v>2</v>
      </c>
      <c r="S10" s="14"/>
      <c r="T10" s="14"/>
      <c r="U10" s="14"/>
      <c r="V10" s="14"/>
      <c r="W10" s="14"/>
      <c r="X10" s="26"/>
      <c r="Y10" s="12"/>
      <c r="Z10" s="33">
        <f>if(ISBLANK($X10), sum(Q10:W10), 1)</f>
      </c>
      <c r="AA10" s="12"/>
      <c r="AB10" s="12" t="s">
        <v>15</v>
      </c>
      <c r="AC10" s="39"/>
      <c r="AD10" s="12" t="s">
        <v>15</v>
      </c>
      <c r="AE10" s="32">
        <f>if(J10&lt;4,"X","")</f>
      </c>
      <c r="AF10" s="32">
        <f>if(countblank(N10:P10)&lt;=1,"X","")</f>
      </c>
      <c r="AG10" s="32">
        <f>$H10</f>
      </c>
      <c r="AH10" s="32">
        <f>if($R10 &gt; 0, "X", "")</f>
      </c>
      <c r="AI10" s="32">
        <f>if(and(sum(Q10:W10) = 3, ISBLANK($X10)), "X", "")</f>
      </c>
      <c r="AJ10" s="32">
        <f>if(or($K10="ground", $K10="wild"), "X", "")</f>
      </c>
      <c r="AK10" s="32">
        <f>$G10</f>
      </c>
      <c r="AL10" s="32">
        <f>if($S10 &gt; 0, "X", "")</f>
      </c>
      <c r="AM10" s="32">
        <f>if(and($Q10 &gt; 0, isblank($W10), isblank($R10), isblank($T10), isblank($S10), isblank($U10)), "X", "")</f>
      </c>
      <c r="AN10" s="32">
        <f>if(and(not(isblank($N10)), isblank($O10), isblank($P10)), "X", "")</f>
      </c>
      <c r="AO10" s="32">
        <f>if(M10&gt;65,"X","")</f>
      </c>
      <c r="AP10" s="32">
        <f>if(or($K10="cavity", $K10="wild"), "X", "")</f>
      </c>
      <c r="AQ10" s="32">
        <f>if($W10 &gt; 0, "X", "")</f>
      </c>
      <c r="AR10" s="32">
        <f>if(M10&lt;=30,"X","")</f>
      </c>
      <c r="AS10" s="32">
        <f>if(or($K10="platform", $K10="wild"), "X", "")</f>
      </c>
      <c r="AT10" s="32">
        <f>if(and(not(isblank($O10)), isblank($P10), isblank($N10)), "X", "")</f>
      </c>
      <c r="AU10" s="32">
        <f>if($U10 &gt; 0, "X", "")</f>
      </c>
      <c r="AV10" s="32">
        <f>if($T10 &gt; 0, "X", "")</f>
      </c>
      <c r="AW10" s="32">
        <f>if(and(not(isblank($P10)), isblank($N10), isblank($O10)), "X", "")</f>
      </c>
      <c r="AX10" s="32">
        <f>if(or($K10="bowl", $K10="wild"), "X", "")</f>
      </c>
    </row>
    <row x14ac:dyDescent="0.25" r="11" customHeight="1" ht="21.75">
      <c r="A11" s="25" t="s">
        <v>704</v>
      </c>
      <c r="B11" s="25" t="s">
        <v>705</v>
      </c>
      <c r="C11" s="12" t="s">
        <v>685</v>
      </c>
      <c r="D11" s="12" t="s">
        <v>173</v>
      </c>
      <c r="E11" s="25" t="s">
        <v>706</v>
      </c>
      <c r="F11" s="25" t="s">
        <v>707</v>
      </c>
      <c r="G11" s="12" t="s">
        <v>15</v>
      </c>
      <c r="H11" s="12"/>
      <c r="I11" s="12"/>
      <c r="J11" s="14">
        <v>5</v>
      </c>
      <c r="K11" s="12" t="s">
        <v>188</v>
      </c>
      <c r="L11" s="14">
        <v>3</v>
      </c>
      <c r="M11" s="14">
        <v>56</v>
      </c>
      <c r="N11" s="12"/>
      <c r="O11" s="12" t="s">
        <v>15</v>
      </c>
      <c r="P11" s="12"/>
      <c r="Q11" s="14">
        <v>1</v>
      </c>
      <c r="R11" s="14"/>
      <c r="S11" s="14"/>
      <c r="T11" s="14"/>
      <c r="U11" s="14">
        <v>1</v>
      </c>
      <c r="V11" s="14"/>
      <c r="W11" s="14"/>
      <c r="X11" s="26"/>
      <c r="Y11" s="12"/>
      <c r="Z11" s="33">
        <f>if(ISBLANK($X11), sum(Q11:W11), 1)</f>
      </c>
      <c r="AA11" s="12"/>
      <c r="AB11" s="12" t="s">
        <v>15</v>
      </c>
      <c r="AC11" s="39"/>
      <c r="AD11" s="12"/>
      <c r="AE11" s="32">
        <f>if(J11&lt;4,"X","")</f>
      </c>
      <c r="AF11" s="32">
        <f>if(countblank(N11:P11)&lt;=1,"X","")</f>
      </c>
      <c r="AG11" s="32">
        <f>$H11</f>
      </c>
      <c r="AH11" s="32">
        <f>if($R11 &gt; 0, "X", "")</f>
      </c>
      <c r="AI11" s="32">
        <f>if(and(sum(Q11:W11) = 3, ISBLANK($X11)), "X", "")</f>
      </c>
      <c r="AJ11" s="32">
        <f>if(or($K11="ground", $K11="wild"), "X", "")</f>
      </c>
      <c r="AK11" s="32">
        <f>$G11</f>
      </c>
      <c r="AL11" s="32">
        <f>if($S11 &gt; 0, "X", "")</f>
      </c>
      <c r="AM11" s="32">
        <f>if(and($Q11 &gt; 0, isblank($W11), isblank($R11), isblank($T11), isblank($S11), isblank($U11)), "X", "")</f>
      </c>
      <c r="AN11" s="32">
        <f>if(and(not(isblank($N11)), isblank($O11), isblank($P11)), "X", "")</f>
      </c>
      <c r="AO11" s="32">
        <f>if(M11&gt;65,"X","")</f>
      </c>
      <c r="AP11" s="32">
        <f>if(or($K11="cavity", $K11="wild"), "X", "")</f>
      </c>
      <c r="AQ11" s="32">
        <f>if($W11 &gt; 0, "X", "")</f>
      </c>
      <c r="AR11" s="32">
        <f>if(M11&lt;=30,"X","")</f>
      </c>
      <c r="AS11" s="32">
        <f>if(or($K11="platform", $K11="wild"), "X", "")</f>
      </c>
      <c r="AT11" s="32">
        <f>if(and(not(isblank($O11)), isblank($P11), isblank($N11)), "X", "")</f>
      </c>
      <c r="AU11" s="32">
        <f>if($U11 &gt; 0, "X", "")</f>
      </c>
      <c r="AV11" s="32">
        <f>if($T11 &gt; 0, "X", "")</f>
      </c>
      <c r="AW11" s="32">
        <f>if(and(not(isblank($P11)), isblank($N11), isblank($O11)), "X", "")</f>
      </c>
      <c r="AX11" s="32">
        <f>if(or($K11="bowl", $K11="wild"), "X", "")</f>
      </c>
    </row>
    <row x14ac:dyDescent="0.25" r="12" customHeight="1" ht="21.75">
      <c r="A12" s="25" t="s">
        <v>708</v>
      </c>
      <c r="B12" s="25" t="s">
        <v>1121</v>
      </c>
      <c r="C12" s="12" t="s">
        <v>685</v>
      </c>
      <c r="D12" s="12" t="s">
        <v>160</v>
      </c>
      <c r="E12" s="25" t="s">
        <v>178</v>
      </c>
      <c r="F12" s="25" t="s">
        <v>710</v>
      </c>
      <c r="G12" s="12"/>
      <c r="H12" s="12"/>
      <c r="I12" s="12"/>
      <c r="J12" s="14">
        <v>5</v>
      </c>
      <c r="K12" s="12" t="s">
        <v>162</v>
      </c>
      <c r="L12" s="14">
        <v>2</v>
      </c>
      <c r="M12" s="14">
        <v>81</v>
      </c>
      <c r="N12" s="12"/>
      <c r="O12" s="12"/>
      <c r="P12" s="12" t="s">
        <v>15</v>
      </c>
      <c r="Q12" s="14">
        <v>2</v>
      </c>
      <c r="R12" s="14"/>
      <c r="S12" s="14"/>
      <c r="T12" s="14"/>
      <c r="U12" s="14"/>
      <c r="V12" s="14"/>
      <c r="W12" s="14"/>
      <c r="X12" s="26"/>
      <c r="Y12" s="12"/>
      <c r="Z12" s="33">
        <f>if(ISBLANK($X12), sum(Q12:W12), 1)</f>
      </c>
      <c r="AA12" s="12"/>
      <c r="AB12" s="12" t="s">
        <v>15</v>
      </c>
      <c r="AC12" s="39"/>
      <c r="AD12" s="12"/>
      <c r="AE12" s="32">
        <f>if(J12&lt;4,"X","")</f>
      </c>
      <c r="AF12" s="32">
        <f>if(countblank(N12:P12)&lt;=1,"X","")</f>
      </c>
      <c r="AG12" s="32">
        <f>$H12</f>
      </c>
      <c r="AH12" s="32">
        <f>if($R12 &gt; 0, "X", "")</f>
      </c>
      <c r="AI12" s="32">
        <f>if(and(sum(Q12:W12) = 3, ISBLANK($X12)), "X", "")</f>
      </c>
      <c r="AJ12" s="32">
        <f>if(or($K12="ground", $K12="wild"), "X", "")</f>
      </c>
      <c r="AK12" s="32">
        <f>$G12</f>
      </c>
      <c r="AL12" s="32">
        <f>if($S12 &gt; 0, "X", "")</f>
      </c>
      <c r="AM12" s="32">
        <f>if(and($Q12 &gt; 0, isblank($W12), isblank($R12), isblank($T12), isblank($S12), isblank($U12)), "X", "")</f>
      </c>
      <c r="AN12" s="32">
        <f>if(and(not(isblank($N12)), isblank($O12), isblank($P12)), "X", "")</f>
      </c>
      <c r="AO12" s="32">
        <f>if(M12&gt;65,"X","")</f>
      </c>
      <c r="AP12" s="32">
        <f>if(or($K12="cavity", $K12="wild"), "X", "")</f>
      </c>
      <c r="AQ12" s="32">
        <f>if($W12 &gt; 0, "X", "")</f>
      </c>
      <c r="AR12" s="32">
        <f>if(M12&lt;=30,"X","")</f>
      </c>
      <c r="AS12" s="32">
        <f>if(or($K12="platform", $K12="wild"), "X", "")</f>
      </c>
      <c r="AT12" s="32">
        <f>if(and(not(isblank($O12)), isblank($P12), isblank($N12)), "X", "")</f>
      </c>
      <c r="AU12" s="32">
        <f>if($U12 &gt; 0, "X", "")</f>
      </c>
      <c r="AV12" s="32">
        <f>if($T12 &gt; 0, "X", "")</f>
      </c>
      <c r="AW12" s="32">
        <f>if(and(not(isblank($P12)), isblank($N12), isblank($O12)), "X", "")</f>
      </c>
      <c r="AX12" s="32">
        <f>if(or($K12="bowl", $K12="wild"), "X", "")</f>
      </c>
    </row>
    <row x14ac:dyDescent="0.25" r="13" customHeight="1" ht="21.75">
      <c r="A13" s="24" t="s">
        <v>711</v>
      </c>
      <c r="B13" s="25" t="s">
        <v>712</v>
      </c>
      <c r="C13" s="12" t="s">
        <v>713</v>
      </c>
      <c r="D13" s="12" t="s">
        <v>173</v>
      </c>
      <c r="E13" s="25"/>
      <c r="F13" s="25" t="s">
        <v>714</v>
      </c>
      <c r="G13" s="12"/>
      <c r="H13" s="12"/>
      <c r="I13" s="12"/>
      <c r="J13" s="14">
        <v>4</v>
      </c>
      <c r="K13" s="12" t="s">
        <v>195</v>
      </c>
      <c r="L13" s="14">
        <v>2</v>
      </c>
      <c r="M13" s="14">
        <v>20</v>
      </c>
      <c r="N13" s="12" t="s">
        <v>15</v>
      </c>
      <c r="O13" s="12"/>
      <c r="P13" s="12"/>
      <c r="Q13" s="14">
        <v>1</v>
      </c>
      <c r="R13" s="14"/>
      <c r="S13" s="14"/>
      <c r="T13" s="14">
        <v>1</v>
      </c>
      <c r="U13" s="14"/>
      <c r="V13" s="14"/>
      <c r="W13" s="14"/>
      <c r="X13" s="26"/>
      <c r="Y13" s="12"/>
      <c r="Z13" s="33">
        <f>if(ISBLANK($X13), sum(Q13:W13), 1)</f>
      </c>
      <c r="AA13" s="12"/>
      <c r="AB13" s="12" t="s">
        <v>15</v>
      </c>
      <c r="AC13" s="39"/>
      <c r="AD13" s="12" t="s">
        <v>15</v>
      </c>
      <c r="AE13" s="32">
        <f>if(J13&lt;4,"X","")</f>
      </c>
      <c r="AF13" s="32">
        <f>if(countblank(N13:P13)&lt;=1,"X","")</f>
      </c>
      <c r="AG13" s="32">
        <f>$H13</f>
      </c>
      <c r="AH13" s="32">
        <f>if($R13 &gt; 0, "X", "")</f>
      </c>
      <c r="AI13" s="32">
        <f>if(and(sum(Q13:W13) = 3, ISBLANK($X13)), "X", "")</f>
      </c>
      <c r="AJ13" s="32">
        <f>if(or($K13="ground", $K13="wild"), "X", "")</f>
      </c>
      <c r="AK13" s="32">
        <f>$G13</f>
      </c>
      <c r="AL13" s="32">
        <f>if($S13 &gt; 0, "X", "")</f>
      </c>
      <c r="AM13" s="32">
        <f>if(and($Q13 &gt; 0, isblank($W13), isblank($R13), isblank($T13), isblank($S13), isblank($U13)), "X", "")</f>
      </c>
      <c r="AN13" s="32">
        <f>if(and(not(isblank($N13)), isblank($O13), isblank($P13)), "X", "")</f>
      </c>
      <c r="AO13" s="32">
        <f>if(M13&gt;65,"X","")</f>
      </c>
      <c r="AP13" s="32">
        <f>if(or($K13="cavity", $K13="wild"), "X", "")</f>
      </c>
      <c r="AQ13" s="32">
        <f>if($W13 &gt; 0, "X", "")</f>
      </c>
      <c r="AR13" s="32">
        <f>if(M13&lt;=30,"X","")</f>
      </c>
      <c r="AS13" s="32">
        <f>if(or($K13="platform", $K13="wild"), "X", "")</f>
      </c>
      <c r="AT13" s="32">
        <f>if(and(not(isblank($O13)), isblank($P13), isblank($N13)), "X", "")</f>
      </c>
      <c r="AU13" s="32">
        <f>if($U13 &gt; 0, "X", "")</f>
      </c>
      <c r="AV13" s="32">
        <f>if($T13 &gt; 0, "X", "")</f>
      </c>
      <c r="AW13" s="32">
        <f>if(and(not(isblank($P13)), isblank($N13), isblank($O13)), "X", "")</f>
      </c>
      <c r="AX13" s="32">
        <f>if(or($K13="bowl", $K13="wild"), "X", "")</f>
      </c>
    </row>
    <row x14ac:dyDescent="0.25" r="14" customHeight="1" ht="21.75">
      <c r="A14" s="25" t="s">
        <v>715</v>
      </c>
      <c r="B14" s="25" t="s">
        <v>716</v>
      </c>
      <c r="C14" s="12" t="s">
        <v>685</v>
      </c>
      <c r="D14" s="12" t="s">
        <v>173</v>
      </c>
      <c r="E14" s="25" t="s">
        <v>137</v>
      </c>
      <c r="F14" s="25" t="s">
        <v>696</v>
      </c>
      <c r="G14" s="12"/>
      <c r="H14" s="12" t="s">
        <v>15</v>
      </c>
      <c r="I14" s="12"/>
      <c r="J14" s="14">
        <v>1</v>
      </c>
      <c r="K14" s="12" t="s">
        <v>195</v>
      </c>
      <c r="L14" s="14">
        <v>4</v>
      </c>
      <c r="M14" s="14">
        <v>43</v>
      </c>
      <c r="N14" s="12" t="s">
        <v>15</v>
      </c>
      <c r="O14" s="12" t="s">
        <v>15</v>
      </c>
      <c r="P14" s="12"/>
      <c r="Q14" s="14">
        <v>1</v>
      </c>
      <c r="R14" s="14"/>
      <c r="S14" s="14"/>
      <c r="T14" s="14">
        <v>1</v>
      </c>
      <c r="U14" s="14"/>
      <c r="V14" s="14"/>
      <c r="W14" s="14"/>
      <c r="X14" s="26" t="s">
        <v>15</v>
      </c>
      <c r="Y14" s="12"/>
      <c r="Z14" s="33">
        <f>if(ISBLANK($X14), sum(Q14:W14), 1)</f>
      </c>
      <c r="AA14" s="12"/>
      <c r="AB14" s="12" t="s">
        <v>15</v>
      </c>
      <c r="AC14" s="39"/>
      <c r="AD14" s="12"/>
      <c r="AE14" s="32">
        <f>if(J14&lt;4,"X","")</f>
      </c>
      <c r="AF14" s="32">
        <f>if(countblank(N14:P14)&lt;=1,"X","")</f>
      </c>
      <c r="AG14" s="32">
        <f>$H14</f>
      </c>
      <c r="AH14" s="32">
        <f>if($R14 &gt; 0, "X", "")</f>
      </c>
      <c r="AI14" s="32">
        <f>if(and(sum(Q14:W14) = 3, ISBLANK($X14)), "X", "")</f>
      </c>
      <c r="AJ14" s="32">
        <f>if(or($K14="ground", $K14="wild"), "X", "")</f>
      </c>
      <c r="AK14" s="32">
        <f>$G14</f>
      </c>
      <c r="AL14" s="32">
        <f>if($S14 &gt; 0, "X", "")</f>
      </c>
      <c r="AM14" s="32">
        <f>if(and($Q14 &gt; 0, isblank($W14), isblank($R14), isblank($T14), isblank($S14), isblank($U14)), "X", "")</f>
      </c>
      <c r="AN14" s="32">
        <f>if(and(not(isblank($N14)), isblank($O14), isblank($P14)), "X", "")</f>
      </c>
      <c r="AO14" s="32">
        <f>if(M14&gt;65,"X","")</f>
      </c>
      <c r="AP14" s="32">
        <f>if(or($K14="cavity", $K14="wild"), "X", "")</f>
      </c>
      <c r="AQ14" s="32">
        <f>if($W14 &gt; 0, "X", "")</f>
      </c>
      <c r="AR14" s="32">
        <f>if(M14&lt;=30,"X","")</f>
      </c>
      <c r="AS14" s="32">
        <f>if(or($K14="platform", $K14="wild"), "X", "")</f>
      </c>
      <c r="AT14" s="32">
        <f>if(and(not(isblank($O14)), isblank($P14), isblank($N14)), "X", "")</f>
      </c>
      <c r="AU14" s="32">
        <f>if($U14 &gt; 0, "X", "")</f>
      </c>
      <c r="AV14" s="32">
        <f>if($T14 &gt; 0, "X", "")</f>
      </c>
      <c r="AW14" s="32">
        <f>if(and(not(isblank($P14)), isblank($N14), isblank($O14)), "X", "")</f>
      </c>
      <c r="AX14" s="32">
        <f>if(or($K14="bowl", $K14="wild"), "X", "")</f>
      </c>
    </row>
    <row x14ac:dyDescent="0.25" r="15" customHeight="1" ht="21.75">
      <c r="A15" s="25" t="s">
        <v>717</v>
      </c>
      <c r="B15" s="25" t="s">
        <v>718</v>
      </c>
      <c r="C15" s="12" t="s">
        <v>685</v>
      </c>
      <c r="D15" s="12" t="s">
        <v>173</v>
      </c>
      <c r="E15" s="25" t="s">
        <v>137</v>
      </c>
      <c r="F15" s="25" t="s">
        <v>719</v>
      </c>
      <c r="G15" s="12"/>
      <c r="H15" s="12" t="s">
        <v>15</v>
      </c>
      <c r="I15" s="12"/>
      <c r="J15" s="14">
        <v>5</v>
      </c>
      <c r="K15" s="12" t="s">
        <v>162</v>
      </c>
      <c r="L15" s="14">
        <v>1</v>
      </c>
      <c r="M15" s="14">
        <v>274</v>
      </c>
      <c r="N15" s="12"/>
      <c r="O15" s="12"/>
      <c r="P15" s="12" t="s">
        <v>15</v>
      </c>
      <c r="Q15" s="14"/>
      <c r="R15" s="14"/>
      <c r="S15" s="14">
        <v>2</v>
      </c>
      <c r="T15" s="14"/>
      <c r="U15" s="14"/>
      <c r="V15" s="14"/>
      <c r="W15" s="14"/>
      <c r="X15" s="26"/>
      <c r="Y15" s="12"/>
      <c r="Z15" s="33">
        <f>if(ISBLANK($X15), sum(Q15:W15), 1)</f>
      </c>
      <c r="AA15" s="12"/>
      <c r="AB15" s="12" t="s">
        <v>15</v>
      </c>
      <c r="AC15" s="39"/>
      <c r="AD15" s="12" t="s">
        <v>15</v>
      </c>
      <c r="AE15" s="32">
        <f>if(J15&lt;4,"X","")</f>
      </c>
      <c r="AF15" s="32">
        <f>if(countblank(N15:P15)&lt;=1,"X","")</f>
      </c>
      <c r="AG15" s="32">
        <f>$H15</f>
      </c>
      <c r="AH15" s="32">
        <f>if($R15 &gt; 0, "X", "")</f>
      </c>
      <c r="AI15" s="32">
        <f>if(and(sum(Q15:W15) = 3, ISBLANK($X15)), "X", "")</f>
      </c>
      <c r="AJ15" s="32">
        <f>if(or($K15="ground", $K15="wild"), "X", "")</f>
      </c>
      <c r="AK15" s="32">
        <f>$G15</f>
      </c>
      <c r="AL15" s="32">
        <f>if($S15 &gt; 0, "X", "")</f>
      </c>
      <c r="AM15" s="32">
        <f>if(and($Q15 &gt; 0, isblank($W15), isblank($R15), isblank($T15), isblank($S15), isblank($U15)), "X", "")</f>
      </c>
      <c r="AN15" s="32">
        <f>if(and(not(isblank($N15)), isblank($O15), isblank($P15)), "X", "")</f>
      </c>
      <c r="AO15" s="32">
        <f>if(M15&gt;65,"X","")</f>
      </c>
      <c r="AP15" s="32">
        <f>if(or($K15="cavity", $K15="wild"), "X", "")</f>
      </c>
      <c r="AQ15" s="32">
        <f>if($W15 &gt; 0, "X", "")</f>
      </c>
      <c r="AR15" s="32">
        <f>if(M15&lt;=30,"X","")</f>
      </c>
      <c r="AS15" s="32">
        <f>if(or($K15="platform", $K15="wild"), "X", "")</f>
      </c>
      <c r="AT15" s="32">
        <f>if(and(not(isblank($O15)), isblank($P15), isblank($N15)), "X", "")</f>
      </c>
      <c r="AU15" s="32">
        <f>if($U15 &gt; 0, "X", "")</f>
      </c>
      <c r="AV15" s="32">
        <f>if($T15 &gt; 0, "X", "")</f>
      </c>
      <c r="AW15" s="32">
        <f>if(and(not(isblank($P15)), isblank($N15), isblank($O15)), "X", "")</f>
      </c>
      <c r="AX15" s="32">
        <f>if(or($K15="bowl", $K15="wild"), "X", "")</f>
      </c>
    </row>
    <row x14ac:dyDescent="0.25" r="16" customHeight="1" ht="21.75">
      <c r="A16" s="25" t="s">
        <v>720</v>
      </c>
      <c r="B16" s="25" t="s">
        <v>721</v>
      </c>
      <c r="C16" s="12" t="s">
        <v>685</v>
      </c>
      <c r="D16" s="12"/>
      <c r="E16" s="25"/>
      <c r="F16" s="25"/>
      <c r="G16" s="12"/>
      <c r="H16" s="12"/>
      <c r="I16" s="12"/>
      <c r="J16" s="14">
        <v>9</v>
      </c>
      <c r="K16" s="12" t="s">
        <v>162</v>
      </c>
      <c r="L16" s="14">
        <v>2</v>
      </c>
      <c r="M16" s="14">
        <v>46</v>
      </c>
      <c r="N16" s="12" t="s">
        <v>15</v>
      </c>
      <c r="O16" s="12" t="s">
        <v>15</v>
      </c>
      <c r="P16" s="12"/>
      <c r="Q16" s="14">
        <v>2</v>
      </c>
      <c r="R16" s="14">
        <v>1</v>
      </c>
      <c r="S16" s="14"/>
      <c r="T16" s="14"/>
      <c r="U16" s="14"/>
      <c r="V16" s="14"/>
      <c r="W16" s="14"/>
      <c r="X16" s="26"/>
      <c r="Y16" s="12"/>
      <c r="Z16" s="33">
        <f>if(ISBLANK($X16), sum(Q16:W16), 1)</f>
      </c>
      <c r="AA16" s="12"/>
      <c r="AB16" s="12" t="s">
        <v>15</v>
      </c>
      <c r="AC16" s="39"/>
      <c r="AD16" s="12"/>
      <c r="AE16" s="32">
        <f>if(J16&lt;4,"X","")</f>
      </c>
      <c r="AF16" s="32">
        <f>if(countblank(N16:P16)&lt;=1,"X","")</f>
      </c>
      <c r="AG16" s="32">
        <f>$H16</f>
      </c>
      <c r="AH16" s="32">
        <f>if($R16 &gt; 0, "X", "")</f>
      </c>
      <c r="AI16" s="32">
        <f>if(and(sum(Q16:W16) = 3, ISBLANK($X16)), "X", "")</f>
      </c>
      <c r="AJ16" s="32">
        <f>if(or($K16="ground", $K16="wild"), "X", "")</f>
      </c>
      <c r="AK16" s="32">
        <f>$G16</f>
      </c>
      <c r="AL16" s="32">
        <f>if($S16 &gt; 0, "X", "")</f>
      </c>
      <c r="AM16" s="32">
        <f>if(and($Q16 &gt; 0, isblank($W16), isblank($R16), isblank($T16), isblank($S16), isblank($U16)), "X", "")</f>
      </c>
      <c r="AN16" s="32">
        <f>if(and(not(isblank($N16)), isblank($O16), isblank($P16)), "X", "")</f>
      </c>
      <c r="AO16" s="32">
        <f>if(M16&gt;65,"X","")</f>
      </c>
      <c r="AP16" s="32">
        <f>if(or($K16="cavity", $K16="wild"), "X", "")</f>
      </c>
      <c r="AQ16" s="32">
        <f>if($W16 &gt; 0, "X", "")</f>
      </c>
      <c r="AR16" s="32">
        <f>if(M16&lt;=30,"X","")</f>
      </c>
      <c r="AS16" s="32">
        <f>if(or($K16="platform", $K16="wild"), "X", "")</f>
      </c>
      <c r="AT16" s="32">
        <f>if(and(not(isblank($O16)), isblank($P16), isblank($N16)), "X", "")</f>
      </c>
      <c r="AU16" s="32">
        <f>if($U16 &gt; 0, "X", "")</f>
      </c>
      <c r="AV16" s="32">
        <f>if($T16 &gt; 0, "X", "")</f>
      </c>
      <c r="AW16" s="32">
        <f>if(and(not(isblank($P16)), isblank($N16), isblank($O16)), "X", "")</f>
      </c>
      <c r="AX16" s="32">
        <f>if(or($K16="bowl", $K16="wild"), "X", "")</f>
      </c>
    </row>
    <row x14ac:dyDescent="0.25" r="17" customHeight="1" ht="18.75">
      <c r="A17" s="25" t="s">
        <v>722</v>
      </c>
      <c r="B17" s="25" t="s">
        <v>723</v>
      </c>
      <c r="C17" s="12" t="s">
        <v>685</v>
      </c>
      <c r="D17" s="12" t="s">
        <v>173</v>
      </c>
      <c r="E17" s="25" t="s">
        <v>706</v>
      </c>
      <c r="F17" s="25" t="s">
        <v>724</v>
      </c>
      <c r="G17" s="12" t="s">
        <v>15</v>
      </c>
      <c r="H17" s="12"/>
      <c r="I17" s="12"/>
      <c r="J17" s="14">
        <v>6</v>
      </c>
      <c r="K17" s="12" t="s">
        <v>166</v>
      </c>
      <c r="L17" s="14">
        <v>2</v>
      </c>
      <c r="M17" s="14">
        <v>114</v>
      </c>
      <c r="N17" s="12"/>
      <c r="O17" s="12"/>
      <c r="P17" s="12" t="s">
        <v>15</v>
      </c>
      <c r="Q17" s="14"/>
      <c r="R17" s="14"/>
      <c r="S17" s="14">
        <v>2</v>
      </c>
      <c r="T17" s="14"/>
      <c r="U17" s="14"/>
      <c r="V17" s="14"/>
      <c r="W17" s="14"/>
      <c r="X17" s="26"/>
      <c r="Y17" s="12"/>
      <c r="Z17" s="33">
        <f>if(ISBLANK($X17), sum(Q17:W17), 1)</f>
      </c>
      <c r="AA17" s="12"/>
      <c r="AB17" s="12"/>
      <c r="AC17" s="39"/>
      <c r="AD17" s="12"/>
      <c r="AE17" s="32">
        <f>if(J17&lt;4,"X","")</f>
      </c>
      <c r="AF17" s="32">
        <f>if(countblank(N17:P17)&lt;=1,"X","")</f>
      </c>
      <c r="AG17" s="32">
        <f>$H17</f>
      </c>
      <c r="AH17" s="32">
        <f>if($R17 &gt; 0, "X", "")</f>
      </c>
      <c r="AI17" s="32">
        <f>if(and(sum(Q17:W17) = 3, ISBLANK($X17)), "X", "")</f>
      </c>
      <c r="AJ17" s="32">
        <f>if(or($K17="ground", $K17="wild"), "X", "")</f>
      </c>
      <c r="AK17" s="32">
        <f>$G17</f>
      </c>
      <c r="AL17" s="32">
        <f>if($S17 &gt; 0, "X", "")</f>
      </c>
      <c r="AM17" s="32">
        <f>if(and($Q17 &gt; 0, isblank($W17), isblank($R17), isblank($T17), isblank($S17), isblank($U17)), "X", "")</f>
      </c>
      <c r="AN17" s="32">
        <f>if(and(not(isblank($N17)), isblank($O17), isblank($P17)), "X", "")</f>
      </c>
      <c r="AO17" s="32">
        <f>if(M17&gt;65,"X","")</f>
      </c>
      <c r="AP17" s="32">
        <f>if(or($K17="cavity", $K17="wild"), "X", "")</f>
      </c>
      <c r="AQ17" s="32">
        <f>if($W17 &gt; 0, "X", "")</f>
      </c>
      <c r="AR17" s="32">
        <f>if(M17&lt;=30,"X","")</f>
      </c>
      <c r="AS17" s="32">
        <f>if(or($K17="platform", $K17="wild"), "X", "")</f>
      </c>
      <c r="AT17" s="32">
        <f>if(and(not(isblank($O17)), isblank($P17), isblank($N17)), "X", "")</f>
      </c>
      <c r="AU17" s="32">
        <f>if($U17 &gt; 0, "X", "")</f>
      </c>
      <c r="AV17" s="32">
        <f>if($T17 &gt; 0, "X", "")</f>
      </c>
      <c r="AW17" s="32">
        <f>if(and(not(isblank($P17)), isblank($N17), isblank($O17)), "X", "")</f>
      </c>
      <c r="AX17" s="32">
        <f>if(or($K17="bowl", $K17="wild"), "X", "")</f>
      </c>
    </row>
    <row x14ac:dyDescent="0.25" r="18" customHeight="1" ht="18.75">
      <c r="A18" s="25" t="s">
        <v>725</v>
      </c>
      <c r="B18" s="25" t="s">
        <v>726</v>
      </c>
      <c r="C18" s="12" t="s">
        <v>685</v>
      </c>
      <c r="D18" s="12" t="s">
        <v>173</v>
      </c>
      <c r="E18" s="25" t="s">
        <v>727</v>
      </c>
      <c r="F18" s="25" t="s">
        <v>728</v>
      </c>
      <c r="G18" s="12"/>
      <c r="H18" s="12"/>
      <c r="I18" s="12"/>
      <c r="J18" s="14">
        <v>4</v>
      </c>
      <c r="K18" s="12" t="s">
        <v>195</v>
      </c>
      <c r="L18" s="14">
        <v>2</v>
      </c>
      <c r="M18" s="14">
        <v>13</v>
      </c>
      <c r="N18" s="12" t="s">
        <v>15</v>
      </c>
      <c r="O18" s="12" t="s">
        <v>15</v>
      </c>
      <c r="P18" s="12" t="s">
        <v>15</v>
      </c>
      <c r="Q18" s="14"/>
      <c r="R18" s="14"/>
      <c r="S18" s="14"/>
      <c r="T18" s="14"/>
      <c r="U18" s="14"/>
      <c r="V18" s="14"/>
      <c r="W18" s="14">
        <v>1</v>
      </c>
      <c r="X18" s="26"/>
      <c r="Y18" s="12"/>
      <c r="Z18" s="33">
        <f>if(ISBLANK($X18), sum(Q18:W18), 1)</f>
      </c>
      <c r="AA18" s="12"/>
      <c r="AB18" s="12"/>
      <c r="AC18" s="39" t="s">
        <v>15</v>
      </c>
      <c r="AD18" s="12"/>
      <c r="AE18" s="32">
        <f>if(J18&lt;4,"X","")</f>
      </c>
      <c r="AF18" s="32">
        <f>if(countblank(N18:P18)&lt;=1,"X","")</f>
      </c>
      <c r="AG18" s="32">
        <f>$H18</f>
      </c>
      <c r="AH18" s="32">
        <f>if($R18 &gt; 0, "X", "")</f>
      </c>
      <c r="AI18" s="32">
        <f>if(and(sum(Q18:W18) = 3, ISBLANK($X18)), "X", "")</f>
      </c>
      <c r="AJ18" s="32">
        <f>if(or($K18="ground", $K18="wild"), "X", "")</f>
      </c>
      <c r="AK18" s="32">
        <f>$G18</f>
      </c>
      <c r="AL18" s="32">
        <f>if($S18 &gt; 0, "X", "")</f>
      </c>
      <c r="AM18" s="32">
        <f>if(and($Q18 &gt; 0, isblank($W18), isblank($R18), isblank($T18), isblank($S18), isblank($U18)), "X", "")</f>
      </c>
      <c r="AN18" s="32">
        <f>if(and(not(isblank($N18)), isblank($O18), isblank($P18)), "X", "")</f>
      </c>
      <c r="AO18" s="32">
        <f>if(M18&gt;65,"X","")</f>
      </c>
      <c r="AP18" s="32">
        <f>if(or($K18="cavity", $K18="wild"), "X", "")</f>
      </c>
      <c r="AQ18" s="32">
        <f>if($W18 &gt; 0, "X", "")</f>
      </c>
      <c r="AR18" s="32">
        <f>if(M18&lt;=30,"X","")</f>
      </c>
      <c r="AS18" s="32">
        <f>if(or($K18="platform", $K18="wild"), "X", "")</f>
      </c>
      <c r="AT18" s="32">
        <f>if(and(not(isblank($O18)), isblank($P18), isblank($N18)), "X", "")</f>
      </c>
      <c r="AU18" s="32">
        <f>if($U18 &gt; 0, "X", "")</f>
      </c>
      <c r="AV18" s="32">
        <f>if($T18 &gt; 0, "X", "")</f>
      </c>
      <c r="AW18" s="32">
        <f>if(and(not(isblank($P18)), isblank($N18), isblank($O18)), "X", "")</f>
      </c>
      <c r="AX18" s="32">
        <f>if(or($K18="bowl", $K18="wild"), "X", "")</f>
      </c>
    </row>
    <row x14ac:dyDescent="0.25" r="19" customHeight="1" ht="18.75">
      <c r="A19" s="25" t="s">
        <v>729</v>
      </c>
      <c r="B19" s="25" t="s">
        <v>730</v>
      </c>
      <c r="C19" s="12" t="s">
        <v>685</v>
      </c>
      <c r="D19" s="12" t="s">
        <v>160</v>
      </c>
      <c r="E19" s="25" t="s">
        <v>174</v>
      </c>
      <c r="F19" s="25" t="s">
        <v>731</v>
      </c>
      <c r="G19" s="12"/>
      <c r="H19" s="12"/>
      <c r="I19" s="12"/>
      <c r="J19" s="14">
        <v>4</v>
      </c>
      <c r="K19" s="12" t="s">
        <v>188</v>
      </c>
      <c r="L19" s="14">
        <v>4</v>
      </c>
      <c r="M19" s="14">
        <v>30</v>
      </c>
      <c r="N19" s="12"/>
      <c r="O19" s="12" t="s">
        <v>15</v>
      </c>
      <c r="P19" s="12"/>
      <c r="Q19" s="14">
        <v>2</v>
      </c>
      <c r="R19" s="14"/>
      <c r="S19" s="14"/>
      <c r="T19" s="14">
        <v>1</v>
      </c>
      <c r="U19" s="14"/>
      <c r="V19" s="14"/>
      <c r="W19" s="14"/>
      <c r="X19" s="26"/>
      <c r="Y19" s="12"/>
      <c r="Z19" s="33">
        <f>if(ISBLANK($X19), sum(Q19:W19), 1)</f>
      </c>
      <c r="AA19" s="12" t="s">
        <v>15</v>
      </c>
      <c r="AB19" s="12"/>
      <c r="AC19" s="39"/>
      <c r="AD19" s="12" t="s">
        <v>15</v>
      </c>
      <c r="AE19" s="32">
        <f>if(J19&lt;4,"X","")</f>
      </c>
      <c r="AF19" s="32">
        <f>if(countblank(N19:P19)&lt;=1,"X","")</f>
      </c>
      <c r="AG19" s="32">
        <f>$H19</f>
      </c>
      <c r="AH19" s="32">
        <f>if($R19 &gt; 0, "X", "")</f>
      </c>
      <c r="AI19" s="32">
        <f>if(and(sum(Q19:W19) = 3, ISBLANK($X19)), "X", "")</f>
      </c>
      <c r="AJ19" s="32">
        <f>if(or($K19="ground", $K19="wild"), "X", "")</f>
      </c>
      <c r="AK19" s="32">
        <f>$G19</f>
      </c>
      <c r="AL19" s="32">
        <f>if($S19 &gt; 0, "X", "")</f>
      </c>
      <c r="AM19" s="32">
        <f>if(and($Q19 &gt; 0, isblank($W19), isblank($R19), isblank($T19), isblank($S19), isblank($U19)), "X", "")</f>
      </c>
      <c r="AN19" s="32">
        <f>if(and(not(isblank($N19)), isblank($O19), isblank($P19)), "X", "")</f>
      </c>
      <c r="AO19" s="32">
        <f>if(M19&gt;65,"X","")</f>
      </c>
      <c r="AP19" s="32">
        <f>if(or($K19="cavity", $K19="wild"), "X", "")</f>
      </c>
      <c r="AQ19" s="32">
        <f>if($W19 &gt; 0, "X", "")</f>
      </c>
      <c r="AR19" s="32">
        <f>if(M19&lt;=30,"X","")</f>
      </c>
      <c r="AS19" s="32">
        <f>if(or($K19="platform", $K19="wild"), "X", "")</f>
      </c>
      <c r="AT19" s="32">
        <f>if(and(not(isblank($O19)), isblank($P19), isblank($N19)), "X", "")</f>
      </c>
      <c r="AU19" s="32">
        <f>if($U19 &gt; 0, "X", "")</f>
      </c>
      <c r="AV19" s="32">
        <f>if($T19 &gt; 0, "X", "")</f>
      </c>
      <c r="AW19" s="32">
        <f>if(and(not(isblank($P19)), isblank($N19), isblank($O19)), "X", "")</f>
      </c>
      <c r="AX19" s="32">
        <f>if(or($K19="bowl", $K19="wild"), "X", "")</f>
      </c>
    </row>
    <row x14ac:dyDescent="0.25" r="20" customHeight="1" ht="18.75">
      <c r="A20" s="25" t="s">
        <v>732</v>
      </c>
      <c r="B20" s="25" t="s">
        <v>733</v>
      </c>
      <c r="C20" s="12" t="s">
        <v>685</v>
      </c>
      <c r="D20" s="12" t="s">
        <v>160</v>
      </c>
      <c r="E20" s="25" t="s">
        <v>198</v>
      </c>
      <c r="F20" s="25" t="s">
        <v>734</v>
      </c>
      <c r="G20" s="12"/>
      <c r="H20" s="12"/>
      <c r="I20" s="12" t="s">
        <v>15</v>
      </c>
      <c r="J20" s="14">
        <v>8</v>
      </c>
      <c r="K20" s="12" t="s">
        <v>203</v>
      </c>
      <c r="L20" s="14">
        <v>1</v>
      </c>
      <c r="M20" s="14">
        <v>53</v>
      </c>
      <c r="N20" s="12"/>
      <c r="O20" s="12"/>
      <c r="P20" s="12" t="s">
        <v>15</v>
      </c>
      <c r="Q20" s="14"/>
      <c r="R20" s="14"/>
      <c r="S20" s="14">
        <v>3</v>
      </c>
      <c r="T20" s="14"/>
      <c r="U20" s="14"/>
      <c r="V20" s="14"/>
      <c r="W20" s="14"/>
      <c r="X20" s="26"/>
      <c r="Y20" s="12"/>
      <c r="Z20" s="33">
        <f>if(ISBLANK($X20), sum(Q20:W20), 1)</f>
      </c>
      <c r="AA20" s="12"/>
      <c r="AB20" s="12" t="s">
        <v>15</v>
      </c>
      <c r="AC20" s="39"/>
      <c r="AD20" s="12"/>
      <c r="AE20" s="32">
        <f>if(J20&lt;4,"X","")</f>
      </c>
      <c r="AF20" s="32">
        <f>if(countblank(N20:P20)&lt;=1,"X","")</f>
      </c>
      <c r="AG20" s="32">
        <f>$H20</f>
      </c>
      <c r="AH20" s="32">
        <f>if($R20 &gt; 0, "X", "")</f>
      </c>
      <c r="AI20" s="32">
        <f>if(and(sum(Q20:W20) = 3, ISBLANK($X20)), "X", "")</f>
      </c>
      <c r="AJ20" s="32">
        <f>if(or($K20="ground", $K20="wild"), "X", "")</f>
      </c>
      <c r="AK20" s="32">
        <f>$G20</f>
      </c>
      <c r="AL20" s="32">
        <f>if($S20 &gt; 0, "X", "")</f>
      </c>
      <c r="AM20" s="32">
        <f>if(and($Q20 &gt; 0, isblank($W20), isblank($R20), isblank($T20), isblank($S20), isblank($U20)), "X", "")</f>
      </c>
      <c r="AN20" s="32">
        <f>if(and(not(isblank($N20)), isblank($O20), isblank($P20)), "X", "")</f>
      </c>
      <c r="AO20" s="32">
        <f>if(M20&gt;65,"X","")</f>
      </c>
      <c r="AP20" s="32">
        <f>if(or($K20="cavity", $K20="wild"), "X", "")</f>
      </c>
      <c r="AQ20" s="32">
        <f>if($W20 &gt; 0, "X", "")</f>
      </c>
      <c r="AR20" s="32">
        <f>if(M20&lt;=30,"X","")</f>
      </c>
      <c r="AS20" s="32">
        <f>if(or($K20="platform", $K20="wild"), "X", "")</f>
      </c>
      <c r="AT20" s="32">
        <f>if(and(not(isblank($O20)), isblank($P20), isblank($N20)), "X", "")</f>
      </c>
      <c r="AU20" s="32">
        <f>if($U20 &gt; 0, "X", "")</f>
      </c>
      <c r="AV20" s="32">
        <f>if($T20 &gt; 0, "X", "")</f>
      </c>
      <c r="AW20" s="32">
        <f>if(and(not(isblank($P20)), isblank($N20), isblank($O20)), "X", "")</f>
      </c>
      <c r="AX20" s="32">
        <f>if(or($K20="bowl", $K20="wild"), "X", "")</f>
      </c>
    </row>
    <row x14ac:dyDescent="0.25" r="21" customHeight="1" ht="18.75">
      <c r="A21" s="24" t="s">
        <v>461</v>
      </c>
      <c r="B21" s="24" t="s">
        <v>462</v>
      </c>
      <c r="C21" s="12" t="s">
        <v>93</v>
      </c>
      <c r="D21" s="12" t="s">
        <v>173</v>
      </c>
      <c r="E21" s="25" t="s">
        <v>137</v>
      </c>
      <c r="F21" s="24" t="s">
        <v>1122</v>
      </c>
      <c r="G21" s="12"/>
      <c r="H21" s="12" t="s">
        <v>15</v>
      </c>
      <c r="I21" s="12"/>
      <c r="J21" s="14">
        <v>1</v>
      </c>
      <c r="K21" s="12" t="s">
        <v>162</v>
      </c>
      <c r="L21" s="14">
        <v>2</v>
      </c>
      <c r="M21" s="14">
        <v>132</v>
      </c>
      <c r="N21" s="12"/>
      <c r="O21" s="12"/>
      <c r="P21" s="12" t="s">
        <v>15</v>
      </c>
      <c r="Q21" s="14"/>
      <c r="R21" s="14"/>
      <c r="S21" s="14">
        <v>1</v>
      </c>
      <c r="T21" s="14"/>
      <c r="U21" s="14"/>
      <c r="V21" s="14"/>
      <c r="W21" s="14">
        <v>1</v>
      </c>
      <c r="X21" s="26"/>
      <c r="Y21" s="12"/>
      <c r="Z21" s="33">
        <f>if(ISBLANK($X21), sum(Q21:W21), 1)</f>
      </c>
      <c r="AA21" s="12"/>
      <c r="AB21" s="12"/>
      <c r="AC21" s="39" t="s">
        <v>15</v>
      </c>
      <c r="AD21" s="12"/>
      <c r="AE21" s="32">
        <f>if(J21&lt;4,"X","")</f>
      </c>
      <c r="AF21" s="32">
        <f>if(countblank(N21:P21)&lt;=1,"X","")</f>
      </c>
      <c r="AG21" s="32">
        <f>$H21</f>
      </c>
      <c r="AH21" s="32">
        <f>if($R21 &gt; 0, "X", "")</f>
      </c>
      <c r="AI21" s="32">
        <f>if(and(sum(Q21:W21) = 3, ISBLANK($X21)), "X", "")</f>
      </c>
      <c r="AJ21" s="32">
        <f>if(or($K21="ground", $K21="wild"), "X", "")</f>
      </c>
      <c r="AK21" s="32">
        <f>$G21</f>
      </c>
      <c r="AL21" s="32">
        <f>if($S21 &gt; 0, "X", "")</f>
      </c>
      <c r="AM21" s="32">
        <f>if(and($Q21 &gt; 0, isblank($W21), isblank($R21), isblank($T21), isblank($S21), isblank($U21)), "X", "")</f>
      </c>
      <c r="AN21" s="32">
        <f>if(and(not(isblank($N21)), isblank($O21), isblank($P21)), "X", "")</f>
      </c>
      <c r="AO21" s="32">
        <f>if(M21&gt;65,"X","")</f>
      </c>
      <c r="AP21" s="32">
        <f>if(or($K21="cavity", $K21="wild"), "X", "")</f>
      </c>
      <c r="AQ21" s="32">
        <f>if($W21 &gt; 0, "X", "")</f>
      </c>
      <c r="AR21" s="32">
        <f>if(M21&lt;=30,"X","")</f>
      </c>
      <c r="AS21" s="32">
        <f>if(or($K21="platform", $K21="wild"), "X", "")</f>
      </c>
      <c r="AT21" s="32">
        <f>if(and(not(isblank($O21)), isblank($P21), isblank($N21)), "X", "")</f>
      </c>
      <c r="AU21" s="32">
        <f>if($U21 &gt; 0, "X", "")</f>
      </c>
      <c r="AV21" s="32">
        <f>if($T21 &gt; 0, "X", "")</f>
      </c>
      <c r="AW21" s="32">
        <f>if(and(not(isblank($P21)), isblank($N21), isblank($O21)), "X", "")</f>
      </c>
      <c r="AX21" s="32">
        <f>if(or($K21="bowl", $K21="wild"), "X", "")</f>
      </c>
    </row>
    <row x14ac:dyDescent="0.25" r="22" customHeight="1" ht="18.75">
      <c r="A22" s="24" t="s">
        <v>167</v>
      </c>
      <c r="B22" s="1" t="s">
        <v>168</v>
      </c>
      <c r="C22" s="12" t="s">
        <v>116</v>
      </c>
      <c r="D22" s="12" t="s">
        <v>169</v>
      </c>
      <c r="E22" s="25" t="s">
        <v>137</v>
      </c>
      <c r="F22" s="25" t="s">
        <v>170</v>
      </c>
      <c r="G22" s="12"/>
      <c r="H22" s="12" t="s">
        <v>15</v>
      </c>
      <c r="I22" s="12"/>
      <c r="J22" s="14">
        <v>3</v>
      </c>
      <c r="K22" s="12" t="s">
        <v>162</v>
      </c>
      <c r="L22" s="14">
        <v>4</v>
      </c>
      <c r="M22" s="14">
        <v>31</v>
      </c>
      <c r="N22" s="12"/>
      <c r="O22" s="12" t="s">
        <v>15</v>
      </c>
      <c r="P22" s="12"/>
      <c r="Q22" s="14">
        <v>1</v>
      </c>
      <c r="R22" s="14">
        <v>1</v>
      </c>
      <c r="S22" s="14"/>
      <c r="T22" s="14"/>
      <c r="U22" s="14"/>
      <c r="V22" s="14"/>
      <c r="W22" s="14"/>
      <c r="X22" s="26"/>
      <c r="Y22" s="12"/>
      <c r="Z22" s="33"/>
      <c r="AA22" s="12"/>
      <c r="AB22" s="12" t="s">
        <v>15</v>
      </c>
      <c r="AC22" s="39"/>
      <c r="AD22" s="12"/>
      <c r="AE22" s="32">
        <f>if(J22&lt;4,"X","")</f>
      </c>
      <c r="AF22" s="32">
        <f>if(countblank(N22:P22)&lt;=1,"X","")</f>
      </c>
      <c r="AG22" s="32">
        <f>$H22</f>
      </c>
      <c r="AH22" s="32">
        <f>if($R22 &gt; 0, "X", "")</f>
      </c>
      <c r="AI22" s="32">
        <f>if(and(sum(Q22:W22) = 3, ISBLANK($X22)), "X", "")</f>
      </c>
      <c r="AJ22" s="32">
        <f>if(or($K22="ground", $K22="wild"), "X", "")</f>
      </c>
      <c r="AK22" s="32">
        <f>$G22</f>
      </c>
      <c r="AL22" s="32">
        <f>if($S22 &gt; 0, "X", "")</f>
      </c>
      <c r="AM22" s="32">
        <f>if(and($Q22 &gt; 0, isblank($W22), isblank($R22), isblank($T22), isblank($S22), isblank($U22)), "X", "")</f>
      </c>
      <c r="AN22" s="32">
        <f>if(and(not(isblank($N22)), isblank($O22), isblank($P22)), "X", "")</f>
      </c>
      <c r="AO22" s="32">
        <f>if(M22&gt;65,"X","")</f>
      </c>
      <c r="AP22" s="32">
        <f>if(or($K22="cavity", $K22="wild"), "X", "")</f>
      </c>
      <c r="AQ22" s="32">
        <f>if($W22 &gt; 0, "X", "")</f>
      </c>
      <c r="AR22" s="32">
        <f>if(M22&lt;=30,"X","")</f>
      </c>
      <c r="AS22" s="32">
        <f>if(or($K22="platform", $K22="wild"), "X", "")</f>
      </c>
      <c r="AT22" s="32">
        <f>if(and(not(isblank($O22)), isblank($P22), isblank($N22)), "X", "")</f>
      </c>
      <c r="AU22" s="32">
        <f>if($U22 &gt; 0, "X", "")</f>
      </c>
      <c r="AV22" s="32">
        <f>if($T22 &gt; 0, "X", "")</f>
      </c>
      <c r="AW22" s="32">
        <f>if(and(not(isblank($P22)), isblank($N22), isblank($O22)), "X", "")</f>
      </c>
      <c r="AX22" s="32">
        <f>if(or($K22="bowl", $K22="wild"), "X", "")</f>
      </c>
    </row>
    <row x14ac:dyDescent="0.25" r="23" customHeight="1" ht="18.75">
      <c r="A23" s="24" t="s">
        <v>171</v>
      </c>
      <c r="B23" s="1" t="s">
        <v>172</v>
      </c>
      <c r="C23" s="12" t="s">
        <v>116</v>
      </c>
      <c r="D23" s="12" t="s">
        <v>173</v>
      </c>
      <c r="E23" s="25" t="s">
        <v>174</v>
      </c>
      <c r="F23" s="25" t="s">
        <v>175</v>
      </c>
      <c r="G23" s="12"/>
      <c r="H23" s="12"/>
      <c r="I23" s="12"/>
      <c r="J23" s="14">
        <v>4</v>
      </c>
      <c r="K23" s="12" t="s">
        <v>162</v>
      </c>
      <c r="L23" s="14">
        <v>4</v>
      </c>
      <c r="M23" s="14">
        <v>75</v>
      </c>
      <c r="N23" s="12"/>
      <c r="O23" s="12"/>
      <c r="P23" s="12" t="s">
        <v>15</v>
      </c>
      <c r="Q23" s="14">
        <v>1</v>
      </c>
      <c r="R23" s="14">
        <v>1</v>
      </c>
      <c r="S23" s="14"/>
      <c r="T23" s="14"/>
      <c r="U23" s="14"/>
      <c r="V23" s="14"/>
      <c r="W23" s="14"/>
      <c r="X23" s="26"/>
      <c r="Y23" s="12"/>
      <c r="Z23" s="33"/>
      <c r="AA23" s="12"/>
      <c r="AB23" s="12" t="s">
        <v>15</v>
      </c>
      <c r="AC23" s="39"/>
      <c r="AD23" s="12"/>
      <c r="AE23" s="32">
        <f>if(J23&lt;4,"X","")</f>
      </c>
      <c r="AF23" s="32">
        <f>if(countblank(N23:P23)&lt;=1,"X","")</f>
      </c>
      <c r="AG23" s="32">
        <f>$H23</f>
      </c>
      <c r="AH23" s="32">
        <f>if($R23 &gt; 0, "X", "")</f>
      </c>
      <c r="AI23" s="32">
        <f>if(and(sum(Q23:W23) = 3, ISBLANK($X23)), "X", "")</f>
      </c>
      <c r="AJ23" s="32">
        <f>if(or($K23="ground", $K23="wild"), "X", "")</f>
      </c>
      <c r="AK23" s="32">
        <f>$G23</f>
      </c>
      <c r="AL23" s="32">
        <f>if($S23 &gt; 0, "X", "")</f>
      </c>
      <c r="AM23" s="32">
        <f>if(and($Q23 &gt; 0, isblank($W23), isblank($R23), isblank($T23), isblank($S23), isblank($U23)), "X", "")</f>
      </c>
      <c r="AN23" s="32">
        <f>if(and(not(isblank($N23)), isblank($O23), isblank($P23)), "X", "")</f>
      </c>
      <c r="AO23" s="32">
        <f>if(M23&gt;65,"X","")</f>
      </c>
      <c r="AP23" s="32">
        <f>if(or($K23="cavity", $K23="wild"), "X", "")</f>
      </c>
      <c r="AQ23" s="32">
        <f>if($W23 &gt; 0, "X", "")</f>
      </c>
      <c r="AR23" s="32">
        <f>if(M23&lt;=30,"X","")</f>
      </c>
      <c r="AS23" s="32">
        <f>if(or($K23="platform", $K23="wild"), "X", "")</f>
      </c>
      <c r="AT23" s="32">
        <f>if(and(not(isblank($O23)), isblank($P23), isblank($N23)), "X", "")</f>
      </c>
      <c r="AU23" s="32">
        <f>if($U23 &gt; 0, "X", "")</f>
      </c>
      <c r="AV23" s="32">
        <f>if($T23 &gt; 0, "X", "")</f>
      </c>
      <c r="AW23" s="32">
        <f>if(and(not(isblank($P23)), isblank($N23), isblank($O23)), "X", "")</f>
      </c>
      <c r="AX23" s="32">
        <f>if(or($K23="bowl", $K23="wild"), "X", "")</f>
      </c>
    </row>
    <row x14ac:dyDescent="0.25" r="24" customHeight="1" ht="18.75">
      <c r="A24" s="24" t="s">
        <v>176</v>
      </c>
      <c r="B24" s="1" t="s">
        <v>177</v>
      </c>
      <c r="C24" s="12" t="s">
        <v>116</v>
      </c>
      <c r="D24" s="12" t="s">
        <v>173</v>
      </c>
      <c r="E24" s="25" t="s">
        <v>178</v>
      </c>
      <c r="F24" s="25" t="s">
        <v>179</v>
      </c>
      <c r="G24" s="12"/>
      <c r="H24" s="12" t="s">
        <v>15</v>
      </c>
      <c r="I24" s="12"/>
      <c r="J24" s="14">
        <v>5</v>
      </c>
      <c r="K24" s="12" t="s">
        <v>166</v>
      </c>
      <c r="L24" s="14">
        <v>2</v>
      </c>
      <c r="M24" s="14">
        <v>118</v>
      </c>
      <c r="N24" s="12"/>
      <c r="O24" s="12" t="s">
        <v>15</v>
      </c>
      <c r="P24" s="12" t="s">
        <v>15</v>
      </c>
      <c r="Q24" s="14">
        <v>1</v>
      </c>
      <c r="R24" s="14"/>
      <c r="S24" s="14">
        <v>1</v>
      </c>
      <c r="T24" s="14"/>
      <c r="U24" s="14"/>
      <c r="V24" s="14"/>
      <c r="W24" s="14">
        <v>1</v>
      </c>
      <c r="X24" s="26"/>
      <c r="Y24" s="12"/>
      <c r="Z24" s="33"/>
      <c r="AA24" s="12"/>
      <c r="AB24" s="12" t="s">
        <v>15</v>
      </c>
      <c r="AC24" s="39"/>
      <c r="AD24" s="12"/>
      <c r="AE24" s="32">
        <f>if(J24&lt;4,"X","")</f>
      </c>
      <c r="AF24" s="32">
        <f>if(countblank(N24:P24)&lt;=1,"X","")</f>
      </c>
      <c r="AG24" s="32">
        <f>$H24</f>
      </c>
      <c r="AH24" s="32">
        <f>if($R24 &gt; 0, "X", "")</f>
      </c>
      <c r="AI24" s="32">
        <f>if(and(sum(Q24:W24) = 3, ISBLANK($X24)), "X", "")</f>
      </c>
      <c r="AJ24" s="32">
        <f>if(or($K24="ground", $K24="wild"), "X", "")</f>
      </c>
      <c r="AK24" s="32">
        <f>$G24</f>
      </c>
      <c r="AL24" s="32">
        <f>if($S24 &gt; 0, "X", "")</f>
      </c>
      <c r="AM24" s="32">
        <f>if(and($Q24 &gt; 0, isblank($W24), isblank($R24), isblank($T24), isblank($S24), isblank($U24)), "X", "")</f>
      </c>
      <c r="AN24" s="32">
        <f>if(and(not(isblank($N24)), isblank($O24), isblank($P24)), "X", "")</f>
      </c>
      <c r="AO24" s="32">
        <f>if(M24&gt;65,"X","")</f>
      </c>
      <c r="AP24" s="32">
        <f>if(or($K24="cavity", $K24="wild"), "X", "")</f>
      </c>
      <c r="AQ24" s="32">
        <f>if($W24 &gt; 0, "X", "")</f>
      </c>
      <c r="AR24" s="32">
        <f>if(M24&lt;=30,"X","")</f>
      </c>
      <c r="AS24" s="32">
        <f>if(or($K24="platform", $K24="wild"), "X", "")</f>
      </c>
      <c r="AT24" s="32">
        <f>if(and(not(isblank($O24)), isblank($P24), isblank($N24)), "X", "")</f>
      </c>
      <c r="AU24" s="32">
        <f>if($U24 &gt; 0, "X", "")</f>
      </c>
      <c r="AV24" s="32">
        <f>if($T24 &gt; 0, "X", "")</f>
      </c>
      <c r="AW24" s="32">
        <f>if(and(not(isblank($P24)), isblank($N24), isblank($O24)), "X", "")</f>
      </c>
      <c r="AX24" s="32">
        <f>if(or($K24="bowl", $K24="wild"), "X", "")</f>
      </c>
    </row>
    <row x14ac:dyDescent="0.25" r="25" customHeight="1" ht="18.75">
      <c r="A25" s="24" t="s">
        <v>180</v>
      </c>
      <c r="B25" s="1" t="s">
        <v>181</v>
      </c>
      <c r="C25" s="12" t="s">
        <v>116</v>
      </c>
      <c r="D25" s="12" t="s">
        <v>169</v>
      </c>
      <c r="E25" s="25" t="s">
        <v>182</v>
      </c>
      <c r="F25" s="25" t="s">
        <v>183</v>
      </c>
      <c r="G25" s="12"/>
      <c r="H25" s="12"/>
      <c r="I25" s="12"/>
      <c r="J25" s="14">
        <v>4</v>
      </c>
      <c r="K25" s="12" t="s">
        <v>166</v>
      </c>
      <c r="L25" s="14">
        <v>2</v>
      </c>
      <c r="M25" s="14">
        <v>75</v>
      </c>
      <c r="N25" s="12"/>
      <c r="O25" s="12" t="s">
        <v>15</v>
      </c>
      <c r="P25" s="12"/>
      <c r="Q25" s="14">
        <v>1</v>
      </c>
      <c r="R25" s="14"/>
      <c r="S25" s="14"/>
      <c r="T25" s="14"/>
      <c r="U25" s="14">
        <v>2</v>
      </c>
      <c r="V25" s="14"/>
      <c r="W25" s="14"/>
      <c r="X25" s="26"/>
      <c r="Y25" s="12"/>
      <c r="Z25" s="33"/>
      <c r="AA25" s="12"/>
      <c r="AB25" s="12" t="s">
        <v>15</v>
      </c>
      <c r="AC25" s="39"/>
      <c r="AD25" s="12"/>
      <c r="AE25" s="32">
        <f>if(J25&lt;4,"X","")</f>
      </c>
      <c r="AF25" s="32">
        <f>if(countblank(N25:P25)&lt;=1,"X","")</f>
      </c>
      <c r="AG25" s="32">
        <f>$H25</f>
      </c>
      <c r="AH25" s="32">
        <f>if($R25 &gt; 0, "X", "")</f>
      </c>
      <c r="AI25" s="32">
        <f>if(and(sum(Q25:W25) = 3, ISBLANK($X25)), "X", "")</f>
      </c>
      <c r="AJ25" s="32">
        <f>if(or($K25="ground", $K25="wild"), "X", "")</f>
      </c>
      <c r="AK25" s="32">
        <f>$G25</f>
      </c>
      <c r="AL25" s="32">
        <f>if($S25 &gt; 0, "X", "")</f>
      </c>
      <c r="AM25" s="32">
        <f>if(and($Q25 &gt; 0, isblank($W25), isblank($R25), isblank($T25), isblank($S25), isblank($U25)), "X", "")</f>
      </c>
      <c r="AN25" s="32">
        <f>if(and(not(isblank($N25)), isblank($O25), isblank($P25)), "X", "")</f>
      </c>
      <c r="AO25" s="32">
        <f>if(M25&gt;65,"X","")</f>
      </c>
      <c r="AP25" s="32">
        <f>if(or($K25="cavity", $K25="wild"), "X", "")</f>
      </c>
      <c r="AQ25" s="32">
        <f>if($W25 &gt; 0, "X", "")</f>
      </c>
      <c r="AR25" s="32">
        <f>if(M25&lt;=30,"X","")</f>
      </c>
      <c r="AS25" s="32">
        <f>if(or($K25="platform", $K25="wild"), "X", "")</f>
      </c>
      <c r="AT25" s="32">
        <f>if(and(not(isblank($O25)), isblank($P25), isblank($N25)), "X", "")</f>
      </c>
      <c r="AU25" s="32">
        <f>if($U25 &gt; 0, "X", "")</f>
      </c>
      <c r="AV25" s="32">
        <f>if($T25 &gt; 0, "X", "")</f>
      </c>
      <c r="AW25" s="32">
        <f>if(and(not(isblank($P25)), isblank($N25), isblank($O25)), "X", "")</f>
      </c>
      <c r="AX25" s="32">
        <f>if(or($K25="bowl", $K25="wild"), "X", "")</f>
      </c>
    </row>
    <row x14ac:dyDescent="0.25" r="26" customHeight="1" ht="18.75">
      <c r="A26" s="24" t="s">
        <v>184</v>
      </c>
      <c r="B26" s="1" t="s">
        <v>185</v>
      </c>
      <c r="C26" s="12" t="s">
        <v>116</v>
      </c>
      <c r="D26" s="12" t="s">
        <v>186</v>
      </c>
      <c r="E26" s="25" t="s">
        <v>182</v>
      </c>
      <c r="F26" s="25" t="s">
        <v>187</v>
      </c>
      <c r="G26" s="12"/>
      <c r="H26" s="12"/>
      <c r="I26" s="12"/>
      <c r="J26" s="14">
        <v>2</v>
      </c>
      <c r="K26" s="12" t="s">
        <v>188</v>
      </c>
      <c r="L26" s="14">
        <v>2</v>
      </c>
      <c r="M26" s="14">
        <v>28</v>
      </c>
      <c r="N26" s="12" t="s">
        <v>15</v>
      </c>
      <c r="O26" s="12" t="s">
        <v>15</v>
      </c>
      <c r="P26" s="12" t="s">
        <v>15</v>
      </c>
      <c r="Q26" s="14">
        <v>1</v>
      </c>
      <c r="R26" s="14"/>
      <c r="S26" s="14"/>
      <c r="T26" s="14"/>
      <c r="U26" s="14">
        <v>1</v>
      </c>
      <c r="V26" s="14"/>
      <c r="W26" s="14"/>
      <c r="X26" s="26" t="s">
        <v>15</v>
      </c>
      <c r="Y26" s="12"/>
      <c r="Z26" s="33"/>
      <c r="AA26" s="12"/>
      <c r="AB26" s="12" t="s">
        <v>15</v>
      </c>
      <c r="AC26" s="39"/>
      <c r="AD26" s="12"/>
      <c r="AE26" s="32">
        <f>if(J26&lt;4,"X","")</f>
      </c>
      <c r="AF26" s="32">
        <f>if(countblank(N26:P26)&lt;=1,"X","")</f>
      </c>
      <c r="AG26" s="32">
        <f>$H26</f>
      </c>
      <c r="AH26" s="32">
        <f>if($R26 &gt; 0, "X", "")</f>
      </c>
      <c r="AI26" s="32">
        <f>if(and(sum(Q26:W26) = 3, ISBLANK($X26)), "X", "")</f>
      </c>
      <c r="AJ26" s="32">
        <f>if(or($K26="ground", $K26="wild"), "X", "")</f>
      </c>
      <c r="AK26" s="32">
        <f>$G26</f>
      </c>
      <c r="AL26" s="32">
        <f>if($S26 &gt; 0, "X", "")</f>
      </c>
      <c r="AM26" s="32">
        <f>if(and($Q26 &gt; 0, isblank($W26), isblank($R26), isblank($T26), isblank($S26), isblank($U26)), "X", "")</f>
      </c>
      <c r="AN26" s="32">
        <f>if(and(not(isblank($N26)), isblank($O26), isblank($P26)), "X", "")</f>
      </c>
      <c r="AO26" s="32">
        <f>if(M26&gt;65,"X","")</f>
      </c>
      <c r="AP26" s="32">
        <f>if(or($K26="cavity", $K26="wild"), "X", "")</f>
      </c>
      <c r="AQ26" s="32">
        <f>if($W26 &gt; 0, "X", "")</f>
      </c>
      <c r="AR26" s="32">
        <f>if(M26&lt;=30,"X","")</f>
      </c>
      <c r="AS26" s="32">
        <f>if(or($K26="platform", $K26="wild"), "X", "")</f>
      </c>
      <c r="AT26" s="32">
        <f>if(and(not(isblank($O26)), isblank($P26), isblank($N26)), "X", "")</f>
      </c>
      <c r="AU26" s="32">
        <f>if($U26 &gt; 0, "X", "")</f>
      </c>
      <c r="AV26" s="32">
        <f>if($T26 &gt; 0, "X", "")</f>
      </c>
      <c r="AW26" s="32">
        <f>if(and(not(isblank($P26)), isblank($N26), isblank($O26)), "X", "")</f>
      </c>
      <c r="AX26" s="32">
        <f>if(or($K26="bowl", $K26="wild"), "X", "")</f>
      </c>
    </row>
    <row x14ac:dyDescent="0.25" r="27" customHeight="1" ht="18.75">
      <c r="A27" s="24" t="s">
        <v>189</v>
      </c>
      <c r="B27" s="1" t="s">
        <v>190</v>
      </c>
      <c r="C27" s="12" t="s">
        <v>116</v>
      </c>
      <c r="D27" s="12" t="s">
        <v>169</v>
      </c>
      <c r="E27" s="25" t="s">
        <v>137</v>
      </c>
      <c r="F27" s="24" t="s">
        <v>191</v>
      </c>
      <c r="G27" s="12"/>
      <c r="H27" s="12"/>
      <c r="I27" s="12"/>
      <c r="J27" s="14">
        <v>7</v>
      </c>
      <c r="K27" s="12" t="s">
        <v>166</v>
      </c>
      <c r="L27" s="14">
        <v>3</v>
      </c>
      <c r="M27" s="14">
        <v>100</v>
      </c>
      <c r="N27" s="12" t="s">
        <v>15</v>
      </c>
      <c r="O27" s="12" t="s">
        <v>15</v>
      </c>
      <c r="P27" s="12" t="s">
        <v>15</v>
      </c>
      <c r="Q27" s="14">
        <v>1</v>
      </c>
      <c r="R27" s="14"/>
      <c r="S27" s="14"/>
      <c r="T27" s="14"/>
      <c r="U27" s="14">
        <v>1</v>
      </c>
      <c r="V27" s="14"/>
      <c r="W27" s="14">
        <v>1</v>
      </c>
      <c r="X27" s="26"/>
      <c r="Y27" s="12"/>
      <c r="Z27" s="33"/>
      <c r="AA27" s="12"/>
      <c r="AB27" s="12" t="s">
        <v>15</v>
      </c>
      <c r="AC27" s="39"/>
      <c r="AD27" s="12"/>
      <c r="AE27" s="32">
        <f>if(J27&lt;4,"X","")</f>
      </c>
      <c r="AF27" s="32">
        <f>if(countblank(N27:P27)&lt;=1,"X","")</f>
      </c>
      <c r="AG27" s="32">
        <f>$H27</f>
      </c>
      <c r="AH27" s="32">
        <f>if($R27 &gt; 0, "X", "")</f>
      </c>
      <c r="AI27" s="32">
        <f>if(and(sum(Q27:W27) = 3, ISBLANK($X27)), "X", "")</f>
      </c>
      <c r="AJ27" s="32">
        <f>if(or($K27="ground", $K27="wild"), "X", "")</f>
      </c>
      <c r="AK27" s="32">
        <f>$G27</f>
      </c>
      <c r="AL27" s="32">
        <f>if($S27 &gt; 0, "X", "")</f>
      </c>
      <c r="AM27" s="32">
        <f>if(and($Q27 &gt; 0, isblank($W27), isblank($R27), isblank($T27), isblank($S27), isblank($U27)), "X", "")</f>
      </c>
      <c r="AN27" s="32">
        <f>if(and(not(isblank($N27)), isblank($O27), isblank($P27)), "X", "")</f>
      </c>
      <c r="AO27" s="32">
        <f>if(M27&gt;65,"X","")</f>
      </c>
      <c r="AP27" s="32">
        <f>if(or($K27="cavity", $K27="wild"), "X", "")</f>
      </c>
      <c r="AQ27" s="32">
        <f>if($W27 &gt; 0, "X", "")</f>
      </c>
      <c r="AR27" s="32">
        <f>if(M27&lt;=30,"X","")</f>
      </c>
      <c r="AS27" s="32">
        <f>if(or($K27="platform", $K27="wild"), "X", "")</f>
      </c>
      <c r="AT27" s="32">
        <f>if(and(not(isblank($O27)), isblank($P27), isblank($N27)), "X", "")</f>
      </c>
      <c r="AU27" s="32">
        <f>if($U27 &gt; 0, "X", "")</f>
      </c>
      <c r="AV27" s="32">
        <f>if($T27 &gt; 0, "X", "")</f>
      </c>
      <c r="AW27" s="32">
        <f>if(and(not(isblank($P27)), isblank($N27), isblank($O27)), "X", "")</f>
      </c>
      <c r="AX27" s="32">
        <f>if(or($K27="bowl", $K27="wild"), "X", "")</f>
      </c>
    </row>
    <row x14ac:dyDescent="0.25" r="28" customHeight="1" ht="18.75">
      <c r="A28" s="24" t="s">
        <v>192</v>
      </c>
      <c r="B28" s="1" t="s">
        <v>193</v>
      </c>
      <c r="C28" s="12" t="s">
        <v>116</v>
      </c>
      <c r="D28" s="12" t="s">
        <v>160</v>
      </c>
      <c r="E28" s="25"/>
      <c r="F28" s="25" t="s">
        <v>194</v>
      </c>
      <c r="G28" s="12"/>
      <c r="H28" s="12"/>
      <c r="I28" s="12"/>
      <c r="J28" s="14">
        <v>2</v>
      </c>
      <c r="K28" s="12" t="s">
        <v>195</v>
      </c>
      <c r="L28" s="14">
        <v>3</v>
      </c>
      <c r="M28" s="14">
        <v>21</v>
      </c>
      <c r="N28" s="12"/>
      <c r="O28" s="12"/>
      <c r="P28" s="12" t="s">
        <v>15</v>
      </c>
      <c r="Q28" s="14">
        <v>1</v>
      </c>
      <c r="R28" s="14"/>
      <c r="S28" s="14"/>
      <c r="T28" s="14"/>
      <c r="U28" s="14"/>
      <c r="V28" s="14"/>
      <c r="W28" s="14"/>
      <c r="X28" s="26"/>
      <c r="Y28" s="12"/>
      <c r="Z28" s="33"/>
      <c r="AA28" s="12"/>
      <c r="AB28" s="12" t="s">
        <v>15</v>
      </c>
      <c r="AC28" s="39"/>
      <c r="AD28" s="12"/>
      <c r="AE28" s="32">
        <f>if(J28&lt;4,"X","")</f>
      </c>
      <c r="AF28" s="32">
        <f>if(countblank(N28:P28)&lt;=1,"X","")</f>
      </c>
      <c r="AG28" s="32">
        <f>$H28</f>
      </c>
      <c r="AH28" s="32">
        <f>if($R28 &gt; 0, "X", "")</f>
      </c>
      <c r="AI28" s="32">
        <f>if(and(sum(Q28:W28) = 3, ISBLANK($X28)), "X", "")</f>
      </c>
      <c r="AJ28" s="32">
        <f>if(or($K28="ground", $K28="wild"), "X", "")</f>
      </c>
      <c r="AK28" s="32">
        <f>$G28</f>
      </c>
      <c r="AL28" s="32">
        <f>if($S28 &gt; 0, "X", "")</f>
      </c>
      <c r="AM28" s="32">
        <f>if(and($Q28 &gt; 0, isblank($W28), isblank($R28), isblank($T28), isblank($S28), isblank($U28)), "X", "")</f>
      </c>
      <c r="AN28" s="32">
        <f>if(and(not(isblank($N28)), isblank($O28), isblank($P28)), "X", "")</f>
      </c>
      <c r="AO28" s="32">
        <f>if(M28&gt;65,"X","")</f>
      </c>
      <c r="AP28" s="32">
        <f>if(or($K28="cavity", $K28="wild"), "X", "")</f>
      </c>
      <c r="AQ28" s="32">
        <f>if($W28 &gt; 0, "X", "")</f>
      </c>
      <c r="AR28" s="32">
        <f>if(M28&lt;=30,"X","")</f>
      </c>
      <c r="AS28" s="32">
        <f>if(or($K28="platform", $K28="wild"), "X", "")</f>
      </c>
      <c r="AT28" s="32">
        <f>if(and(not(isblank($O28)), isblank($P28), isblank($N28)), "X", "")</f>
      </c>
      <c r="AU28" s="32">
        <f>if($U28 &gt; 0, "X", "")</f>
      </c>
      <c r="AV28" s="32">
        <f>if($T28 &gt; 0, "X", "")</f>
      </c>
      <c r="AW28" s="32">
        <f>if(and(not(isblank($P28)), isblank($N28), isblank($O28)), "X", "")</f>
      </c>
      <c r="AX28" s="32">
        <f>if(or($K28="bowl", $K28="wild"), "X", "")</f>
      </c>
    </row>
    <row x14ac:dyDescent="0.25" r="29" customHeight="1" ht="18.75">
      <c r="A29" s="24" t="s">
        <v>196</v>
      </c>
      <c r="B29" s="1" t="s">
        <v>197</v>
      </c>
      <c r="C29" s="12" t="s">
        <v>116</v>
      </c>
      <c r="D29" s="12" t="s">
        <v>173</v>
      </c>
      <c r="E29" s="25" t="s">
        <v>198</v>
      </c>
      <c r="F29" s="25" t="s">
        <v>199</v>
      </c>
      <c r="G29" s="12"/>
      <c r="H29" s="12"/>
      <c r="I29" s="12"/>
      <c r="J29" s="14">
        <v>3</v>
      </c>
      <c r="K29" s="12" t="s">
        <v>188</v>
      </c>
      <c r="L29" s="14">
        <v>4</v>
      </c>
      <c r="M29" s="14">
        <v>113</v>
      </c>
      <c r="N29" s="12"/>
      <c r="O29" s="12"/>
      <c r="P29" s="12" t="s">
        <v>15</v>
      </c>
      <c r="Q29" s="14">
        <v>1</v>
      </c>
      <c r="R29" s="14">
        <v>1</v>
      </c>
      <c r="S29" s="14"/>
      <c r="T29" s="14"/>
      <c r="U29" s="14"/>
      <c r="V29" s="14"/>
      <c r="W29" s="14"/>
      <c r="X29" s="26"/>
      <c r="Y29" s="12"/>
      <c r="Z29" s="33"/>
      <c r="AA29" s="12"/>
      <c r="AB29" s="12" t="s">
        <v>15</v>
      </c>
      <c r="AC29" s="39"/>
      <c r="AD29" s="12"/>
      <c r="AE29" s="32">
        <f>if(J29&lt;4,"X","")</f>
      </c>
      <c r="AF29" s="32">
        <f>if(countblank(N29:P29)&lt;=1,"X","")</f>
      </c>
      <c r="AG29" s="32">
        <f>$H29</f>
      </c>
      <c r="AH29" s="32">
        <f>if($R29 &gt; 0, "X", "")</f>
      </c>
      <c r="AI29" s="32">
        <f>if(and(sum(Q29:W29) = 3, ISBLANK($X29)), "X", "")</f>
      </c>
      <c r="AJ29" s="32">
        <f>if(or($K29="ground", $K29="wild"), "X", "")</f>
      </c>
      <c r="AK29" s="32">
        <f>$G29</f>
      </c>
      <c r="AL29" s="32">
        <f>if($S29 &gt; 0, "X", "")</f>
      </c>
      <c r="AM29" s="32">
        <f>if(and($Q29 &gt; 0, isblank($W29), isblank($R29), isblank($T29), isblank($S29), isblank($U29)), "X", "")</f>
      </c>
      <c r="AN29" s="32">
        <f>if(and(not(isblank($N29)), isblank($O29), isblank($P29)), "X", "")</f>
      </c>
      <c r="AO29" s="32">
        <f>if(M29&gt;65,"X","")</f>
      </c>
      <c r="AP29" s="32">
        <f>if(or($K29="cavity", $K29="wild"), "X", "")</f>
      </c>
      <c r="AQ29" s="32">
        <f>if($W29 &gt; 0, "X", "")</f>
      </c>
      <c r="AR29" s="32">
        <f>if(M29&lt;=30,"X","")</f>
      </c>
      <c r="AS29" s="32">
        <f>if(or($K29="platform", $K29="wild"), "X", "")</f>
      </c>
      <c r="AT29" s="32">
        <f>if(and(not(isblank($O29)), isblank($P29), isblank($N29)), "X", "")</f>
      </c>
      <c r="AU29" s="32">
        <f>if($U29 &gt; 0, "X", "")</f>
      </c>
      <c r="AV29" s="32">
        <f>if($T29 &gt; 0, "X", "")</f>
      </c>
      <c r="AW29" s="32">
        <f>if(and(not(isblank($P29)), isblank($N29), isblank($O29)), "X", "")</f>
      </c>
      <c r="AX29" s="32">
        <f>if(or($K29="bowl", $K29="wild"), "X", "")</f>
      </c>
    </row>
    <row x14ac:dyDescent="0.25" r="30" customHeight="1" ht="18.75">
      <c r="A30" s="24" t="s">
        <v>200</v>
      </c>
      <c r="B30" s="1" t="s">
        <v>201</v>
      </c>
      <c r="C30" s="12" t="s">
        <v>116</v>
      </c>
      <c r="D30" s="12" t="s">
        <v>173</v>
      </c>
      <c r="E30" s="25" t="s">
        <v>198</v>
      </c>
      <c r="F30" s="25" t="s">
        <v>202</v>
      </c>
      <c r="G30" s="12"/>
      <c r="H30" s="12"/>
      <c r="I30" s="12"/>
      <c r="J30" s="14">
        <v>1</v>
      </c>
      <c r="K30" s="12" t="s">
        <v>203</v>
      </c>
      <c r="L30" s="14">
        <v>3</v>
      </c>
      <c r="M30" s="14">
        <v>22</v>
      </c>
      <c r="N30" s="12"/>
      <c r="O30" s="12" t="s">
        <v>15</v>
      </c>
      <c r="P30" s="12"/>
      <c r="Q30" s="14"/>
      <c r="R30" s="14">
        <v>1</v>
      </c>
      <c r="S30" s="14"/>
      <c r="T30" s="14"/>
      <c r="U30" s="14"/>
      <c r="V30" s="14"/>
      <c r="W30" s="14"/>
      <c r="X30" s="26"/>
      <c r="Y30" s="12"/>
      <c r="Z30" s="33"/>
      <c r="AA30" s="12"/>
      <c r="AB30" s="12" t="s">
        <v>15</v>
      </c>
      <c r="AC30" s="39"/>
      <c r="AD30" s="12"/>
      <c r="AE30" s="32">
        <f>if(J30&lt;4,"X","")</f>
      </c>
      <c r="AF30" s="32">
        <f>if(countblank(N30:P30)&lt;=1,"X","")</f>
      </c>
      <c r="AG30" s="32">
        <f>$H30</f>
      </c>
      <c r="AH30" s="32">
        <f>if($R30 &gt; 0, "X", "")</f>
      </c>
      <c r="AI30" s="32">
        <f>if(and(sum(Q30:W30) = 3, ISBLANK($X30)), "X", "")</f>
      </c>
      <c r="AJ30" s="32">
        <f>if(or($K30="ground", $K30="wild"), "X", "")</f>
      </c>
      <c r="AK30" s="32">
        <f>$G30</f>
      </c>
      <c r="AL30" s="32">
        <f>if($S30 &gt; 0, "X", "")</f>
      </c>
      <c r="AM30" s="32">
        <f>if(and($Q30 &gt; 0, isblank($W30), isblank($R30), isblank($T30), isblank($S30), isblank($U30)), "X", "")</f>
      </c>
      <c r="AN30" s="32">
        <f>if(and(not(isblank($N30)), isblank($O30), isblank($P30)), "X", "")</f>
      </c>
      <c r="AO30" s="32">
        <f>if(M30&gt;65,"X","")</f>
      </c>
      <c r="AP30" s="32">
        <f>if(or($K30="cavity", $K30="wild"), "X", "")</f>
      </c>
      <c r="AQ30" s="32">
        <f>if($W30 &gt; 0, "X", "")</f>
      </c>
      <c r="AR30" s="32">
        <f>if(M30&lt;=30,"X","")</f>
      </c>
      <c r="AS30" s="32">
        <f>if(or($K30="platform", $K30="wild"), "X", "")</f>
      </c>
      <c r="AT30" s="32">
        <f>if(and(not(isblank($O30)), isblank($P30), isblank($N30)), "X", "")</f>
      </c>
      <c r="AU30" s="32">
        <f>if($U30 &gt; 0, "X", "")</f>
      </c>
      <c r="AV30" s="32">
        <f>if($T30 &gt; 0, "X", "")</f>
      </c>
      <c r="AW30" s="32">
        <f>if(and(not(isblank($P30)), isblank($N30), isblank($O30)), "X", "")</f>
      </c>
      <c r="AX30" s="32">
        <f>if(or($K30="bowl", $K30="wild"), "X", "")</f>
      </c>
    </row>
    <row x14ac:dyDescent="0.25" r="31" customHeight="1" ht="18.75">
      <c r="A31" s="25" t="s">
        <v>735</v>
      </c>
      <c r="B31" s="25" t="s">
        <v>736</v>
      </c>
      <c r="C31" s="12" t="s">
        <v>685</v>
      </c>
      <c r="D31" s="12" t="s">
        <v>173</v>
      </c>
      <c r="E31" s="25" t="s">
        <v>174</v>
      </c>
      <c r="F31" s="25" t="s">
        <v>737</v>
      </c>
      <c r="G31" s="12"/>
      <c r="H31" s="12"/>
      <c r="I31" s="12"/>
      <c r="J31" s="14">
        <v>3</v>
      </c>
      <c r="K31" s="12" t="s">
        <v>162</v>
      </c>
      <c r="L31" s="14">
        <v>2</v>
      </c>
      <c r="M31" s="14">
        <v>23</v>
      </c>
      <c r="N31" s="12"/>
      <c r="O31" s="12" t="s">
        <v>15</v>
      </c>
      <c r="P31" s="12"/>
      <c r="Q31" s="14">
        <v>1</v>
      </c>
      <c r="R31" s="14">
        <v>1</v>
      </c>
      <c r="S31" s="14"/>
      <c r="T31" s="14"/>
      <c r="U31" s="14"/>
      <c r="V31" s="14"/>
      <c r="W31" s="14"/>
      <c r="X31" s="26"/>
      <c r="Y31" s="12"/>
      <c r="Z31" s="33">
        <f>if(ISBLANK($X31), sum(Q31:W31), 1)</f>
      </c>
      <c r="AA31" s="12"/>
      <c r="AB31" s="12"/>
      <c r="AC31" s="39" t="s">
        <v>15</v>
      </c>
      <c r="AD31" s="12"/>
      <c r="AE31" s="32">
        <f>if(J31&lt;4,"X","")</f>
      </c>
      <c r="AF31" s="32">
        <f>if(countblank(N31:P31)&lt;=1,"X","")</f>
      </c>
      <c r="AG31" s="32">
        <f>$H31</f>
      </c>
      <c r="AH31" s="32">
        <f>if($R31 &gt; 0, "X", "")</f>
      </c>
      <c r="AI31" s="32">
        <f>if(and(sum(Q31:W31) = 3, ISBLANK($X31)), "X", "")</f>
      </c>
      <c r="AJ31" s="32">
        <f>if(or($K31="ground", $K31="wild"), "X", "")</f>
      </c>
      <c r="AK31" s="32">
        <f>$G31</f>
      </c>
      <c r="AL31" s="32">
        <f>if($S31 &gt; 0, "X", "")</f>
      </c>
      <c r="AM31" s="32">
        <f>if(and($Q31 &gt; 0, isblank($W31), isblank($R31), isblank($T31), isblank($S31), isblank($U31)), "X", "")</f>
      </c>
      <c r="AN31" s="32">
        <f>if(and(not(isblank($N31)), isblank($O31), isblank($P31)), "X", "")</f>
      </c>
      <c r="AO31" s="32">
        <f>if(M31&gt;65,"X","")</f>
      </c>
      <c r="AP31" s="32">
        <f>if(or($K31="cavity", $K31="wild"), "X", "")</f>
      </c>
      <c r="AQ31" s="32">
        <f>if($W31 &gt; 0, "X", "")</f>
      </c>
      <c r="AR31" s="32">
        <f>if(M31&lt;=30,"X","")</f>
      </c>
      <c r="AS31" s="32">
        <f>if(or($K31="platform", $K31="wild"), "X", "")</f>
      </c>
      <c r="AT31" s="32">
        <f>if(and(not(isblank($O31)), isblank($P31), isblank($N31)), "X", "")</f>
      </c>
      <c r="AU31" s="32">
        <f>if($U31 &gt; 0, "X", "")</f>
      </c>
      <c r="AV31" s="32">
        <f>if($T31 &gt; 0, "X", "")</f>
      </c>
      <c r="AW31" s="32">
        <f>if(and(not(isblank($P31)), isblank($N31), isblank($O31)), "X", "")</f>
      </c>
      <c r="AX31" s="32">
        <f>if(or($K31="bowl", $K31="wild"), "X", "")</f>
      </c>
    </row>
    <row x14ac:dyDescent="0.25" r="32" customHeight="1" ht="18.75">
      <c r="A32" s="25" t="s">
        <v>738</v>
      </c>
      <c r="B32" s="25" t="s">
        <v>739</v>
      </c>
      <c r="C32" s="12" t="s">
        <v>685</v>
      </c>
      <c r="D32" s="12" t="s">
        <v>160</v>
      </c>
      <c r="E32" s="25" t="s">
        <v>727</v>
      </c>
      <c r="F32" s="25" t="s">
        <v>740</v>
      </c>
      <c r="G32" s="12"/>
      <c r="H32" s="12"/>
      <c r="I32" s="12"/>
      <c r="J32" s="14">
        <v>9</v>
      </c>
      <c r="K32" s="12" t="s">
        <v>166</v>
      </c>
      <c r="L32" s="14">
        <v>1</v>
      </c>
      <c r="M32" s="14">
        <v>203</v>
      </c>
      <c r="N32" s="12"/>
      <c r="O32" s="12"/>
      <c r="P32" s="12" t="s">
        <v>15</v>
      </c>
      <c r="Q32" s="14"/>
      <c r="R32" s="14"/>
      <c r="S32" s="14">
        <v>2</v>
      </c>
      <c r="T32" s="14"/>
      <c r="U32" s="14">
        <v>1</v>
      </c>
      <c r="V32" s="14"/>
      <c r="W32" s="14"/>
      <c r="X32" s="26"/>
      <c r="Y32" s="12"/>
      <c r="Z32" s="33">
        <f>if(ISBLANK($X32), sum(Q32:W32), 1)</f>
      </c>
      <c r="AA32" s="12"/>
      <c r="AB32" s="12"/>
      <c r="AC32" s="39"/>
      <c r="AD32" s="12"/>
      <c r="AE32" s="32">
        <f>if(J32&lt;4,"X","")</f>
      </c>
      <c r="AF32" s="32">
        <f>if(countblank(N32:P32)&lt;=1,"X","")</f>
      </c>
      <c r="AG32" s="32">
        <f>$H32</f>
      </c>
      <c r="AH32" s="32">
        <f>if($R32 &gt; 0, "X", "")</f>
      </c>
      <c r="AI32" s="32">
        <f>if(and(sum(Q32:W32) = 3, ISBLANK($X32)), "X", "")</f>
      </c>
      <c r="AJ32" s="32">
        <f>if(or($K32="ground", $K32="wild"), "X", "")</f>
      </c>
      <c r="AK32" s="32">
        <f>$G32</f>
      </c>
      <c r="AL32" s="32">
        <f>if($S32 &gt; 0, "X", "")</f>
      </c>
      <c r="AM32" s="32">
        <f>if(and($Q32 &gt; 0, isblank($W32), isblank($R32), isblank($T32), isblank($S32), isblank($U32)), "X", "")</f>
      </c>
      <c r="AN32" s="32">
        <f>if(and(not(isblank($N32)), isblank($O32), isblank($P32)), "X", "")</f>
      </c>
      <c r="AO32" s="32">
        <f>if(M32&gt;65,"X","")</f>
      </c>
      <c r="AP32" s="32">
        <f>if(or($K32="cavity", $K32="wild"), "X", "")</f>
      </c>
      <c r="AQ32" s="32">
        <f>if($W32 &gt; 0, "X", "")</f>
      </c>
      <c r="AR32" s="32">
        <f>if(M32&lt;=30,"X","")</f>
      </c>
      <c r="AS32" s="32">
        <f>if(or($K32="platform", $K32="wild"), "X", "")</f>
      </c>
      <c r="AT32" s="32">
        <f>if(and(not(isblank($O32)), isblank($P32), isblank($N32)), "X", "")</f>
      </c>
      <c r="AU32" s="32">
        <f>if($U32 &gt; 0, "X", "")</f>
      </c>
      <c r="AV32" s="32">
        <f>if($T32 &gt; 0, "X", "")</f>
      </c>
      <c r="AW32" s="32">
        <f>if(and(not(isblank($P32)), isblank($N32), isblank($O32)), "X", "")</f>
      </c>
      <c r="AX32" s="32">
        <f>if(or($K32="bowl", $K32="wild"), "X", "")</f>
      </c>
    </row>
    <row x14ac:dyDescent="0.25" r="33" customHeight="1" ht="18.75">
      <c r="A33" s="25" t="s">
        <v>741</v>
      </c>
      <c r="B33" s="25" t="s">
        <v>742</v>
      </c>
      <c r="C33" s="12" t="s">
        <v>685</v>
      </c>
      <c r="D33" s="12" t="s">
        <v>173</v>
      </c>
      <c r="E33" s="25" t="s">
        <v>699</v>
      </c>
      <c r="F33" s="25" t="s">
        <v>743</v>
      </c>
      <c r="G33" s="12"/>
      <c r="H33" s="12"/>
      <c r="I33" s="12"/>
      <c r="J33" s="14">
        <v>9</v>
      </c>
      <c r="K33" s="12" t="s">
        <v>203</v>
      </c>
      <c r="L33" s="14">
        <v>2</v>
      </c>
      <c r="M33" s="14">
        <v>30</v>
      </c>
      <c r="N33" s="12" t="s">
        <v>15</v>
      </c>
      <c r="O33" s="12"/>
      <c r="P33" s="12"/>
      <c r="Q33" s="14">
        <v>1</v>
      </c>
      <c r="R33" s="14"/>
      <c r="S33" s="14"/>
      <c r="T33" s="14">
        <v>2</v>
      </c>
      <c r="U33" s="14"/>
      <c r="V33" s="14"/>
      <c r="W33" s="14"/>
      <c r="X33" s="26"/>
      <c r="Y33" s="12"/>
      <c r="Z33" s="33">
        <f>if(ISBLANK($X33), sum(Q33:W33), 1)</f>
      </c>
      <c r="AA33" s="12"/>
      <c r="AB33" s="12" t="s">
        <v>15</v>
      </c>
      <c r="AC33" s="39"/>
      <c r="AD33" s="12"/>
      <c r="AE33" s="32">
        <f>if(J33&lt;4,"X","")</f>
      </c>
      <c r="AF33" s="32">
        <f>if(countblank(N33:P33)&lt;=1,"X","")</f>
      </c>
      <c r="AG33" s="32">
        <f>$H33</f>
      </c>
      <c r="AH33" s="32">
        <f>if($R33 &gt; 0, "X", "")</f>
      </c>
      <c r="AI33" s="32">
        <f>if(and(sum(Q33:W33) = 3, ISBLANK($X33)), "X", "")</f>
      </c>
      <c r="AJ33" s="32">
        <f>if(or($K33="ground", $K33="wild"), "X", "")</f>
      </c>
      <c r="AK33" s="32">
        <f>$G33</f>
      </c>
      <c r="AL33" s="32">
        <f>if($S33 &gt; 0, "X", "")</f>
      </c>
      <c r="AM33" s="32">
        <f>if(and($Q33 &gt; 0, isblank($W33), isblank($R33), isblank($T33), isblank($S33), isblank($U33)), "X", "")</f>
      </c>
      <c r="AN33" s="32">
        <f>if(and(not(isblank($N33)), isblank($O33), isblank($P33)), "X", "")</f>
      </c>
      <c r="AO33" s="32">
        <f>if(M33&gt;65,"X","")</f>
      </c>
      <c r="AP33" s="32">
        <f>if(or($K33="cavity", $K33="wild"), "X", "")</f>
      </c>
      <c r="AQ33" s="32">
        <f>if($W33 &gt; 0, "X", "")</f>
      </c>
      <c r="AR33" s="32">
        <f>if(M33&lt;=30,"X","")</f>
      </c>
      <c r="AS33" s="32">
        <f>if(or($K33="platform", $K33="wild"), "X", "")</f>
      </c>
      <c r="AT33" s="32">
        <f>if(and(not(isblank($O33)), isblank($P33), isblank($N33)), "X", "")</f>
      </c>
      <c r="AU33" s="32">
        <f>if($U33 &gt; 0, "X", "")</f>
      </c>
      <c r="AV33" s="32">
        <f>if($T33 &gt; 0, "X", "")</f>
      </c>
      <c r="AW33" s="32">
        <f>if(and(not(isblank($P33)), isblank($N33), isblank($O33)), "X", "")</f>
      </c>
      <c r="AX33" s="32">
        <f>if(or($K33="bowl", $K33="wild"), "X", "")</f>
      </c>
    </row>
    <row x14ac:dyDescent="0.25" r="34" customHeight="1" ht="18.75">
      <c r="A34" s="25" t="s">
        <v>744</v>
      </c>
      <c r="B34" s="25" t="s">
        <v>745</v>
      </c>
      <c r="C34" s="12" t="s">
        <v>685</v>
      </c>
      <c r="D34" s="12" t="s">
        <v>173</v>
      </c>
      <c r="E34" s="25" t="s">
        <v>706</v>
      </c>
      <c r="F34" s="25" t="s">
        <v>707</v>
      </c>
      <c r="G34" s="12" t="s">
        <v>15</v>
      </c>
      <c r="H34" s="12"/>
      <c r="I34" s="12"/>
      <c r="J34" s="14">
        <v>5</v>
      </c>
      <c r="K34" s="12" t="s">
        <v>188</v>
      </c>
      <c r="L34" s="14">
        <v>4</v>
      </c>
      <c r="M34" s="14">
        <v>107</v>
      </c>
      <c r="N34" s="12" t="s">
        <v>15</v>
      </c>
      <c r="O34" s="12" t="s">
        <v>15</v>
      </c>
      <c r="P34" s="12" t="s">
        <v>15</v>
      </c>
      <c r="Q34" s="14"/>
      <c r="R34" s="14"/>
      <c r="S34" s="14"/>
      <c r="T34" s="14"/>
      <c r="U34" s="14">
        <v>2</v>
      </c>
      <c r="V34" s="14"/>
      <c r="W34" s="14"/>
      <c r="X34" s="26"/>
      <c r="Y34" s="12"/>
      <c r="Z34" s="33">
        <f>if(ISBLANK($X34), sum(Q34:W34), 1)</f>
      </c>
      <c r="AA34" s="12"/>
      <c r="AB34" s="12"/>
      <c r="AC34" s="39"/>
      <c r="AD34" s="12"/>
      <c r="AE34" s="32">
        <f>if(J34&lt;4,"X","")</f>
      </c>
      <c r="AF34" s="32">
        <f>if(countblank(N34:P34)&lt;=1,"X","")</f>
      </c>
      <c r="AG34" s="32">
        <f>$H34</f>
      </c>
      <c r="AH34" s="32">
        <f>if($R34 &gt; 0, "X", "")</f>
      </c>
      <c r="AI34" s="32">
        <f>if(and(sum(Q34:W34) = 3, ISBLANK($X34)), "X", "")</f>
      </c>
      <c r="AJ34" s="32">
        <f>if(or($K34="ground", $K34="wild"), "X", "")</f>
      </c>
      <c r="AK34" s="32">
        <f>$G34</f>
      </c>
      <c r="AL34" s="32">
        <f>if($S34 &gt; 0, "X", "")</f>
      </c>
      <c r="AM34" s="32">
        <f>if(and($Q34 &gt; 0, isblank($W34), isblank($R34), isblank($T34), isblank($S34), isblank($U34)), "X", "")</f>
      </c>
      <c r="AN34" s="32">
        <f>if(and(not(isblank($N34)), isblank($O34), isblank($P34)), "X", "")</f>
      </c>
      <c r="AO34" s="32">
        <f>if(M34&gt;65,"X","")</f>
      </c>
      <c r="AP34" s="32">
        <f>if(or($K34="cavity", $K34="wild"), "X", "")</f>
      </c>
      <c r="AQ34" s="32">
        <f>if($W34 &gt; 0, "X", "")</f>
      </c>
      <c r="AR34" s="32">
        <f>if(M34&lt;=30,"X","")</f>
      </c>
      <c r="AS34" s="32">
        <f>if(or($K34="platform", $K34="wild"), "X", "")</f>
      </c>
      <c r="AT34" s="32">
        <f>if(and(not(isblank($O34)), isblank($P34), isblank($N34)), "X", "")</f>
      </c>
      <c r="AU34" s="32">
        <f>if($U34 &gt; 0, "X", "")</f>
      </c>
      <c r="AV34" s="32">
        <f>if($T34 &gt; 0, "X", "")</f>
      </c>
      <c r="AW34" s="32">
        <f>if(and(not(isblank($P34)), isblank($N34), isblank($O34)), "X", "")</f>
      </c>
      <c r="AX34" s="32">
        <f>if(or($K34="bowl", $K34="wild"), "X", "")</f>
      </c>
    </row>
    <row x14ac:dyDescent="0.25" r="35" customHeight="1" ht="18.75">
      <c r="A35" s="25" t="s">
        <v>746</v>
      </c>
      <c r="B35" s="25" t="s">
        <v>747</v>
      </c>
      <c r="C35" s="12" t="s">
        <v>685</v>
      </c>
      <c r="D35" s="12" t="s">
        <v>173</v>
      </c>
      <c r="E35" s="25" t="s">
        <v>137</v>
      </c>
      <c r="F35" s="25" t="s">
        <v>696</v>
      </c>
      <c r="G35" s="12"/>
      <c r="H35" s="12" t="s">
        <v>15</v>
      </c>
      <c r="I35" s="12"/>
      <c r="J35" s="14">
        <v>1</v>
      </c>
      <c r="K35" s="12" t="s">
        <v>203</v>
      </c>
      <c r="L35" s="14">
        <v>3</v>
      </c>
      <c r="M35" s="14">
        <v>38</v>
      </c>
      <c r="N35" s="12"/>
      <c r="O35" s="12" t="s">
        <v>15</v>
      </c>
      <c r="P35" s="12" t="s">
        <v>15</v>
      </c>
      <c r="Q35" s="14">
        <v>1</v>
      </c>
      <c r="R35" s="14"/>
      <c r="S35" s="14"/>
      <c r="T35" s="14"/>
      <c r="U35" s="14"/>
      <c r="V35" s="14"/>
      <c r="W35" s="14"/>
      <c r="X35" s="26"/>
      <c r="Y35" s="12"/>
      <c r="Z35" s="33">
        <f>if(ISBLANK($X35), sum(Q35:W35), 1)</f>
      </c>
      <c r="AA35" s="12"/>
      <c r="AB35" s="12"/>
      <c r="AC35" s="39"/>
      <c r="AD35" s="12"/>
      <c r="AE35" s="32">
        <f>if(J35&lt;4,"X","")</f>
      </c>
      <c r="AF35" s="32">
        <f>if(countblank(N35:P35)&lt;=1,"X","")</f>
      </c>
      <c r="AG35" s="32">
        <f>$H35</f>
      </c>
      <c r="AH35" s="32">
        <f>if($R35 &gt; 0, "X", "")</f>
      </c>
      <c r="AI35" s="32">
        <f>if(and(sum(Q35:W35) = 3, ISBLANK($X35)), "X", "")</f>
      </c>
      <c r="AJ35" s="32">
        <f>if(or($K35="ground", $K35="wild"), "X", "")</f>
      </c>
      <c r="AK35" s="32">
        <f>$G35</f>
      </c>
      <c r="AL35" s="32">
        <f>if($S35 &gt; 0, "X", "")</f>
      </c>
      <c r="AM35" s="32">
        <f>if(and($Q35 &gt; 0, isblank($W35), isblank($R35), isblank($T35), isblank($S35), isblank($U35)), "X", "")</f>
      </c>
      <c r="AN35" s="32">
        <f>if(and(not(isblank($N35)), isblank($O35), isblank($P35)), "X", "")</f>
      </c>
      <c r="AO35" s="32">
        <f>if(M35&gt;65,"X","")</f>
      </c>
      <c r="AP35" s="32">
        <f>if(or($K35="cavity", $K35="wild"), "X", "")</f>
      </c>
      <c r="AQ35" s="32">
        <f>if($W35 &gt; 0, "X", "")</f>
      </c>
      <c r="AR35" s="32">
        <f>if(M35&lt;=30,"X","")</f>
      </c>
      <c r="AS35" s="32">
        <f>if(or($K35="platform", $K35="wild"), "X", "")</f>
      </c>
      <c r="AT35" s="32">
        <f>if(and(not(isblank($O35)), isblank($P35), isblank($N35)), "X", "")</f>
      </c>
      <c r="AU35" s="32">
        <f>if($U35 &gt; 0, "X", "")</f>
      </c>
      <c r="AV35" s="32">
        <f>if($T35 &gt; 0, "X", "")</f>
      </c>
      <c r="AW35" s="32">
        <f>if(and(not(isblank($P35)), isblank($N35), isblank($O35)), "X", "")</f>
      </c>
      <c r="AX35" s="32">
        <f>if(or($K35="bowl", $K35="wild"), "X", "")</f>
      </c>
    </row>
    <row x14ac:dyDescent="0.25" r="36" customHeight="1" ht="18.75">
      <c r="A36" s="25" t="s">
        <v>748</v>
      </c>
      <c r="B36" s="25" t="s">
        <v>749</v>
      </c>
      <c r="C36" s="12" t="s">
        <v>685</v>
      </c>
      <c r="D36" s="12" t="s">
        <v>173</v>
      </c>
      <c r="E36" s="25" t="s">
        <v>706</v>
      </c>
      <c r="F36" s="25" t="s">
        <v>750</v>
      </c>
      <c r="G36" s="12" t="s">
        <v>15</v>
      </c>
      <c r="H36" s="12"/>
      <c r="I36" s="12"/>
      <c r="J36" s="14">
        <v>3</v>
      </c>
      <c r="K36" s="12" t="s">
        <v>188</v>
      </c>
      <c r="L36" s="14">
        <v>2</v>
      </c>
      <c r="M36" s="14">
        <v>107</v>
      </c>
      <c r="N36" s="12" t="s">
        <v>15</v>
      </c>
      <c r="O36" s="12"/>
      <c r="P36" s="12"/>
      <c r="Q36" s="14"/>
      <c r="R36" s="14"/>
      <c r="S36" s="14"/>
      <c r="T36" s="14"/>
      <c r="U36" s="14">
        <v>1</v>
      </c>
      <c r="V36" s="14"/>
      <c r="W36" s="14"/>
      <c r="X36" s="26"/>
      <c r="Y36" s="12"/>
      <c r="Z36" s="33">
        <f>if(ISBLANK($X36), sum(Q36:W36), 1)</f>
      </c>
      <c r="AA36" s="12"/>
      <c r="AB36" s="12"/>
      <c r="AC36" s="39"/>
      <c r="AD36" s="12"/>
      <c r="AE36" s="32">
        <f>if(J36&lt;4,"X","")</f>
      </c>
      <c r="AF36" s="32">
        <f>if(countblank(N36:P36)&lt;=1,"X","")</f>
      </c>
      <c r="AG36" s="32">
        <f>$H36</f>
      </c>
      <c r="AH36" s="32">
        <f>if($R36 &gt; 0, "X", "")</f>
      </c>
      <c r="AI36" s="32">
        <f>if(and(sum(Q36:W36) = 3, ISBLANK($X36)), "X", "")</f>
      </c>
      <c r="AJ36" s="32">
        <f>if(or($K36="ground", $K36="wild"), "X", "")</f>
      </c>
      <c r="AK36" s="32">
        <f>$G36</f>
      </c>
      <c r="AL36" s="32">
        <f>if($S36 &gt; 0, "X", "")</f>
      </c>
      <c r="AM36" s="32">
        <f>if(and($Q36 &gt; 0, isblank($W36), isblank($R36), isblank($T36), isblank($S36), isblank($U36)), "X", "")</f>
      </c>
      <c r="AN36" s="32">
        <f>if(and(not(isblank($N36)), isblank($O36), isblank($P36)), "X", "")</f>
      </c>
      <c r="AO36" s="32">
        <f>if(M36&gt;65,"X","")</f>
      </c>
      <c r="AP36" s="32">
        <f>if(or($K36="cavity", $K36="wild"), "X", "")</f>
      </c>
      <c r="AQ36" s="32">
        <f>if($W36 &gt; 0, "X", "")</f>
      </c>
      <c r="AR36" s="32">
        <f>if(M36&lt;=30,"X","")</f>
      </c>
      <c r="AS36" s="32">
        <f>if(or($K36="platform", $K36="wild"), "X", "")</f>
      </c>
      <c r="AT36" s="32">
        <f>if(and(not(isblank($O36)), isblank($P36), isblank($N36)), "X", "")</f>
      </c>
      <c r="AU36" s="32">
        <f>if($U36 &gt; 0, "X", "")</f>
      </c>
      <c r="AV36" s="32">
        <f>if($T36 &gt; 0, "X", "")</f>
      </c>
      <c r="AW36" s="32">
        <f>if(and(not(isblank($P36)), isblank($N36), isblank($O36)), "X", "")</f>
      </c>
      <c r="AX36" s="32">
        <f>if(or($K36="bowl", $K36="wild"), "X", "")</f>
      </c>
    </row>
    <row x14ac:dyDescent="0.25" r="37" customHeight="1" ht="18.75">
      <c r="A37" s="25" t="s">
        <v>751</v>
      </c>
      <c r="B37" s="25" t="s">
        <v>752</v>
      </c>
      <c r="C37" s="12" t="s">
        <v>685</v>
      </c>
      <c r="D37" s="12" t="s">
        <v>186</v>
      </c>
      <c r="E37" s="25" t="s">
        <v>174</v>
      </c>
      <c r="F37" s="25" t="s">
        <v>753</v>
      </c>
      <c r="G37" s="12"/>
      <c r="H37" s="12"/>
      <c r="I37" s="12"/>
      <c r="J37" s="14">
        <v>5</v>
      </c>
      <c r="K37" s="12" t="s">
        <v>188</v>
      </c>
      <c r="L37" s="14">
        <v>4</v>
      </c>
      <c r="M37" s="14">
        <v>71</v>
      </c>
      <c r="N37" s="12"/>
      <c r="O37" s="12"/>
      <c r="P37" s="12" t="s">
        <v>15</v>
      </c>
      <c r="Q37" s="14">
        <v>1</v>
      </c>
      <c r="R37" s="14">
        <v>1</v>
      </c>
      <c r="S37" s="14">
        <v>1</v>
      </c>
      <c r="T37" s="14"/>
      <c r="U37" s="14"/>
      <c r="V37" s="14"/>
      <c r="W37" s="14"/>
      <c r="X37" s="26"/>
      <c r="Y37" s="12"/>
      <c r="Z37" s="33">
        <f>if(ISBLANK($X37), sum(Q37:W37), 1)</f>
      </c>
      <c r="AA37" s="12" t="s">
        <v>15</v>
      </c>
      <c r="AB37" s="12"/>
      <c r="AC37" s="39" t="s">
        <v>15</v>
      </c>
      <c r="AD37" s="12" t="s">
        <v>15</v>
      </c>
      <c r="AE37" s="32">
        <f>if(J37&lt;4,"X","")</f>
      </c>
      <c r="AF37" s="32">
        <f>if(countblank(N37:P37)&lt;=1,"X","")</f>
      </c>
      <c r="AG37" s="32">
        <f>$H37</f>
      </c>
      <c r="AH37" s="32">
        <f>if($R37 &gt; 0, "X", "")</f>
      </c>
      <c r="AI37" s="32">
        <f>if(and(sum(Q37:W37) = 3, ISBLANK($X37)), "X", "")</f>
      </c>
      <c r="AJ37" s="32">
        <f>if(or($K37="ground", $K37="wild"), "X", "")</f>
      </c>
      <c r="AK37" s="32">
        <f>$G37</f>
      </c>
      <c r="AL37" s="32">
        <f>if($S37 &gt; 0, "X", "")</f>
      </c>
      <c r="AM37" s="32">
        <f>if(and($Q37 &gt; 0, isblank($W37), isblank($R37), isblank($T37), isblank($S37), isblank($U37)), "X", "")</f>
      </c>
      <c r="AN37" s="32">
        <f>if(and(not(isblank($N37)), isblank($O37), isblank($P37)), "X", "")</f>
      </c>
      <c r="AO37" s="32">
        <f>if(M37&gt;65,"X","")</f>
      </c>
      <c r="AP37" s="32">
        <f>if(or($K37="cavity", $K37="wild"), "X", "")</f>
      </c>
      <c r="AQ37" s="32">
        <f>if($W37 &gt; 0, "X", "")</f>
      </c>
      <c r="AR37" s="32">
        <f>if(M37&lt;=30,"X","")</f>
      </c>
      <c r="AS37" s="32">
        <f>if(or($K37="platform", $K37="wild"), "X", "")</f>
      </c>
      <c r="AT37" s="32">
        <f>if(and(not(isblank($O37)), isblank($P37), isblank($N37)), "X", "")</f>
      </c>
      <c r="AU37" s="32">
        <f>if($U37 &gt; 0, "X", "")</f>
      </c>
      <c r="AV37" s="32">
        <f>if($T37 &gt; 0, "X", "")</f>
      </c>
      <c r="AW37" s="32">
        <f>if(and(not(isblank($P37)), isblank($N37), isblank($O37)), "X", "")</f>
      </c>
      <c r="AX37" s="32">
        <f>if(or($K37="bowl", $K37="wild"), "X", "")</f>
      </c>
    </row>
    <row x14ac:dyDescent="0.25" r="38" customHeight="1" ht="18.75">
      <c r="A38" s="25" t="s">
        <v>754</v>
      </c>
      <c r="B38" s="25" t="s">
        <v>755</v>
      </c>
      <c r="C38" s="12" t="s">
        <v>685</v>
      </c>
      <c r="D38" s="12" t="s">
        <v>160</v>
      </c>
      <c r="E38" s="25" t="s">
        <v>198</v>
      </c>
      <c r="F38" s="25" t="s">
        <v>734</v>
      </c>
      <c r="G38" s="12"/>
      <c r="H38" s="12"/>
      <c r="I38" s="12" t="s">
        <v>15</v>
      </c>
      <c r="J38" s="14">
        <v>4</v>
      </c>
      <c r="K38" s="12" t="s">
        <v>203</v>
      </c>
      <c r="L38" s="14">
        <v>2</v>
      </c>
      <c r="M38" s="14">
        <v>18</v>
      </c>
      <c r="N38" s="12" t="s">
        <v>15</v>
      </c>
      <c r="O38" s="12" t="s">
        <v>15</v>
      </c>
      <c r="P38" s="12"/>
      <c r="Q38" s="14">
        <v>2</v>
      </c>
      <c r="R38" s="14"/>
      <c r="S38" s="14"/>
      <c r="T38" s="14"/>
      <c r="U38" s="14"/>
      <c r="V38" s="14"/>
      <c r="W38" s="14"/>
      <c r="X38" s="26"/>
      <c r="Y38" s="12"/>
      <c r="Z38" s="33">
        <f>if(ISBLANK($X38), sum(Q38:W38), 1)</f>
      </c>
      <c r="AA38" s="12"/>
      <c r="AB38" s="12"/>
      <c r="AC38" s="39" t="s">
        <v>15</v>
      </c>
      <c r="AD38" s="12"/>
      <c r="AE38" s="32">
        <f>if(J38&lt;4,"X","")</f>
      </c>
      <c r="AF38" s="32">
        <f>if(countblank(N38:P38)&lt;=1,"X","")</f>
      </c>
      <c r="AG38" s="32">
        <f>$H38</f>
      </c>
      <c r="AH38" s="32">
        <f>if($R38 &gt; 0, "X", "")</f>
      </c>
      <c r="AI38" s="32">
        <f>if(and(sum(Q38:W38) = 3, ISBLANK($X38)), "X", "")</f>
      </c>
      <c r="AJ38" s="32">
        <f>if(or($K38="ground", $K38="wild"), "X", "")</f>
      </c>
      <c r="AK38" s="32">
        <f>$G38</f>
      </c>
      <c r="AL38" s="32">
        <f>if($S38 &gt; 0, "X", "")</f>
      </c>
      <c r="AM38" s="32">
        <f>if(and($Q38 &gt; 0, isblank($W38), isblank($R38), isblank($T38), isblank($S38), isblank($U38)), "X", "")</f>
      </c>
      <c r="AN38" s="32">
        <f>if(and(not(isblank($N38)), isblank($O38), isblank($P38)), "X", "")</f>
      </c>
      <c r="AO38" s="32">
        <f>if(M38&gt;65,"X","")</f>
      </c>
      <c r="AP38" s="32">
        <f>if(or($K38="cavity", $K38="wild"), "X", "")</f>
      </c>
      <c r="AQ38" s="32">
        <f>if($W38 &gt; 0, "X", "")</f>
      </c>
      <c r="AR38" s="32">
        <f>if(M38&lt;=30,"X","")</f>
      </c>
      <c r="AS38" s="32">
        <f>if(or($K38="platform", $K38="wild"), "X", "")</f>
      </c>
      <c r="AT38" s="32">
        <f>if(and(not(isblank($O38)), isblank($P38), isblank($N38)), "X", "")</f>
      </c>
      <c r="AU38" s="32">
        <f>if($U38 &gt; 0, "X", "")</f>
      </c>
      <c r="AV38" s="32">
        <f>if($T38 &gt; 0, "X", "")</f>
      </c>
      <c r="AW38" s="32">
        <f>if(and(not(isblank($P38)), isblank($N38), isblank($O38)), "X", "")</f>
      </c>
      <c r="AX38" s="32">
        <f>if(or($K38="bowl", $K38="wild"), "X", "")</f>
      </c>
    </row>
    <row x14ac:dyDescent="0.25" r="39" customHeight="1" ht="18.75">
      <c r="A39" s="25" t="s">
        <v>756</v>
      </c>
      <c r="B39" s="25" t="s">
        <v>757</v>
      </c>
      <c r="C39" s="12" t="s">
        <v>685</v>
      </c>
      <c r="D39" s="12" t="s">
        <v>186</v>
      </c>
      <c r="E39" s="25" t="s">
        <v>699</v>
      </c>
      <c r="F39" s="25" t="s">
        <v>758</v>
      </c>
      <c r="G39" s="12"/>
      <c r="H39" s="12"/>
      <c r="I39" s="12"/>
      <c r="J39" s="14">
        <v>4</v>
      </c>
      <c r="K39" s="12" t="s">
        <v>203</v>
      </c>
      <c r="L39" s="14">
        <v>4</v>
      </c>
      <c r="M39" s="14">
        <v>53</v>
      </c>
      <c r="N39" s="12"/>
      <c r="O39" s="12"/>
      <c r="P39" s="12" t="s">
        <v>15</v>
      </c>
      <c r="Q39" s="14"/>
      <c r="R39" s="14"/>
      <c r="S39" s="14">
        <v>1</v>
      </c>
      <c r="T39" s="14"/>
      <c r="U39" s="14"/>
      <c r="V39" s="14"/>
      <c r="W39" s="14">
        <v>1</v>
      </c>
      <c r="X39" s="26"/>
      <c r="Y39" s="12"/>
      <c r="Z39" s="33">
        <f>if(ISBLANK($X39), sum(Q39:W39), 1)</f>
      </c>
      <c r="AA39" s="12"/>
      <c r="AB39" s="12"/>
      <c r="AC39" s="39"/>
      <c r="AD39" s="12"/>
      <c r="AE39" s="32">
        <f>if(J39&lt;4,"X","")</f>
      </c>
      <c r="AF39" s="32">
        <f>if(countblank(N39:P39)&lt;=1,"X","")</f>
      </c>
      <c r="AG39" s="32">
        <f>$H39</f>
      </c>
      <c r="AH39" s="32">
        <f>if($R39 &gt; 0, "X", "")</f>
      </c>
      <c r="AI39" s="32">
        <f>if(and(sum(Q39:W39) = 3, ISBLANK($X39)), "X", "")</f>
      </c>
      <c r="AJ39" s="32">
        <f>if(or($K39="ground", $K39="wild"), "X", "")</f>
      </c>
      <c r="AK39" s="32">
        <f>$G39</f>
      </c>
      <c r="AL39" s="32">
        <f>if($S39 &gt; 0, "X", "")</f>
      </c>
      <c r="AM39" s="32">
        <f>if(and($Q39 &gt; 0, isblank($W39), isblank($R39), isblank($T39), isblank($S39), isblank($U39)), "X", "")</f>
      </c>
      <c r="AN39" s="32">
        <f>if(and(not(isblank($N39)), isblank($O39), isblank($P39)), "X", "")</f>
      </c>
      <c r="AO39" s="32">
        <f>if(M39&gt;65,"X","")</f>
      </c>
      <c r="AP39" s="32">
        <f>if(or($K39="cavity", $K39="wild"), "X", "")</f>
      </c>
      <c r="AQ39" s="32">
        <f>if($W39 &gt; 0, "X", "")</f>
      </c>
      <c r="AR39" s="32">
        <f>if(M39&lt;=30,"X","")</f>
      </c>
      <c r="AS39" s="32">
        <f>if(or($K39="platform", $K39="wild"), "X", "")</f>
      </c>
      <c r="AT39" s="32">
        <f>if(and(not(isblank($O39)), isblank($P39), isblank($N39)), "X", "")</f>
      </c>
      <c r="AU39" s="32">
        <f>if($U39 &gt; 0, "X", "")</f>
      </c>
      <c r="AV39" s="32">
        <f>if($T39 &gt; 0, "X", "")</f>
      </c>
      <c r="AW39" s="32">
        <f>if(and(not(isblank($P39)), isblank($N39), isblank($O39)), "X", "")</f>
      </c>
      <c r="AX39" s="32">
        <f>if(or($K39="bowl", $K39="wild"), "X", "")</f>
      </c>
    </row>
    <row x14ac:dyDescent="0.25" r="40" customHeight="1" ht="18.75">
      <c r="A40" s="25" t="s">
        <v>759</v>
      </c>
      <c r="B40" s="25" t="s">
        <v>760</v>
      </c>
      <c r="C40" s="12" t="s">
        <v>685</v>
      </c>
      <c r="D40" s="12" t="s">
        <v>173</v>
      </c>
      <c r="E40" s="25" t="s">
        <v>198</v>
      </c>
      <c r="F40" s="25" t="s">
        <v>761</v>
      </c>
      <c r="G40" s="12"/>
      <c r="H40" s="12"/>
      <c r="I40" s="12"/>
      <c r="J40" s="14">
        <v>4</v>
      </c>
      <c r="K40" s="12" t="s">
        <v>188</v>
      </c>
      <c r="L40" s="14">
        <v>3</v>
      </c>
      <c r="M40" s="14">
        <v>18</v>
      </c>
      <c r="N40" s="12" t="s">
        <v>15</v>
      </c>
      <c r="O40" s="12" t="s">
        <v>15</v>
      </c>
      <c r="P40" s="12" t="s">
        <v>15</v>
      </c>
      <c r="Q40" s="14">
        <v>2</v>
      </c>
      <c r="R40" s="14">
        <v>1</v>
      </c>
      <c r="S40" s="14"/>
      <c r="T40" s="14"/>
      <c r="U40" s="14"/>
      <c r="V40" s="14"/>
      <c r="W40" s="14"/>
      <c r="X40" s="26"/>
      <c r="Y40" s="12"/>
      <c r="Z40" s="33">
        <f>if(ISBLANK($X40), sum(Q40:W40), 1)</f>
      </c>
      <c r="AA40" s="12"/>
      <c r="AB40" s="12"/>
      <c r="AC40" s="39" t="s">
        <v>15</v>
      </c>
      <c r="AD40" s="12"/>
      <c r="AE40" s="32">
        <f>if(J40&lt;4,"X","")</f>
      </c>
      <c r="AF40" s="32">
        <f>if(countblank(N40:P40)&lt;=1,"X","")</f>
      </c>
      <c r="AG40" s="32">
        <f>$H40</f>
      </c>
      <c r="AH40" s="32">
        <f>if($R40 &gt; 0, "X", "")</f>
      </c>
      <c r="AI40" s="32">
        <f>if(and(sum(Q40:W40) = 3, ISBLANK($X40)), "X", "")</f>
      </c>
      <c r="AJ40" s="32">
        <f>if(or($K40="ground", $K40="wild"), "X", "")</f>
      </c>
      <c r="AK40" s="32">
        <f>$G40</f>
      </c>
      <c r="AL40" s="32">
        <f>if($S40 &gt; 0, "X", "")</f>
      </c>
      <c r="AM40" s="32">
        <f>if(and($Q40 &gt; 0, isblank($W40), isblank($R40), isblank($T40), isblank($S40), isblank($U40)), "X", "")</f>
      </c>
      <c r="AN40" s="32">
        <f>if(and(not(isblank($N40)), isblank($O40), isblank($P40)), "X", "")</f>
      </c>
      <c r="AO40" s="32">
        <f>if(M40&gt;65,"X","")</f>
      </c>
      <c r="AP40" s="32">
        <f>if(or($K40="cavity", $K40="wild"), "X", "")</f>
      </c>
      <c r="AQ40" s="32">
        <f>if($W40 &gt; 0, "X", "")</f>
      </c>
      <c r="AR40" s="32">
        <f>if(M40&lt;=30,"X","")</f>
      </c>
      <c r="AS40" s="32">
        <f>if(or($K40="platform", $K40="wild"), "X", "")</f>
      </c>
      <c r="AT40" s="32">
        <f>if(and(not(isblank($O40)), isblank($P40), isblank($N40)), "X", "")</f>
      </c>
      <c r="AU40" s="32">
        <f>if($U40 &gt; 0, "X", "")</f>
      </c>
      <c r="AV40" s="32">
        <f>if($T40 &gt; 0, "X", "")</f>
      </c>
      <c r="AW40" s="32">
        <f>if(and(not(isblank($P40)), isblank($N40), isblank($O40)), "X", "")</f>
      </c>
      <c r="AX40" s="32">
        <f>if(or($K40="bowl", $K40="wild"), "X", "")</f>
      </c>
    </row>
    <row x14ac:dyDescent="0.25" r="41" customHeight="1" ht="18.75">
      <c r="A41" s="24" t="s">
        <v>204</v>
      </c>
      <c r="B41" s="1" t="s">
        <v>205</v>
      </c>
      <c r="C41" s="12" t="s">
        <v>116</v>
      </c>
      <c r="D41" s="12" t="s">
        <v>173</v>
      </c>
      <c r="E41" s="25" t="s">
        <v>198</v>
      </c>
      <c r="F41" s="25" t="s">
        <v>206</v>
      </c>
      <c r="G41" s="12"/>
      <c r="H41" s="12" t="s">
        <v>15</v>
      </c>
      <c r="I41" s="12"/>
      <c r="J41" s="14">
        <v>9</v>
      </c>
      <c r="K41" s="12" t="s">
        <v>166</v>
      </c>
      <c r="L41" s="14">
        <v>1</v>
      </c>
      <c r="M41" s="14">
        <v>69</v>
      </c>
      <c r="N41" s="12"/>
      <c r="O41" s="12"/>
      <c r="P41" s="12" t="s">
        <v>15</v>
      </c>
      <c r="Q41" s="14"/>
      <c r="R41" s="14"/>
      <c r="S41" s="14">
        <v>3</v>
      </c>
      <c r="T41" s="14"/>
      <c r="U41" s="14"/>
      <c r="V41" s="14"/>
      <c r="W41" s="14"/>
      <c r="X41" s="26"/>
      <c r="Y41" s="12"/>
      <c r="Z41" s="33"/>
      <c r="AA41" s="12"/>
      <c r="AB41" s="12"/>
      <c r="AC41" s="39"/>
      <c r="AD41" s="12" t="s">
        <v>15</v>
      </c>
      <c r="AE41" s="32">
        <f>if(J41&lt;4,"X","")</f>
      </c>
      <c r="AF41" s="32">
        <f>if(countblank(N41:P41)&lt;=1,"X","")</f>
      </c>
      <c r="AG41" s="32">
        <f>$H41</f>
      </c>
      <c r="AH41" s="32">
        <f>if($R41 &gt; 0, "X", "")</f>
      </c>
      <c r="AI41" s="32">
        <f>if(and(sum(Q41:W41) = 3, ISBLANK($X41)), "X", "")</f>
      </c>
      <c r="AJ41" s="32">
        <f>if(or($K41="ground", $K41="wild"), "X", "")</f>
      </c>
      <c r="AK41" s="32">
        <f>$G41</f>
      </c>
      <c r="AL41" s="32">
        <f>if($S41 &gt; 0, "X", "")</f>
      </c>
      <c r="AM41" s="32">
        <f>if(and($Q41 &gt; 0, isblank($W41), isblank($R41), isblank($T41), isblank($S41), isblank($U41)), "X", "")</f>
      </c>
      <c r="AN41" s="32">
        <f>if(and(not(isblank($N41)), isblank($O41), isblank($P41)), "X", "")</f>
      </c>
      <c r="AO41" s="32">
        <f>if(M41&gt;65,"X","")</f>
      </c>
      <c r="AP41" s="32">
        <f>if(or($K41="cavity", $K41="wild"), "X", "")</f>
      </c>
      <c r="AQ41" s="32">
        <f>if($W41 &gt; 0, "X", "")</f>
      </c>
      <c r="AR41" s="32">
        <f>if(M41&lt;=30,"X","")</f>
      </c>
      <c r="AS41" s="32">
        <f>if(or($K41="platform", $K41="wild"), "X", "")</f>
      </c>
      <c r="AT41" s="32">
        <f>if(and(not(isblank($O41)), isblank($P41), isblank($N41)), "X", "")</f>
      </c>
      <c r="AU41" s="32">
        <f>if($U41 &gt; 0, "X", "")</f>
      </c>
      <c r="AV41" s="32">
        <f>if($T41 &gt; 0, "X", "")</f>
      </c>
      <c r="AW41" s="32">
        <f>if(and(not(isblank($P41)), isblank($N41), isblank($O41)), "X", "")</f>
      </c>
      <c r="AX41" s="32">
        <f>if(or($K41="bowl", $K41="wild"), "X", "")</f>
      </c>
    </row>
    <row x14ac:dyDescent="0.25" r="42" customHeight="1" ht="18.75">
      <c r="A42" s="24" t="s">
        <v>464</v>
      </c>
      <c r="B42" s="24" t="s">
        <v>465</v>
      </c>
      <c r="C42" s="12" t="s">
        <v>93</v>
      </c>
      <c r="D42" s="12" t="s">
        <v>466</v>
      </c>
      <c r="E42" s="25" t="s">
        <v>174</v>
      </c>
      <c r="F42" s="25" t="s">
        <v>467</v>
      </c>
      <c r="G42" s="12"/>
      <c r="H42" s="12"/>
      <c r="I42" s="12"/>
      <c r="J42" s="14">
        <v>0</v>
      </c>
      <c r="K42" s="12" t="s">
        <v>203</v>
      </c>
      <c r="L42" s="14">
        <v>4</v>
      </c>
      <c r="M42" s="14">
        <v>24</v>
      </c>
      <c r="N42" s="12"/>
      <c r="O42" s="12" t="s">
        <v>15</v>
      </c>
      <c r="P42" s="12"/>
      <c r="Q42" s="14">
        <v>1</v>
      </c>
      <c r="R42" s="14">
        <v>1</v>
      </c>
      <c r="S42" s="14"/>
      <c r="T42" s="14">
        <v>1</v>
      </c>
      <c r="U42" s="14"/>
      <c r="V42" s="14"/>
      <c r="W42" s="14"/>
      <c r="X42" s="26"/>
      <c r="Y42" s="12"/>
      <c r="Z42" s="33">
        <f>if(ISBLANK($X42), sum(Q42:W42), 1)</f>
      </c>
      <c r="AA42" s="12"/>
      <c r="AB42" s="12"/>
      <c r="AC42" s="39"/>
      <c r="AD42" s="12" t="s">
        <v>15</v>
      </c>
      <c r="AE42" s="32">
        <f>if(J42&lt;4,"X","")</f>
      </c>
      <c r="AF42" s="32">
        <f>if(countblank(N42:P42)&lt;=1,"X","")</f>
      </c>
      <c r="AG42" s="32">
        <f>$H42</f>
      </c>
      <c r="AH42" s="32">
        <f>if($R42 &gt; 0, "X", "")</f>
      </c>
      <c r="AI42" s="32">
        <f>if(and(sum(Q42:W42) = 3, ISBLANK($X42)), "X", "")</f>
      </c>
      <c r="AJ42" s="32">
        <f>if(or($K42="ground", $K42="wild"), "X", "")</f>
      </c>
      <c r="AK42" s="32">
        <f>$G42</f>
      </c>
      <c r="AL42" s="32">
        <f>if($S42 &gt; 0, "X", "")</f>
      </c>
      <c r="AM42" s="32">
        <f>if(and($Q42 &gt; 0, isblank($W42), isblank($R42), isblank($T42), isblank($S42), isblank($U42)), "X", "")</f>
      </c>
      <c r="AN42" s="32">
        <f>if(and(not(isblank($N42)), isblank($O42), isblank($P42)), "X", "")</f>
      </c>
      <c r="AO42" s="32">
        <f>if(M42&gt;65,"X","")</f>
      </c>
      <c r="AP42" s="32">
        <f>if(or($K42="cavity", $K42="wild"), "X", "")</f>
      </c>
      <c r="AQ42" s="32">
        <f>if($W42 &gt; 0, "X", "")</f>
      </c>
      <c r="AR42" s="32">
        <f>if(M42&lt;=30,"X","")</f>
      </c>
      <c r="AS42" s="32">
        <f>if(or($K42="platform", $K42="wild"), "X", "")</f>
      </c>
      <c r="AT42" s="32">
        <f>if(and(not(isblank($O42)), isblank($P42), isblank($N42)), "X", "")</f>
      </c>
      <c r="AU42" s="32">
        <f>if($U42 &gt; 0, "X", "")</f>
      </c>
      <c r="AV42" s="32">
        <f>if($T42 &gt; 0, "X", "")</f>
      </c>
      <c r="AW42" s="32">
        <f>if(and(not(isblank($P42)), isblank($N42), isblank($O42)), "X", "")</f>
      </c>
      <c r="AX42" s="32">
        <f>if(or($K42="bowl", $K42="wild"), "X", "")</f>
      </c>
    </row>
    <row x14ac:dyDescent="0.25" r="43" customHeight="1" ht="18.75">
      <c r="A43" s="25" t="s">
        <v>762</v>
      </c>
      <c r="B43" s="25" t="s">
        <v>763</v>
      </c>
      <c r="C43" s="12" t="s">
        <v>685</v>
      </c>
      <c r="D43" s="12" t="s">
        <v>173</v>
      </c>
      <c r="E43" s="25" t="s">
        <v>706</v>
      </c>
      <c r="F43" s="25" t="s">
        <v>724</v>
      </c>
      <c r="G43" s="12" t="s">
        <v>15</v>
      </c>
      <c r="H43" s="12"/>
      <c r="I43" s="12"/>
      <c r="J43" s="14">
        <v>6</v>
      </c>
      <c r="K43" s="12" t="s">
        <v>162</v>
      </c>
      <c r="L43" s="14">
        <v>2</v>
      </c>
      <c r="M43" s="14">
        <v>112</v>
      </c>
      <c r="N43" s="12"/>
      <c r="O43" s="12"/>
      <c r="P43" s="12" t="s">
        <v>15</v>
      </c>
      <c r="Q43" s="14"/>
      <c r="R43" s="14"/>
      <c r="S43" s="14">
        <v>2</v>
      </c>
      <c r="T43" s="14"/>
      <c r="U43" s="14"/>
      <c r="V43" s="14"/>
      <c r="W43" s="14"/>
      <c r="X43" s="26"/>
      <c r="Y43" s="12"/>
      <c r="Z43" s="33">
        <f>if(ISBLANK($X43), sum(Q43:W43), 1)</f>
      </c>
      <c r="AA43" s="12"/>
      <c r="AB43" s="12"/>
      <c r="AC43" s="39"/>
      <c r="AD43" s="12" t="s">
        <v>15</v>
      </c>
      <c r="AE43" s="32">
        <f>if(J43&lt;4,"X","")</f>
      </c>
      <c r="AF43" s="32">
        <f>if(countblank(N43:P43)&lt;=1,"X","")</f>
      </c>
      <c r="AG43" s="32">
        <f>$H43</f>
      </c>
      <c r="AH43" s="32">
        <f>if($R43 &gt; 0, "X", "")</f>
      </c>
      <c r="AI43" s="32">
        <f>if(and(sum(Q43:W43) = 3, ISBLANK($X43)), "X", "")</f>
      </c>
      <c r="AJ43" s="32">
        <f>if(or($K43="ground", $K43="wild"), "X", "")</f>
      </c>
      <c r="AK43" s="32">
        <f>$G43</f>
      </c>
      <c r="AL43" s="32">
        <f>if($S43 &gt; 0, "X", "")</f>
      </c>
      <c r="AM43" s="32">
        <f>if(and($Q43 &gt; 0, isblank($W43), isblank($R43), isblank($T43), isblank($S43), isblank($U43)), "X", "")</f>
      </c>
      <c r="AN43" s="32">
        <f>if(and(not(isblank($N43)), isblank($O43), isblank($P43)), "X", "")</f>
      </c>
      <c r="AO43" s="32">
        <f>if(M43&gt;65,"X","")</f>
      </c>
      <c r="AP43" s="32">
        <f>if(or($K43="cavity", $K43="wild"), "X", "")</f>
      </c>
      <c r="AQ43" s="32">
        <f>if($W43 &gt; 0, "X", "")</f>
      </c>
      <c r="AR43" s="32">
        <f>if(M43&lt;=30,"X","")</f>
      </c>
      <c r="AS43" s="32">
        <f>if(or($K43="platform", $K43="wild"), "X", "")</f>
      </c>
      <c r="AT43" s="32">
        <f>if(and(not(isblank($O43)), isblank($P43), isblank($N43)), "X", "")</f>
      </c>
      <c r="AU43" s="32">
        <f>if($U43 &gt; 0, "X", "")</f>
      </c>
      <c r="AV43" s="32">
        <f>if($T43 &gt; 0, "X", "")</f>
      </c>
      <c r="AW43" s="32">
        <f>if(and(not(isblank($P43)), isblank($N43), isblank($O43)), "X", "")</f>
      </c>
      <c r="AX43" s="32">
        <f>if(or($K43="bowl", $K43="wild"), "X", "")</f>
      </c>
    </row>
    <row x14ac:dyDescent="0.25" r="44" customHeight="1" ht="18.75">
      <c r="A44" s="24" t="s">
        <v>207</v>
      </c>
      <c r="B44" s="1" t="s">
        <v>208</v>
      </c>
      <c r="C44" s="12" t="s">
        <v>116</v>
      </c>
      <c r="D44" s="12" t="s">
        <v>169</v>
      </c>
      <c r="E44" s="25" t="s">
        <v>198</v>
      </c>
      <c r="F44" s="25" t="s">
        <v>209</v>
      </c>
      <c r="G44" s="12"/>
      <c r="H44" s="12"/>
      <c r="I44" s="12"/>
      <c r="J44" s="14">
        <v>6</v>
      </c>
      <c r="K44" s="12" t="s">
        <v>162</v>
      </c>
      <c r="L44" s="14">
        <v>3</v>
      </c>
      <c r="M44" s="14">
        <v>180</v>
      </c>
      <c r="N44" s="12"/>
      <c r="O44" s="12"/>
      <c r="P44" s="12" t="s">
        <v>15</v>
      </c>
      <c r="Q44" s="14"/>
      <c r="R44" s="14">
        <v>1</v>
      </c>
      <c r="S44" s="14"/>
      <c r="T44" s="14"/>
      <c r="U44" s="14"/>
      <c r="V44" s="14"/>
      <c r="W44" s="14">
        <v>2</v>
      </c>
      <c r="X44" s="26"/>
      <c r="Y44" s="12"/>
      <c r="Z44" s="33"/>
      <c r="AA44" s="12"/>
      <c r="AB44" s="12"/>
      <c r="AC44" s="39"/>
      <c r="AD44" s="12" t="s">
        <v>15</v>
      </c>
      <c r="AE44" s="32">
        <f>if(J44&lt;4,"X","")</f>
      </c>
      <c r="AF44" s="32">
        <f>if(countblank(N44:P44)&lt;=1,"X","")</f>
      </c>
      <c r="AG44" s="32">
        <f>$H44</f>
      </c>
      <c r="AH44" s="32">
        <f>if($R44 &gt; 0, "X", "")</f>
      </c>
      <c r="AI44" s="32">
        <f>if(and(sum(Q44:W44) = 3, ISBLANK($X44)), "X", "")</f>
      </c>
      <c r="AJ44" s="32">
        <f>if(or($K44="ground", $K44="wild"), "X", "")</f>
      </c>
      <c r="AK44" s="32">
        <f>$G44</f>
      </c>
      <c r="AL44" s="32">
        <f>if($S44 &gt; 0, "X", "")</f>
      </c>
      <c r="AM44" s="32">
        <f>if(and($Q44 &gt; 0, isblank($W44), isblank($R44), isblank($T44), isblank($S44), isblank($U44)), "X", "")</f>
      </c>
      <c r="AN44" s="32">
        <f>if(and(not(isblank($N44)), isblank($O44), isblank($P44)), "X", "")</f>
      </c>
      <c r="AO44" s="32">
        <f>if(M44&gt;65,"X","")</f>
      </c>
      <c r="AP44" s="32">
        <f>if(or($K44="cavity", $K44="wild"), "X", "")</f>
      </c>
      <c r="AQ44" s="32">
        <f>if($W44 &gt; 0, "X", "")</f>
      </c>
      <c r="AR44" s="32">
        <f>if(M44&lt;=30,"X","")</f>
      </c>
      <c r="AS44" s="32">
        <f>if(or($K44="platform", $K44="wild"), "X", "")</f>
      </c>
      <c r="AT44" s="32">
        <f>if(and(not(isblank($O44)), isblank($P44), isblank($N44)), "X", "")</f>
      </c>
      <c r="AU44" s="32">
        <f>if($U44 &gt; 0, "X", "")</f>
      </c>
      <c r="AV44" s="32">
        <f>if($T44 &gt; 0, "X", "")</f>
      </c>
      <c r="AW44" s="32">
        <f>if(and(not(isblank($P44)), isblank($N44), isblank($O44)), "X", "")</f>
      </c>
      <c r="AX44" s="32">
        <f>if(or($K44="bowl", $K44="wild"), "X", "")</f>
      </c>
    </row>
    <row x14ac:dyDescent="0.25" r="45" customHeight="1" ht="18.75">
      <c r="A45" s="25" t="s">
        <v>764</v>
      </c>
      <c r="B45" s="25" t="s">
        <v>765</v>
      </c>
      <c r="C45" s="12" t="s">
        <v>685</v>
      </c>
      <c r="D45" s="12" t="s">
        <v>173</v>
      </c>
      <c r="E45" s="25" t="s">
        <v>178</v>
      </c>
      <c r="F45" s="25" t="s">
        <v>766</v>
      </c>
      <c r="G45" s="12"/>
      <c r="H45" s="12"/>
      <c r="I45" s="12"/>
      <c r="J45" s="14">
        <v>4</v>
      </c>
      <c r="K45" s="12" t="s">
        <v>203</v>
      </c>
      <c r="L45" s="14">
        <v>2</v>
      </c>
      <c r="M45" s="14">
        <v>61</v>
      </c>
      <c r="N45" s="12"/>
      <c r="O45" s="12"/>
      <c r="P45" s="12" t="s">
        <v>15</v>
      </c>
      <c r="Q45" s="14">
        <v>1</v>
      </c>
      <c r="R45" s="14"/>
      <c r="S45" s="14">
        <v>1</v>
      </c>
      <c r="T45" s="14"/>
      <c r="U45" s="14"/>
      <c r="V45" s="14"/>
      <c r="W45" s="14"/>
      <c r="X45" s="26" t="s">
        <v>15</v>
      </c>
      <c r="Y45" s="12"/>
      <c r="Z45" s="33">
        <f>if(ISBLANK($X45), sum(Q45:W45), 1)</f>
      </c>
      <c r="AA45" s="12"/>
      <c r="AB45" s="12"/>
      <c r="AC45" s="39"/>
      <c r="AD45" s="12" t="s">
        <v>15</v>
      </c>
      <c r="AE45" s="32">
        <f>if(J45&lt;4,"X","")</f>
      </c>
      <c r="AF45" s="32">
        <f>if(countblank(N45:P45)&lt;=1,"X","")</f>
      </c>
      <c r="AG45" s="32">
        <f>$H45</f>
      </c>
      <c r="AH45" s="32">
        <f>if($R45 &gt; 0, "X", "")</f>
      </c>
      <c r="AI45" s="32">
        <f>if(and(sum(Q45:W45) = 3, ISBLANK($X45)), "X", "")</f>
      </c>
      <c r="AJ45" s="32">
        <f>if(or($K45="ground", $K45="wild"), "X", "")</f>
      </c>
      <c r="AK45" s="32">
        <f>$G45</f>
      </c>
      <c r="AL45" s="32">
        <f>if($S45 &gt; 0, "X", "")</f>
      </c>
      <c r="AM45" s="32">
        <f>if(and($Q45 &gt; 0, isblank($W45), isblank($R45), isblank($T45), isblank($S45), isblank($U45)), "X", "")</f>
      </c>
      <c r="AN45" s="32">
        <f>if(and(not(isblank($N45)), isblank($O45), isblank($P45)), "X", "")</f>
      </c>
      <c r="AO45" s="32">
        <f>if(M45&gt;65,"X","")</f>
      </c>
      <c r="AP45" s="32">
        <f>if(or($K45="cavity", $K45="wild"), "X", "")</f>
      </c>
      <c r="AQ45" s="32">
        <f>if($W45 &gt; 0, "X", "")</f>
      </c>
      <c r="AR45" s="32">
        <f>if(M45&lt;=30,"X","")</f>
      </c>
      <c r="AS45" s="32">
        <f>if(or($K45="platform", $K45="wild"), "X", "")</f>
      </c>
      <c r="AT45" s="32">
        <f>if(and(not(isblank($O45)), isblank($P45), isblank($N45)), "X", "")</f>
      </c>
      <c r="AU45" s="32">
        <f>if($U45 &gt; 0, "X", "")</f>
      </c>
      <c r="AV45" s="32">
        <f>if($T45 &gt; 0, "X", "")</f>
      </c>
      <c r="AW45" s="32">
        <f>if(and(not(isblank($P45)), isblank($N45), isblank($O45)), "X", "")</f>
      </c>
      <c r="AX45" s="32">
        <f>if(or($K45="bowl", $K45="wild"), "X", "")</f>
      </c>
    </row>
    <row x14ac:dyDescent="0.25" r="46" customHeight="1" ht="18.75">
      <c r="A46" s="25" t="s">
        <v>767</v>
      </c>
      <c r="B46" s="25" t="s">
        <v>768</v>
      </c>
      <c r="C46" s="12" t="s">
        <v>685</v>
      </c>
      <c r="D46" s="12" t="s">
        <v>186</v>
      </c>
      <c r="E46" s="25" t="s">
        <v>727</v>
      </c>
      <c r="F46" s="25" t="s">
        <v>769</v>
      </c>
      <c r="G46" s="12"/>
      <c r="H46" s="12"/>
      <c r="I46" s="12"/>
      <c r="J46" s="14">
        <v>2</v>
      </c>
      <c r="K46" s="12" t="s">
        <v>188</v>
      </c>
      <c r="L46" s="14">
        <v>1</v>
      </c>
      <c r="M46" s="14">
        <v>150</v>
      </c>
      <c r="N46" s="12" t="s">
        <v>15</v>
      </c>
      <c r="O46" s="12"/>
      <c r="P46" s="12"/>
      <c r="Q46" s="14"/>
      <c r="R46" s="14"/>
      <c r="S46" s="14"/>
      <c r="T46" s="14"/>
      <c r="U46" s="14"/>
      <c r="V46" s="14"/>
      <c r="W46" s="14"/>
      <c r="X46" s="26"/>
      <c r="Y46" s="12"/>
      <c r="Z46" s="33">
        <f>if(ISBLANK($X46), sum(Q46:W46), 1)</f>
      </c>
      <c r="AA46" s="12"/>
      <c r="AB46" s="12"/>
      <c r="AC46" s="39"/>
      <c r="AD46" s="12" t="s">
        <v>15</v>
      </c>
      <c r="AE46" s="32">
        <f>if(J46&lt;4,"X","")</f>
      </c>
      <c r="AF46" s="32">
        <f>if(countblank(N46:P46)&lt;=1,"X","")</f>
      </c>
      <c r="AG46" s="32">
        <f>$H46</f>
      </c>
      <c r="AH46" s="32">
        <f>if($R46 &gt; 0, "X", "")</f>
      </c>
      <c r="AI46" s="32">
        <f>if(and(sum(Q46:W46) = 3, ISBLANK($X46)), "X", "")</f>
      </c>
      <c r="AJ46" s="32">
        <f>if(or($K46="ground", $K46="wild"), "X", "")</f>
      </c>
      <c r="AK46" s="32">
        <f>$G46</f>
      </c>
      <c r="AL46" s="32">
        <f>if($S46 &gt; 0, "X", "")</f>
      </c>
      <c r="AM46" s="32">
        <f>if(and($Q46 &gt; 0, isblank($W46), isblank($R46), isblank($T46), isblank($S46), isblank($U46)), "X", "")</f>
      </c>
      <c r="AN46" s="32">
        <f>if(and(not(isblank($N46)), isblank($O46), isblank($P46)), "X", "")</f>
      </c>
      <c r="AO46" s="32">
        <f>if(M46&gt;65,"X","")</f>
      </c>
      <c r="AP46" s="32">
        <f>if(or($K46="cavity", $K46="wild"), "X", "")</f>
      </c>
      <c r="AQ46" s="32">
        <f>if($W46 &gt; 0, "X", "")</f>
      </c>
      <c r="AR46" s="32">
        <f>if(M46&lt;=30,"X","")</f>
      </c>
      <c r="AS46" s="32">
        <f>if(or($K46="platform", $K46="wild"), "X", "")</f>
      </c>
      <c r="AT46" s="32">
        <f>if(and(not(isblank($O46)), isblank($P46), isblank($N46)), "X", "")</f>
      </c>
      <c r="AU46" s="32">
        <f>if($U46 &gt; 0, "X", "")</f>
      </c>
      <c r="AV46" s="32">
        <f>if($T46 &gt; 0, "X", "")</f>
      </c>
      <c r="AW46" s="32">
        <f>if(and(not(isblank($P46)), isblank($N46), isblank($O46)), "X", "")</f>
      </c>
      <c r="AX46" s="32">
        <f>if(or($K46="bowl", $K46="wild"), "X", "")</f>
      </c>
    </row>
    <row x14ac:dyDescent="0.25" r="47" customHeight="1" ht="18.75">
      <c r="A47" s="24" t="s">
        <v>468</v>
      </c>
      <c r="B47" s="24" t="s">
        <v>469</v>
      </c>
      <c r="C47" s="12" t="s">
        <v>93</v>
      </c>
      <c r="D47" s="12" t="s">
        <v>173</v>
      </c>
      <c r="E47" s="25" t="s">
        <v>182</v>
      </c>
      <c r="F47" s="25" t="s">
        <v>470</v>
      </c>
      <c r="G47" s="12"/>
      <c r="H47" s="12"/>
      <c r="I47" s="12"/>
      <c r="J47" s="14">
        <v>4</v>
      </c>
      <c r="K47" s="12" t="s">
        <v>188</v>
      </c>
      <c r="L47" s="14">
        <v>2</v>
      </c>
      <c r="M47" s="14">
        <v>70</v>
      </c>
      <c r="N47" s="12" t="s">
        <v>15</v>
      </c>
      <c r="O47" s="12"/>
      <c r="P47" s="12"/>
      <c r="Q47" s="14">
        <v>2</v>
      </c>
      <c r="R47" s="14"/>
      <c r="S47" s="14"/>
      <c r="T47" s="14">
        <v>1</v>
      </c>
      <c r="U47" s="14"/>
      <c r="V47" s="14"/>
      <c r="W47" s="14"/>
      <c r="X47" s="26"/>
      <c r="Y47" s="12"/>
      <c r="Z47" s="33">
        <f>if(ISBLANK($X47), sum(Q47:W47), 1)</f>
      </c>
      <c r="AA47" s="12"/>
      <c r="AB47" s="12"/>
      <c r="AC47" s="39"/>
      <c r="AD47" s="12" t="s">
        <v>15</v>
      </c>
      <c r="AE47" s="32">
        <f>if(J47&lt;4,"X","")</f>
      </c>
      <c r="AF47" s="32">
        <f>if(countblank(N47:P47)&lt;=1,"X","")</f>
      </c>
      <c r="AG47" s="32">
        <f>$H47</f>
      </c>
      <c r="AH47" s="32">
        <f>if($R47 &gt; 0, "X", "")</f>
      </c>
      <c r="AI47" s="32">
        <f>if(and(sum(Q47:W47) = 3, ISBLANK($X47)), "X", "")</f>
      </c>
      <c r="AJ47" s="32">
        <f>if(or($K47="ground", $K47="wild"), "X", "")</f>
      </c>
      <c r="AK47" s="32">
        <f>$G47</f>
      </c>
      <c r="AL47" s="32">
        <f>if($S47 &gt; 0, "X", "")</f>
      </c>
      <c r="AM47" s="32">
        <f>if(and($Q47 &gt; 0, isblank($W47), isblank($R47), isblank($T47), isblank($S47), isblank($U47)), "X", "")</f>
      </c>
      <c r="AN47" s="32">
        <f>if(and(not(isblank($N47)), isblank($O47), isblank($P47)), "X", "")</f>
      </c>
      <c r="AO47" s="32">
        <f>if(M47&gt;65,"X","")</f>
      </c>
      <c r="AP47" s="32">
        <f>if(or($K47="cavity", $K47="wild"), "X", "")</f>
      </c>
      <c r="AQ47" s="32">
        <f>if($W47 &gt; 0, "X", "")</f>
      </c>
      <c r="AR47" s="32">
        <f>if(M47&lt;=30,"X","")</f>
      </c>
      <c r="AS47" s="32">
        <f>if(or($K47="platform", $K47="wild"), "X", "")</f>
      </c>
      <c r="AT47" s="32">
        <f>if(and(not(isblank($O47)), isblank($P47), isblank($N47)), "X", "")</f>
      </c>
      <c r="AU47" s="32">
        <f>if($U47 &gt; 0, "X", "")</f>
      </c>
      <c r="AV47" s="32">
        <f>if($T47 &gt; 0, "X", "")</f>
      </c>
      <c r="AW47" s="32">
        <f>if(and(not(isblank($P47)), isblank($N47), isblank($O47)), "X", "")</f>
      </c>
      <c r="AX47" s="32">
        <f>if(or($K47="bowl", $K47="wild"), "X", "")</f>
      </c>
    </row>
    <row x14ac:dyDescent="0.25" r="48" customHeight="1" ht="18.75">
      <c r="A48" s="25" t="s">
        <v>770</v>
      </c>
      <c r="B48" s="25" t="s">
        <v>771</v>
      </c>
      <c r="C48" s="12" t="s">
        <v>685</v>
      </c>
      <c r="D48" s="12" t="s">
        <v>173</v>
      </c>
      <c r="E48" s="25" t="s">
        <v>137</v>
      </c>
      <c r="F48" s="25" t="s">
        <v>772</v>
      </c>
      <c r="G48" s="12"/>
      <c r="H48" s="12" t="s">
        <v>15</v>
      </c>
      <c r="I48" s="12"/>
      <c r="J48" s="14">
        <v>2</v>
      </c>
      <c r="K48" s="12" t="s">
        <v>188</v>
      </c>
      <c r="L48" s="14">
        <v>5</v>
      </c>
      <c r="M48" s="14">
        <v>76</v>
      </c>
      <c r="N48" s="12"/>
      <c r="O48" s="12"/>
      <c r="P48" s="12" t="s">
        <v>15</v>
      </c>
      <c r="Q48" s="14"/>
      <c r="R48" s="14">
        <v>2</v>
      </c>
      <c r="S48" s="14"/>
      <c r="T48" s="14"/>
      <c r="U48" s="14"/>
      <c r="V48" s="14"/>
      <c r="W48" s="14"/>
      <c r="X48" s="26"/>
      <c r="Y48" s="12"/>
      <c r="Z48" s="33">
        <f>if(ISBLANK($X48), sum(Q48:W48), 1)</f>
      </c>
      <c r="AA48" s="12" t="s">
        <v>15</v>
      </c>
      <c r="AB48" s="12"/>
      <c r="AC48" s="39"/>
      <c r="AD48" s="12" t="s">
        <v>15</v>
      </c>
      <c r="AE48" s="32">
        <f>if(J48&lt;4,"X","")</f>
      </c>
      <c r="AF48" s="32">
        <f>if(countblank(N48:P48)&lt;=1,"X","")</f>
      </c>
      <c r="AG48" s="32">
        <f>$H48</f>
      </c>
      <c r="AH48" s="32">
        <f>if($R48 &gt; 0, "X", "")</f>
      </c>
      <c r="AI48" s="32">
        <f>if(and(sum(Q48:W48) = 3, ISBLANK($X48)), "X", "")</f>
      </c>
      <c r="AJ48" s="32">
        <f>if(or($K48="ground", $K48="wild"), "X", "")</f>
      </c>
      <c r="AK48" s="32">
        <f>$G48</f>
      </c>
      <c r="AL48" s="32">
        <f>if($S48 &gt; 0, "X", "")</f>
      </c>
      <c r="AM48" s="32">
        <f>if(and($Q48 &gt; 0, isblank($W48), isblank($R48), isblank($T48), isblank($S48), isblank($U48)), "X", "")</f>
      </c>
      <c r="AN48" s="32">
        <f>if(and(not(isblank($N48)), isblank($O48), isblank($P48)), "X", "")</f>
      </c>
      <c r="AO48" s="32">
        <f>if(M48&gt;65,"X","")</f>
      </c>
      <c r="AP48" s="32">
        <f>if(or($K48="cavity", $K48="wild"), "X", "")</f>
      </c>
      <c r="AQ48" s="32">
        <f>if($W48 &gt; 0, "X", "")</f>
      </c>
      <c r="AR48" s="32">
        <f>if(M48&lt;=30,"X","")</f>
      </c>
      <c r="AS48" s="32">
        <f>if(or($K48="platform", $K48="wild"), "X", "")</f>
      </c>
      <c r="AT48" s="32">
        <f>if(and(not(isblank($O48)), isblank($P48), isblank($N48)), "X", "")</f>
      </c>
      <c r="AU48" s="32">
        <f>if($U48 &gt; 0, "X", "")</f>
      </c>
      <c r="AV48" s="32">
        <f>if($T48 &gt; 0, "X", "")</f>
      </c>
      <c r="AW48" s="32">
        <f>if(and(not(isblank($P48)), isblank($N48), isblank($O48)), "X", "")</f>
      </c>
      <c r="AX48" s="32">
        <f>if(or($K48="bowl", $K48="wild"), "X", "")</f>
      </c>
    </row>
    <row x14ac:dyDescent="0.25" r="49" customHeight="1" ht="18.75">
      <c r="A49" s="25" t="s">
        <v>773</v>
      </c>
      <c r="B49" s="25" t="s">
        <v>774</v>
      </c>
      <c r="C49" s="12" t="s">
        <v>685</v>
      </c>
      <c r="D49" s="12" t="s">
        <v>186</v>
      </c>
      <c r="E49" s="25" t="s">
        <v>727</v>
      </c>
      <c r="F49" s="25" t="s">
        <v>769</v>
      </c>
      <c r="G49" s="12"/>
      <c r="H49" s="12"/>
      <c r="I49" s="12"/>
      <c r="J49" s="14">
        <v>3</v>
      </c>
      <c r="K49" s="12" t="s">
        <v>203</v>
      </c>
      <c r="L49" s="14">
        <v>3</v>
      </c>
      <c r="M49" s="14">
        <v>64</v>
      </c>
      <c r="N49" s="12"/>
      <c r="O49" s="12" t="s">
        <v>15</v>
      </c>
      <c r="P49" s="12"/>
      <c r="Q49" s="14"/>
      <c r="R49" s="14"/>
      <c r="S49" s="14"/>
      <c r="T49" s="14"/>
      <c r="U49" s="14"/>
      <c r="V49" s="14"/>
      <c r="W49" s="14">
        <v>2</v>
      </c>
      <c r="X49" s="26"/>
      <c r="Y49" s="12"/>
      <c r="Z49" s="33">
        <f>if(ISBLANK($X49), sum(Q49:W49), 1)</f>
      </c>
      <c r="AA49" s="12" t="s">
        <v>15</v>
      </c>
      <c r="AB49" s="12"/>
      <c r="AC49" s="39"/>
      <c r="AD49" s="12" t="s">
        <v>15</v>
      </c>
      <c r="AE49" s="32">
        <f>if(J49&lt;4,"X","")</f>
      </c>
      <c r="AF49" s="32">
        <f>if(countblank(N49:P49)&lt;=1,"X","")</f>
      </c>
      <c r="AG49" s="32">
        <f>$H49</f>
      </c>
      <c r="AH49" s="32">
        <f>if($R49 &gt; 0, "X", "")</f>
      </c>
      <c r="AI49" s="32">
        <f>if(and(sum(Q49:W49) = 3, ISBLANK($X49)), "X", "")</f>
      </c>
      <c r="AJ49" s="32">
        <f>if(or($K49="ground", $K49="wild"), "X", "")</f>
      </c>
      <c r="AK49" s="32">
        <f>$G49</f>
      </c>
      <c r="AL49" s="32">
        <f>if($S49 &gt; 0, "X", "")</f>
      </c>
      <c r="AM49" s="32">
        <f>if(and($Q49 &gt; 0, isblank($W49), isblank($R49), isblank($T49), isblank($S49), isblank($U49)), "X", "")</f>
      </c>
      <c r="AN49" s="32">
        <f>if(and(not(isblank($N49)), isblank($O49), isblank($P49)), "X", "")</f>
      </c>
      <c r="AO49" s="32">
        <f>if(M49&gt;65,"X","")</f>
      </c>
      <c r="AP49" s="32">
        <f>if(or($K49="cavity", $K49="wild"), "X", "")</f>
      </c>
      <c r="AQ49" s="32">
        <f>if($W49 &gt; 0, "X", "")</f>
      </c>
      <c r="AR49" s="32">
        <f>if(M49&lt;=30,"X","")</f>
      </c>
      <c r="AS49" s="32">
        <f>if(or($K49="platform", $K49="wild"), "X", "")</f>
      </c>
      <c r="AT49" s="32">
        <f>if(and(not(isblank($O49)), isblank($P49), isblank($N49)), "X", "")</f>
      </c>
      <c r="AU49" s="32">
        <f>if($U49 &gt; 0, "X", "")</f>
      </c>
      <c r="AV49" s="32">
        <f>if($T49 &gt; 0, "X", "")</f>
      </c>
      <c r="AW49" s="32">
        <f>if(and(not(isblank($P49)), isblank($N49), isblank($O49)), "X", "")</f>
      </c>
      <c r="AX49" s="32">
        <f>if(or($K49="bowl", $K49="wild"), "X", "")</f>
      </c>
    </row>
    <row x14ac:dyDescent="0.25" r="50" customHeight="1" ht="18.75">
      <c r="A50" s="24" t="s">
        <v>775</v>
      </c>
      <c r="B50" s="25" t="s">
        <v>776</v>
      </c>
      <c r="C50" s="12" t="s">
        <v>713</v>
      </c>
      <c r="D50" s="12" t="s">
        <v>173</v>
      </c>
      <c r="E50" s="25"/>
      <c r="F50" s="25" t="s">
        <v>777</v>
      </c>
      <c r="G50" s="12"/>
      <c r="H50" s="12"/>
      <c r="I50" s="12"/>
      <c r="J50" s="14">
        <v>4</v>
      </c>
      <c r="K50" s="12" t="s">
        <v>195</v>
      </c>
      <c r="L50" s="14">
        <v>2</v>
      </c>
      <c r="M50" s="14">
        <v>8</v>
      </c>
      <c r="N50" s="12" t="s">
        <v>15</v>
      </c>
      <c r="O50" s="12" t="s">
        <v>15</v>
      </c>
      <c r="P50" s="12" t="s">
        <v>15</v>
      </c>
      <c r="Q50" s="14"/>
      <c r="R50" s="14"/>
      <c r="S50" s="14"/>
      <c r="T50" s="14"/>
      <c r="U50" s="14"/>
      <c r="V50" s="14"/>
      <c r="W50" s="14">
        <v>1</v>
      </c>
      <c r="X50" s="26"/>
      <c r="Y50" s="12"/>
      <c r="Z50" s="33">
        <f>if(ISBLANK($X50), sum(Q50:W50), 1)</f>
      </c>
      <c r="AA50" s="12" t="s">
        <v>15</v>
      </c>
      <c r="AB50" s="12"/>
      <c r="AC50" s="39"/>
      <c r="AD50" s="12" t="s">
        <v>15</v>
      </c>
      <c r="AE50" s="32">
        <f>if(J50&lt;4,"X","")</f>
      </c>
      <c r="AF50" s="32">
        <f>if(countblank(N50:P50)&lt;=1,"X","")</f>
      </c>
      <c r="AG50" s="32">
        <f>$H50</f>
      </c>
      <c r="AH50" s="32">
        <f>if($R50 &gt; 0, "X", "")</f>
      </c>
      <c r="AI50" s="32">
        <f>if(and(sum(Q50:W50) = 3, ISBLANK($X50)), "X", "")</f>
      </c>
      <c r="AJ50" s="32">
        <f>if(or($K50="ground", $K50="wild"), "X", "")</f>
      </c>
      <c r="AK50" s="32">
        <f>$G50</f>
      </c>
      <c r="AL50" s="32">
        <f>if($S50 &gt; 0, "X", "")</f>
      </c>
      <c r="AM50" s="32">
        <f>if(and($Q50 &gt; 0, isblank($W50), isblank($R50), isblank($T50), isblank($S50), isblank($U50)), "X", "")</f>
      </c>
      <c r="AN50" s="32">
        <f>if(and(not(isblank($N50)), isblank($O50), isblank($P50)), "X", "")</f>
      </c>
      <c r="AO50" s="32">
        <f>if(M50&gt;65,"X","")</f>
      </c>
      <c r="AP50" s="32">
        <f>if(or($K50="cavity", $K50="wild"), "X", "")</f>
      </c>
      <c r="AQ50" s="32">
        <f>if($W50 &gt; 0, "X", "")</f>
      </c>
      <c r="AR50" s="32">
        <f>if(M50&lt;=30,"X","")</f>
      </c>
      <c r="AS50" s="32">
        <f>if(or($K50="platform", $K50="wild"), "X", "")</f>
      </c>
      <c r="AT50" s="32">
        <f>if(and(not(isblank($O50)), isblank($P50), isblank($N50)), "X", "")</f>
      </c>
      <c r="AU50" s="32">
        <f>if($U50 &gt; 0, "X", "")</f>
      </c>
      <c r="AV50" s="32">
        <f>if($T50 &gt; 0, "X", "")</f>
      </c>
      <c r="AW50" s="32">
        <f>if(and(not(isblank($P50)), isblank($N50), isblank($O50)), "X", "")</f>
      </c>
      <c r="AX50" s="32">
        <f>if(or($K50="bowl", $K50="wild"), "X", "")</f>
      </c>
    </row>
    <row x14ac:dyDescent="0.25" r="51" customHeight="1" ht="18.75">
      <c r="A51" s="25" t="s">
        <v>778</v>
      </c>
      <c r="B51" s="25" t="s">
        <v>779</v>
      </c>
      <c r="C51" s="12" t="s">
        <v>685</v>
      </c>
      <c r="D51" s="12" t="s">
        <v>173</v>
      </c>
      <c r="E51" s="25" t="s">
        <v>699</v>
      </c>
      <c r="F51" s="25" t="s">
        <v>700</v>
      </c>
      <c r="G51" s="12"/>
      <c r="H51" s="12"/>
      <c r="I51" s="12"/>
      <c r="J51" s="14">
        <v>9</v>
      </c>
      <c r="K51" s="12" t="s">
        <v>166</v>
      </c>
      <c r="L51" s="14">
        <v>2</v>
      </c>
      <c r="M51" s="14">
        <v>112</v>
      </c>
      <c r="N51" s="12"/>
      <c r="O51" s="12"/>
      <c r="P51" s="12" t="s">
        <v>15</v>
      </c>
      <c r="Q51" s="14">
        <v>1</v>
      </c>
      <c r="R51" s="14"/>
      <c r="S51" s="14">
        <v>1</v>
      </c>
      <c r="T51" s="14"/>
      <c r="U51" s="14">
        <v>1</v>
      </c>
      <c r="V51" s="14"/>
      <c r="W51" s="14"/>
      <c r="X51" s="26"/>
      <c r="Y51" s="12"/>
      <c r="Z51" s="33">
        <f>if(ISBLANK($X51), sum(Q51:W51), 1)</f>
      </c>
      <c r="AA51" s="12" t="s">
        <v>15</v>
      </c>
      <c r="AB51" s="12"/>
      <c r="AC51" s="39"/>
      <c r="AD51" s="12" t="s">
        <v>15</v>
      </c>
      <c r="AE51" s="32">
        <f>if(J51&lt;4,"X","")</f>
      </c>
      <c r="AF51" s="32">
        <f>if(countblank(N51:P51)&lt;=1,"X","")</f>
      </c>
      <c r="AG51" s="32">
        <f>$H51</f>
      </c>
      <c r="AH51" s="32">
        <f>if($R51 &gt; 0, "X", "")</f>
      </c>
      <c r="AI51" s="32">
        <f>if(and(sum(Q51:W51) = 3, ISBLANK($X51)), "X", "")</f>
      </c>
      <c r="AJ51" s="32">
        <f>if(or($K51="ground", $K51="wild"), "X", "")</f>
      </c>
      <c r="AK51" s="32">
        <f>$G51</f>
      </c>
      <c r="AL51" s="32">
        <f>if($S51 &gt; 0, "X", "")</f>
      </c>
      <c r="AM51" s="32">
        <f>if(and($Q51 &gt; 0, isblank($W51), isblank($R51), isblank($T51), isblank($S51), isblank($U51)), "X", "")</f>
      </c>
      <c r="AN51" s="32">
        <f>if(and(not(isblank($N51)), isblank($O51), isblank($P51)), "X", "")</f>
      </c>
      <c r="AO51" s="32">
        <f>if(M51&gt;65,"X","")</f>
      </c>
      <c r="AP51" s="32">
        <f>if(or($K51="cavity", $K51="wild"), "X", "")</f>
      </c>
      <c r="AQ51" s="32">
        <f>if($W51 &gt; 0, "X", "")</f>
      </c>
      <c r="AR51" s="32">
        <f>if(M51&lt;=30,"X","")</f>
      </c>
      <c r="AS51" s="32">
        <f>if(or($K51="platform", $K51="wild"), "X", "")</f>
      </c>
      <c r="AT51" s="32">
        <f>if(and(not(isblank($O51)), isblank($P51), isblank($N51)), "X", "")</f>
      </c>
      <c r="AU51" s="32">
        <f>if($U51 &gt; 0, "X", "")</f>
      </c>
      <c r="AV51" s="32">
        <f>if($T51 &gt; 0, "X", "")</f>
      </c>
      <c r="AW51" s="32">
        <f>if(and(not(isblank($P51)), isblank($N51), isblank($O51)), "X", "")</f>
      </c>
      <c r="AX51" s="32">
        <f>if(or($K51="bowl", $K51="wild"), "X", "")</f>
      </c>
    </row>
    <row x14ac:dyDescent="0.25" r="52" customHeight="1" ht="18.75">
      <c r="A52" s="24" t="s">
        <v>471</v>
      </c>
      <c r="B52" s="24" t="s">
        <v>472</v>
      </c>
      <c r="C52" s="12" t="s">
        <v>93</v>
      </c>
      <c r="D52" s="12" t="s">
        <v>173</v>
      </c>
      <c r="E52" s="25" t="s">
        <v>182</v>
      </c>
      <c r="F52" s="25" t="s">
        <v>473</v>
      </c>
      <c r="G52" s="12"/>
      <c r="H52" s="12"/>
      <c r="I52" s="12"/>
      <c r="J52" s="14">
        <v>3</v>
      </c>
      <c r="K52" s="12" t="s">
        <v>162</v>
      </c>
      <c r="L52" s="14">
        <v>2</v>
      </c>
      <c r="M52" s="14">
        <v>102</v>
      </c>
      <c r="N52" s="12"/>
      <c r="O52" s="12"/>
      <c r="P52" s="12" t="s">
        <v>15</v>
      </c>
      <c r="Q52" s="14">
        <v>1</v>
      </c>
      <c r="R52" s="14"/>
      <c r="S52" s="14"/>
      <c r="T52" s="14"/>
      <c r="U52" s="14"/>
      <c r="V52" s="14"/>
      <c r="W52" s="14">
        <v>1</v>
      </c>
      <c r="X52" s="26"/>
      <c r="Y52" s="12"/>
      <c r="Z52" s="33">
        <f>if(ISBLANK($X52), sum(Q52:W52), 1)</f>
      </c>
      <c r="AA52" s="12" t="s">
        <v>15</v>
      </c>
      <c r="AB52" s="12"/>
      <c r="AC52" s="39"/>
      <c r="AD52" s="12" t="s">
        <v>15</v>
      </c>
      <c r="AE52" s="32">
        <f>if(J52&lt;4,"X","")</f>
      </c>
      <c r="AF52" s="32">
        <f>if(countblank(N52:P52)&lt;=1,"X","")</f>
      </c>
      <c r="AG52" s="32">
        <f>$H52</f>
      </c>
      <c r="AH52" s="32">
        <f>if($R52 &gt; 0, "X", "")</f>
      </c>
      <c r="AI52" s="32">
        <f>if(and(sum(Q52:W52) = 3, ISBLANK($X52)), "X", "")</f>
      </c>
      <c r="AJ52" s="32">
        <f>if(or($K52="ground", $K52="wild"), "X", "")</f>
      </c>
      <c r="AK52" s="32">
        <f>$G52</f>
      </c>
      <c r="AL52" s="32">
        <f>if($S52 &gt; 0, "X", "")</f>
      </c>
      <c r="AM52" s="32">
        <f>if(and($Q52 &gt; 0, isblank($W52), isblank($R52), isblank($T52), isblank($S52), isblank($U52)), "X", "")</f>
      </c>
      <c r="AN52" s="32">
        <f>if(and(not(isblank($N52)), isblank($O52), isblank($P52)), "X", "")</f>
      </c>
      <c r="AO52" s="32">
        <f>if(M52&gt;65,"X","")</f>
      </c>
      <c r="AP52" s="32">
        <f>if(or($K52="cavity", $K52="wild"), "X", "")</f>
      </c>
      <c r="AQ52" s="32">
        <f>if($W52 &gt; 0, "X", "")</f>
      </c>
      <c r="AR52" s="32">
        <f>if(M52&lt;=30,"X","")</f>
      </c>
      <c r="AS52" s="32">
        <f>if(or($K52="platform", $K52="wild"), "X", "")</f>
      </c>
      <c r="AT52" s="32">
        <f>if(and(not(isblank($O52)), isblank($P52), isblank($N52)), "X", "")</f>
      </c>
      <c r="AU52" s="32">
        <f>if($U52 &gt; 0, "X", "")</f>
      </c>
      <c r="AV52" s="32">
        <f>if($T52 &gt; 0, "X", "")</f>
      </c>
      <c r="AW52" s="32">
        <f>if(and(not(isblank($P52)), isblank($N52), isblank($O52)), "X", "")</f>
      </c>
      <c r="AX52" s="32">
        <f>if(or($K52="bowl", $K52="wild"), "X", "")</f>
      </c>
    </row>
    <row x14ac:dyDescent="0.25" r="53" customHeight="1" ht="18.75">
      <c r="A53" s="25" t="s">
        <v>780</v>
      </c>
      <c r="B53" s="25" t="s">
        <v>781</v>
      </c>
      <c r="C53" s="12" t="s">
        <v>685</v>
      </c>
      <c r="D53" s="12" t="s">
        <v>160</v>
      </c>
      <c r="E53" s="25" t="s">
        <v>178</v>
      </c>
      <c r="F53" s="25" t="s">
        <v>782</v>
      </c>
      <c r="G53" s="12"/>
      <c r="H53" s="12"/>
      <c r="I53" s="12"/>
      <c r="J53" s="14">
        <v>4</v>
      </c>
      <c r="K53" s="12" t="s">
        <v>162</v>
      </c>
      <c r="L53" s="14">
        <v>2</v>
      </c>
      <c r="M53" s="14">
        <v>74</v>
      </c>
      <c r="N53" s="12"/>
      <c r="O53" s="12"/>
      <c r="P53" s="12" t="s">
        <v>15</v>
      </c>
      <c r="Q53" s="14">
        <v>2</v>
      </c>
      <c r="R53" s="14"/>
      <c r="S53" s="14"/>
      <c r="T53" s="14"/>
      <c r="U53" s="14"/>
      <c r="V53" s="14"/>
      <c r="W53" s="14"/>
      <c r="X53" s="26"/>
      <c r="Y53" s="12"/>
      <c r="Z53" s="33">
        <f>if(ISBLANK($X53), sum(Q53:W53), 1)</f>
      </c>
      <c r="AA53" s="12" t="s">
        <v>15</v>
      </c>
      <c r="AB53" s="12"/>
      <c r="AC53" s="39"/>
      <c r="AD53" s="12" t="s">
        <v>15</v>
      </c>
      <c r="AE53" s="32">
        <f>if(J53&lt;4,"X","")</f>
      </c>
      <c r="AF53" s="32">
        <f>if(countblank(N53:P53)&lt;=1,"X","")</f>
      </c>
      <c r="AG53" s="32">
        <f>$H53</f>
      </c>
      <c r="AH53" s="32">
        <f>if($R53 &gt; 0, "X", "")</f>
      </c>
      <c r="AI53" s="32">
        <f>if(and(sum(Q53:W53) = 3, ISBLANK($X53)), "X", "")</f>
      </c>
      <c r="AJ53" s="32">
        <f>if(or($K53="ground", $K53="wild"), "X", "")</f>
      </c>
      <c r="AK53" s="32">
        <f>$G53</f>
      </c>
      <c r="AL53" s="32">
        <f>if($S53 &gt; 0, "X", "")</f>
      </c>
      <c r="AM53" s="32">
        <f>if(and($Q53 &gt; 0, isblank($W53), isblank($R53), isblank($T53), isblank($S53), isblank($U53)), "X", "")</f>
      </c>
      <c r="AN53" s="32">
        <f>if(and(not(isblank($N53)), isblank($O53), isblank($P53)), "X", "")</f>
      </c>
      <c r="AO53" s="32">
        <f>if(M53&gt;65,"X","")</f>
      </c>
      <c r="AP53" s="32">
        <f>if(or($K53="cavity", $K53="wild"), "X", "")</f>
      </c>
      <c r="AQ53" s="32">
        <f>if($W53 &gt; 0, "X", "")</f>
      </c>
      <c r="AR53" s="32">
        <f>if(M53&lt;=30,"X","")</f>
      </c>
      <c r="AS53" s="32">
        <f>if(or($K53="platform", $K53="wild"), "X", "")</f>
      </c>
      <c r="AT53" s="32">
        <f>if(and(not(isblank($O53)), isblank($P53), isblank($N53)), "X", "")</f>
      </c>
      <c r="AU53" s="32">
        <f>if($U53 &gt; 0, "X", "")</f>
      </c>
      <c r="AV53" s="32">
        <f>if($T53 &gt; 0, "X", "")</f>
      </c>
      <c r="AW53" s="32">
        <f>if(and(not(isblank($P53)), isblank($N53), isblank($O53)), "X", "")</f>
      </c>
      <c r="AX53" s="32">
        <f>if(or($K53="bowl", $K53="wild"), "X", "")</f>
      </c>
    </row>
    <row x14ac:dyDescent="0.25" r="54" customHeight="1" ht="18.75">
      <c r="A54" s="24" t="s">
        <v>210</v>
      </c>
      <c r="B54" s="1" t="s">
        <v>211</v>
      </c>
      <c r="C54" s="12" t="s">
        <v>116</v>
      </c>
      <c r="D54" s="12" t="s">
        <v>173</v>
      </c>
      <c r="E54" s="25" t="s">
        <v>182</v>
      </c>
      <c r="F54" s="25" t="s">
        <v>212</v>
      </c>
      <c r="G54" s="12" t="s">
        <v>15</v>
      </c>
      <c r="H54" s="12"/>
      <c r="I54" s="12"/>
      <c r="J54" s="14">
        <v>2</v>
      </c>
      <c r="K54" s="12" t="s">
        <v>166</v>
      </c>
      <c r="L54" s="14">
        <v>3</v>
      </c>
      <c r="M54" s="14">
        <v>87</v>
      </c>
      <c r="N54" s="12"/>
      <c r="O54" s="12" t="s">
        <v>15</v>
      </c>
      <c r="P54" s="12"/>
      <c r="Q54" s="14"/>
      <c r="R54" s="14"/>
      <c r="S54" s="14"/>
      <c r="T54" s="14"/>
      <c r="U54" s="14">
        <v>2</v>
      </c>
      <c r="V54" s="14"/>
      <c r="W54" s="14"/>
      <c r="X54" s="26"/>
      <c r="Y54" s="12"/>
      <c r="Z54" s="33"/>
      <c r="AA54" s="12" t="s">
        <v>15</v>
      </c>
      <c r="AB54" s="12"/>
      <c r="AC54" s="39"/>
      <c r="AD54" s="12" t="s">
        <v>15</v>
      </c>
      <c r="AE54" s="32">
        <f>if(J54&lt;4,"X","")</f>
      </c>
      <c r="AF54" s="32">
        <f>if(countblank(N54:P54)&lt;=1,"X","")</f>
      </c>
      <c r="AG54" s="32">
        <f>$H54</f>
      </c>
      <c r="AH54" s="32">
        <f>if($R54 &gt; 0, "X", "")</f>
      </c>
      <c r="AI54" s="32">
        <f>if(and(sum(Q54:W54) = 3, ISBLANK($X54)), "X", "")</f>
      </c>
      <c r="AJ54" s="32">
        <f>if(or($K54="ground", $K54="wild"), "X", "")</f>
      </c>
      <c r="AK54" s="32">
        <f>$G54</f>
      </c>
      <c r="AL54" s="32">
        <f>if($S54 &gt; 0, "X", "")</f>
      </c>
      <c r="AM54" s="32">
        <f>if(and($Q54 &gt; 0, isblank($W54), isblank($R54), isblank($T54), isblank($S54), isblank($U54)), "X", "")</f>
      </c>
      <c r="AN54" s="32">
        <f>if(and(not(isblank($N54)), isblank($O54), isblank($P54)), "X", "")</f>
      </c>
      <c r="AO54" s="32">
        <f>if(M54&gt;65,"X","")</f>
      </c>
      <c r="AP54" s="32">
        <f>if(or($K54="cavity", $K54="wild"), "X", "")</f>
      </c>
      <c r="AQ54" s="32">
        <f>if($W54 &gt; 0, "X", "")</f>
      </c>
      <c r="AR54" s="32">
        <f>if(M54&lt;=30,"X","")</f>
      </c>
      <c r="AS54" s="32">
        <f>if(or($K54="platform", $K54="wild"), "X", "")</f>
      </c>
      <c r="AT54" s="32">
        <f>if(and(not(isblank($O54)), isblank($P54), isblank($N54)), "X", "")</f>
      </c>
      <c r="AU54" s="32">
        <f>if($U54 &gt; 0, "X", "")</f>
      </c>
      <c r="AV54" s="32">
        <f>if($T54 &gt; 0, "X", "")</f>
      </c>
      <c r="AW54" s="32">
        <f>if(and(not(isblank($P54)), isblank($N54), isblank($O54)), "X", "")</f>
      </c>
      <c r="AX54" s="32">
        <f>if(or($K54="bowl", $K54="wild"), "X", "")</f>
      </c>
    </row>
    <row x14ac:dyDescent="0.25" r="55" customHeight="1" ht="18.75">
      <c r="A55" s="24" t="s">
        <v>474</v>
      </c>
      <c r="B55" s="24" t="s">
        <v>475</v>
      </c>
      <c r="C55" s="12" t="s">
        <v>93</v>
      </c>
      <c r="D55" s="12" t="s">
        <v>160</v>
      </c>
      <c r="E55" s="25" t="s">
        <v>198</v>
      </c>
      <c r="F55" s="25" t="s">
        <v>476</v>
      </c>
      <c r="G55" s="12"/>
      <c r="H55" s="12"/>
      <c r="I55" s="12" t="s">
        <v>15</v>
      </c>
      <c r="J55" s="14">
        <v>6</v>
      </c>
      <c r="K55" s="12" t="s">
        <v>162</v>
      </c>
      <c r="L55" s="14">
        <v>2</v>
      </c>
      <c r="M55" s="14">
        <v>76</v>
      </c>
      <c r="N55" s="12"/>
      <c r="O55" s="12"/>
      <c r="P55" s="12" t="s">
        <v>15</v>
      </c>
      <c r="Q55" s="14">
        <v>2</v>
      </c>
      <c r="R55" s="14">
        <v>1</v>
      </c>
      <c r="S55" s="14"/>
      <c r="T55" s="14"/>
      <c r="U55" s="14"/>
      <c r="V55" s="14"/>
      <c r="W55" s="14"/>
      <c r="X55" s="26"/>
      <c r="Y55" s="12"/>
      <c r="Z55" s="33">
        <f>if(ISBLANK($X55), sum(Q55:W55), 1)</f>
      </c>
      <c r="AA55" s="12" t="s">
        <v>15</v>
      </c>
      <c r="AB55" s="12"/>
      <c r="AC55" s="39"/>
      <c r="AD55" s="12" t="s">
        <v>15</v>
      </c>
      <c r="AE55" s="32">
        <f>if(J55&lt;4,"X","")</f>
      </c>
      <c r="AF55" s="32">
        <f>if(countblank(N55:P55)&lt;=1,"X","")</f>
      </c>
      <c r="AG55" s="32">
        <f>$H55</f>
      </c>
      <c r="AH55" s="32">
        <f>if($R55 &gt; 0, "X", "")</f>
      </c>
      <c r="AI55" s="32">
        <f>if(and(sum(Q55:W55) = 3, ISBLANK($X55)), "X", "")</f>
      </c>
      <c r="AJ55" s="32">
        <f>if(or($K55="ground", $K55="wild"), "X", "")</f>
      </c>
      <c r="AK55" s="32">
        <f>$G55</f>
      </c>
      <c r="AL55" s="32">
        <f>if($S55 &gt; 0, "X", "")</f>
      </c>
      <c r="AM55" s="32">
        <f>if(and($Q55 &gt; 0, isblank($W55), isblank($R55), isblank($T55), isblank($S55), isblank($U55)), "X", "")</f>
      </c>
      <c r="AN55" s="32">
        <f>if(and(not(isblank($N55)), isblank($O55), isblank($P55)), "X", "")</f>
      </c>
      <c r="AO55" s="32">
        <f>if(M55&gt;65,"X","")</f>
      </c>
      <c r="AP55" s="32">
        <f>if(or($K55="cavity", $K55="wild"), "X", "")</f>
      </c>
      <c r="AQ55" s="32">
        <f>if($W55 &gt; 0, "X", "")</f>
      </c>
      <c r="AR55" s="32">
        <f>if(M55&lt;=30,"X","")</f>
      </c>
      <c r="AS55" s="32">
        <f>if(or($K55="platform", $K55="wild"), "X", "")</f>
      </c>
      <c r="AT55" s="32">
        <f>if(and(not(isblank($O55)), isblank($P55), isblank($N55)), "X", "")</f>
      </c>
      <c r="AU55" s="32">
        <f>if($U55 &gt; 0, "X", "")</f>
      </c>
      <c r="AV55" s="32">
        <f>if($T55 &gt; 0, "X", "")</f>
      </c>
      <c r="AW55" s="32">
        <f>if(and(not(isblank($P55)), isblank($N55), isblank($O55)), "X", "")</f>
      </c>
      <c r="AX55" s="32">
        <f>if(or($K55="bowl", $K55="wild"), "X", "")</f>
      </c>
    </row>
    <row x14ac:dyDescent="0.25" r="56" customHeight="1" ht="18.75">
      <c r="A56" s="24" t="s">
        <v>477</v>
      </c>
      <c r="B56" s="24" t="s">
        <v>478</v>
      </c>
      <c r="C56" s="12" t="s">
        <v>93</v>
      </c>
      <c r="D56" s="12" t="s">
        <v>173</v>
      </c>
      <c r="E56" s="25" t="s">
        <v>178</v>
      </c>
      <c r="F56" s="25" t="s">
        <v>479</v>
      </c>
      <c r="G56" s="12"/>
      <c r="H56" s="12"/>
      <c r="I56" s="12"/>
      <c r="J56" s="14">
        <v>5</v>
      </c>
      <c r="K56" s="12" t="s">
        <v>162</v>
      </c>
      <c r="L56" s="14">
        <v>1</v>
      </c>
      <c r="M56" s="14">
        <v>120</v>
      </c>
      <c r="N56" s="12"/>
      <c r="O56" s="12"/>
      <c r="P56" s="12" t="s">
        <v>15</v>
      </c>
      <c r="Q56" s="14"/>
      <c r="R56" s="14"/>
      <c r="S56" s="14">
        <v>2</v>
      </c>
      <c r="T56" s="14"/>
      <c r="U56" s="14"/>
      <c r="V56" s="14"/>
      <c r="W56" s="14"/>
      <c r="X56" s="26"/>
      <c r="Y56" s="12"/>
      <c r="Z56" s="33">
        <f>if(ISBLANK($X56), sum(Q56:W56), 1)</f>
      </c>
      <c r="AA56" s="12" t="s">
        <v>15</v>
      </c>
      <c r="AB56" s="12"/>
      <c r="AC56" s="39"/>
      <c r="AD56" s="12" t="s">
        <v>15</v>
      </c>
      <c r="AE56" s="32">
        <f>if(J56&lt;4,"X","")</f>
      </c>
      <c r="AF56" s="32">
        <f>if(countblank(N56:P56)&lt;=1,"X","")</f>
      </c>
      <c r="AG56" s="32">
        <f>$H56</f>
      </c>
      <c r="AH56" s="32">
        <f>if($R56 &gt; 0, "X", "")</f>
      </c>
      <c r="AI56" s="32">
        <f>if(and(sum(Q56:W56) = 3, ISBLANK($X56)), "X", "")</f>
      </c>
      <c r="AJ56" s="32">
        <f>if(or($K56="ground", $K56="wild"), "X", "")</f>
      </c>
      <c r="AK56" s="32">
        <f>$G56</f>
      </c>
      <c r="AL56" s="32">
        <f>if($S56 &gt; 0, "X", "")</f>
      </c>
      <c r="AM56" s="32">
        <f>if(and($Q56 &gt; 0, isblank($W56), isblank($R56), isblank($T56), isblank($S56), isblank($U56)), "X", "")</f>
      </c>
      <c r="AN56" s="32">
        <f>if(and(not(isblank($N56)), isblank($O56), isblank($P56)), "X", "")</f>
      </c>
      <c r="AO56" s="32">
        <f>if(M56&gt;65,"X","")</f>
      </c>
      <c r="AP56" s="32">
        <f>if(or($K56="cavity", $K56="wild"), "X", "")</f>
      </c>
      <c r="AQ56" s="32">
        <f>if($W56 &gt; 0, "X", "")</f>
      </c>
      <c r="AR56" s="32">
        <f>if(M56&lt;=30,"X","")</f>
      </c>
      <c r="AS56" s="32">
        <f>if(or($K56="platform", $K56="wild"), "X", "")</f>
      </c>
      <c r="AT56" s="32">
        <f>if(and(not(isblank($O56)), isblank($P56), isblank($N56)), "X", "")</f>
      </c>
      <c r="AU56" s="32">
        <f>if($U56 &gt; 0, "X", "")</f>
      </c>
      <c r="AV56" s="32">
        <f>if($T56 &gt; 0, "X", "")</f>
      </c>
      <c r="AW56" s="32">
        <f>if(and(not(isblank($P56)), isblank($N56), isblank($O56)), "X", "")</f>
      </c>
      <c r="AX56" s="32">
        <f>if(or($K56="bowl", $K56="wild"), "X", "")</f>
      </c>
    </row>
    <row x14ac:dyDescent="0.25" r="57" customHeight="1" ht="18.75">
      <c r="A57" s="25" t="s">
        <v>783</v>
      </c>
      <c r="B57" s="25" t="s">
        <v>784</v>
      </c>
      <c r="C57" s="12" t="s">
        <v>685</v>
      </c>
      <c r="D57" s="12" t="s">
        <v>173</v>
      </c>
      <c r="E57" s="25" t="s">
        <v>198</v>
      </c>
      <c r="F57" s="25" t="s">
        <v>761</v>
      </c>
      <c r="G57" s="12"/>
      <c r="H57" s="12"/>
      <c r="I57" s="12"/>
      <c r="J57" s="14">
        <v>4</v>
      </c>
      <c r="K57" s="12" t="s">
        <v>195</v>
      </c>
      <c r="L57" s="14">
        <v>3</v>
      </c>
      <c r="M57" s="14">
        <v>28</v>
      </c>
      <c r="N57" s="12" t="s">
        <v>15</v>
      </c>
      <c r="O57" s="12" t="s">
        <v>15</v>
      </c>
      <c r="P57" s="12" t="s">
        <v>15</v>
      </c>
      <c r="Q57" s="14">
        <v>1</v>
      </c>
      <c r="R57" s="14">
        <v>2</v>
      </c>
      <c r="S57" s="14"/>
      <c r="T57" s="14"/>
      <c r="U57" s="14"/>
      <c r="V57" s="14"/>
      <c r="W57" s="14"/>
      <c r="X57" s="26"/>
      <c r="Y57" s="12"/>
      <c r="Z57" s="33">
        <f>if(ISBLANK($X57), sum(Q57:W57), 1)</f>
      </c>
      <c r="AA57" s="12" t="s">
        <v>15</v>
      </c>
      <c r="AB57" s="12"/>
      <c r="AC57" s="39"/>
      <c r="AD57" s="12" t="s">
        <v>15</v>
      </c>
      <c r="AE57" s="32">
        <f>if(J57&lt;4,"X","")</f>
      </c>
      <c r="AF57" s="32">
        <f>if(countblank(N57:P57)&lt;=1,"X","")</f>
      </c>
      <c r="AG57" s="32">
        <f>$H57</f>
      </c>
      <c r="AH57" s="32">
        <f>if($R57 &gt; 0, "X", "")</f>
      </c>
      <c r="AI57" s="32">
        <f>if(and(sum(Q57:W57) = 3, ISBLANK($X57)), "X", "")</f>
      </c>
      <c r="AJ57" s="32">
        <f>if(or($K57="ground", $K57="wild"), "X", "")</f>
      </c>
      <c r="AK57" s="32">
        <f>$G57</f>
      </c>
      <c r="AL57" s="32">
        <f>if($S57 &gt; 0, "X", "")</f>
      </c>
      <c r="AM57" s="32">
        <f>if(and($Q57 &gt; 0, isblank($W57), isblank($R57), isblank($T57), isblank($S57), isblank($U57)), "X", "")</f>
      </c>
      <c r="AN57" s="32">
        <f>if(and(not(isblank($N57)), isblank($O57), isblank($P57)), "X", "")</f>
      </c>
      <c r="AO57" s="32">
        <f>if(M57&gt;65,"X","")</f>
      </c>
      <c r="AP57" s="32">
        <f>if(or($K57="cavity", $K57="wild"), "X", "")</f>
      </c>
      <c r="AQ57" s="32">
        <f>if($W57 &gt; 0, "X", "")</f>
      </c>
      <c r="AR57" s="32">
        <f>if(M57&lt;=30,"X","")</f>
      </c>
      <c r="AS57" s="32">
        <f>if(or($K57="platform", $K57="wild"), "X", "")</f>
      </c>
      <c r="AT57" s="32">
        <f>if(and(not(isblank($O57)), isblank($P57), isblank($N57)), "X", "")</f>
      </c>
      <c r="AU57" s="32">
        <f>if($U57 &gt; 0, "X", "")</f>
      </c>
      <c r="AV57" s="32">
        <f>if($T57 &gt; 0, "X", "")</f>
      </c>
      <c r="AW57" s="32">
        <f>if(and(not(isblank($P57)), isblank($N57), isblank($O57)), "X", "")</f>
      </c>
      <c r="AX57" s="32">
        <f>if(or($K57="bowl", $K57="wild"), "X", "")</f>
      </c>
    </row>
    <row x14ac:dyDescent="0.25" r="58" customHeight="1" ht="18.75">
      <c r="A58" s="25" t="s">
        <v>785</v>
      </c>
      <c r="B58" s="25" t="s">
        <v>786</v>
      </c>
      <c r="C58" s="12" t="s">
        <v>685</v>
      </c>
      <c r="D58" s="12" t="s">
        <v>173</v>
      </c>
      <c r="E58" s="25" t="s">
        <v>686</v>
      </c>
      <c r="F58" s="25" t="s">
        <v>687</v>
      </c>
      <c r="G58" s="12"/>
      <c r="H58" s="12"/>
      <c r="I58" s="12"/>
      <c r="J58" s="14">
        <v>3</v>
      </c>
      <c r="K58" s="12" t="s">
        <v>195</v>
      </c>
      <c r="L58" s="14">
        <v>2</v>
      </c>
      <c r="M58" s="14">
        <v>41</v>
      </c>
      <c r="N58" s="12" t="s">
        <v>15</v>
      </c>
      <c r="O58" s="12"/>
      <c r="P58" s="12"/>
      <c r="Q58" s="14"/>
      <c r="R58" s="14">
        <v>1</v>
      </c>
      <c r="S58" s="14"/>
      <c r="T58" s="14"/>
      <c r="U58" s="14"/>
      <c r="V58" s="14"/>
      <c r="W58" s="14">
        <v>1</v>
      </c>
      <c r="X58" s="26"/>
      <c r="Y58" s="12"/>
      <c r="Z58" s="33">
        <f>if(ISBLANK($X58), sum(Q58:W58), 1)</f>
      </c>
      <c r="AA58" s="12"/>
      <c r="AB58" s="12"/>
      <c r="AC58" s="39"/>
      <c r="AD58" s="12" t="s">
        <v>15</v>
      </c>
      <c r="AE58" s="32">
        <f>if(J58&lt;4,"X","")</f>
      </c>
      <c r="AF58" s="32">
        <f>if(countblank(N58:P58)&lt;=1,"X","")</f>
      </c>
      <c r="AG58" s="32">
        <f>$H58</f>
      </c>
      <c r="AH58" s="32">
        <f>if($R58 &gt; 0, "X", "")</f>
      </c>
      <c r="AI58" s="32">
        <f>if(and(sum(Q58:W58) = 3, ISBLANK($X58)), "X", "")</f>
      </c>
      <c r="AJ58" s="32">
        <f>if(or($K58="ground", $K58="wild"), "X", "")</f>
      </c>
      <c r="AK58" s="32">
        <f>$G58</f>
      </c>
      <c r="AL58" s="32">
        <f>if($S58 &gt; 0, "X", "")</f>
      </c>
      <c r="AM58" s="32">
        <f>if(and($Q58 &gt; 0, isblank($W58), isblank($R58), isblank($T58), isblank($S58), isblank($U58)), "X", "")</f>
      </c>
      <c r="AN58" s="32">
        <f>if(and(not(isblank($N58)), isblank($O58), isblank($P58)), "X", "")</f>
      </c>
      <c r="AO58" s="32">
        <f>if(M58&gt;65,"X","")</f>
      </c>
      <c r="AP58" s="32">
        <f>if(or($K58="cavity", $K58="wild"), "X", "")</f>
      </c>
      <c r="AQ58" s="32">
        <f>if($W58 &gt; 0, "X", "")</f>
      </c>
      <c r="AR58" s="32">
        <f>if(M58&lt;=30,"X","")</f>
      </c>
      <c r="AS58" s="32">
        <f>if(or($K58="platform", $K58="wild"), "X", "")</f>
      </c>
      <c r="AT58" s="32">
        <f>if(and(not(isblank($O58)), isblank($P58), isblank($N58)), "X", "")</f>
      </c>
      <c r="AU58" s="32">
        <f>if($U58 &gt; 0, "X", "")</f>
      </c>
      <c r="AV58" s="32">
        <f>if($T58 &gt; 0, "X", "")</f>
      </c>
      <c r="AW58" s="32">
        <f>if(and(not(isblank($P58)), isblank($N58), isblank($O58)), "X", "")</f>
      </c>
      <c r="AX58" s="32">
        <f>if(or($K58="bowl", $K58="wild"), "X", "")</f>
      </c>
    </row>
    <row x14ac:dyDescent="0.25" r="59" customHeight="1" ht="18.75">
      <c r="A59" s="25" t="s">
        <v>787</v>
      </c>
      <c r="B59" s="25" t="s">
        <v>788</v>
      </c>
      <c r="C59" s="12" t="s">
        <v>685</v>
      </c>
      <c r="D59" s="12" t="s">
        <v>173</v>
      </c>
      <c r="E59" s="25" t="s">
        <v>699</v>
      </c>
      <c r="F59" s="25" t="s">
        <v>789</v>
      </c>
      <c r="G59" s="12"/>
      <c r="H59" s="12"/>
      <c r="I59" s="12"/>
      <c r="J59" s="14">
        <v>1</v>
      </c>
      <c r="K59" s="12" t="s">
        <v>195</v>
      </c>
      <c r="L59" s="14">
        <v>3</v>
      </c>
      <c r="M59" s="14">
        <v>15</v>
      </c>
      <c r="N59" s="12" t="s">
        <v>15</v>
      </c>
      <c r="O59" s="12"/>
      <c r="P59" s="12"/>
      <c r="Q59" s="14">
        <v>1</v>
      </c>
      <c r="R59" s="14"/>
      <c r="S59" s="14"/>
      <c r="T59" s="14"/>
      <c r="U59" s="14"/>
      <c r="V59" s="14"/>
      <c r="W59" s="14"/>
      <c r="X59" s="26"/>
      <c r="Y59" s="12"/>
      <c r="Z59" s="33">
        <f>if(ISBLANK($X59), sum(Q59:W59), 1)</f>
      </c>
      <c r="AA59" s="12"/>
      <c r="AB59" s="12"/>
      <c r="AC59" s="39"/>
      <c r="AD59" s="12" t="s">
        <v>15</v>
      </c>
      <c r="AE59" s="32">
        <f>if(J59&lt;4,"X","")</f>
      </c>
      <c r="AF59" s="32">
        <f>if(countblank(N59:P59)&lt;=1,"X","")</f>
      </c>
      <c r="AG59" s="32">
        <f>$H59</f>
      </c>
      <c r="AH59" s="32">
        <f>if($R59 &gt; 0, "X", "")</f>
      </c>
      <c r="AI59" s="32">
        <f>if(and(sum(Q59:W59) = 3, ISBLANK($X59)), "X", "")</f>
      </c>
      <c r="AJ59" s="32">
        <f>if(or($K59="ground", $K59="wild"), "X", "")</f>
      </c>
      <c r="AK59" s="32">
        <f>$G59</f>
      </c>
      <c r="AL59" s="32">
        <f>if($S59 &gt; 0, "X", "")</f>
      </c>
      <c r="AM59" s="32">
        <f>if(and($Q59 &gt; 0, isblank($W59), isblank($R59), isblank($T59), isblank($S59), isblank($U59)), "X", "")</f>
      </c>
      <c r="AN59" s="32">
        <f>if(and(not(isblank($N59)), isblank($O59), isblank($P59)), "X", "")</f>
      </c>
      <c r="AO59" s="32">
        <f>if(M59&gt;65,"X","")</f>
      </c>
      <c r="AP59" s="32">
        <f>if(or($K59="cavity", $K59="wild"), "X", "")</f>
      </c>
      <c r="AQ59" s="32">
        <f>if($W59 &gt; 0, "X", "")</f>
      </c>
      <c r="AR59" s="32">
        <f>if(M59&lt;=30,"X","")</f>
      </c>
      <c r="AS59" s="32">
        <f>if(or($K59="platform", $K59="wild"), "X", "")</f>
      </c>
      <c r="AT59" s="32">
        <f>if(and(not(isblank($O59)), isblank($P59), isblank($N59)), "X", "")</f>
      </c>
      <c r="AU59" s="32">
        <f>if($U59 &gt; 0, "X", "")</f>
      </c>
      <c r="AV59" s="32">
        <f>if($T59 &gt; 0, "X", "")</f>
      </c>
      <c r="AW59" s="32">
        <f>if(and(not(isblank($P59)), isblank($N59), isblank($O59)), "X", "")</f>
      </c>
      <c r="AX59" s="32">
        <f>if(or($K59="bowl", $K59="wild"), "X", "")</f>
      </c>
    </row>
    <row x14ac:dyDescent="0.25" r="60" customHeight="1" ht="18.75">
      <c r="A60" s="25" t="s">
        <v>790</v>
      </c>
      <c r="B60" s="25" t="s">
        <v>791</v>
      </c>
      <c r="C60" s="12" t="s">
        <v>685</v>
      </c>
      <c r="D60" s="12"/>
      <c r="E60" s="25"/>
      <c r="F60" s="25"/>
      <c r="G60" s="12"/>
      <c r="H60" s="12"/>
      <c r="I60" s="12"/>
      <c r="J60" s="14">
        <v>8</v>
      </c>
      <c r="K60" s="12" t="s">
        <v>195</v>
      </c>
      <c r="L60" s="14">
        <v>2</v>
      </c>
      <c r="M60" s="14">
        <v>20</v>
      </c>
      <c r="N60" s="12" t="s">
        <v>15</v>
      </c>
      <c r="O60" s="12" t="s">
        <v>15</v>
      </c>
      <c r="P60" s="12"/>
      <c r="Q60" s="14">
        <v>2</v>
      </c>
      <c r="R60" s="14"/>
      <c r="S60" s="14"/>
      <c r="T60" s="14"/>
      <c r="U60" s="14"/>
      <c r="V60" s="14"/>
      <c r="W60" s="14"/>
      <c r="X60" s="26"/>
      <c r="Y60" s="12"/>
      <c r="Z60" s="33">
        <f>if(ISBLANK($X60), sum(Q60:W60), 1)</f>
      </c>
      <c r="AA60" s="12" t="s">
        <v>15</v>
      </c>
      <c r="AB60" s="12"/>
      <c r="AC60" s="39"/>
      <c r="AD60" s="12" t="s">
        <v>15</v>
      </c>
      <c r="AE60" s="32">
        <f>if(J60&lt;4,"X","")</f>
      </c>
      <c r="AF60" s="32">
        <f>if(countblank(N60:P60)&lt;=1,"X","")</f>
      </c>
      <c r="AG60" s="32">
        <f>$H60</f>
      </c>
      <c r="AH60" s="32">
        <f>if($R60 &gt; 0, "X", "")</f>
      </c>
      <c r="AI60" s="32">
        <f>if(and(sum(Q60:W60) = 3, ISBLANK($X60)), "X", "")</f>
      </c>
      <c r="AJ60" s="32">
        <f>if(or($K60="ground", $K60="wild"), "X", "")</f>
      </c>
      <c r="AK60" s="32">
        <f>$G60</f>
      </c>
      <c r="AL60" s="32">
        <f>if($S60 &gt; 0, "X", "")</f>
      </c>
      <c r="AM60" s="32">
        <f>if(and($Q60 &gt; 0, isblank($W60), isblank($R60), isblank($T60), isblank($S60), isblank($U60)), "X", "")</f>
      </c>
      <c r="AN60" s="32">
        <f>if(and(not(isblank($N60)), isblank($O60), isblank($P60)), "X", "")</f>
      </c>
      <c r="AO60" s="32">
        <f>if(M60&gt;65,"X","")</f>
      </c>
      <c r="AP60" s="32">
        <f>if(or($K60="cavity", $K60="wild"), "X", "")</f>
      </c>
      <c r="AQ60" s="32">
        <f>if($W60 &gt; 0, "X", "")</f>
      </c>
      <c r="AR60" s="32">
        <f>if(M60&lt;=30,"X","")</f>
      </c>
      <c r="AS60" s="32">
        <f>if(or($K60="platform", $K60="wild"), "X", "")</f>
      </c>
      <c r="AT60" s="32">
        <f>if(and(not(isblank($O60)), isblank($P60), isblank($N60)), "X", "")</f>
      </c>
      <c r="AU60" s="32">
        <f>if($U60 &gt; 0, "X", "")</f>
      </c>
      <c r="AV60" s="32">
        <f>if($T60 &gt; 0, "X", "")</f>
      </c>
      <c r="AW60" s="32">
        <f>if(and(not(isblank($P60)), isblank($N60), isblank($O60)), "X", "")</f>
      </c>
      <c r="AX60" s="32">
        <f>if(or($K60="bowl", $K60="wild"), "X", "")</f>
      </c>
    </row>
    <row x14ac:dyDescent="0.25" r="61" customHeight="1" ht="18.75">
      <c r="A61" s="24" t="s">
        <v>480</v>
      </c>
      <c r="B61" s="24" t="s">
        <v>481</v>
      </c>
      <c r="C61" s="12" t="s">
        <v>93</v>
      </c>
      <c r="D61" s="12" t="s">
        <v>173</v>
      </c>
      <c r="E61" s="25" t="s">
        <v>182</v>
      </c>
      <c r="F61" s="25" t="s">
        <v>482</v>
      </c>
      <c r="G61" s="12"/>
      <c r="H61" s="12"/>
      <c r="I61" s="12"/>
      <c r="J61" s="14">
        <v>7</v>
      </c>
      <c r="K61" s="12" t="s">
        <v>162</v>
      </c>
      <c r="L61" s="14">
        <v>5</v>
      </c>
      <c r="M61" s="14">
        <v>22</v>
      </c>
      <c r="N61" s="12"/>
      <c r="O61" s="12" t="s">
        <v>15</v>
      </c>
      <c r="P61" s="12" t="s">
        <v>15</v>
      </c>
      <c r="Q61" s="14">
        <v>1</v>
      </c>
      <c r="R61" s="14">
        <v>1</v>
      </c>
      <c r="S61" s="14"/>
      <c r="T61" s="14">
        <v>1</v>
      </c>
      <c r="U61" s="14"/>
      <c r="V61" s="14"/>
      <c r="W61" s="14"/>
      <c r="X61" s="26"/>
      <c r="Y61" s="12"/>
      <c r="Z61" s="33">
        <f>if(ISBLANK($X61), sum(Q61:W61), 1)</f>
      </c>
      <c r="AA61" s="12" t="s">
        <v>15</v>
      </c>
      <c r="AB61" s="12"/>
      <c r="AC61" s="39"/>
      <c r="AD61" s="12" t="s">
        <v>15</v>
      </c>
      <c r="AE61" s="32">
        <f>if(J61&lt;4,"X","")</f>
      </c>
      <c r="AF61" s="32">
        <f>if(countblank(N61:P61)&lt;=1,"X","")</f>
      </c>
      <c r="AG61" s="32">
        <f>$H61</f>
      </c>
      <c r="AH61" s="32">
        <f>if($R61 &gt; 0, "X", "")</f>
      </c>
      <c r="AI61" s="32">
        <f>if(and(sum(Q61:W61) = 3, ISBLANK($X61)), "X", "")</f>
      </c>
      <c r="AJ61" s="32">
        <f>if(or($K61="ground", $K61="wild"), "X", "")</f>
      </c>
      <c r="AK61" s="32">
        <f>$G61</f>
      </c>
      <c r="AL61" s="32">
        <f>if($S61 &gt; 0, "X", "")</f>
      </c>
      <c r="AM61" s="32">
        <f>if(and($Q61 &gt; 0, isblank($W61), isblank($R61), isblank($T61), isblank($S61), isblank($U61)), "X", "")</f>
      </c>
      <c r="AN61" s="32">
        <f>if(and(not(isblank($N61)), isblank($O61), isblank($P61)), "X", "")</f>
      </c>
      <c r="AO61" s="32">
        <f>if(M61&gt;65,"X","")</f>
      </c>
      <c r="AP61" s="32">
        <f>if(or($K61="cavity", $K61="wild"), "X", "")</f>
      </c>
      <c r="AQ61" s="32">
        <f>if($W61 &gt; 0, "X", "")</f>
      </c>
      <c r="AR61" s="32">
        <f>if(M61&lt;=30,"X","")</f>
      </c>
      <c r="AS61" s="32">
        <f>if(or($K61="platform", $K61="wild"), "X", "")</f>
      </c>
      <c r="AT61" s="32">
        <f>if(and(not(isblank($O61)), isblank($P61), isblank($N61)), "X", "")</f>
      </c>
      <c r="AU61" s="32">
        <f>if($U61 &gt; 0, "X", "")</f>
      </c>
      <c r="AV61" s="32">
        <f>if($T61 &gt; 0, "X", "")</f>
      </c>
      <c r="AW61" s="32">
        <f>if(and(not(isblank($P61)), isblank($N61), isblank($O61)), "X", "")</f>
      </c>
      <c r="AX61" s="32">
        <f>if(or($K61="bowl", $K61="wild"), "X", "")</f>
      </c>
    </row>
    <row x14ac:dyDescent="0.25" r="62" customHeight="1" ht="18.75">
      <c r="A62" s="24" t="s">
        <v>213</v>
      </c>
      <c r="B62" s="1" t="s">
        <v>214</v>
      </c>
      <c r="C62" s="12" t="s">
        <v>116</v>
      </c>
      <c r="D62" s="12" t="s">
        <v>160</v>
      </c>
      <c r="E62" s="25"/>
      <c r="F62" s="25" t="s">
        <v>215</v>
      </c>
      <c r="G62" s="12"/>
      <c r="H62" s="12" t="s">
        <v>15</v>
      </c>
      <c r="I62" s="12"/>
      <c r="J62" s="14">
        <v>7</v>
      </c>
      <c r="K62" s="12" t="s">
        <v>188</v>
      </c>
      <c r="L62" s="14">
        <v>2</v>
      </c>
      <c r="M62" s="14">
        <v>150</v>
      </c>
      <c r="N62" s="12" t="s">
        <v>15</v>
      </c>
      <c r="O62" s="12"/>
      <c r="P62" s="12"/>
      <c r="Q62" s="14"/>
      <c r="R62" s="14"/>
      <c r="S62" s="14"/>
      <c r="T62" s="14">
        <v>3</v>
      </c>
      <c r="U62" s="14"/>
      <c r="V62" s="14"/>
      <c r="W62" s="14"/>
      <c r="X62" s="26"/>
      <c r="Y62" s="12"/>
      <c r="Z62" s="33"/>
      <c r="AA62" s="12" t="s">
        <v>15</v>
      </c>
      <c r="AB62" s="12"/>
      <c r="AC62" s="39"/>
      <c r="AD62" s="12"/>
      <c r="AE62" s="32">
        <f>if(J62&lt;4,"X","")</f>
      </c>
      <c r="AF62" s="32">
        <f>if(countblank(N62:P62)&lt;=1,"X","")</f>
      </c>
      <c r="AG62" s="32">
        <f>$H62</f>
      </c>
      <c r="AH62" s="32">
        <f>if($R62 &gt; 0, "X", "")</f>
      </c>
      <c r="AI62" s="32">
        <f>if(and(sum(Q62:W62) = 3, ISBLANK($X62)), "X", "")</f>
      </c>
      <c r="AJ62" s="32">
        <f>if(or($K62="ground", $K62="wild"), "X", "")</f>
      </c>
      <c r="AK62" s="32">
        <f>$G62</f>
      </c>
      <c r="AL62" s="32">
        <f>if($S62 &gt; 0, "X", "")</f>
      </c>
      <c r="AM62" s="32">
        <f>if(and($Q62 &gt; 0, isblank($W62), isblank($R62), isblank($T62), isblank($S62), isblank($U62)), "X", "")</f>
      </c>
      <c r="AN62" s="32">
        <f>if(and(not(isblank($N62)), isblank($O62), isblank($P62)), "X", "")</f>
      </c>
      <c r="AO62" s="32">
        <f>if(M62&gt;65,"X","")</f>
      </c>
      <c r="AP62" s="32">
        <f>if(or($K62="cavity", $K62="wild"), "X", "")</f>
      </c>
      <c r="AQ62" s="32">
        <f>if($W62 &gt; 0, "X", "")</f>
      </c>
      <c r="AR62" s="32">
        <f>if(M62&lt;=30,"X","")</f>
      </c>
      <c r="AS62" s="32">
        <f>if(or($K62="platform", $K62="wild"), "X", "")</f>
      </c>
      <c r="AT62" s="32">
        <f>if(and(not(isblank($O62)), isblank($P62), isblank($N62)), "X", "")</f>
      </c>
      <c r="AU62" s="32">
        <f>if($U62 &gt; 0, "X", "")</f>
      </c>
      <c r="AV62" s="32">
        <f>if($T62 &gt; 0, "X", "")</f>
      </c>
      <c r="AW62" s="32">
        <f>if(and(not(isblank($P62)), isblank($N62), isblank($O62)), "X", "")</f>
      </c>
      <c r="AX62" s="32">
        <f>if(or($K62="bowl", $K62="wild"), "X", "")</f>
      </c>
    </row>
    <row x14ac:dyDescent="0.25" r="63" customHeight="1" ht="18.75">
      <c r="A63" s="25" t="s">
        <v>792</v>
      </c>
      <c r="B63" s="25" t="s">
        <v>793</v>
      </c>
      <c r="C63" s="12" t="s">
        <v>685</v>
      </c>
      <c r="D63" s="12" t="s">
        <v>160</v>
      </c>
      <c r="E63" s="25" t="s">
        <v>174</v>
      </c>
      <c r="F63" s="25" t="s">
        <v>794</v>
      </c>
      <c r="G63" s="12"/>
      <c r="H63" s="12"/>
      <c r="I63" s="12"/>
      <c r="J63" s="14">
        <v>4</v>
      </c>
      <c r="K63" s="12" t="s">
        <v>162</v>
      </c>
      <c r="L63" s="14">
        <v>3</v>
      </c>
      <c r="M63" s="14">
        <v>30</v>
      </c>
      <c r="N63" s="12"/>
      <c r="O63" s="12" t="s">
        <v>15</v>
      </c>
      <c r="P63" s="12"/>
      <c r="Q63" s="14">
        <v>1</v>
      </c>
      <c r="R63" s="14">
        <v>2</v>
      </c>
      <c r="S63" s="14"/>
      <c r="T63" s="14"/>
      <c r="U63" s="14"/>
      <c r="V63" s="14"/>
      <c r="W63" s="14"/>
      <c r="X63" s="26"/>
      <c r="Y63" s="12"/>
      <c r="Z63" s="33">
        <f>if(ISBLANK($X63), sum(Q63:W63), 1)</f>
      </c>
      <c r="AA63" s="12"/>
      <c r="AB63" s="12"/>
      <c r="AC63" s="39"/>
      <c r="AD63" s="12"/>
      <c r="AE63" s="32">
        <f>if(J63&lt;4,"X","")</f>
      </c>
      <c r="AF63" s="32">
        <f>if(countblank(N63:P63)&lt;=1,"X","")</f>
      </c>
      <c r="AG63" s="32">
        <f>$H63</f>
      </c>
      <c r="AH63" s="32">
        <f>if($R63 &gt; 0, "X", "")</f>
      </c>
      <c r="AI63" s="32">
        <f>if(and(sum(Q63:W63) = 3, ISBLANK($X63)), "X", "")</f>
      </c>
      <c r="AJ63" s="32">
        <f>if(or($K63="ground", $K63="wild"), "X", "")</f>
      </c>
      <c r="AK63" s="32">
        <f>$G63</f>
      </c>
      <c r="AL63" s="32">
        <f>if($S63 &gt; 0, "X", "")</f>
      </c>
      <c r="AM63" s="32">
        <f>if(and($Q63 &gt; 0, isblank($W63), isblank($R63), isblank($T63), isblank($S63), isblank($U63)), "X", "")</f>
      </c>
      <c r="AN63" s="32">
        <f>if(and(not(isblank($N63)), isblank($O63), isblank($P63)), "X", "")</f>
      </c>
      <c r="AO63" s="32">
        <f>if(M63&gt;65,"X","")</f>
      </c>
      <c r="AP63" s="32">
        <f>if(or($K63="cavity", $K63="wild"), "X", "")</f>
      </c>
      <c r="AQ63" s="32">
        <f>if($W63 &gt; 0, "X", "")</f>
      </c>
      <c r="AR63" s="32">
        <f>if(M63&lt;=30,"X","")</f>
      </c>
      <c r="AS63" s="32">
        <f>if(or($K63="platform", $K63="wild"), "X", "")</f>
      </c>
      <c r="AT63" s="32">
        <f>if(and(not(isblank($O63)), isblank($P63), isblank($N63)), "X", "")</f>
      </c>
      <c r="AU63" s="32">
        <f>if($U63 &gt; 0, "X", "")</f>
      </c>
      <c r="AV63" s="32">
        <f>if($T63 &gt; 0, "X", "")</f>
      </c>
      <c r="AW63" s="32">
        <f>if(and(not(isblank($P63)), isblank($N63), isblank($O63)), "X", "")</f>
      </c>
      <c r="AX63" s="32">
        <f>if(or($K63="bowl", $K63="wild"), "X", "")</f>
      </c>
    </row>
    <row x14ac:dyDescent="0.25" r="64" customHeight="1" ht="18.75">
      <c r="A64" s="24" t="s">
        <v>483</v>
      </c>
      <c r="B64" s="24" t="s">
        <v>484</v>
      </c>
      <c r="C64" s="12" t="s">
        <v>93</v>
      </c>
      <c r="D64" s="12" t="s">
        <v>160</v>
      </c>
      <c r="E64" s="25" t="s">
        <v>221</v>
      </c>
      <c r="F64" s="25" t="s">
        <v>485</v>
      </c>
      <c r="G64" s="12" t="s">
        <v>15</v>
      </c>
      <c r="H64" s="12"/>
      <c r="I64" s="12"/>
      <c r="J64" s="14">
        <v>8</v>
      </c>
      <c r="K64" s="12" t="s">
        <v>166</v>
      </c>
      <c r="L64" s="14">
        <v>1</v>
      </c>
      <c r="M64" s="14">
        <v>160</v>
      </c>
      <c r="N64" s="12" t="s">
        <v>15</v>
      </c>
      <c r="O64" s="12" t="s">
        <v>15</v>
      </c>
      <c r="P64" s="12" t="s">
        <v>15</v>
      </c>
      <c r="Q64" s="14"/>
      <c r="R64" s="14"/>
      <c r="S64" s="14"/>
      <c r="T64" s="14"/>
      <c r="U64" s="14">
        <v>3</v>
      </c>
      <c r="V64" s="14"/>
      <c r="W64" s="14"/>
      <c r="X64" s="26"/>
      <c r="Y64" s="12" t="s">
        <v>15</v>
      </c>
      <c r="Z64" s="33">
        <f>if(ISBLANK($X64), sum(Q64:W64), 1)</f>
      </c>
      <c r="AA64" s="12"/>
      <c r="AB64" s="12"/>
      <c r="AC64" s="39" t="s">
        <v>15</v>
      </c>
      <c r="AD64" s="12"/>
      <c r="AE64" s="32">
        <f>if(J64&lt;4,"X","")</f>
      </c>
      <c r="AF64" s="32">
        <f>if(countblank(N64:P64)&lt;=1,"X","")</f>
      </c>
      <c r="AG64" s="32">
        <f>$H64</f>
      </c>
      <c r="AH64" s="32">
        <f>if($R64 &gt; 0, "X", "")</f>
      </c>
      <c r="AI64" s="32">
        <f>if(and(sum(Q64:W64) = 3, ISBLANK($X64)), "X", "")</f>
      </c>
      <c r="AJ64" s="32">
        <f>if(or($K64="ground", $K64="wild"), "X", "")</f>
      </c>
      <c r="AK64" s="32">
        <f>$G64</f>
      </c>
      <c r="AL64" s="32">
        <f>if($S64 &gt; 0, "X", "")</f>
      </c>
      <c r="AM64" s="32">
        <f>if(and($Q64 &gt; 0, isblank($W64), isblank($R64), isblank($T64), isblank($S64), isblank($U64)), "X", "")</f>
      </c>
      <c r="AN64" s="32">
        <f>if(and(not(isblank($N64)), isblank($O64), isblank($P64)), "X", "")</f>
      </c>
      <c r="AO64" s="32">
        <f>if(M64&gt;65,"X","")</f>
      </c>
      <c r="AP64" s="32">
        <f>if(or($K64="cavity", $K64="wild"), "X", "")</f>
      </c>
      <c r="AQ64" s="32">
        <f>if($W64 &gt; 0, "X", "")</f>
      </c>
      <c r="AR64" s="32">
        <f>if(M64&lt;=30,"X","")</f>
      </c>
      <c r="AS64" s="32">
        <f>if(or($K64="platform", $K64="wild"), "X", "")</f>
      </c>
      <c r="AT64" s="32">
        <f>if(and(not(isblank($O64)), isblank($P64), isblank($N64)), "X", "")</f>
      </c>
      <c r="AU64" s="32">
        <f>if($U64 &gt; 0, "X", "")</f>
      </c>
      <c r="AV64" s="32">
        <f>if($T64 &gt; 0, "X", "")</f>
      </c>
      <c r="AW64" s="32">
        <f>if(and(not(isblank($P64)), isblank($N64), isblank($O64)), "X", "")</f>
      </c>
      <c r="AX64" s="32">
        <f>if(or($K64="bowl", $K64="wild"), "X", "")</f>
      </c>
    </row>
    <row x14ac:dyDescent="0.25" r="65" customHeight="1" ht="18.75">
      <c r="A65" s="24" t="s">
        <v>795</v>
      </c>
      <c r="B65" s="25" t="s">
        <v>796</v>
      </c>
      <c r="C65" s="12" t="s">
        <v>713</v>
      </c>
      <c r="D65" s="12" t="s">
        <v>160</v>
      </c>
      <c r="E65" s="25"/>
      <c r="F65" s="25" t="s">
        <v>797</v>
      </c>
      <c r="G65" s="12"/>
      <c r="H65" s="12"/>
      <c r="I65" s="12"/>
      <c r="J65" s="14">
        <v>3</v>
      </c>
      <c r="K65" s="12" t="s">
        <v>162</v>
      </c>
      <c r="L65" s="14">
        <v>2</v>
      </c>
      <c r="M65" s="14">
        <v>114</v>
      </c>
      <c r="N65" s="12"/>
      <c r="O65" s="12"/>
      <c r="P65" s="12" t="s">
        <v>15</v>
      </c>
      <c r="Q65" s="14"/>
      <c r="R65" s="14">
        <v>1</v>
      </c>
      <c r="S65" s="14"/>
      <c r="T65" s="14"/>
      <c r="U65" s="14"/>
      <c r="V65" s="14"/>
      <c r="W65" s="14">
        <v>1</v>
      </c>
      <c r="X65" s="26"/>
      <c r="Y65" s="12"/>
      <c r="Z65" s="33">
        <f>if(ISBLANK($X65), sum(Q65:W65), 1)</f>
      </c>
      <c r="AA65" s="12"/>
      <c r="AB65" s="12"/>
      <c r="AC65" s="39"/>
      <c r="AD65" s="12"/>
      <c r="AE65" s="32">
        <f>if(J65&lt;4,"X","")</f>
      </c>
      <c r="AF65" s="32">
        <f>if(countblank(N65:P65)&lt;=1,"X","")</f>
      </c>
      <c r="AG65" s="32">
        <f>$H65</f>
      </c>
      <c r="AH65" s="32">
        <f>if($R65 &gt; 0, "X", "")</f>
      </c>
      <c r="AI65" s="32">
        <f>if(and(sum(Q65:W65) = 3, ISBLANK($X65)), "X", "")</f>
      </c>
      <c r="AJ65" s="32">
        <f>if(or($K65="ground", $K65="wild"), "X", "")</f>
      </c>
      <c r="AK65" s="32">
        <f>$G65</f>
      </c>
      <c r="AL65" s="32">
        <f>if($S65 &gt; 0, "X", "")</f>
      </c>
      <c r="AM65" s="32">
        <f>if(and($Q65 &gt; 0, isblank($W65), isblank($R65), isblank($T65), isblank($S65), isblank($U65)), "X", "")</f>
      </c>
      <c r="AN65" s="32">
        <f>if(and(not(isblank($N65)), isblank($O65), isblank($P65)), "X", "")</f>
      </c>
      <c r="AO65" s="32">
        <f>if(M65&gt;65,"X","")</f>
      </c>
      <c r="AP65" s="32">
        <f>if(or($K65="cavity", $K65="wild"), "X", "")</f>
      </c>
      <c r="AQ65" s="32">
        <f>if($W65 &gt; 0, "X", "")</f>
      </c>
      <c r="AR65" s="32">
        <f>if(M65&lt;=30,"X","")</f>
      </c>
      <c r="AS65" s="32">
        <f>if(or($K65="platform", $K65="wild"), "X", "")</f>
      </c>
      <c r="AT65" s="32">
        <f>if(and(not(isblank($O65)), isblank($P65), isblank($N65)), "X", "")</f>
      </c>
      <c r="AU65" s="32">
        <f>if($U65 &gt; 0, "X", "")</f>
      </c>
      <c r="AV65" s="32">
        <f>if($T65 &gt; 0, "X", "")</f>
      </c>
      <c r="AW65" s="32">
        <f>if(and(not(isblank($P65)), isblank($N65), isblank($O65)), "X", "")</f>
      </c>
      <c r="AX65" s="32">
        <f>if(or($K65="bowl", $K65="wild"), "X", "")</f>
      </c>
    </row>
    <row x14ac:dyDescent="0.25" r="66" customHeight="1" ht="18.75">
      <c r="A66" s="25" t="s">
        <v>798</v>
      </c>
      <c r="B66" s="25" t="s">
        <v>799</v>
      </c>
      <c r="C66" s="12" t="s">
        <v>685</v>
      </c>
      <c r="D66" s="12" t="s">
        <v>173</v>
      </c>
      <c r="E66" s="25" t="s">
        <v>137</v>
      </c>
      <c r="F66" s="25" t="s">
        <v>800</v>
      </c>
      <c r="G66" s="12"/>
      <c r="H66" s="12" t="s">
        <v>15</v>
      </c>
      <c r="I66" s="12"/>
      <c r="J66" s="14">
        <v>3</v>
      </c>
      <c r="K66" s="12" t="s">
        <v>195</v>
      </c>
      <c r="L66" s="14">
        <v>3</v>
      </c>
      <c r="M66" s="14">
        <v>41</v>
      </c>
      <c r="N66" s="12"/>
      <c r="O66" s="12" t="s">
        <v>15</v>
      </c>
      <c r="P66" s="12"/>
      <c r="Q66" s="14"/>
      <c r="R66" s="14">
        <v>1</v>
      </c>
      <c r="S66" s="14"/>
      <c r="T66" s="14"/>
      <c r="U66" s="14"/>
      <c r="V66" s="14"/>
      <c r="W66" s="14">
        <v>1</v>
      </c>
      <c r="X66" s="26"/>
      <c r="Y66" s="12"/>
      <c r="Z66" s="33">
        <f>if(ISBLANK($X66), sum(Q66:W66), 1)</f>
      </c>
      <c r="AA66" s="12"/>
      <c r="AB66" s="12"/>
      <c r="AC66" s="39" t="s">
        <v>15</v>
      </c>
      <c r="AD66" s="12" t="s">
        <v>15</v>
      </c>
      <c r="AE66" s="32">
        <f>if(J66&lt;4,"X","")</f>
      </c>
      <c r="AF66" s="32">
        <f>if(countblank(N66:P66)&lt;=1,"X","")</f>
      </c>
      <c r="AG66" s="32">
        <f>$H66</f>
      </c>
      <c r="AH66" s="32">
        <f>if($R66 &gt; 0, "X", "")</f>
      </c>
      <c r="AI66" s="32">
        <f>if(and(sum(Q66:W66) = 3, ISBLANK($X66)), "X", "")</f>
      </c>
      <c r="AJ66" s="32">
        <f>if(or($K66="ground", $K66="wild"), "X", "")</f>
      </c>
      <c r="AK66" s="32">
        <f>$G66</f>
      </c>
      <c r="AL66" s="32">
        <f>if($S66 &gt; 0, "X", "")</f>
      </c>
      <c r="AM66" s="32">
        <f>if(and($Q66 &gt; 0, isblank($W66), isblank($R66), isblank($T66), isblank($S66), isblank($U66)), "X", "")</f>
      </c>
      <c r="AN66" s="32">
        <f>if(and(not(isblank($N66)), isblank($O66), isblank($P66)), "X", "")</f>
      </c>
      <c r="AO66" s="32">
        <f>if(M66&gt;65,"X","")</f>
      </c>
      <c r="AP66" s="32">
        <f>if(or($K66="cavity", $K66="wild"), "X", "")</f>
      </c>
      <c r="AQ66" s="32">
        <f>if($W66 &gt; 0, "X", "")</f>
      </c>
      <c r="AR66" s="32">
        <f>if(M66&lt;=30,"X","")</f>
      </c>
      <c r="AS66" s="32">
        <f>if(or($K66="platform", $K66="wild"), "X", "")</f>
      </c>
      <c r="AT66" s="32">
        <f>if(and(not(isblank($O66)), isblank($P66), isblank($N66)), "X", "")</f>
      </c>
      <c r="AU66" s="32">
        <f>if($U66 &gt; 0, "X", "")</f>
      </c>
      <c r="AV66" s="32">
        <f>if($T66 &gt; 0, "X", "")</f>
      </c>
      <c r="AW66" s="32">
        <f>if(and(not(isblank($P66)), isblank($N66), isblank($O66)), "X", "")</f>
      </c>
      <c r="AX66" s="32">
        <f>if(or($K66="bowl", $K66="wild"), "X", "")</f>
      </c>
    </row>
    <row x14ac:dyDescent="0.25" r="67" customHeight="1" ht="18.75">
      <c r="A67" s="24" t="s">
        <v>801</v>
      </c>
      <c r="B67" s="25" t="s">
        <v>802</v>
      </c>
      <c r="C67" s="12" t="s">
        <v>713</v>
      </c>
      <c r="D67" s="12" t="s">
        <v>173</v>
      </c>
      <c r="E67" s="25"/>
      <c r="F67" s="25" t="s">
        <v>803</v>
      </c>
      <c r="G67" s="12" t="s">
        <v>15</v>
      </c>
      <c r="H67" s="12"/>
      <c r="I67" s="12"/>
      <c r="J67" s="14">
        <v>4</v>
      </c>
      <c r="K67" s="12" t="s">
        <v>166</v>
      </c>
      <c r="L67" s="14">
        <v>2</v>
      </c>
      <c r="M67" s="14">
        <v>85</v>
      </c>
      <c r="N67" s="12" t="s">
        <v>15</v>
      </c>
      <c r="O67" s="12"/>
      <c r="P67" s="12"/>
      <c r="Q67" s="14"/>
      <c r="R67" s="14"/>
      <c r="S67" s="14"/>
      <c r="T67" s="14"/>
      <c r="U67" s="14">
        <v>1</v>
      </c>
      <c r="V67" s="14"/>
      <c r="W67" s="14"/>
      <c r="X67" s="26"/>
      <c r="Y67" s="12"/>
      <c r="Z67" s="33">
        <f>if(ISBLANK($X67), sum(Q67:W67), 1)</f>
      </c>
      <c r="AA67" s="12" t="s">
        <v>15</v>
      </c>
      <c r="AB67" s="12"/>
      <c r="AC67" s="39"/>
      <c r="AD67" s="12"/>
      <c r="AE67" s="32">
        <f>if(J67&lt;4,"X","")</f>
      </c>
      <c r="AF67" s="32">
        <f>if(countblank(N67:P67)&lt;=1,"X","")</f>
      </c>
      <c r="AG67" s="32">
        <f>$H67</f>
      </c>
      <c r="AH67" s="32">
        <f>if($R67 &gt; 0, "X", "")</f>
      </c>
      <c r="AI67" s="32">
        <f>if(and(sum(Q67:W67) = 3, ISBLANK($X67)), "X", "")</f>
      </c>
      <c r="AJ67" s="32">
        <f>if(or($K67="ground", $K67="wild"), "X", "")</f>
      </c>
      <c r="AK67" s="32">
        <f>$G67</f>
      </c>
      <c r="AL67" s="32">
        <f>if($S67 &gt; 0, "X", "")</f>
      </c>
      <c r="AM67" s="32">
        <f>if(and($Q67 &gt; 0, isblank($W67), isblank($R67), isblank($T67), isblank($S67), isblank($U67)), "X", "")</f>
      </c>
      <c r="AN67" s="32">
        <f>if(and(not(isblank($N67)), isblank($O67), isblank($P67)), "X", "")</f>
      </c>
      <c r="AO67" s="32">
        <f>if(M67&gt;65,"X","")</f>
      </c>
      <c r="AP67" s="32">
        <f>if(or($K67="cavity", $K67="wild"), "X", "")</f>
      </c>
      <c r="AQ67" s="32">
        <f>if($W67 &gt; 0, "X", "")</f>
      </c>
      <c r="AR67" s="32">
        <f>if(M67&lt;=30,"X","")</f>
      </c>
      <c r="AS67" s="32">
        <f>if(or($K67="platform", $K67="wild"), "X", "")</f>
      </c>
      <c r="AT67" s="32">
        <f>if(and(not(isblank($O67)), isblank($P67), isblank($N67)), "X", "")</f>
      </c>
      <c r="AU67" s="32">
        <f>if($U67 &gt; 0, "X", "")</f>
      </c>
      <c r="AV67" s="32">
        <f>if($T67 &gt; 0, "X", "")</f>
      </c>
      <c r="AW67" s="32">
        <f>if(and(not(isblank($P67)), isblank($N67), isblank($O67)), "X", "")</f>
      </c>
      <c r="AX67" s="32">
        <f>if(or($K67="bowl", $K67="wild"), "X", "")</f>
      </c>
    </row>
    <row x14ac:dyDescent="0.25" r="68" customHeight="1" ht="18.75">
      <c r="A68" s="24" t="s">
        <v>216</v>
      </c>
      <c r="B68" s="1" t="s">
        <v>217</v>
      </c>
      <c r="C68" s="12" t="s">
        <v>116</v>
      </c>
      <c r="D68" s="12" t="s">
        <v>173</v>
      </c>
      <c r="E68" s="25" t="s">
        <v>198</v>
      </c>
      <c r="F68" s="25" t="s">
        <v>218</v>
      </c>
      <c r="G68" s="12"/>
      <c r="H68" s="12"/>
      <c r="I68" s="12"/>
      <c r="J68" s="14">
        <v>6</v>
      </c>
      <c r="K68" s="12" t="s">
        <v>162</v>
      </c>
      <c r="L68" s="14">
        <v>2</v>
      </c>
      <c r="M68" s="14">
        <v>215</v>
      </c>
      <c r="N68" s="12"/>
      <c r="O68" s="12"/>
      <c r="P68" s="12" t="s">
        <v>15</v>
      </c>
      <c r="Q68" s="14">
        <v>1</v>
      </c>
      <c r="R68" s="14">
        <v>1</v>
      </c>
      <c r="S68" s="14"/>
      <c r="T68" s="14"/>
      <c r="U68" s="14"/>
      <c r="V68" s="14"/>
      <c r="W68" s="14">
        <v>1</v>
      </c>
      <c r="X68" s="26"/>
      <c r="Y68" s="12"/>
      <c r="Z68" s="33"/>
      <c r="AA68" s="12"/>
      <c r="AB68" s="12"/>
      <c r="AC68" s="39"/>
      <c r="AD68" s="12"/>
      <c r="AE68" s="32">
        <f>if(J68&lt;4,"X","")</f>
      </c>
      <c r="AF68" s="32">
        <f>if(countblank(N68:P68)&lt;=1,"X","")</f>
      </c>
      <c r="AG68" s="32">
        <f>$H68</f>
      </c>
      <c r="AH68" s="32">
        <f>if($R68 &gt; 0, "X", "")</f>
      </c>
      <c r="AI68" s="32">
        <f>if(and(sum(Q68:W68) = 3, ISBLANK($X68)), "X", "")</f>
      </c>
      <c r="AJ68" s="32">
        <f>if(or($K68="ground", $K68="wild"), "X", "")</f>
      </c>
      <c r="AK68" s="32">
        <f>$G68</f>
      </c>
      <c r="AL68" s="32">
        <f>if($S68 &gt; 0, "X", "")</f>
      </c>
      <c r="AM68" s="32">
        <f>if(and($Q68 &gt; 0, isblank($W68), isblank($R68), isblank($T68), isblank($S68), isblank($U68)), "X", "")</f>
      </c>
      <c r="AN68" s="32">
        <f>if(and(not(isblank($N68)), isblank($O68), isblank($P68)), "X", "")</f>
      </c>
      <c r="AO68" s="32">
        <f>if(M68&gt;65,"X","")</f>
      </c>
      <c r="AP68" s="32">
        <f>if(or($K68="cavity", $K68="wild"), "X", "")</f>
      </c>
      <c r="AQ68" s="32">
        <f>if($W68 &gt; 0, "X", "")</f>
      </c>
      <c r="AR68" s="32">
        <f>if(M68&lt;=30,"X","")</f>
      </c>
      <c r="AS68" s="32">
        <f>if(or($K68="platform", $K68="wild"), "X", "")</f>
      </c>
      <c r="AT68" s="32">
        <f>if(and(not(isblank($O68)), isblank($P68), isblank($N68)), "X", "")</f>
      </c>
      <c r="AU68" s="32">
        <f>if($U68 &gt; 0, "X", "")</f>
      </c>
      <c r="AV68" s="32">
        <f>if($T68 &gt; 0, "X", "")</f>
      </c>
      <c r="AW68" s="32">
        <f>if(and(not(isblank($P68)), isblank($N68), isblank($O68)), "X", "")</f>
      </c>
      <c r="AX68" s="32">
        <f>if(or($K68="bowl", $K68="wild"), "X", "")</f>
      </c>
    </row>
    <row x14ac:dyDescent="0.25" r="69" customHeight="1" ht="18.75">
      <c r="A69" s="25" t="s">
        <v>804</v>
      </c>
      <c r="B69" s="25" t="s">
        <v>805</v>
      </c>
      <c r="C69" s="12" t="s">
        <v>685</v>
      </c>
      <c r="D69" s="12" t="s">
        <v>186</v>
      </c>
      <c r="E69" s="25" t="s">
        <v>174</v>
      </c>
      <c r="F69" s="25" t="s">
        <v>806</v>
      </c>
      <c r="G69" s="12"/>
      <c r="H69" s="12"/>
      <c r="I69" s="12"/>
      <c r="J69" s="14">
        <v>5</v>
      </c>
      <c r="K69" s="12"/>
      <c r="L69" s="14">
        <v>0</v>
      </c>
      <c r="M69" s="14">
        <v>36</v>
      </c>
      <c r="N69" s="12"/>
      <c r="O69" s="12" t="s">
        <v>15</v>
      </c>
      <c r="P69" s="12"/>
      <c r="Q69" s="14">
        <v>1</v>
      </c>
      <c r="R69" s="14">
        <v>1</v>
      </c>
      <c r="S69" s="14"/>
      <c r="T69" s="14"/>
      <c r="U69" s="14"/>
      <c r="V69" s="14"/>
      <c r="W69" s="14"/>
      <c r="X69" s="26"/>
      <c r="Y69" s="12"/>
      <c r="Z69" s="33">
        <f>if(ISBLANK($X69), sum(Q69:W69), 1)</f>
      </c>
      <c r="AA69" s="12"/>
      <c r="AB69" s="12"/>
      <c r="AC69" s="39"/>
      <c r="AD69" s="12" t="s">
        <v>15</v>
      </c>
      <c r="AE69" s="32">
        <f>if(J69&lt;4,"X","")</f>
      </c>
      <c r="AF69" s="32">
        <f>if(countblank(N69:P69)&lt;=1,"X","")</f>
      </c>
      <c r="AG69" s="32">
        <f>$H69</f>
      </c>
      <c r="AH69" s="32">
        <f>if($R69 &gt; 0, "X", "")</f>
      </c>
      <c r="AI69" s="32">
        <f>if(and(sum(Q69:W69) = 3, ISBLANK($X69)), "X", "")</f>
      </c>
      <c r="AJ69" s="32">
        <f>if(or($K69="ground", $K69="wild"), "X", "")</f>
      </c>
      <c r="AK69" s="32">
        <f>$G69</f>
      </c>
      <c r="AL69" s="32">
        <f>if($S69 &gt; 0, "X", "")</f>
      </c>
      <c r="AM69" s="32">
        <f>if(and($Q69 &gt; 0, isblank($W69), isblank($R69), isblank($T69), isblank($S69), isblank($U69)), "X", "")</f>
      </c>
      <c r="AN69" s="32">
        <f>if(and(not(isblank($N69)), isblank($O69), isblank($P69)), "X", "")</f>
      </c>
      <c r="AO69" s="32">
        <f>if(M69&gt;65,"X","")</f>
      </c>
      <c r="AP69" s="32">
        <f>if(or($K69="cavity", $K69="wild"), "X", "")</f>
      </c>
      <c r="AQ69" s="32">
        <f>if($W69 &gt; 0, "X", "")</f>
      </c>
      <c r="AR69" s="32">
        <f>if(M69&lt;=30,"X","")</f>
      </c>
      <c r="AS69" s="32">
        <f>if(or($K69="platform", $K69="wild"), "X", "")</f>
      </c>
      <c r="AT69" s="32">
        <f>if(and(not(isblank($O69)), isblank($P69), isblank($N69)), "X", "")</f>
      </c>
      <c r="AU69" s="32">
        <f>if($U69 &gt; 0, "X", "")</f>
      </c>
      <c r="AV69" s="32">
        <f>if($T69 &gt; 0, "X", "")</f>
      </c>
      <c r="AW69" s="32">
        <f>if(and(not(isblank($P69)), isblank($N69), isblank($O69)), "X", "")</f>
      </c>
      <c r="AX69" s="32">
        <f>if(or($K69="bowl", $K69="wild"), "X", "")</f>
      </c>
    </row>
    <row x14ac:dyDescent="0.25" r="70" customHeight="1" ht="18.75">
      <c r="A70" s="24" t="s">
        <v>219</v>
      </c>
      <c r="B70" s="1" t="s">
        <v>220</v>
      </c>
      <c r="C70" s="12" t="s">
        <v>116</v>
      </c>
      <c r="D70" s="12" t="s">
        <v>173</v>
      </c>
      <c r="E70" s="25" t="s">
        <v>221</v>
      </c>
      <c r="F70" s="25" t="s">
        <v>222</v>
      </c>
      <c r="G70" s="12" t="s">
        <v>15</v>
      </c>
      <c r="H70" s="12"/>
      <c r="I70" s="12"/>
      <c r="J70" s="14">
        <v>5</v>
      </c>
      <c r="K70" s="12" t="s">
        <v>166</v>
      </c>
      <c r="L70" s="14">
        <v>2</v>
      </c>
      <c r="M70" s="14">
        <v>102</v>
      </c>
      <c r="N70" s="12" t="s">
        <v>15</v>
      </c>
      <c r="O70" s="12" t="s">
        <v>15</v>
      </c>
      <c r="P70" s="12" t="s">
        <v>15</v>
      </c>
      <c r="Q70" s="14">
        <v>1</v>
      </c>
      <c r="R70" s="14"/>
      <c r="S70" s="14"/>
      <c r="T70" s="14"/>
      <c r="U70" s="14">
        <v>1</v>
      </c>
      <c r="V70" s="14"/>
      <c r="W70" s="14"/>
      <c r="X70" s="26"/>
      <c r="Y70" s="12"/>
      <c r="Z70" s="33"/>
      <c r="AA70" s="12"/>
      <c r="AB70" s="12"/>
      <c r="AC70" s="39"/>
      <c r="AD70" s="12" t="s">
        <v>15</v>
      </c>
      <c r="AE70" s="32">
        <f>if(J70&lt;4,"X","")</f>
      </c>
      <c r="AF70" s="32">
        <f>if(countblank(N70:P70)&lt;=1,"X","")</f>
      </c>
      <c r="AG70" s="32">
        <f>$H70</f>
      </c>
      <c r="AH70" s="32">
        <f>if($R70 &gt; 0, "X", "")</f>
      </c>
      <c r="AI70" s="32">
        <f>if(and(sum(Q70:W70) = 3, ISBLANK($X70)), "X", "")</f>
      </c>
      <c r="AJ70" s="32">
        <f>if(or($K70="ground", $K70="wild"), "X", "")</f>
      </c>
      <c r="AK70" s="32">
        <f>$G70</f>
      </c>
      <c r="AL70" s="32">
        <f>if($S70 &gt; 0, "X", "")</f>
      </c>
      <c r="AM70" s="32">
        <f>if(and($Q70 &gt; 0, isblank($W70), isblank($R70), isblank($T70), isblank($S70), isblank($U70)), "X", "")</f>
      </c>
      <c r="AN70" s="32">
        <f>if(and(not(isblank($N70)), isblank($O70), isblank($P70)), "X", "")</f>
      </c>
      <c r="AO70" s="32">
        <f>if(M70&gt;65,"X","")</f>
      </c>
      <c r="AP70" s="32">
        <f>if(or($K70="cavity", $K70="wild"), "X", "")</f>
      </c>
      <c r="AQ70" s="32">
        <f>if($W70 &gt; 0, "X", "")</f>
      </c>
      <c r="AR70" s="32">
        <f>if(M70&lt;=30,"X","")</f>
      </c>
      <c r="AS70" s="32">
        <f>if(or($K70="platform", $K70="wild"), "X", "")</f>
      </c>
      <c r="AT70" s="32">
        <f>if(and(not(isblank($O70)), isblank($P70), isblank($N70)), "X", "")</f>
      </c>
      <c r="AU70" s="32">
        <f>if($U70 &gt; 0, "X", "")</f>
      </c>
      <c r="AV70" s="32">
        <f>if($T70 &gt; 0, "X", "")</f>
      </c>
      <c r="AW70" s="32">
        <f>if(and(not(isblank($P70)), isblank($N70), isblank($O70)), "X", "")</f>
      </c>
      <c r="AX70" s="32">
        <f>if(or($K70="bowl", $K70="wild"), "X", "")</f>
      </c>
    </row>
    <row x14ac:dyDescent="0.25" r="71" customHeight="1" ht="18.75">
      <c r="A71" s="25" t="s">
        <v>807</v>
      </c>
      <c r="B71" s="25" t="s">
        <v>808</v>
      </c>
      <c r="C71" s="12" t="s">
        <v>685</v>
      </c>
      <c r="D71" s="12" t="s">
        <v>160</v>
      </c>
      <c r="E71" s="25" t="s">
        <v>699</v>
      </c>
      <c r="F71" s="25" t="s">
        <v>809</v>
      </c>
      <c r="G71" s="12"/>
      <c r="H71" s="12"/>
      <c r="I71" s="12"/>
      <c r="J71" s="14">
        <v>4</v>
      </c>
      <c r="K71" s="12" t="s">
        <v>166</v>
      </c>
      <c r="L71" s="14">
        <v>2</v>
      </c>
      <c r="M71" s="14">
        <v>201</v>
      </c>
      <c r="N71" s="12"/>
      <c r="O71" s="12"/>
      <c r="P71" s="12" t="s">
        <v>15</v>
      </c>
      <c r="Q71" s="14"/>
      <c r="R71" s="14"/>
      <c r="S71" s="14">
        <v>2</v>
      </c>
      <c r="T71" s="14"/>
      <c r="U71" s="14"/>
      <c r="V71" s="14"/>
      <c r="W71" s="14"/>
      <c r="X71" s="26"/>
      <c r="Y71" s="12"/>
      <c r="Z71" s="33">
        <f>if(ISBLANK($X71), sum(Q71:W71), 1)</f>
      </c>
      <c r="AA71" s="12"/>
      <c r="AB71" s="12"/>
      <c r="AC71" s="39"/>
      <c r="AD71" s="12" t="s">
        <v>15</v>
      </c>
      <c r="AE71" s="32">
        <f>if(J71&lt;4,"X","")</f>
      </c>
      <c r="AF71" s="32">
        <f>if(countblank(N71:P71)&lt;=1,"X","")</f>
      </c>
      <c r="AG71" s="32">
        <f>$H71</f>
      </c>
      <c r="AH71" s="32">
        <f>if($R71 &gt; 0, "X", "")</f>
      </c>
      <c r="AI71" s="32">
        <f>if(and(sum(Q71:W71) = 3, ISBLANK($X71)), "X", "")</f>
      </c>
      <c r="AJ71" s="32">
        <f>if(or($K71="ground", $K71="wild"), "X", "")</f>
      </c>
      <c r="AK71" s="32">
        <f>$G71</f>
      </c>
      <c r="AL71" s="32">
        <f>if($S71 &gt; 0, "X", "")</f>
      </c>
      <c r="AM71" s="32">
        <f>if(and($Q71 &gt; 0, isblank($W71), isblank($R71), isblank($T71), isblank($S71), isblank($U71)), "X", "")</f>
      </c>
      <c r="AN71" s="32">
        <f>if(and(not(isblank($N71)), isblank($O71), isblank($P71)), "X", "")</f>
      </c>
      <c r="AO71" s="32">
        <f>if(M71&gt;65,"X","")</f>
      </c>
      <c r="AP71" s="32">
        <f>if(or($K71="cavity", $K71="wild"), "X", "")</f>
      </c>
      <c r="AQ71" s="32">
        <f>if($W71 &gt; 0, "X", "")</f>
      </c>
      <c r="AR71" s="32">
        <f>if(M71&lt;=30,"X","")</f>
      </c>
      <c r="AS71" s="32">
        <f>if(or($K71="platform", $K71="wild"), "X", "")</f>
      </c>
      <c r="AT71" s="32">
        <f>if(and(not(isblank($O71)), isblank($P71), isblank($N71)), "X", "")</f>
      </c>
      <c r="AU71" s="32">
        <f>if($U71 &gt; 0, "X", "")</f>
      </c>
      <c r="AV71" s="32">
        <f>if($T71 &gt; 0, "X", "")</f>
      </c>
      <c r="AW71" s="32">
        <f>if(and(not(isblank($P71)), isblank($N71), isblank($O71)), "X", "")</f>
      </c>
      <c r="AX71" s="32">
        <f>if(or($K71="bowl", $K71="wild"), "X", "")</f>
      </c>
    </row>
    <row x14ac:dyDescent="0.25" r="72" customHeight="1" ht="18.75">
      <c r="A72" s="25" t="s">
        <v>810</v>
      </c>
      <c r="B72" s="25" t="s">
        <v>811</v>
      </c>
      <c r="C72" s="12" t="s">
        <v>685</v>
      </c>
      <c r="D72" s="12" t="s">
        <v>186</v>
      </c>
      <c r="E72" s="25" t="s">
        <v>174</v>
      </c>
      <c r="F72" s="25" t="s">
        <v>806</v>
      </c>
      <c r="G72" s="12"/>
      <c r="H72" s="12"/>
      <c r="I72" s="12"/>
      <c r="J72" s="14">
        <v>3</v>
      </c>
      <c r="K72" s="12"/>
      <c r="L72" s="14">
        <v>0</v>
      </c>
      <c r="M72" s="14">
        <v>30</v>
      </c>
      <c r="N72" s="12"/>
      <c r="O72" s="12" t="s">
        <v>15</v>
      </c>
      <c r="P72" s="12"/>
      <c r="Q72" s="14"/>
      <c r="R72" s="14">
        <v>1</v>
      </c>
      <c r="S72" s="14"/>
      <c r="T72" s="14"/>
      <c r="U72" s="14"/>
      <c r="V72" s="14"/>
      <c r="W72" s="14"/>
      <c r="X72" s="26"/>
      <c r="Y72" s="12"/>
      <c r="Z72" s="33">
        <f>if(ISBLANK($X72), sum(Q72:W72), 1)</f>
      </c>
      <c r="AA72" s="12" t="s">
        <v>15</v>
      </c>
      <c r="AB72" s="12"/>
      <c r="AC72" s="39"/>
      <c r="AD72" s="12" t="s">
        <v>15</v>
      </c>
      <c r="AE72" s="32">
        <f>if(J72&lt;4,"X","")</f>
      </c>
      <c r="AF72" s="32">
        <f>if(countblank(N72:P72)&lt;=1,"X","")</f>
      </c>
      <c r="AG72" s="32">
        <f>$H72</f>
      </c>
      <c r="AH72" s="32">
        <f>if($R72 &gt; 0, "X", "")</f>
      </c>
      <c r="AI72" s="32">
        <f>if(and(sum(Q72:W72) = 3, ISBLANK($X72)), "X", "")</f>
      </c>
      <c r="AJ72" s="32">
        <f>if(or($K72="ground", $K72="wild"), "X", "")</f>
      </c>
      <c r="AK72" s="32">
        <f>$G72</f>
      </c>
      <c r="AL72" s="32">
        <f>if($S72 &gt; 0, "X", "")</f>
      </c>
      <c r="AM72" s="32">
        <f>if(and($Q72 &gt; 0, isblank($W72), isblank($R72), isblank($T72), isblank($S72), isblank($U72)), "X", "")</f>
      </c>
      <c r="AN72" s="32">
        <f>if(and(not(isblank($N72)), isblank($O72), isblank($P72)), "X", "")</f>
      </c>
      <c r="AO72" s="32">
        <f>if(M72&gt;65,"X","")</f>
      </c>
      <c r="AP72" s="32">
        <f>if(or($K72="cavity", $K72="wild"), "X", "")</f>
      </c>
      <c r="AQ72" s="32">
        <f>if($W72 &gt; 0, "X", "")</f>
      </c>
      <c r="AR72" s="32">
        <f>if(M72&lt;=30,"X","")</f>
      </c>
      <c r="AS72" s="32">
        <f>if(or($K72="platform", $K72="wild"), "X", "")</f>
      </c>
      <c r="AT72" s="32">
        <f>if(and(not(isblank($O72)), isblank($P72), isblank($N72)), "X", "")</f>
      </c>
      <c r="AU72" s="32">
        <f>if($U72 &gt; 0, "X", "")</f>
      </c>
      <c r="AV72" s="32">
        <f>if($T72 &gt; 0, "X", "")</f>
      </c>
      <c r="AW72" s="32">
        <f>if(and(not(isblank($P72)), isblank($N72), isblank($O72)), "X", "")</f>
      </c>
      <c r="AX72" s="32">
        <f>if(or($K72="bowl", $K72="wild"), "X", "")</f>
      </c>
    </row>
    <row x14ac:dyDescent="0.25" r="73" customHeight="1" ht="18.75">
      <c r="A73" s="24" t="s">
        <v>223</v>
      </c>
      <c r="B73" s="1" t="s">
        <v>224</v>
      </c>
      <c r="C73" s="12" t="s">
        <v>116</v>
      </c>
      <c r="D73" s="12" t="s">
        <v>173</v>
      </c>
      <c r="E73" s="25" t="s">
        <v>178</v>
      </c>
      <c r="F73" s="25" t="s">
        <v>225</v>
      </c>
      <c r="G73" s="12"/>
      <c r="H73" s="12" t="s">
        <v>15</v>
      </c>
      <c r="I73" s="12"/>
      <c r="J73" s="14">
        <v>0</v>
      </c>
      <c r="K73" s="12" t="s">
        <v>188</v>
      </c>
      <c r="L73" s="14">
        <v>3</v>
      </c>
      <c r="M73" s="14">
        <v>30</v>
      </c>
      <c r="N73" s="12" t="s">
        <v>15</v>
      </c>
      <c r="O73" s="12" t="s">
        <v>15</v>
      </c>
      <c r="P73" s="12" t="s">
        <v>15</v>
      </c>
      <c r="Q73" s="14"/>
      <c r="R73" s="14">
        <v>1</v>
      </c>
      <c r="S73" s="14"/>
      <c r="T73" s="14"/>
      <c r="U73" s="14"/>
      <c r="V73" s="14"/>
      <c r="W73" s="14"/>
      <c r="X73" s="26"/>
      <c r="Y73" s="12"/>
      <c r="Z73" s="33"/>
      <c r="AA73" s="12"/>
      <c r="AB73" s="12"/>
      <c r="AC73" s="39"/>
      <c r="AD73" s="12"/>
      <c r="AE73" s="32">
        <f>if(J73&lt;4,"X","")</f>
      </c>
      <c r="AF73" s="32">
        <f>if(countblank(N73:P73)&lt;=1,"X","")</f>
      </c>
      <c r="AG73" s="32">
        <f>$H73</f>
      </c>
      <c r="AH73" s="32">
        <f>if($R73 &gt; 0, "X", "")</f>
      </c>
      <c r="AI73" s="32">
        <f>if(and(sum(Q73:W73) = 3, ISBLANK($X73)), "X", "")</f>
      </c>
      <c r="AJ73" s="32">
        <f>if(or($K73="ground", $K73="wild"), "X", "")</f>
      </c>
      <c r="AK73" s="32">
        <f>$G73</f>
      </c>
      <c r="AL73" s="32">
        <f>if($S73 &gt; 0, "X", "")</f>
      </c>
      <c r="AM73" s="32">
        <f>if(and($Q73 &gt; 0, isblank($W73), isblank($R73), isblank($T73), isblank($S73), isblank($U73)), "X", "")</f>
      </c>
      <c r="AN73" s="32">
        <f>if(and(not(isblank($N73)), isblank($O73), isblank($P73)), "X", "")</f>
      </c>
      <c r="AO73" s="32">
        <f>if(M73&gt;65,"X","")</f>
      </c>
      <c r="AP73" s="32">
        <f>if(or($K73="cavity", $K73="wild"), "X", "")</f>
      </c>
      <c r="AQ73" s="32">
        <f>if($W73 &gt; 0, "X", "")</f>
      </c>
      <c r="AR73" s="32">
        <f>if(M73&lt;=30,"X","")</f>
      </c>
      <c r="AS73" s="32">
        <f>if(or($K73="platform", $K73="wild"), "X", "")</f>
      </c>
      <c r="AT73" s="32">
        <f>if(and(not(isblank($O73)), isblank($P73), isblank($N73)), "X", "")</f>
      </c>
      <c r="AU73" s="32">
        <f>if($U73 &gt; 0, "X", "")</f>
      </c>
      <c r="AV73" s="32">
        <f>if($T73 &gt; 0, "X", "")</f>
      </c>
      <c r="AW73" s="32">
        <f>if(and(not(isblank($P73)), isblank($N73), isblank($O73)), "X", "")</f>
      </c>
      <c r="AX73" s="32">
        <f>if(or($K73="bowl", $K73="wild"), "X", "")</f>
      </c>
    </row>
    <row x14ac:dyDescent="0.25" r="74" customHeight="1" ht="18.75">
      <c r="A74" s="24" t="s">
        <v>486</v>
      </c>
      <c r="B74" s="24" t="s">
        <v>487</v>
      </c>
      <c r="C74" s="12" t="s">
        <v>93</v>
      </c>
      <c r="D74" s="12" t="s">
        <v>173</v>
      </c>
      <c r="E74" s="25" t="s">
        <v>182</v>
      </c>
      <c r="F74" s="25" t="s">
        <v>488</v>
      </c>
      <c r="G74" s="12"/>
      <c r="H74" s="12"/>
      <c r="I74" s="12"/>
      <c r="J74" s="14">
        <v>3</v>
      </c>
      <c r="K74" s="12" t="s">
        <v>195</v>
      </c>
      <c r="L74" s="14">
        <v>4</v>
      </c>
      <c r="M74" s="14">
        <v>24</v>
      </c>
      <c r="N74" s="12" t="s">
        <v>15</v>
      </c>
      <c r="O74" s="12"/>
      <c r="P74" s="12"/>
      <c r="Q74" s="14"/>
      <c r="R74" s="14">
        <v>1</v>
      </c>
      <c r="S74" s="14"/>
      <c r="T74" s="14">
        <v>1</v>
      </c>
      <c r="U74" s="14"/>
      <c r="V74" s="14"/>
      <c r="W74" s="14"/>
      <c r="X74" s="26"/>
      <c r="Y74" s="12"/>
      <c r="Z74" s="33">
        <f>if(ISBLANK($X74), sum(Q74:W74), 1)</f>
      </c>
      <c r="AA74" s="12"/>
      <c r="AB74" s="12"/>
      <c r="AC74" s="39"/>
      <c r="AD74" s="12"/>
      <c r="AE74" s="32">
        <f>if(J74&lt;4,"X","")</f>
      </c>
      <c r="AF74" s="32">
        <f>if(countblank(N74:P74)&lt;=1,"X","")</f>
      </c>
      <c r="AG74" s="32">
        <f>$H74</f>
      </c>
      <c r="AH74" s="32">
        <f>if($R74 &gt; 0, "X", "")</f>
      </c>
      <c r="AI74" s="32">
        <f>if(and(sum(Q74:W74) = 3, ISBLANK($X74)), "X", "")</f>
      </c>
      <c r="AJ74" s="32">
        <f>if(or($K74="ground", $K74="wild"), "X", "")</f>
      </c>
      <c r="AK74" s="32">
        <f>$G74</f>
      </c>
      <c r="AL74" s="32">
        <f>if($S74 &gt; 0, "X", "")</f>
      </c>
      <c r="AM74" s="32">
        <f>if(and($Q74 &gt; 0, isblank($W74), isblank($R74), isblank($T74), isblank($S74), isblank($U74)), "X", "")</f>
      </c>
      <c r="AN74" s="32">
        <f>if(and(not(isblank($N74)), isblank($O74), isblank($P74)), "X", "")</f>
      </c>
      <c r="AO74" s="32">
        <f>if(M74&gt;65,"X","")</f>
      </c>
      <c r="AP74" s="32">
        <f>if(or($K74="cavity", $K74="wild"), "X", "")</f>
      </c>
      <c r="AQ74" s="32">
        <f>if($W74 &gt; 0, "X", "")</f>
      </c>
      <c r="AR74" s="32">
        <f>if(M74&lt;=30,"X","")</f>
      </c>
      <c r="AS74" s="32">
        <f>if(or($K74="platform", $K74="wild"), "X", "")</f>
      </c>
      <c r="AT74" s="32">
        <f>if(and(not(isblank($O74)), isblank($P74), isblank($N74)), "X", "")</f>
      </c>
      <c r="AU74" s="32">
        <f>if($U74 &gt; 0, "X", "")</f>
      </c>
      <c r="AV74" s="32">
        <f>if($T74 &gt; 0, "X", "")</f>
      </c>
      <c r="AW74" s="32">
        <f>if(and(not(isblank($P74)), isblank($N74), isblank($O74)), "X", "")</f>
      </c>
      <c r="AX74" s="32">
        <f>if(or($K74="bowl", $K74="wild"), "X", "")</f>
      </c>
    </row>
    <row x14ac:dyDescent="0.25" r="75" customHeight="1" ht="18.75">
      <c r="A75" s="25" t="s">
        <v>812</v>
      </c>
      <c r="B75" s="25" t="s">
        <v>813</v>
      </c>
      <c r="C75" s="12" t="s">
        <v>685</v>
      </c>
      <c r="D75" s="12" t="s">
        <v>173</v>
      </c>
      <c r="E75" s="25" t="s">
        <v>706</v>
      </c>
      <c r="F75" s="25" t="s">
        <v>707</v>
      </c>
      <c r="G75" s="12" t="s">
        <v>15</v>
      </c>
      <c r="H75" s="12"/>
      <c r="I75" s="12"/>
      <c r="J75" s="14">
        <v>5</v>
      </c>
      <c r="K75" s="12" t="s">
        <v>203</v>
      </c>
      <c r="L75" s="14">
        <v>4</v>
      </c>
      <c r="M75" s="14">
        <v>53</v>
      </c>
      <c r="N75" s="12"/>
      <c r="O75" s="12" t="s">
        <v>15</v>
      </c>
      <c r="P75" s="12"/>
      <c r="Q75" s="14">
        <v>1</v>
      </c>
      <c r="R75" s="14"/>
      <c r="S75" s="14"/>
      <c r="T75" s="14"/>
      <c r="U75" s="14">
        <v>1</v>
      </c>
      <c r="V75" s="14"/>
      <c r="W75" s="14"/>
      <c r="X75" s="26"/>
      <c r="Y75" s="12"/>
      <c r="Z75" s="33">
        <f>if(ISBLANK($X75), sum(Q75:W75), 1)</f>
      </c>
      <c r="AA75" s="12"/>
      <c r="AB75" s="12"/>
      <c r="AC75" s="39"/>
      <c r="AD75" s="12"/>
      <c r="AE75" s="32">
        <f>if(J75&lt;4,"X","")</f>
      </c>
      <c r="AF75" s="32">
        <f>if(countblank(N75:P75)&lt;=1,"X","")</f>
      </c>
      <c r="AG75" s="32">
        <f>$H75</f>
      </c>
      <c r="AH75" s="32">
        <f>if($R75 &gt; 0, "X", "")</f>
      </c>
      <c r="AI75" s="32">
        <f>if(and(sum(Q75:W75) = 3, ISBLANK($X75)), "X", "")</f>
      </c>
      <c r="AJ75" s="32">
        <f>if(or($K75="ground", $K75="wild"), "X", "")</f>
      </c>
      <c r="AK75" s="32">
        <f>$G75</f>
      </c>
      <c r="AL75" s="32">
        <f>if($S75 &gt; 0, "X", "")</f>
      </c>
      <c r="AM75" s="32">
        <f>if(and($Q75 &gt; 0, isblank($W75), isblank($R75), isblank($T75), isblank($S75), isblank($U75)), "X", "")</f>
      </c>
      <c r="AN75" s="32">
        <f>if(and(not(isblank($N75)), isblank($O75), isblank($P75)), "X", "")</f>
      </c>
      <c r="AO75" s="32">
        <f>if(M75&gt;65,"X","")</f>
      </c>
      <c r="AP75" s="32">
        <f>if(or($K75="cavity", $K75="wild"), "X", "")</f>
      </c>
      <c r="AQ75" s="32">
        <f>if($W75 &gt; 0, "X", "")</f>
      </c>
      <c r="AR75" s="32">
        <f>if(M75&lt;=30,"X","")</f>
      </c>
      <c r="AS75" s="32">
        <f>if(or($K75="platform", $K75="wild"), "X", "")</f>
      </c>
      <c r="AT75" s="32">
        <f>if(and(not(isblank($O75)), isblank($P75), isblank($N75)), "X", "")</f>
      </c>
      <c r="AU75" s="32">
        <f>if($U75 &gt; 0, "X", "")</f>
      </c>
      <c r="AV75" s="32">
        <f>if($T75 &gt; 0, "X", "")</f>
      </c>
      <c r="AW75" s="32">
        <f>if(and(not(isblank($P75)), isblank($N75), isblank($O75)), "X", "")</f>
      </c>
      <c r="AX75" s="32">
        <f>if(or($K75="bowl", $K75="wild"), "X", "")</f>
      </c>
    </row>
    <row x14ac:dyDescent="0.25" r="76" customHeight="1" ht="18.75">
      <c r="A76" s="25" t="s">
        <v>814</v>
      </c>
      <c r="B76" s="25" t="s">
        <v>815</v>
      </c>
      <c r="C76" s="12" t="s">
        <v>685</v>
      </c>
      <c r="D76" s="12" t="s">
        <v>173</v>
      </c>
      <c r="E76" s="25" t="s">
        <v>137</v>
      </c>
      <c r="F76" s="25" t="s">
        <v>800</v>
      </c>
      <c r="G76" s="12"/>
      <c r="H76" s="12" t="s">
        <v>15</v>
      </c>
      <c r="I76" s="12"/>
      <c r="J76" s="14">
        <v>2</v>
      </c>
      <c r="K76" s="12" t="s">
        <v>203</v>
      </c>
      <c r="L76" s="14">
        <v>5</v>
      </c>
      <c r="M76" s="14">
        <v>15</v>
      </c>
      <c r="N76" s="12" t="s">
        <v>15</v>
      </c>
      <c r="O76" s="12" t="s">
        <v>15</v>
      </c>
      <c r="P76" s="12" t="s">
        <v>15</v>
      </c>
      <c r="Q76" s="14">
        <v>1</v>
      </c>
      <c r="R76" s="14">
        <v>1</v>
      </c>
      <c r="S76" s="14"/>
      <c r="T76" s="14"/>
      <c r="U76" s="14"/>
      <c r="V76" s="14"/>
      <c r="W76" s="14"/>
      <c r="X76" s="26"/>
      <c r="Y76" s="12"/>
      <c r="Z76" s="33">
        <f>if(ISBLANK($X76), sum(Q76:W76), 1)</f>
      </c>
      <c r="AA76" s="12"/>
      <c r="AB76" s="12"/>
      <c r="AC76" s="39"/>
      <c r="AD76" s="12"/>
      <c r="AE76" s="32">
        <f>if(J76&lt;4,"X","")</f>
      </c>
      <c r="AF76" s="32">
        <f>if(countblank(N76:P76)&lt;=1,"X","")</f>
      </c>
      <c r="AG76" s="32">
        <f>$H76</f>
      </c>
      <c r="AH76" s="32">
        <f>if($R76 &gt; 0, "X", "")</f>
      </c>
      <c r="AI76" s="32">
        <f>if(and(sum(Q76:W76) = 3, ISBLANK($X76)), "X", "")</f>
      </c>
      <c r="AJ76" s="32">
        <f>if(or($K76="ground", $K76="wild"), "X", "")</f>
      </c>
      <c r="AK76" s="32">
        <f>$G76</f>
      </c>
      <c r="AL76" s="32">
        <f>if($S76 &gt; 0, "X", "")</f>
      </c>
      <c r="AM76" s="32">
        <f>if(and($Q76 &gt; 0, isblank($W76), isblank($R76), isblank($T76), isblank($S76), isblank($U76)), "X", "")</f>
      </c>
      <c r="AN76" s="32">
        <f>if(and(not(isblank($N76)), isblank($O76), isblank($P76)), "X", "")</f>
      </c>
      <c r="AO76" s="32">
        <f>if(M76&gt;65,"X","")</f>
      </c>
      <c r="AP76" s="32">
        <f>if(or($K76="cavity", $K76="wild"), "X", "")</f>
      </c>
      <c r="AQ76" s="32">
        <f>if($W76 &gt; 0, "X", "")</f>
      </c>
      <c r="AR76" s="32">
        <f>if(M76&lt;=30,"X","")</f>
      </c>
      <c r="AS76" s="32">
        <f>if(or($K76="platform", $K76="wild"), "X", "")</f>
      </c>
      <c r="AT76" s="32">
        <f>if(and(not(isblank($O76)), isblank($P76), isblank($N76)), "X", "")</f>
      </c>
      <c r="AU76" s="32">
        <f>if($U76 &gt; 0, "X", "")</f>
      </c>
      <c r="AV76" s="32">
        <f>if($T76 &gt; 0, "X", "")</f>
      </c>
      <c r="AW76" s="32">
        <f>if(and(not(isblank($P76)), isblank($N76), isblank($O76)), "X", "")</f>
      </c>
      <c r="AX76" s="32">
        <f>if(or($K76="bowl", $K76="wild"), "X", "")</f>
      </c>
    </row>
    <row x14ac:dyDescent="0.25" r="77" customHeight="1" ht="18.75">
      <c r="A77" s="25" t="s">
        <v>816</v>
      </c>
      <c r="B77" s="25" t="s">
        <v>817</v>
      </c>
      <c r="C77" s="12" t="s">
        <v>685</v>
      </c>
      <c r="D77" s="12" t="s">
        <v>160</v>
      </c>
      <c r="E77" s="25" t="s">
        <v>198</v>
      </c>
      <c r="F77" s="25" t="s">
        <v>734</v>
      </c>
      <c r="G77" s="12"/>
      <c r="H77" s="12"/>
      <c r="I77" s="12" t="s">
        <v>15</v>
      </c>
      <c r="J77" s="14">
        <v>1</v>
      </c>
      <c r="K77" s="12" t="s">
        <v>162</v>
      </c>
      <c r="L77" s="14">
        <v>1</v>
      </c>
      <c r="M77" s="14">
        <v>277</v>
      </c>
      <c r="N77" s="12" t="s">
        <v>15</v>
      </c>
      <c r="O77" s="12" t="s">
        <v>15</v>
      </c>
      <c r="P77" s="12" t="s">
        <v>15</v>
      </c>
      <c r="Q77" s="14"/>
      <c r="R77" s="14"/>
      <c r="S77" s="14"/>
      <c r="T77" s="14"/>
      <c r="U77" s="14"/>
      <c r="V77" s="14"/>
      <c r="W77" s="14"/>
      <c r="X77" s="26"/>
      <c r="Y77" s="12"/>
      <c r="Z77" s="33">
        <f>if(ISBLANK($X77), sum(Q77:W77), 1)</f>
      </c>
      <c r="AA77" s="12"/>
      <c r="AB77" s="12" t="s">
        <v>15</v>
      </c>
      <c r="AC77" s="39"/>
      <c r="AD77" s="12"/>
      <c r="AE77" s="32">
        <f>if(J77&lt;4,"X","")</f>
      </c>
      <c r="AF77" s="32">
        <f>if(countblank(N77:P77)&lt;=1,"X","")</f>
      </c>
      <c r="AG77" s="32">
        <f>$H77</f>
      </c>
      <c r="AH77" s="32">
        <f>if($R77 &gt; 0, "X", "")</f>
      </c>
      <c r="AI77" s="32">
        <f>if(and(sum(Q77:W77) = 3, ISBLANK($X77)), "X", "")</f>
      </c>
      <c r="AJ77" s="32">
        <f>if(or($K77="ground", $K77="wild"), "X", "")</f>
      </c>
      <c r="AK77" s="32">
        <f>$G77</f>
      </c>
      <c r="AL77" s="32">
        <f>if($S77 &gt; 0, "X", "")</f>
      </c>
      <c r="AM77" s="32">
        <f>if(and($Q77 &gt; 0, isblank($W77), isblank($R77), isblank($T77), isblank($S77), isblank($U77)), "X", "")</f>
      </c>
      <c r="AN77" s="32">
        <f>if(and(not(isblank($N77)), isblank($O77), isblank($P77)), "X", "")</f>
      </c>
      <c r="AO77" s="32">
        <f>if(M77&gt;65,"X","")</f>
      </c>
      <c r="AP77" s="32">
        <f>if(or($K77="cavity", $K77="wild"), "X", "")</f>
      </c>
      <c r="AQ77" s="32">
        <f>if($W77 &gt; 0, "X", "")</f>
      </c>
      <c r="AR77" s="32">
        <f>if(M77&lt;=30,"X","")</f>
      </c>
      <c r="AS77" s="32">
        <f>if(or($K77="platform", $K77="wild"), "X", "")</f>
      </c>
      <c r="AT77" s="32">
        <f>if(and(not(isblank($O77)), isblank($P77), isblank($N77)), "X", "")</f>
      </c>
      <c r="AU77" s="32">
        <f>if($U77 &gt; 0, "X", "")</f>
      </c>
      <c r="AV77" s="32">
        <f>if($T77 &gt; 0, "X", "")</f>
      </c>
      <c r="AW77" s="32">
        <f>if(and(not(isblank($P77)), isblank($N77), isblank($O77)), "X", "")</f>
      </c>
      <c r="AX77" s="32">
        <f>if(or($K77="bowl", $K77="wild"), "X", "")</f>
      </c>
    </row>
    <row x14ac:dyDescent="0.25" r="78" customHeight="1" ht="18.75">
      <c r="A78" s="25" t="s">
        <v>818</v>
      </c>
      <c r="B78" s="25" t="s">
        <v>819</v>
      </c>
      <c r="C78" s="12" t="s">
        <v>685</v>
      </c>
      <c r="D78" s="12" t="s">
        <v>173</v>
      </c>
      <c r="E78" s="25" t="s">
        <v>174</v>
      </c>
      <c r="F78" s="25" t="s">
        <v>820</v>
      </c>
      <c r="G78" s="12"/>
      <c r="H78" s="12"/>
      <c r="I78" s="12"/>
      <c r="J78" s="14">
        <v>3</v>
      </c>
      <c r="K78" s="12" t="s">
        <v>162</v>
      </c>
      <c r="L78" s="14">
        <v>6</v>
      </c>
      <c r="M78" s="14">
        <v>36</v>
      </c>
      <c r="N78" s="12" t="s">
        <v>15</v>
      </c>
      <c r="O78" s="12" t="s">
        <v>15</v>
      </c>
      <c r="P78" s="12"/>
      <c r="Q78" s="14">
        <v>1</v>
      </c>
      <c r="R78" s="14">
        <v>2</v>
      </c>
      <c r="S78" s="14"/>
      <c r="T78" s="14"/>
      <c r="U78" s="14"/>
      <c r="V78" s="14"/>
      <c r="W78" s="14"/>
      <c r="X78" s="26"/>
      <c r="Y78" s="12"/>
      <c r="Z78" s="33">
        <f>if(ISBLANK($X78), sum(Q78:W78), 1)</f>
      </c>
      <c r="AA78" s="12"/>
      <c r="AB78" s="12" t="s">
        <v>15</v>
      </c>
      <c r="AC78" s="39"/>
      <c r="AD78" s="12"/>
      <c r="AE78" s="32">
        <f>if(J78&lt;4,"X","")</f>
      </c>
      <c r="AF78" s="32">
        <f>if(countblank(N78:P78)&lt;=1,"X","")</f>
      </c>
      <c r="AG78" s="32">
        <f>$H78</f>
      </c>
      <c r="AH78" s="32">
        <f>if($R78 &gt; 0, "X", "")</f>
      </c>
      <c r="AI78" s="32">
        <f>if(and(sum(Q78:W78) = 3, ISBLANK($X78)), "X", "")</f>
      </c>
      <c r="AJ78" s="32">
        <f>if(or($K78="ground", $K78="wild"), "X", "")</f>
      </c>
      <c r="AK78" s="32">
        <f>$G78</f>
      </c>
      <c r="AL78" s="32">
        <f>if($S78 &gt; 0, "X", "")</f>
      </c>
      <c r="AM78" s="32">
        <f>if(and($Q78 &gt; 0, isblank($W78), isblank($R78), isblank($T78), isblank($S78), isblank($U78)), "X", "")</f>
      </c>
      <c r="AN78" s="32">
        <f>if(and(not(isblank($N78)), isblank($O78), isblank($P78)), "X", "")</f>
      </c>
      <c r="AO78" s="32">
        <f>if(M78&gt;65,"X","")</f>
      </c>
      <c r="AP78" s="32">
        <f>if(or($K78="cavity", $K78="wild"), "X", "")</f>
      </c>
      <c r="AQ78" s="32">
        <f>if($W78 &gt; 0, "X", "")</f>
      </c>
      <c r="AR78" s="32">
        <f>if(M78&lt;=30,"X","")</f>
      </c>
      <c r="AS78" s="32">
        <f>if(or($K78="platform", $K78="wild"), "X", "")</f>
      </c>
      <c r="AT78" s="32">
        <f>if(and(not(isblank($O78)), isblank($P78), isblank($N78)), "X", "")</f>
      </c>
      <c r="AU78" s="32">
        <f>if($U78 &gt; 0, "X", "")</f>
      </c>
      <c r="AV78" s="32">
        <f>if($T78 &gt; 0, "X", "")</f>
      </c>
      <c r="AW78" s="32">
        <f>if(and(not(isblank($P78)), isblank($N78), isblank($O78)), "X", "")</f>
      </c>
      <c r="AX78" s="32">
        <f>if(or($K78="bowl", $K78="wild"), "X", "")</f>
      </c>
    </row>
    <row x14ac:dyDescent="0.25" r="79" customHeight="1" ht="18.75">
      <c r="A79" s="25" t="s">
        <v>821</v>
      </c>
      <c r="B79" s="25" t="s">
        <v>822</v>
      </c>
      <c r="C79" s="12" t="s">
        <v>685</v>
      </c>
      <c r="D79" s="12" t="s">
        <v>173</v>
      </c>
      <c r="E79" s="25" t="s">
        <v>137</v>
      </c>
      <c r="F79" s="25" t="s">
        <v>772</v>
      </c>
      <c r="G79" s="12"/>
      <c r="H79" s="12" t="s">
        <v>15</v>
      </c>
      <c r="I79" s="12"/>
      <c r="J79" s="14">
        <v>3</v>
      </c>
      <c r="K79" s="12" t="s">
        <v>162</v>
      </c>
      <c r="L79" s="14">
        <v>3</v>
      </c>
      <c r="M79" s="14">
        <v>132</v>
      </c>
      <c r="N79" s="12"/>
      <c r="O79" s="12" t="s">
        <v>15</v>
      </c>
      <c r="P79" s="12" t="s">
        <v>15</v>
      </c>
      <c r="Q79" s="14"/>
      <c r="R79" s="14">
        <v>2</v>
      </c>
      <c r="S79" s="14"/>
      <c r="T79" s="14"/>
      <c r="U79" s="14"/>
      <c r="V79" s="14"/>
      <c r="W79" s="14"/>
      <c r="X79" s="26"/>
      <c r="Y79" s="12"/>
      <c r="Z79" s="33">
        <f>if(ISBLANK($X79), sum(Q79:W79), 1)</f>
      </c>
      <c r="AA79" s="12"/>
      <c r="AB79" s="12" t="s">
        <v>15</v>
      </c>
      <c r="AC79" s="39"/>
      <c r="AD79" s="12"/>
      <c r="AE79" s="32">
        <f>if(J79&lt;4,"X","")</f>
      </c>
      <c r="AF79" s="32">
        <f>if(countblank(N79:P79)&lt;=1,"X","")</f>
      </c>
      <c r="AG79" s="32">
        <f>$H79</f>
      </c>
      <c r="AH79" s="32">
        <f>if($R79 &gt; 0, "X", "")</f>
      </c>
      <c r="AI79" s="32">
        <f>if(and(sum(Q79:W79) = 3, ISBLANK($X79)), "X", "")</f>
      </c>
      <c r="AJ79" s="32">
        <f>if(or($K79="ground", $K79="wild"), "X", "")</f>
      </c>
      <c r="AK79" s="32">
        <f>$G79</f>
      </c>
      <c r="AL79" s="32">
        <f>if($S79 &gt; 0, "X", "")</f>
      </c>
      <c r="AM79" s="32">
        <f>if(and($Q79 &gt; 0, isblank($W79), isblank($R79), isblank($T79), isblank($S79), isblank($U79)), "X", "")</f>
      </c>
      <c r="AN79" s="32">
        <f>if(and(not(isblank($N79)), isblank($O79), isblank($P79)), "X", "")</f>
      </c>
      <c r="AO79" s="32">
        <f>if(M79&gt;65,"X","")</f>
      </c>
      <c r="AP79" s="32">
        <f>if(or($K79="cavity", $K79="wild"), "X", "")</f>
      </c>
      <c r="AQ79" s="32">
        <f>if($W79 &gt; 0, "X", "")</f>
      </c>
      <c r="AR79" s="32">
        <f>if(M79&lt;=30,"X","")</f>
      </c>
      <c r="AS79" s="32">
        <f>if(or($K79="platform", $K79="wild"), "X", "")</f>
      </c>
      <c r="AT79" s="32">
        <f>if(and(not(isblank($O79)), isblank($P79), isblank($N79)), "X", "")</f>
      </c>
      <c r="AU79" s="32">
        <f>if($U79 &gt; 0, "X", "")</f>
      </c>
      <c r="AV79" s="32">
        <f>if($T79 &gt; 0, "X", "")</f>
      </c>
      <c r="AW79" s="32">
        <f>if(and(not(isblank($P79)), isblank($N79), isblank($O79)), "X", "")</f>
      </c>
      <c r="AX79" s="32">
        <f>if(or($K79="bowl", $K79="wild"), "X", "")</f>
      </c>
    </row>
    <row x14ac:dyDescent="0.25" r="80" customHeight="1" ht="18.75">
      <c r="A80" s="24" t="s">
        <v>823</v>
      </c>
      <c r="B80" s="25" t="s">
        <v>824</v>
      </c>
      <c r="C80" s="12" t="s">
        <v>713</v>
      </c>
      <c r="D80" s="12" t="s">
        <v>173</v>
      </c>
      <c r="E80" s="25"/>
      <c r="F80" s="25" t="s">
        <v>825</v>
      </c>
      <c r="G80" s="12"/>
      <c r="H80" s="12"/>
      <c r="I80" s="12"/>
      <c r="J80" s="14">
        <v>4</v>
      </c>
      <c r="K80" s="12" t="s">
        <v>203</v>
      </c>
      <c r="L80" s="14">
        <v>4</v>
      </c>
      <c r="M80" s="14">
        <v>82</v>
      </c>
      <c r="N80" s="12"/>
      <c r="O80" s="12"/>
      <c r="P80" s="12" t="s">
        <v>15</v>
      </c>
      <c r="Q80" s="14"/>
      <c r="R80" s="14">
        <v>1</v>
      </c>
      <c r="S80" s="14"/>
      <c r="T80" s="14"/>
      <c r="U80" s="14"/>
      <c r="V80" s="14"/>
      <c r="W80" s="14">
        <v>1</v>
      </c>
      <c r="X80" s="26"/>
      <c r="Y80" s="12"/>
      <c r="Z80" s="33">
        <f>if(ISBLANK($X80), sum(Q80:W80), 1)</f>
      </c>
      <c r="AA80" s="12" t="s">
        <v>15</v>
      </c>
      <c r="AB80" s="12"/>
      <c r="AC80" s="39"/>
      <c r="AD80" s="12"/>
      <c r="AE80" s="32">
        <f>if(J80&lt;4,"X","")</f>
      </c>
      <c r="AF80" s="32">
        <f>if(countblank(N80:P80)&lt;=1,"X","")</f>
      </c>
      <c r="AG80" s="32">
        <f>$H80</f>
      </c>
      <c r="AH80" s="32">
        <f>if($R80 &gt; 0, "X", "")</f>
      </c>
      <c r="AI80" s="32">
        <f>if(and(sum(Q80:W80) = 3, ISBLANK($X80)), "X", "")</f>
      </c>
      <c r="AJ80" s="32">
        <f>if(or($K80="ground", $K80="wild"), "X", "")</f>
      </c>
      <c r="AK80" s="32">
        <f>$G80</f>
      </c>
      <c r="AL80" s="32">
        <f>if($S80 &gt; 0, "X", "")</f>
      </c>
      <c r="AM80" s="32">
        <f>if(and($Q80 &gt; 0, isblank($W80), isblank($R80), isblank($T80), isblank($S80), isblank($U80)), "X", "")</f>
      </c>
      <c r="AN80" s="32">
        <f>if(and(not(isblank($N80)), isblank($O80), isblank($P80)), "X", "")</f>
      </c>
      <c r="AO80" s="32">
        <f>if(M80&gt;65,"X","")</f>
      </c>
      <c r="AP80" s="32">
        <f>if(or($K80="cavity", $K80="wild"), "X", "")</f>
      </c>
      <c r="AQ80" s="32">
        <f>if($W80 &gt; 0, "X", "")</f>
      </c>
      <c r="AR80" s="32">
        <f>if(M80&lt;=30,"X","")</f>
      </c>
      <c r="AS80" s="32">
        <f>if(or($K80="platform", $K80="wild"), "X", "")</f>
      </c>
      <c r="AT80" s="32">
        <f>if(and(not(isblank($O80)), isblank($P80), isblank($N80)), "X", "")</f>
      </c>
      <c r="AU80" s="32">
        <f>if($U80 &gt; 0, "X", "")</f>
      </c>
      <c r="AV80" s="32">
        <f>if($T80 &gt; 0, "X", "")</f>
      </c>
      <c r="AW80" s="32">
        <f>if(and(not(isblank($P80)), isblank($N80), isblank($O80)), "X", "")</f>
      </c>
      <c r="AX80" s="32">
        <f>if(or($K80="bowl", $K80="wild"), "X", "")</f>
      </c>
    </row>
    <row x14ac:dyDescent="0.25" r="81" customHeight="1" ht="18.75">
      <c r="A81" s="25" t="s">
        <v>826</v>
      </c>
      <c r="B81" s="25" t="s">
        <v>827</v>
      </c>
      <c r="C81" s="12" t="s">
        <v>685</v>
      </c>
      <c r="D81" s="12" t="s">
        <v>173</v>
      </c>
      <c r="E81" s="25" t="s">
        <v>686</v>
      </c>
      <c r="F81" s="25" t="s">
        <v>828</v>
      </c>
      <c r="G81" s="12"/>
      <c r="H81" s="12"/>
      <c r="I81" s="12"/>
      <c r="J81" s="14">
        <v>2</v>
      </c>
      <c r="K81" s="12" t="s">
        <v>188</v>
      </c>
      <c r="L81" s="14">
        <v>3</v>
      </c>
      <c r="M81" s="14">
        <v>20</v>
      </c>
      <c r="N81" s="12" t="s">
        <v>15</v>
      </c>
      <c r="O81" s="12"/>
      <c r="P81" s="12"/>
      <c r="Q81" s="14">
        <v>1</v>
      </c>
      <c r="R81" s="14">
        <v>1</v>
      </c>
      <c r="S81" s="14"/>
      <c r="T81" s="14"/>
      <c r="U81" s="14"/>
      <c r="V81" s="14"/>
      <c r="W81" s="14"/>
      <c r="X81" s="26" t="s">
        <v>15</v>
      </c>
      <c r="Y81" s="12"/>
      <c r="Z81" s="33">
        <f>if(ISBLANK($X81), sum(Q81:W81), 1)</f>
      </c>
      <c r="AA81" s="12"/>
      <c r="AB81" s="12" t="s">
        <v>15</v>
      </c>
      <c r="AC81" s="39"/>
      <c r="AD81" s="12"/>
      <c r="AE81" s="32">
        <f>if(J81&lt;4,"X","")</f>
      </c>
      <c r="AF81" s="32">
        <f>if(countblank(N81:P81)&lt;=1,"X","")</f>
      </c>
      <c r="AG81" s="32">
        <f>$H81</f>
      </c>
      <c r="AH81" s="32">
        <f>if($R81 &gt; 0, "X", "")</f>
      </c>
      <c r="AI81" s="32">
        <f>if(and(sum(Q81:W81) = 3, ISBLANK($X81)), "X", "")</f>
      </c>
      <c r="AJ81" s="32">
        <f>if(or($K81="ground", $K81="wild"), "X", "")</f>
      </c>
      <c r="AK81" s="32">
        <f>$G81</f>
      </c>
      <c r="AL81" s="32">
        <f>if($S81 &gt; 0, "X", "")</f>
      </c>
      <c r="AM81" s="32">
        <f>if(and($Q81 &gt; 0, isblank($W81), isblank($R81), isblank($T81), isblank($S81), isblank($U81)), "X", "")</f>
      </c>
      <c r="AN81" s="32">
        <f>if(and(not(isblank($N81)), isblank($O81), isblank($P81)), "X", "")</f>
      </c>
      <c r="AO81" s="32">
        <f>if(M81&gt;65,"X","")</f>
      </c>
      <c r="AP81" s="32">
        <f>if(or($K81="cavity", $K81="wild"), "X", "")</f>
      </c>
      <c r="AQ81" s="32">
        <f>if($W81 &gt; 0, "X", "")</f>
      </c>
      <c r="AR81" s="32">
        <f>if(M81&lt;=30,"X","")</f>
      </c>
      <c r="AS81" s="32">
        <f>if(or($K81="platform", $K81="wild"), "X", "")</f>
      </c>
      <c r="AT81" s="32">
        <f>if(and(not(isblank($O81)), isblank($P81), isblank($N81)), "X", "")</f>
      </c>
      <c r="AU81" s="32">
        <f>if($U81 &gt; 0, "X", "")</f>
      </c>
      <c r="AV81" s="32">
        <f>if($T81 &gt; 0, "X", "")</f>
      </c>
      <c r="AW81" s="32">
        <f>if(and(not(isblank($P81)), isblank($N81), isblank($O81)), "X", "")</f>
      </c>
      <c r="AX81" s="32">
        <f>if(or($K81="bowl", $K81="wild"), "X", "")</f>
      </c>
    </row>
    <row x14ac:dyDescent="0.25" r="82" customHeight="1" ht="18.75">
      <c r="A82" s="25" t="s">
        <v>829</v>
      </c>
      <c r="B82" s="25" t="s">
        <v>830</v>
      </c>
      <c r="C82" s="12" t="s">
        <v>685</v>
      </c>
      <c r="D82" s="12" t="s">
        <v>160</v>
      </c>
      <c r="E82" s="25" t="s">
        <v>178</v>
      </c>
      <c r="F82" s="25" t="s">
        <v>782</v>
      </c>
      <c r="G82" s="12"/>
      <c r="H82" s="12"/>
      <c r="I82" s="12"/>
      <c r="J82" s="14">
        <v>1</v>
      </c>
      <c r="K82" s="12" t="s">
        <v>188</v>
      </c>
      <c r="L82" s="14">
        <v>5</v>
      </c>
      <c r="M82" s="14">
        <v>20</v>
      </c>
      <c r="N82" s="12" t="s">
        <v>15</v>
      </c>
      <c r="O82" s="12"/>
      <c r="P82" s="12"/>
      <c r="Q82" s="14">
        <v>1</v>
      </c>
      <c r="R82" s="14"/>
      <c r="S82" s="14"/>
      <c r="T82" s="14">
        <v>1</v>
      </c>
      <c r="U82" s="14"/>
      <c r="V82" s="14"/>
      <c r="W82" s="14"/>
      <c r="X82" s="26" t="s">
        <v>15</v>
      </c>
      <c r="Y82" s="12"/>
      <c r="Z82" s="33">
        <f>if(ISBLANK($X82), sum(Q82:W82), 1)</f>
      </c>
      <c r="AA82" s="12"/>
      <c r="AB82" s="12" t="s">
        <v>15</v>
      </c>
      <c r="AC82" s="39"/>
      <c r="AD82" s="12"/>
      <c r="AE82" s="32">
        <f>if(J82&lt;4,"X","")</f>
      </c>
      <c r="AF82" s="32">
        <f>if(countblank(N82:P82)&lt;=1,"X","")</f>
      </c>
      <c r="AG82" s="32">
        <f>$H82</f>
      </c>
      <c r="AH82" s="32">
        <f>if($R82 &gt; 0, "X", "")</f>
      </c>
      <c r="AI82" s="32">
        <f>if(and(sum(Q82:W82) = 3, ISBLANK($X82)), "X", "")</f>
      </c>
      <c r="AJ82" s="32">
        <f>if(or($K82="ground", $K82="wild"), "X", "")</f>
      </c>
      <c r="AK82" s="32">
        <f>$G82</f>
      </c>
      <c r="AL82" s="32">
        <f>if($S82 &gt; 0, "X", "")</f>
      </c>
      <c r="AM82" s="32">
        <f>if(and($Q82 &gt; 0, isblank($W82), isblank($R82), isblank($T82), isblank($S82), isblank($U82)), "X", "")</f>
      </c>
      <c r="AN82" s="32">
        <f>if(and(not(isblank($N82)), isblank($O82), isblank($P82)), "X", "")</f>
      </c>
      <c r="AO82" s="32">
        <f>if(M82&gt;65,"X","")</f>
      </c>
      <c r="AP82" s="32">
        <f>if(or($K82="cavity", $K82="wild"), "X", "")</f>
      </c>
      <c r="AQ82" s="32">
        <f>if($W82 &gt; 0, "X", "")</f>
      </c>
      <c r="AR82" s="32">
        <f>if(M82&lt;=30,"X","")</f>
      </c>
      <c r="AS82" s="32">
        <f>if(or($K82="platform", $K82="wild"), "X", "")</f>
      </c>
      <c r="AT82" s="32">
        <f>if(and(not(isblank($O82)), isblank($P82), isblank($N82)), "X", "")</f>
      </c>
      <c r="AU82" s="32">
        <f>if($U82 &gt; 0, "X", "")</f>
      </c>
      <c r="AV82" s="32">
        <f>if($T82 &gt; 0, "X", "")</f>
      </c>
      <c r="AW82" s="32">
        <f>if(and(not(isblank($P82)), isblank($N82), isblank($O82)), "X", "")</f>
      </c>
      <c r="AX82" s="32">
        <f>if(or($K82="bowl", $K82="wild"), "X", "")</f>
      </c>
    </row>
    <row x14ac:dyDescent="0.25" r="83" customHeight="1" ht="18.75">
      <c r="A83" s="24" t="s">
        <v>489</v>
      </c>
      <c r="B83" s="24" t="s">
        <v>490</v>
      </c>
      <c r="C83" s="12" t="s">
        <v>93</v>
      </c>
      <c r="D83" s="12" t="s">
        <v>466</v>
      </c>
      <c r="E83" s="25" t="s">
        <v>182</v>
      </c>
      <c r="F83" s="25" t="s">
        <v>491</v>
      </c>
      <c r="G83" s="12"/>
      <c r="H83" s="12"/>
      <c r="I83" s="12"/>
      <c r="J83" s="14">
        <v>3</v>
      </c>
      <c r="K83" s="12" t="s">
        <v>166</v>
      </c>
      <c r="L83" s="14">
        <v>2</v>
      </c>
      <c r="M83" s="14">
        <v>92</v>
      </c>
      <c r="N83" s="12"/>
      <c r="O83" s="12" t="s">
        <v>15</v>
      </c>
      <c r="P83" s="12" t="s">
        <v>15</v>
      </c>
      <c r="Q83" s="14">
        <v>1</v>
      </c>
      <c r="R83" s="14"/>
      <c r="S83" s="14"/>
      <c r="T83" s="14"/>
      <c r="U83" s="14"/>
      <c r="V83" s="14"/>
      <c r="W83" s="14">
        <v>1</v>
      </c>
      <c r="X83" s="26"/>
      <c r="Y83" s="12"/>
      <c r="Z83" s="33">
        <f>if(ISBLANK($X83), sum(Q83:W83), 1)</f>
      </c>
      <c r="AA83" s="12"/>
      <c r="AB83" s="12"/>
      <c r="AC83" s="39"/>
      <c r="AD83" s="12"/>
      <c r="AE83" s="32">
        <f>if(J83&lt;4,"X","")</f>
      </c>
      <c r="AF83" s="32">
        <f>if(countblank(N83:P83)&lt;=1,"X","")</f>
      </c>
      <c r="AG83" s="32">
        <f>$H83</f>
      </c>
      <c r="AH83" s="32">
        <f>if($R83 &gt; 0, "X", "")</f>
      </c>
      <c r="AI83" s="32">
        <f>if(and(sum(Q83:W83) = 3, ISBLANK($X83)), "X", "")</f>
      </c>
      <c r="AJ83" s="32">
        <f>if(or($K83="ground", $K83="wild"), "X", "")</f>
      </c>
      <c r="AK83" s="32">
        <f>$G83</f>
      </c>
      <c r="AL83" s="32">
        <f>if($S83 &gt; 0, "X", "")</f>
      </c>
      <c r="AM83" s="32">
        <f>if(and($Q83 &gt; 0, isblank($W83), isblank($R83), isblank($T83), isblank($S83), isblank($U83)), "X", "")</f>
      </c>
      <c r="AN83" s="32">
        <f>if(and(not(isblank($N83)), isblank($O83), isblank($P83)), "X", "")</f>
      </c>
      <c r="AO83" s="32">
        <f>if(M83&gt;65,"X","")</f>
      </c>
      <c r="AP83" s="32">
        <f>if(or($K83="cavity", $K83="wild"), "X", "")</f>
      </c>
      <c r="AQ83" s="32">
        <f>if($W83 &gt; 0, "X", "")</f>
      </c>
      <c r="AR83" s="32">
        <f>if(M83&lt;=30,"X","")</f>
      </c>
      <c r="AS83" s="32">
        <f>if(or($K83="platform", $K83="wild"), "X", "")</f>
      </c>
      <c r="AT83" s="32">
        <f>if(and(not(isblank($O83)), isblank($P83), isblank($N83)), "X", "")</f>
      </c>
      <c r="AU83" s="32">
        <f>if($U83 &gt; 0, "X", "")</f>
      </c>
      <c r="AV83" s="32">
        <f>if($T83 &gt; 0, "X", "")</f>
      </c>
      <c r="AW83" s="32">
        <f>if(and(not(isblank($P83)), isblank($N83), isblank($O83)), "X", "")</f>
      </c>
      <c r="AX83" s="32">
        <f>if(or($K83="bowl", $K83="wild"), "X", "")</f>
      </c>
    </row>
    <row x14ac:dyDescent="0.25" r="84" customHeight="1" ht="18.75">
      <c r="A84" s="25" t="s">
        <v>831</v>
      </c>
      <c r="B84" s="25" t="s">
        <v>832</v>
      </c>
      <c r="C84" s="12" t="s">
        <v>685</v>
      </c>
      <c r="D84" s="12" t="s">
        <v>160</v>
      </c>
      <c r="E84" s="25" t="s">
        <v>198</v>
      </c>
      <c r="F84" s="25" t="s">
        <v>734</v>
      </c>
      <c r="G84" s="12"/>
      <c r="H84" s="12"/>
      <c r="I84" s="12" t="s">
        <v>15</v>
      </c>
      <c r="J84" s="14">
        <v>4</v>
      </c>
      <c r="K84" s="12" t="s">
        <v>195</v>
      </c>
      <c r="L84" s="14">
        <v>3</v>
      </c>
      <c r="M84" s="14">
        <v>30</v>
      </c>
      <c r="N84" s="12" t="s">
        <v>15</v>
      </c>
      <c r="O84" s="12"/>
      <c r="P84" s="12"/>
      <c r="Q84" s="14"/>
      <c r="R84" s="14">
        <v>1</v>
      </c>
      <c r="S84" s="14"/>
      <c r="T84" s="14">
        <v>1</v>
      </c>
      <c r="U84" s="14"/>
      <c r="V84" s="14"/>
      <c r="W84" s="14"/>
      <c r="X84" s="26"/>
      <c r="Y84" s="12"/>
      <c r="Z84" s="33">
        <f>if(ISBLANK($X84), sum(Q84:W84), 1)</f>
      </c>
      <c r="AA84" s="12"/>
      <c r="AB84" s="12"/>
      <c r="AC84" s="39" t="s">
        <v>15</v>
      </c>
      <c r="AD84" s="12"/>
      <c r="AE84" s="32">
        <f>if(J84&lt;4,"X","")</f>
      </c>
      <c r="AF84" s="32">
        <f>if(countblank(N84:P84)&lt;=1,"X","")</f>
      </c>
      <c r="AG84" s="32">
        <f>$H84</f>
      </c>
      <c r="AH84" s="32">
        <f>if($R84 &gt; 0, "X", "")</f>
      </c>
      <c r="AI84" s="32">
        <f>if(and(sum(Q84:W84) = 3, ISBLANK($X84)), "X", "")</f>
      </c>
      <c r="AJ84" s="32">
        <f>if(or($K84="ground", $K84="wild"), "X", "")</f>
      </c>
      <c r="AK84" s="32">
        <f>$G84</f>
      </c>
      <c r="AL84" s="32">
        <f>if($S84 &gt; 0, "X", "")</f>
      </c>
      <c r="AM84" s="32">
        <f>if(and($Q84 &gt; 0, isblank($W84), isblank($R84), isblank($T84), isblank($S84), isblank($U84)), "X", "")</f>
      </c>
      <c r="AN84" s="32">
        <f>if(and(not(isblank($N84)), isblank($O84), isblank($P84)), "X", "")</f>
      </c>
      <c r="AO84" s="32">
        <f>if(M84&gt;65,"X","")</f>
      </c>
      <c r="AP84" s="32">
        <f>if(or($K84="cavity", $K84="wild"), "X", "")</f>
      </c>
      <c r="AQ84" s="32">
        <f>if($W84 &gt; 0, "X", "")</f>
      </c>
      <c r="AR84" s="32">
        <f>if(M84&lt;=30,"X","")</f>
      </c>
      <c r="AS84" s="32">
        <f>if(or($K84="platform", $K84="wild"), "X", "")</f>
      </c>
      <c r="AT84" s="32">
        <f>if(and(not(isblank($O84)), isblank($P84), isblank($N84)), "X", "")</f>
      </c>
      <c r="AU84" s="32">
        <f>if($U84 &gt; 0, "X", "")</f>
      </c>
      <c r="AV84" s="32">
        <f>if($T84 &gt; 0, "X", "")</f>
      </c>
      <c r="AW84" s="32">
        <f>if(and(not(isblank($P84)), isblank($N84), isblank($O84)), "X", "")</f>
      </c>
      <c r="AX84" s="32">
        <f>if(or($K84="bowl", $K84="wild"), "X", "")</f>
      </c>
    </row>
    <row x14ac:dyDescent="0.25" r="85" customHeight="1" ht="18.75">
      <c r="A85" s="25" t="s">
        <v>833</v>
      </c>
      <c r="B85" s="25" t="s">
        <v>834</v>
      </c>
      <c r="C85" s="12" t="s">
        <v>685</v>
      </c>
      <c r="D85" s="12" t="s">
        <v>173</v>
      </c>
      <c r="E85" s="25" t="s">
        <v>174</v>
      </c>
      <c r="F85" s="25" t="s">
        <v>737</v>
      </c>
      <c r="G85" s="12"/>
      <c r="H85" s="12"/>
      <c r="I85" s="12"/>
      <c r="J85" s="14">
        <v>3</v>
      </c>
      <c r="K85" s="12" t="s">
        <v>162</v>
      </c>
      <c r="L85" s="14">
        <v>2</v>
      </c>
      <c r="M85" s="14">
        <v>20</v>
      </c>
      <c r="N85" s="12"/>
      <c r="O85" s="12" t="s">
        <v>15</v>
      </c>
      <c r="P85" s="12"/>
      <c r="Q85" s="14">
        <v>1</v>
      </c>
      <c r="R85" s="14">
        <v>1</v>
      </c>
      <c r="S85" s="14"/>
      <c r="T85" s="14"/>
      <c r="U85" s="14"/>
      <c r="V85" s="14"/>
      <c r="W85" s="14"/>
      <c r="X85" s="26"/>
      <c r="Y85" s="12"/>
      <c r="Z85" s="33">
        <f>if(ISBLANK($X85), sum(Q85:W85), 1)</f>
      </c>
      <c r="AA85" s="12"/>
      <c r="AB85" s="12"/>
      <c r="AC85" s="39" t="s">
        <v>15</v>
      </c>
      <c r="AD85" s="12"/>
      <c r="AE85" s="32">
        <f>if(J85&lt;4,"X","")</f>
      </c>
      <c r="AF85" s="32">
        <f>if(countblank(N85:P85)&lt;=1,"X","")</f>
      </c>
      <c r="AG85" s="32">
        <f>$H85</f>
      </c>
      <c r="AH85" s="32">
        <f>if($R85 &gt; 0, "X", "")</f>
      </c>
      <c r="AI85" s="32">
        <f>if(and(sum(Q85:W85) = 3, ISBLANK($X85)), "X", "")</f>
      </c>
      <c r="AJ85" s="32">
        <f>if(or($K85="ground", $K85="wild"), "X", "")</f>
      </c>
      <c r="AK85" s="32">
        <f>$G85</f>
      </c>
      <c r="AL85" s="32">
        <f>if($S85 &gt; 0, "X", "")</f>
      </c>
      <c r="AM85" s="32">
        <f>if(and($Q85 &gt; 0, isblank($W85), isblank($R85), isblank($T85), isblank($S85), isblank($U85)), "X", "")</f>
      </c>
      <c r="AN85" s="32">
        <f>if(and(not(isblank($N85)), isblank($O85), isblank($P85)), "X", "")</f>
      </c>
      <c r="AO85" s="32">
        <f>if(M85&gt;65,"X","")</f>
      </c>
      <c r="AP85" s="32">
        <f>if(or($K85="cavity", $K85="wild"), "X", "")</f>
      </c>
      <c r="AQ85" s="32">
        <f>if($W85 &gt; 0, "X", "")</f>
      </c>
      <c r="AR85" s="32">
        <f>if(M85&lt;=30,"X","")</f>
      </c>
      <c r="AS85" s="32">
        <f>if(or($K85="platform", $K85="wild"), "X", "")</f>
      </c>
      <c r="AT85" s="32">
        <f>if(and(not(isblank($O85)), isblank($P85), isblank($N85)), "X", "")</f>
      </c>
      <c r="AU85" s="32">
        <f>if($U85 &gt; 0, "X", "")</f>
      </c>
      <c r="AV85" s="32">
        <f>if($T85 &gt; 0, "X", "")</f>
      </c>
      <c r="AW85" s="32">
        <f>if(and(not(isblank($P85)), isblank($N85), isblank($O85)), "X", "")</f>
      </c>
      <c r="AX85" s="32">
        <f>if(or($K85="bowl", $K85="wild"), "X", "")</f>
      </c>
    </row>
    <row x14ac:dyDescent="0.25" r="86" customHeight="1" ht="18.75">
      <c r="A86" s="25" t="s">
        <v>835</v>
      </c>
      <c r="B86" s="25" t="s">
        <v>836</v>
      </c>
      <c r="C86" s="12" t="s">
        <v>685</v>
      </c>
      <c r="D86" s="12" t="s">
        <v>173</v>
      </c>
      <c r="E86" s="25" t="s">
        <v>137</v>
      </c>
      <c r="F86" s="25" t="s">
        <v>837</v>
      </c>
      <c r="G86" s="12"/>
      <c r="H86" s="12" t="s">
        <v>15</v>
      </c>
      <c r="I86" s="12"/>
      <c r="J86" s="14">
        <v>3</v>
      </c>
      <c r="K86" s="12" t="s">
        <v>195</v>
      </c>
      <c r="L86" s="14">
        <v>3</v>
      </c>
      <c r="M86" s="14">
        <v>25</v>
      </c>
      <c r="N86" s="12" t="s">
        <v>15</v>
      </c>
      <c r="O86" s="12" t="s">
        <v>15</v>
      </c>
      <c r="P86" s="12"/>
      <c r="Q86" s="14"/>
      <c r="R86" s="14"/>
      <c r="S86" s="14"/>
      <c r="T86" s="14">
        <v>2</v>
      </c>
      <c r="U86" s="14"/>
      <c r="V86" s="14"/>
      <c r="W86" s="14"/>
      <c r="X86" s="26"/>
      <c r="Y86" s="12"/>
      <c r="Z86" s="33">
        <f>if(ISBLANK($X86), sum(Q86:W86), 1)</f>
      </c>
      <c r="AA86" s="12" t="s">
        <v>15</v>
      </c>
      <c r="AB86" s="12"/>
      <c r="AC86" s="39"/>
      <c r="AD86" s="12"/>
      <c r="AE86" s="32">
        <f>if(J86&lt;4,"X","")</f>
      </c>
      <c r="AF86" s="32">
        <f>if(countblank(N86:P86)&lt;=1,"X","")</f>
      </c>
      <c r="AG86" s="32">
        <f>$H86</f>
      </c>
      <c r="AH86" s="32">
        <f>if($R86 &gt; 0, "X", "")</f>
      </c>
      <c r="AI86" s="32">
        <f>if(and(sum(Q86:W86) = 3, ISBLANK($X86)), "X", "")</f>
      </c>
      <c r="AJ86" s="32">
        <f>if(or($K86="ground", $K86="wild"), "X", "")</f>
      </c>
      <c r="AK86" s="32">
        <f>$G86</f>
      </c>
      <c r="AL86" s="32">
        <f>if($S86 &gt; 0, "X", "")</f>
      </c>
      <c r="AM86" s="32">
        <f>if(and($Q86 &gt; 0, isblank($W86), isblank($R86), isblank($T86), isblank($S86), isblank($U86)), "X", "")</f>
      </c>
      <c r="AN86" s="32">
        <f>if(and(not(isblank($N86)), isblank($O86), isblank($P86)), "X", "")</f>
      </c>
      <c r="AO86" s="32">
        <f>if(M86&gt;65,"X","")</f>
      </c>
      <c r="AP86" s="32">
        <f>if(or($K86="cavity", $K86="wild"), "X", "")</f>
      </c>
      <c r="AQ86" s="32">
        <f>if($W86 &gt; 0, "X", "")</f>
      </c>
      <c r="AR86" s="32">
        <f>if(M86&lt;=30,"X","")</f>
      </c>
      <c r="AS86" s="32">
        <f>if(or($K86="platform", $K86="wild"), "X", "")</f>
      </c>
      <c r="AT86" s="32">
        <f>if(and(not(isblank($O86)), isblank($P86), isblank($N86)), "X", "")</f>
      </c>
      <c r="AU86" s="32">
        <f>if($U86 &gt; 0, "X", "")</f>
      </c>
      <c r="AV86" s="32">
        <f>if($T86 &gt; 0, "X", "")</f>
      </c>
      <c r="AW86" s="32">
        <f>if(and(not(isblank($P86)), isblank($N86), isblank($O86)), "X", "")</f>
      </c>
      <c r="AX86" s="32">
        <f>if(or($K86="bowl", $K86="wild"), "X", "")</f>
      </c>
    </row>
    <row x14ac:dyDescent="0.25" r="87" customHeight="1" ht="18.75">
      <c r="A87" s="25" t="s">
        <v>838</v>
      </c>
      <c r="B87" s="25" t="s">
        <v>839</v>
      </c>
      <c r="C87" s="12" t="s">
        <v>685</v>
      </c>
      <c r="D87" s="12" t="s">
        <v>160</v>
      </c>
      <c r="E87" s="25" t="s">
        <v>198</v>
      </c>
      <c r="F87" s="25" t="s">
        <v>734</v>
      </c>
      <c r="G87" s="12"/>
      <c r="H87" s="12"/>
      <c r="I87" s="12" t="s">
        <v>15</v>
      </c>
      <c r="J87" s="14">
        <v>4</v>
      </c>
      <c r="K87" s="12" t="s">
        <v>195</v>
      </c>
      <c r="L87" s="14">
        <v>2</v>
      </c>
      <c r="M87" s="14">
        <v>20</v>
      </c>
      <c r="N87" s="12" t="s">
        <v>15</v>
      </c>
      <c r="O87" s="12"/>
      <c r="P87" s="12"/>
      <c r="Q87" s="14">
        <v>1</v>
      </c>
      <c r="R87" s="14">
        <v>1</v>
      </c>
      <c r="S87" s="14"/>
      <c r="T87" s="14"/>
      <c r="U87" s="14"/>
      <c r="V87" s="14"/>
      <c r="W87" s="14"/>
      <c r="X87" s="26"/>
      <c r="Y87" s="12"/>
      <c r="Z87" s="33">
        <f>if(ISBLANK($X87), sum(Q87:W87), 1)</f>
      </c>
      <c r="AA87" s="12"/>
      <c r="AB87" s="12"/>
      <c r="AC87" s="39"/>
      <c r="AD87" s="12" t="s">
        <v>15</v>
      </c>
      <c r="AE87" s="32">
        <f>if(J87&lt;4,"X","")</f>
      </c>
      <c r="AF87" s="32">
        <f>if(countblank(N87:P87)&lt;=1,"X","")</f>
      </c>
      <c r="AG87" s="32">
        <f>$H87</f>
      </c>
      <c r="AH87" s="32">
        <f>if($R87 &gt; 0, "X", "")</f>
      </c>
      <c r="AI87" s="32">
        <f>if(and(sum(Q87:W87) = 3, ISBLANK($X87)), "X", "")</f>
      </c>
      <c r="AJ87" s="32">
        <f>if(or($K87="ground", $K87="wild"), "X", "")</f>
      </c>
      <c r="AK87" s="32">
        <f>$G87</f>
      </c>
      <c r="AL87" s="32">
        <f>if($S87 &gt; 0, "X", "")</f>
      </c>
      <c r="AM87" s="32">
        <f>if(and($Q87 &gt; 0, isblank($W87), isblank($R87), isblank($T87), isblank($S87), isblank($U87)), "X", "")</f>
      </c>
      <c r="AN87" s="32">
        <f>if(and(not(isblank($N87)), isblank($O87), isblank($P87)), "X", "")</f>
      </c>
      <c r="AO87" s="32">
        <f>if(M87&gt;65,"X","")</f>
      </c>
      <c r="AP87" s="32">
        <f>if(or($K87="cavity", $K87="wild"), "X", "")</f>
      </c>
      <c r="AQ87" s="32">
        <f>if($W87 &gt; 0, "X", "")</f>
      </c>
      <c r="AR87" s="32">
        <f>if(M87&lt;=30,"X","")</f>
      </c>
      <c r="AS87" s="32">
        <f>if(or($K87="platform", $K87="wild"), "X", "")</f>
      </c>
      <c r="AT87" s="32">
        <f>if(and(not(isblank($O87)), isblank($P87), isblank($N87)), "X", "")</f>
      </c>
      <c r="AU87" s="32">
        <f>if($U87 &gt; 0, "X", "")</f>
      </c>
      <c r="AV87" s="32">
        <f>if($T87 &gt; 0, "X", "")</f>
      </c>
      <c r="AW87" s="32">
        <f>if(and(not(isblank($P87)), isblank($N87), isblank($O87)), "X", "")</f>
      </c>
      <c r="AX87" s="32">
        <f>if(or($K87="bowl", $K87="wild"), "X", "")</f>
      </c>
    </row>
    <row x14ac:dyDescent="0.25" r="88" customHeight="1" ht="18.75">
      <c r="A88" s="24" t="s">
        <v>492</v>
      </c>
      <c r="B88" s="24" t="s">
        <v>493</v>
      </c>
      <c r="C88" s="12" t="s">
        <v>93</v>
      </c>
      <c r="D88" s="12" t="s">
        <v>466</v>
      </c>
      <c r="E88" s="25" t="s">
        <v>198</v>
      </c>
      <c r="F88" s="25" t="s">
        <v>494</v>
      </c>
      <c r="G88" s="12"/>
      <c r="H88" s="12"/>
      <c r="I88" s="12"/>
      <c r="J88" s="14">
        <v>4</v>
      </c>
      <c r="K88" s="12" t="s">
        <v>195</v>
      </c>
      <c r="L88" s="14">
        <v>3</v>
      </c>
      <c r="M88" s="14">
        <v>17</v>
      </c>
      <c r="N88" s="12"/>
      <c r="O88" s="12"/>
      <c r="P88" s="12" t="s">
        <v>15</v>
      </c>
      <c r="Q88" s="14">
        <v>1</v>
      </c>
      <c r="R88" s="14">
        <v>1</v>
      </c>
      <c r="S88" s="14"/>
      <c r="T88" s="14"/>
      <c r="U88" s="14"/>
      <c r="V88" s="14"/>
      <c r="W88" s="14"/>
      <c r="X88" s="26"/>
      <c r="Y88" s="12"/>
      <c r="Z88" s="33">
        <f>if(ISBLANK($X88), sum(Q88:W88), 1)</f>
      </c>
      <c r="AA88" s="12"/>
      <c r="AB88" s="12"/>
      <c r="AC88" s="39" t="s">
        <v>15</v>
      </c>
      <c r="AD88" s="12"/>
      <c r="AE88" s="32">
        <f>if(J88&lt;4,"X","")</f>
      </c>
      <c r="AF88" s="32">
        <f>if(countblank(N88:P88)&lt;=1,"X","")</f>
      </c>
      <c r="AG88" s="32">
        <f>$H88</f>
      </c>
      <c r="AH88" s="32">
        <f>if($R88 &gt; 0, "X", "")</f>
      </c>
      <c r="AI88" s="32">
        <f>if(and(sum(Q88:W88) = 3, ISBLANK($X88)), "X", "")</f>
      </c>
      <c r="AJ88" s="32">
        <f>if(or($K88="ground", $K88="wild"), "X", "")</f>
      </c>
      <c r="AK88" s="32">
        <f>$G88</f>
      </c>
      <c r="AL88" s="32">
        <f>if($S88 &gt; 0, "X", "")</f>
      </c>
      <c r="AM88" s="32">
        <f>if(and($Q88 &gt; 0, isblank($W88), isblank($R88), isblank($T88), isblank($S88), isblank($U88)), "X", "")</f>
      </c>
      <c r="AN88" s="32">
        <f>if(and(not(isblank($N88)), isblank($O88), isblank($P88)), "X", "")</f>
      </c>
      <c r="AO88" s="32">
        <f>if(M88&gt;65,"X","")</f>
      </c>
      <c r="AP88" s="32">
        <f>if(or($K88="cavity", $K88="wild"), "X", "")</f>
      </c>
      <c r="AQ88" s="32">
        <f>if($W88 &gt; 0, "X", "")</f>
      </c>
      <c r="AR88" s="32">
        <f>if(M88&lt;=30,"X","")</f>
      </c>
      <c r="AS88" s="32">
        <f>if(or($K88="platform", $K88="wild"), "X", "")</f>
      </c>
      <c r="AT88" s="32">
        <f>if(and(not(isblank($O88)), isblank($P88), isblank($N88)), "X", "")</f>
      </c>
      <c r="AU88" s="32">
        <f>if($U88 &gt; 0, "X", "")</f>
      </c>
      <c r="AV88" s="32">
        <f>if($T88 &gt; 0, "X", "")</f>
      </c>
      <c r="AW88" s="32">
        <f>if(and(not(isblank($P88)), isblank($N88), isblank($O88)), "X", "")</f>
      </c>
      <c r="AX88" s="32">
        <f>if(or($K88="bowl", $K88="wild"), "X", "")</f>
      </c>
    </row>
    <row x14ac:dyDescent="0.25" r="89" customHeight="1" ht="18.75">
      <c r="A89" s="25" t="s">
        <v>840</v>
      </c>
      <c r="B89" s="25" t="s">
        <v>841</v>
      </c>
      <c r="C89" s="12" t="s">
        <v>685</v>
      </c>
      <c r="D89" s="12" t="s">
        <v>160</v>
      </c>
      <c r="E89" s="25" t="s">
        <v>198</v>
      </c>
      <c r="F89" s="25" t="s">
        <v>734</v>
      </c>
      <c r="G89" s="12"/>
      <c r="H89" s="12"/>
      <c r="I89" s="12" t="s">
        <v>15</v>
      </c>
      <c r="J89" s="14">
        <v>5</v>
      </c>
      <c r="K89" s="12" t="s">
        <v>162</v>
      </c>
      <c r="L89" s="14">
        <v>4</v>
      </c>
      <c r="M89" s="14">
        <v>25</v>
      </c>
      <c r="N89" s="12"/>
      <c r="O89" s="12" t="s">
        <v>15</v>
      </c>
      <c r="P89" s="12"/>
      <c r="Q89" s="14">
        <v>1</v>
      </c>
      <c r="R89" s="14">
        <v>2</v>
      </c>
      <c r="S89" s="14"/>
      <c r="T89" s="14"/>
      <c r="U89" s="14"/>
      <c r="V89" s="14"/>
      <c r="W89" s="14"/>
      <c r="X89" s="26"/>
      <c r="Y89" s="12"/>
      <c r="Z89" s="33">
        <f>if(ISBLANK($X89), sum(Q89:W89), 1)</f>
      </c>
      <c r="AA89" s="12" t="s">
        <v>15</v>
      </c>
      <c r="AB89" s="12"/>
      <c r="AC89" s="39"/>
      <c r="AD89" s="12" t="s">
        <v>15</v>
      </c>
      <c r="AE89" s="32">
        <f>if(J89&lt;4,"X","")</f>
      </c>
      <c r="AF89" s="32">
        <f>if(countblank(N89:P89)&lt;=1,"X","")</f>
      </c>
      <c r="AG89" s="32">
        <f>$H89</f>
      </c>
      <c r="AH89" s="32">
        <f>if($R89 &gt; 0, "X", "")</f>
      </c>
      <c r="AI89" s="32">
        <f>if(and(sum(Q89:W89) = 3, ISBLANK($X89)), "X", "")</f>
      </c>
      <c r="AJ89" s="32">
        <f>if(or($K89="ground", $K89="wild"), "X", "")</f>
      </c>
      <c r="AK89" s="32">
        <f>$G89</f>
      </c>
      <c r="AL89" s="32">
        <f>if($S89 &gt; 0, "X", "")</f>
      </c>
      <c r="AM89" s="32">
        <f>if(and($Q89 &gt; 0, isblank($W89), isblank($R89), isblank($T89), isblank($S89), isblank($U89)), "X", "")</f>
      </c>
      <c r="AN89" s="32">
        <f>if(and(not(isblank($N89)), isblank($O89), isblank($P89)), "X", "")</f>
      </c>
      <c r="AO89" s="32">
        <f>if(M89&gt;65,"X","")</f>
      </c>
      <c r="AP89" s="32">
        <f>if(or($K89="cavity", $K89="wild"), "X", "")</f>
      </c>
      <c r="AQ89" s="32">
        <f>if($W89 &gt; 0, "X", "")</f>
      </c>
      <c r="AR89" s="32">
        <f>if(M89&lt;=30,"X","")</f>
      </c>
      <c r="AS89" s="32">
        <f>if(or($K89="platform", $K89="wild"), "X", "")</f>
      </c>
      <c r="AT89" s="32">
        <f>if(and(not(isblank($O89)), isblank($P89), isblank($N89)), "X", "")</f>
      </c>
      <c r="AU89" s="32">
        <f>if($U89 &gt; 0, "X", "")</f>
      </c>
      <c r="AV89" s="32">
        <f>if($T89 &gt; 0, "X", "")</f>
      </c>
      <c r="AW89" s="32">
        <f>if(and(not(isblank($P89)), isblank($N89), isblank($O89)), "X", "")</f>
      </c>
      <c r="AX89" s="32">
        <f>if(or($K89="bowl", $K89="wild"), "X", "")</f>
      </c>
    </row>
    <row x14ac:dyDescent="0.25" r="90" customHeight="1" ht="18.75">
      <c r="A90" s="25" t="s">
        <v>842</v>
      </c>
      <c r="B90" s="25" t="s">
        <v>843</v>
      </c>
      <c r="C90" s="12" t="s">
        <v>685</v>
      </c>
      <c r="D90" s="12" t="s">
        <v>173</v>
      </c>
      <c r="E90" s="25" t="s">
        <v>699</v>
      </c>
      <c r="F90" s="25" t="s">
        <v>844</v>
      </c>
      <c r="G90" s="12"/>
      <c r="H90" s="12"/>
      <c r="I90" s="12"/>
      <c r="J90" s="14">
        <v>4</v>
      </c>
      <c r="K90" s="12" t="s">
        <v>166</v>
      </c>
      <c r="L90" s="14">
        <v>3</v>
      </c>
      <c r="M90" s="14">
        <v>112</v>
      </c>
      <c r="N90" s="12"/>
      <c r="O90" s="12" t="s">
        <v>15</v>
      </c>
      <c r="P90" s="12"/>
      <c r="Q90" s="14"/>
      <c r="R90" s="14"/>
      <c r="S90" s="14"/>
      <c r="T90" s="14"/>
      <c r="U90" s="14">
        <v>1</v>
      </c>
      <c r="V90" s="14"/>
      <c r="W90" s="14">
        <v>2</v>
      </c>
      <c r="X90" s="26"/>
      <c r="Y90" s="12"/>
      <c r="Z90" s="33">
        <f>if(ISBLANK($X90), sum(Q90:W90), 1)</f>
      </c>
      <c r="AA90" s="12"/>
      <c r="AB90" s="12" t="s">
        <v>15</v>
      </c>
      <c r="AC90" s="39"/>
      <c r="AD90" s="12"/>
      <c r="AE90" s="32">
        <f>if(J90&lt;4,"X","")</f>
      </c>
      <c r="AF90" s="32">
        <f>if(countblank(N90:P90)&lt;=1,"X","")</f>
      </c>
      <c r="AG90" s="32">
        <f>$H90</f>
      </c>
      <c r="AH90" s="32">
        <f>if($R90 &gt; 0, "X", "")</f>
      </c>
      <c r="AI90" s="32">
        <f>if(and(sum(Q90:W90) = 3, ISBLANK($X90)), "X", "")</f>
      </c>
      <c r="AJ90" s="32">
        <f>if(or($K90="ground", $K90="wild"), "X", "")</f>
      </c>
      <c r="AK90" s="32">
        <f>$G90</f>
      </c>
      <c r="AL90" s="32">
        <f>if($S90 &gt; 0, "X", "")</f>
      </c>
      <c r="AM90" s="32">
        <f>if(and($Q90 &gt; 0, isblank($W90), isblank($R90), isblank($T90), isblank($S90), isblank($U90)), "X", "")</f>
      </c>
      <c r="AN90" s="32">
        <f>if(and(not(isblank($N90)), isblank($O90), isblank($P90)), "X", "")</f>
      </c>
      <c r="AO90" s="32">
        <f>if(M90&gt;65,"X","")</f>
      </c>
      <c r="AP90" s="32">
        <f>if(or($K90="cavity", $K90="wild"), "X", "")</f>
      </c>
      <c r="AQ90" s="32">
        <f>if($W90 &gt; 0, "X", "")</f>
      </c>
      <c r="AR90" s="32">
        <f>if(M90&lt;=30,"X","")</f>
      </c>
      <c r="AS90" s="32">
        <f>if(or($K90="platform", $K90="wild"), "X", "")</f>
      </c>
      <c r="AT90" s="32">
        <f>if(and(not(isblank($O90)), isblank($P90), isblank($N90)), "X", "")</f>
      </c>
      <c r="AU90" s="32">
        <f>if($U90 &gt; 0, "X", "")</f>
      </c>
      <c r="AV90" s="32">
        <f>if($T90 &gt; 0, "X", "")</f>
      </c>
      <c r="AW90" s="32">
        <f>if(and(not(isblank($P90)), isblank($N90), isblank($O90)), "X", "")</f>
      </c>
      <c r="AX90" s="32">
        <f>if(or($K90="bowl", $K90="wild"), "X", "")</f>
      </c>
    </row>
    <row x14ac:dyDescent="0.25" r="91" customHeight="1" ht="18.75">
      <c r="A91" s="25" t="s">
        <v>845</v>
      </c>
      <c r="B91" s="25" t="s">
        <v>846</v>
      </c>
      <c r="C91" s="12" t="s">
        <v>685</v>
      </c>
      <c r="D91" s="12" t="s">
        <v>173</v>
      </c>
      <c r="E91" s="25" t="s">
        <v>198</v>
      </c>
      <c r="F91" s="25" t="s">
        <v>761</v>
      </c>
      <c r="G91" s="12"/>
      <c r="H91" s="12"/>
      <c r="I91" s="12"/>
      <c r="J91" s="14">
        <v>3</v>
      </c>
      <c r="K91" s="12" t="s">
        <v>203</v>
      </c>
      <c r="L91" s="14">
        <v>2</v>
      </c>
      <c r="M91" s="14">
        <v>36</v>
      </c>
      <c r="N91" s="12" t="s">
        <v>15</v>
      </c>
      <c r="O91" s="12" t="s">
        <v>15</v>
      </c>
      <c r="P91" s="12" t="s">
        <v>15</v>
      </c>
      <c r="Q91" s="14">
        <v>2</v>
      </c>
      <c r="R91" s="14"/>
      <c r="S91" s="14"/>
      <c r="T91" s="14"/>
      <c r="U91" s="14"/>
      <c r="V91" s="14"/>
      <c r="W91" s="14"/>
      <c r="X91" s="26"/>
      <c r="Y91" s="12"/>
      <c r="Z91" s="33">
        <f>if(ISBLANK($X91), sum(Q91:W91), 1)</f>
      </c>
      <c r="AA91" s="12"/>
      <c r="AB91" s="12"/>
      <c r="AC91" s="39"/>
      <c r="AD91" s="12"/>
      <c r="AE91" s="32">
        <f>if(J91&lt;4,"X","")</f>
      </c>
      <c r="AF91" s="32">
        <f>if(countblank(N91:P91)&lt;=1,"X","")</f>
      </c>
      <c r="AG91" s="32">
        <f>$H91</f>
      </c>
      <c r="AH91" s="32">
        <f>if($R91 &gt; 0, "X", "")</f>
      </c>
      <c r="AI91" s="32">
        <f>if(and(sum(Q91:W91) = 3, ISBLANK($X91)), "X", "")</f>
      </c>
      <c r="AJ91" s="32">
        <f>if(or($K91="ground", $K91="wild"), "X", "")</f>
      </c>
      <c r="AK91" s="32">
        <f>$G91</f>
      </c>
      <c r="AL91" s="32">
        <f>if($S91 &gt; 0, "X", "")</f>
      </c>
      <c r="AM91" s="32">
        <f>if(and($Q91 &gt; 0, isblank($W91), isblank($R91), isblank($T91), isblank($S91), isblank($U91)), "X", "")</f>
      </c>
      <c r="AN91" s="32">
        <f>if(and(not(isblank($N91)), isblank($O91), isblank($P91)), "X", "")</f>
      </c>
      <c r="AO91" s="32">
        <f>if(M91&gt;65,"X","")</f>
      </c>
      <c r="AP91" s="32">
        <f>if(or($K91="cavity", $K91="wild"), "X", "")</f>
      </c>
      <c r="AQ91" s="32">
        <f>if($W91 &gt; 0, "X", "")</f>
      </c>
      <c r="AR91" s="32">
        <f>if(M91&lt;=30,"X","")</f>
      </c>
      <c r="AS91" s="32">
        <f>if(or($K91="platform", $K91="wild"), "X", "")</f>
      </c>
      <c r="AT91" s="32">
        <f>if(and(not(isblank($O91)), isblank($P91), isblank($N91)), "X", "")</f>
      </c>
      <c r="AU91" s="32">
        <f>if($U91 &gt; 0, "X", "")</f>
      </c>
      <c r="AV91" s="32">
        <f>if($T91 &gt; 0, "X", "")</f>
      </c>
      <c r="AW91" s="32">
        <f>if(and(not(isblank($P91)), isblank($N91), isblank($O91)), "X", "")</f>
      </c>
      <c r="AX91" s="32">
        <f>if(or($K91="bowl", $K91="wild"), "X", "")</f>
      </c>
    </row>
    <row x14ac:dyDescent="0.25" r="92" customHeight="1" ht="18.75">
      <c r="A92" s="25" t="s">
        <v>847</v>
      </c>
      <c r="B92" s="25" t="s">
        <v>848</v>
      </c>
      <c r="C92" s="12" t="s">
        <v>685</v>
      </c>
      <c r="D92" s="12" t="s">
        <v>173</v>
      </c>
      <c r="E92" s="25" t="s">
        <v>174</v>
      </c>
      <c r="F92" s="25" t="s">
        <v>737</v>
      </c>
      <c r="G92" s="12"/>
      <c r="H92" s="12"/>
      <c r="I92" s="12"/>
      <c r="J92" s="14">
        <v>1</v>
      </c>
      <c r="K92" s="12" t="s">
        <v>195</v>
      </c>
      <c r="L92" s="14">
        <v>3</v>
      </c>
      <c r="M92" s="14">
        <v>23</v>
      </c>
      <c r="N92" s="12" t="s">
        <v>15</v>
      </c>
      <c r="O92" s="12" t="s">
        <v>15</v>
      </c>
      <c r="P92" s="12"/>
      <c r="Q92" s="14">
        <v>1</v>
      </c>
      <c r="R92" s="14">
        <v>1</v>
      </c>
      <c r="S92" s="14"/>
      <c r="T92" s="14"/>
      <c r="U92" s="14"/>
      <c r="V92" s="14"/>
      <c r="W92" s="14"/>
      <c r="X92" s="26" t="s">
        <v>15</v>
      </c>
      <c r="Y92" s="12"/>
      <c r="Z92" s="33">
        <f>if(ISBLANK($X92), sum(Q92:W92), 1)</f>
      </c>
      <c r="AA92" s="12"/>
      <c r="AB92" s="12"/>
      <c r="AC92" s="39"/>
      <c r="AD92" s="12"/>
      <c r="AE92" s="32">
        <f>if(J92&lt;4,"X","")</f>
      </c>
      <c r="AF92" s="32">
        <f>if(countblank(N92:P92)&lt;=1,"X","")</f>
      </c>
      <c r="AG92" s="32">
        <f>$H92</f>
      </c>
      <c r="AH92" s="32">
        <f>if($R92 &gt; 0, "X", "")</f>
      </c>
      <c r="AI92" s="32">
        <f>if(and(sum(Q92:W92) = 3, ISBLANK($X92)), "X", "")</f>
      </c>
      <c r="AJ92" s="32">
        <f>if(or($K92="ground", $K92="wild"), "X", "")</f>
      </c>
      <c r="AK92" s="32">
        <f>$G92</f>
      </c>
      <c r="AL92" s="32">
        <f>if($S92 &gt; 0, "X", "")</f>
      </c>
      <c r="AM92" s="32">
        <f>if(and($Q92 &gt; 0, isblank($W92), isblank($R92), isblank($T92), isblank($S92), isblank($U92)), "X", "")</f>
      </c>
      <c r="AN92" s="32">
        <f>if(and(not(isblank($N92)), isblank($O92), isblank($P92)), "X", "")</f>
      </c>
      <c r="AO92" s="32">
        <f>if(M92&gt;65,"X","")</f>
      </c>
      <c r="AP92" s="32">
        <f>if(or($K92="cavity", $K92="wild"), "X", "")</f>
      </c>
      <c r="AQ92" s="32">
        <f>if($W92 &gt; 0, "X", "")</f>
      </c>
      <c r="AR92" s="32">
        <f>if(M92&lt;=30,"X","")</f>
      </c>
      <c r="AS92" s="32">
        <f>if(or($K92="platform", $K92="wild"), "X", "")</f>
      </c>
      <c r="AT92" s="32">
        <f>if(and(not(isblank($O92)), isblank($P92), isblank($N92)), "X", "")</f>
      </c>
      <c r="AU92" s="32">
        <f>if($U92 &gt; 0, "X", "")</f>
      </c>
      <c r="AV92" s="32">
        <f>if($T92 &gt; 0, "X", "")</f>
      </c>
      <c r="AW92" s="32">
        <f>if(and(not(isblank($P92)), isblank($N92), isblank($O92)), "X", "")</f>
      </c>
      <c r="AX92" s="32">
        <f>if(or($K92="bowl", $K92="wild"), "X", "")</f>
      </c>
    </row>
    <row x14ac:dyDescent="0.25" r="93" customHeight="1" ht="18.75">
      <c r="A93" s="25" t="s">
        <v>849</v>
      </c>
      <c r="B93" s="25" t="s">
        <v>850</v>
      </c>
      <c r="C93" s="12" t="s">
        <v>685</v>
      </c>
      <c r="D93" s="12" t="s">
        <v>173</v>
      </c>
      <c r="E93" s="25" t="s">
        <v>178</v>
      </c>
      <c r="F93" s="25" t="s">
        <v>766</v>
      </c>
      <c r="G93" s="12"/>
      <c r="H93" s="12"/>
      <c r="I93" s="12"/>
      <c r="J93" s="14">
        <v>5</v>
      </c>
      <c r="K93" s="12" t="s">
        <v>203</v>
      </c>
      <c r="L93" s="14">
        <v>2</v>
      </c>
      <c r="M93" s="14">
        <v>61</v>
      </c>
      <c r="N93" s="12"/>
      <c r="O93" s="12"/>
      <c r="P93" s="12" t="s">
        <v>15</v>
      </c>
      <c r="Q93" s="14"/>
      <c r="R93" s="14"/>
      <c r="S93" s="14">
        <v>1</v>
      </c>
      <c r="T93" s="14"/>
      <c r="U93" s="14"/>
      <c r="V93" s="14"/>
      <c r="W93" s="14"/>
      <c r="X93" s="26"/>
      <c r="Y93" s="12"/>
      <c r="Z93" s="33">
        <f>if(ISBLANK($X93), sum(Q93:W93), 1)</f>
      </c>
      <c r="AA93" s="12"/>
      <c r="AB93" s="12"/>
      <c r="AC93" s="39" t="s">
        <v>15</v>
      </c>
      <c r="AD93" s="12"/>
      <c r="AE93" s="32">
        <f>if(J93&lt;4,"X","")</f>
      </c>
      <c r="AF93" s="32">
        <f>if(countblank(N93:P93)&lt;=1,"X","")</f>
      </c>
      <c r="AG93" s="32">
        <f>$H93</f>
      </c>
      <c r="AH93" s="32">
        <f>if($R93 &gt; 0, "X", "")</f>
      </c>
      <c r="AI93" s="32">
        <f>if(and(sum(Q93:W93) = 3, ISBLANK($X93)), "X", "")</f>
      </c>
      <c r="AJ93" s="32">
        <f>if(or($K93="ground", $K93="wild"), "X", "")</f>
      </c>
      <c r="AK93" s="32">
        <f>$G93</f>
      </c>
      <c r="AL93" s="32">
        <f>if($S93 &gt; 0, "X", "")</f>
      </c>
      <c r="AM93" s="32">
        <f>if(and($Q93 &gt; 0, isblank($W93), isblank($R93), isblank($T93), isblank($S93), isblank($U93)), "X", "")</f>
      </c>
      <c r="AN93" s="32">
        <f>if(and(not(isblank($N93)), isblank($O93), isblank($P93)), "X", "")</f>
      </c>
      <c r="AO93" s="32">
        <f>if(M93&gt;65,"X","")</f>
      </c>
      <c r="AP93" s="32">
        <f>if(or($K93="cavity", $K93="wild"), "X", "")</f>
      </c>
      <c r="AQ93" s="32">
        <f>if($W93 &gt; 0, "X", "")</f>
      </c>
      <c r="AR93" s="32">
        <f>if(M93&lt;=30,"X","")</f>
      </c>
      <c r="AS93" s="32">
        <f>if(or($K93="platform", $K93="wild"), "X", "")</f>
      </c>
      <c r="AT93" s="32">
        <f>if(and(not(isblank($O93)), isblank($P93), isblank($N93)), "X", "")</f>
      </c>
      <c r="AU93" s="32">
        <f>if($U93 &gt; 0, "X", "")</f>
      </c>
      <c r="AV93" s="32">
        <f>if($T93 &gt; 0, "X", "")</f>
      </c>
      <c r="AW93" s="32">
        <f>if(and(not(isblank($P93)), isblank($N93), isblank($O93)), "X", "")</f>
      </c>
      <c r="AX93" s="32">
        <f>if(or($K93="bowl", $K93="wild"), "X", "")</f>
      </c>
    </row>
    <row x14ac:dyDescent="0.25" r="94" customHeight="1" ht="18.75">
      <c r="A94" s="25" t="s">
        <v>851</v>
      </c>
      <c r="B94" s="25" t="s">
        <v>852</v>
      </c>
      <c r="C94" s="12" t="s">
        <v>685</v>
      </c>
      <c r="D94" s="12" t="s">
        <v>173</v>
      </c>
      <c r="E94" s="25" t="s">
        <v>686</v>
      </c>
      <c r="F94" s="25" t="s">
        <v>687</v>
      </c>
      <c r="G94" s="12"/>
      <c r="H94" s="12"/>
      <c r="I94" s="12"/>
      <c r="J94" s="14">
        <v>5</v>
      </c>
      <c r="K94" s="12" t="s">
        <v>166</v>
      </c>
      <c r="L94" s="14">
        <v>2</v>
      </c>
      <c r="M94" s="14">
        <v>61</v>
      </c>
      <c r="N94" s="12" t="s">
        <v>15</v>
      </c>
      <c r="O94" s="12"/>
      <c r="P94" s="12"/>
      <c r="Q94" s="14"/>
      <c r="R94" s="14">
        <v>2</v>
      </c>
      <c r="S94" s="14"/>
      <c r="T94" s="14"/>
      <c r="U94" s="14"/>
      <c r="V94" s="14"/>
      <c r="W94" s="14">
        <v>1</v>
      </c>
      <c r="X94" s="26"/>
      <c r="Y94" s="12"/>
      <c r="Z94" s="33">
        <f>if(ISBLANK($X94), sum(Q94:W94), 1)</f>
      </c>
      <c r="AA94" s="12"/>
      <c r="AB94" s="12"/>
      <c r="AC94" s="39" t="s">
        <v>15</v>
      </c>
      <c r="AD94" s="12"/>
      <c r="AE94" s="32">
        <f>if(J94&lt;4,"X","")</f>
      </c>
      <c r="AF94" s="32">
        <f>if(countblank(N94:P94)&lt;=1,"X","")</f>
      </c>
      <c r="AG94" s="32">
        <f>$H94</f>
      </c>
      <c r="AH94" s="32">
        <f>if($R94 &gt; 0, "X", "")</f>
      </c>
      <c r="AI94" s="32">
        <f>if(and(sum(Q94:W94) = 3, ISBLANK($X94)), "X", "")</f>
      </c>
      <c r="AJ94" s="32">
        <f>if(or($K94="ground", $K94="wild"), "X", "")</f>
      </c>
      <c r="AK94" s="32">
        <f>$G94</f>
      </c>
      <c r="AL94" s="32">
        <f>if($S94 &gt; 0, "X", "")</f>
      </c>
      <c r="AM94" s="32">
        <f>if(and($Q94 &gt; 0, isblank($W94), isblank($R94), isblank($T94), isblank($S94), isblank($U94)), "X", "")</f>
      </c>
      <c r="AN94" s="32">
        <f>if(and(not(isblank($N94)), isblank($O94), isblank($P94)), "X", "")</f>
      </c>
      <c r="AO94" s="32">
        <f>if(M94&gt;65,"X","")</f>
      </c>
      <c r="AP94" s="32">
        <f>if(or($K94="cavity", $K94="wild"), "X", "")</f>
      </c>
      <c r="AQ94" s="32">
        <f>if($W94 &gt; 0, "X", "")</f>
      </c>
      <c r="AR94" s="32">
        <f>if(M94&lt;=30,"X","")</f>
      </c>
      <c r="AS94" s="32">
        <f>if(or($K94="platform", $K94="wild"), "X", "")</f>
      </c>
      <c r="AT94" s="32">
        <f>if(and(not(isblank($O94)), isblank($P94), isblank($N94)), "X", "")</f>
      </c>
      <c r="AU94" s="32">
        <f>if($U94 &gt; 0, "X", "")</f>
      </c>
      <c r="AV94" s="32">
        <f>if($T94 &gt; 0, "X", "")</f>
      </c>
      <c r="AW94" s="32">
        <f>if(and(not(isblank($P94)), isblank($N94), isblank($O94)), "X", "")</f>
      </c>
      <c r="AX94" s="32">
        <f>if(or($K94="bowl", $K94="wild"), "X", "")</f>
      </c>
    </row>
    <row x14ac:dyDescent="0.25" r="95" customHeight="1" ht="18.75">
      <c r="A95" s="24" t="s">
        <v>495</v>
      </c>
      <c r="B95" s="24" t="s">
        <v>496</v>
      </c>
      <c r="C95" s="12" t="s">
        <v>93</v>
      </c>
      <c r="D95" s="12" t="s">
        <v>173</v>
      </c>
      <c r="E95" s="25" t="s">
        <v>182</v>
      </c>
      <c r="F95" s="25" t="s">
        <v>497</v>
      </c>
      <c r="G95" s="12"/>
      <c r="H95" s="12"/>
      <c r="I95" s="12"/>
      <c r="J95" s="14">
        <v>2</v>
      </c>
      <c r="K95" s="12" t="s">
        <v>188</v>
      </c>
      <c r="L95" s="14">
        <v>6</v>
      </c>
      <c r="M95" s="14">
        <v>16</v>
      </c>
      <c r="N95" s="12" t="s">
        <v>15</v>
      </c>
      <c r="O95" s="12"/>
      <c r="P95" s="12"/>
      <c r="Q95" s="14">
        <v>1</v>
      </c>
      <c r="R95" s="14">
        <v>1</v>
      </c>
      <c r="S95" s="14"/>
      <c r="T95" s="14"/>
      <c r="U95" s="14"/>
      <c r="V95" s="14"/>
      <c r="W95" s="14"/>
      <c r="X95" s="26"/>
      <c r="Y95" s="12"/>
      <c r="Z95" s="33">
        <f>if(ISBLANK($X95), sum(Q95:W95), 1)</f>
      </c>
      <c r="AA95" s="12"/>
      <c r="AB95" s="12"/>
      <c r="AC95" s="39"/>
      <c r="AD95" s="12" t="s">
        <v>15</v>
      </c>
      <c r="AE95" s="32">
        <f>if(J95&lt;4,"X","")</f>
      </c>
      <c r="AF95" s="32">
        <f>if(countblank(N95:P95)&lt;=1,"X","")</f>
      </c>
      <c r="AG95" s="32">
        <f>$H95</f>
      </c>
      <c r="AH95" s="32">
        <f>if($R95 &gt; 0, "X", "")</f>
      </c>
      <c r="AI95" s="32">
        <f>if(and(sum(Q95:W95) = 3, ISBLANK($X95)), "X", "")</f>
      </c>
      <c r="AJ95" s="32">
        <f>if(or($K95="ground", $K95="wild"), "X", "")</f>
      </c>
      <c r="AK95" s="32">
        <f>$G95</f>
      </c>
      <c r="AL95" s="32">
        <f>if($S95 &gt; 0, "X", "")</f>
      </c>
      <c r="AM95" s="32">
        <f>if(and($Q95 &gt; 0, isblank($W95), isblank($R95), isblank($T95), isblank($S95), isblank($U95)), "X", "")</f>
      </c>
      <c r="AN95" s="32">
        <f>if(and(not(isblank($N95)), isblank($O95), isblank($P95)), "X", "")</f>
      </c>
      <c r="AO95" s="32">
        <f>if(M95&gt;65,"X","")</f>
      </c>
      <c r="AP95" s="32">
        <f>if(or($K95="cavity", $K95="wild"), "X", "")</f>
      </c>
      <c r="AQ95" s="32">
        <f>if($W95 &gt; 0, "X", "")</f>
      </c>
      <c r="AR95" s="32">
        <f>if(M95&lt;=30,"X","")</f>
      </c>
      <c r="AS95" s="32">
        <f>if(or($K95="platform", $K95="wild"), "X", "")</f>
      </c>
      <c r="AT95" s="32">
        <f>if(and(not(isblank($O95)), isblank($P95), isblank($N95)), "X", "")</f>
      </c>
      <c r="AU95" s="32">
        <f>if($U95 &gt; 0, "X", "")</f>
      </c>
      <c r="AV95" s="32">
        <f>if($T95 &gt; 0, "X", "")</f>
      </c>
      <c r="AW95" s="32">
        <f>if(and(not(isblank($P95)), isblank($N95), isblank($O95)), "X", "")</f>
      </c>
      <c r="AX95" s="32">
        <f>if(or($K95="bowl", $K95="wild"), "X", "")</f>
      </c>
    </row>
    <row x14ac:dyDescent="0.25" r="96" customHeight="1" ht="18.75">
      <c r="A96" s="24" t="s">
        <v>226</v>
      </c>
      <c r="B96" s="1" t="s">
        <v>227</v>
      </c>
      <c r="C96" s="12" t="s">
        <v>116</v>
      </c>
      <c r="D96" s="12" t="s">
        <v>173</v>
      </c>
      <c r="E96" s="25" t="s">
        <v>221</v>
      </c>
      <c r="F96" s="25" t="s">
        <v>228</v>
      </c>
      <c r="G96" s="12"/>
      <c r="H96" s="12" t="s">
        <v>15</v>
      </c>
      <c r="I96" s="12"/>
      <c r="J96" s="14">
        <v>2</v>
      </c>
      <c r="K96" s="12" t="s">
        <v>188</v>
      </c>
      <c r="L96" s="14">
        <v>5</v>
      </c>
      <c r="M96" s="14">
        <v>32</v>
      </c>
      <c r="N96" s="12" t="s">
        <v>15</v>
      </c>
      <c r="O96" s="12" t="s">
        <v>15</v>
      </c>
      <c r="P96" s="12" t="s">
        <v>15</v>
      </c>
      <c r="Q96" s="14"/>
      <c r="R96" s="14">
        <v>1</v>
      </c>
      <c r="S96" s="14"/>
      <c r="T96" s="14"/>
      <c r="U96" s="14"/>
      <c r="V96" s="14"/>
      <c r="W96" s="14"/>
      <c r="X96" s="26"/>
      <c r="Y96" s="12"/>
      <c r="Z96" s="33"/>
      <c r="AA96" s="12"/>
      <c r="AB96" s="12"/>
      <c r="AC96" s="39"/>
      <c r="AD96" s="12"/>
      <c r="AE96" s="32">
        <f>if(J96&lt;4,"X","")</f>
      </c>
      <c r="AF96" s="32">
        <f>if(countblank(N96:P96)&lt;=1,"X","")</f>
      </c>
      <c r="AG96" s="32">
        <f>$H96</f>
      </c>
      <c r="AH96" s="32">
        <f>if($R96 &gt; 0, "X", "")</f>
      </c>
      <c r="AI96" s="32">
        <f>if(and(sum(Q96:W96) = 3, ISBLANK($X96)), "X", "")</f>
      </c>
      <c r="AJ96" s="32">
        <f>if(or($K96="ground", $K96="wild"), "X", "")</f>
      </c>
      <c r="AK96" s="32">
        <f>$G96</f>
      </c>
      <c r="AL96" s="32">
        <f>if($S96 &gt; 0, "X", "")</f>
      </c>
      <c r="AM96" s="32">
        <f>if(and($Q96 &gt; 0, isblank($W96), isblank($R96), isblank($T96), isblank($S96), isblank($U96)), "X", "")</f>
      </c>
      <c r="AN96" s="32">
        <f>if(and(not(isblank($N96)), isblank($O96), isblank($P96)), "X", "")</f>
      </c>
      <c r="AO96" s="32">
        <f>if(M96&gt;65,"X","")</f>
      </c>
      <c r="AP96" s="32">
        <f>if(or($K96="cavity", $K96="wild"), "X", "")</f>
      </c>
      <c r="AQ96" s="32">
        <f>if($W96 &gt; 0, "X", "")</f>
      </c>
      <c r="AR96" s="32">
        <f>if(M96&lt;=30,"X","")</f>
      </c>
      <c r="AS96" s="32">
        <f>if(or($K96="platform", $K96="wild"), "X", "")</f>
      </c>
      <c r="AT96" s="32">
        <f>if(and(not(isblank($O96)), isblank($P96), isblank($N96)), "X", "")</f>
      </c>
      <c r="AU96" s="32">
        <f>if($U96 &gt; 0, "X", "")</f>
      </c>
      <c r="AV96" s="32">
        <f>if($T96 &gt; 0, "X", "")</f>
      </c>
      <c r="AW96" s="32">
        <f>if(and(not(isblank($P96)), isblank($N96), isblank($O96)), "X", "")</f>
      </c>
      <c r="AX96" s="32">
        <f>if(or($K96="bowl", $K96="wild"), "X", "")</f>
      </c>
    </row>
    <row x14ac:dyDescent="0.25" r="97" customHeight="1" ht="18.75">
      <c r="A97" s="24" t="s">
        <v>498</v>
      </c>
      <c r="B97" s="24" t="s">
        <v>499</v>
      </c>
      <c r="C97" s="12" t="s">
        <v>93</v>
      </c>
      <c r="D97" s="12" t="s">
        <v>160</v>
      </c>
      <c r="E97" s="25" t="s">
        <v>198</v>
      </c>
      <c r="F97" s="25" t="s">
        <v>500</v>
      </c>
      <c r="G97" s="12"/>
      <c r="H97" s="12"/>
      <c r="I97" s="12"/>
      <c r="J97" s="14">
        <v>4</v>
      </c>
      <c r="K97" s="12" t="s">
        <v>195</v>
      </c>
      <c r="L97" s="14">
        <v>5</v>
      </c>
      <c r="M97" s="14">
        <v>36</v>
      </c>
      <c r="N97" s="12" t="s">
        <v>15</v>
      </c>
      <c r="O97" s="12"/>
      <c r="P97" s="12"/>
      <c r="Q97" s="14">
        <v>1</v>
      </c>
      <c r="R97" s="14"/>
      <c r="S97" s="14"/>
      <c r="T97" s="14">
        <v>2</v>
      </c>
      <c r="U97" s="14"/>
      <c r="V97" s="14"/>
      <c r="W97" s="14"/>
      <c r="X97" s="26"/>
      <c r="Y97" s="12"/>
      <c r="Z97" s="33">
        <f>if(ISBLANK($X97), sum(Q97:W97), 1)</f>
      </c>
      <c r="AA97" s="12"/>
      <c r="AB97" s="12"/>
      <c r="AC97" s="39"/>
      <c r="AD97" s="12" t="s">
        <v>15</v>
      </c>
      <c r="AE97" s="32">
        <f>if(J97&lt;4,"X","")</f>
      </c>
      <c r="AF97" s="32">
        <f>if(countblank(N97:P97)&lt;=1,"X","")</f>
      </c>
      <c r="AG97" s="32">
        <f>$H97</f>
      </c>
      <c r="AH97" s="32">
        <f>if($R97 &gt; 0, "X", "")</f>
      </c>
      <c r="AI97" s="32">
        <f>if(and(sum(Q97:W97) = 3, ISBLANK($X97)), "X", "")</f>
      </c>
      <c r="AJ97" s="32">
        <f>if(or($K97="ground", $K97="wild"), "X", "")</f>
      </c>
      <c r="AK97" s="32">
        <f>$G97</f>
      </c>
      <c r="AL97" s="32">
        <f>if($S97 &gt; 0, "X", "")</f>
      </c>
      <c r="AM97" s="32">
        <f>if(and($Q97 &gt; 0, isblank($W97), isblank($R97), isblank($T97), isblank($S97), isblank($U97)), "X", "")</f>
      </c>
      <c r="AN97" s="32">
        <f>if(and(not(isblank($N97)), isblank($O97), isblank($P97)), "X", "")</f>
      </c>
      <c r="AO97" s="32">
        <f>if(M97&gt;65,"X","")</f>
      </c>
      <c r="AP97" s="32">
        <f>if(or($K97="cavity", $K97="wild"), "X", "")</f>
      </c>
      <c r="AQ97" s="32">
        <f>if($W97 &gt; 0, "X", "")</f>
      </c>
      <c r="AR97" s="32">
        <f>if(M97&lt;=30,"X","")</f>
      </c>
      <c r="AS97" s="32">
        <f>if(or($K97="platform", $K97="wild"), "X", "")</f>
      </c>
      <c r="AT97" s="32">
        <f>if(and(not(isblank($O97)), isblank($P97), isblank($N97)), "X", "")</f>
      </c>
      <c r="AU97" s="32">
        <f>if($U97 &gt; 0, "X", "")</f>
      </c>
      <c r="AV97" s="32">
        <f>if($T97 &gt; 0, "X", "")</f>
      </c>
      <c r="AW97" s="32">
        <f>if(and(not(isblank($P97)), isblank($N97), isblank($O97)), "X", "")</f>
      </c>
      <c r="AX97" s="32">
        <f>if(or($K97="bowl", $K97="wild"), "X", "")</f>
      </c>
    </row>
    <row x14ac:dyDescent="0.25" r="98" customHeight="1" ht="18.75">
      <c r="A98" s="24" t="s">
        <v>501</v>
      </c>
      <c r="B98" s="24" t="s">
        <v>502</v>
      </c>
      <c r="C98" s="12" t="s">
        <v>93</v>
      </c>
      <c r="D98" s="12" t="s">
        <v>160</v>
      </c>
      <c r="E98" s="25" t="s">
        <v>250</v>
      </c>
      <c r="F98" s="25" t="s">
        <v>503</v>
      </c>
      <c r="G98" s="12" t="s">
        <v>15</v>
      </c>
      <c r="H98" s="12"/>
      <c r="I98" s="12"/>
      <c r="J98" s="14">
        <v>4</v>
      </c>
      <c r="K98" s="12" t="s">
        <v>166</v>
      </c>
      <c r="L98" s="14">
        <v>2</v>
      </c>
      <c r="M98" s="14">
        <v>123</v>
      </c>
      <c r="N98" s="12" t="s">
        <v>15</v>
      </c>
      <c r="O98" s="12" t="s">
        <v>15</v>
      </c>
      <c r="P98" s="12" t="s">
        <v>15</v>
      </c>
      <c r="Q98" s="14"/>
      <c r="R98" s="14"/>
      <c r="S98" s="14"/>
      <c r="T98" s="14"/>
      <c r="U98" s="14">
        <v>1</v>
      </c>
      <c r="V98" s="14"/>
      <c r="W98" s="14"/>
      <c r="X98" s="26"/>
      <c r="Y98" s="12" t="s">
        <v>15</v>
      </c>
      <c r="Z98" s="33">
        <f>if(ISBLANK($X98), sum(Q98:W98), 1)</f>
      </c>
      <c r="AA98" s="12"/>
      <c r="AB98" s="12"/>
      <c r="AC98" s="39"/>
      <c r="AD98" s="12"/>
      <c r="AE98" s="32">
        <f>if(J98&lt;4,"X","")</f>
      </c>
      <c r="AF98" s="32">
        <f>if(countblank(N98:P98)&lt;=1,"X","")</f>
      </c>
      <c r="AG98" s="32">
        <f>$H98</f>
      </c>
      <c r="AH98" s="32">
        <f>if($R98 &gt; 0, "X", "")</f>
      </c>
      <c r="AI98" s="32">
        <f>if(and(sum(Q98:W98) = 3, ISBLANK($X98)), "X", "")</f>
      </c>
      <c r="AJ98" s="32">
        <f>if(or($K98="ground", $K98="wild"), "X", "")</f>
      </c>
      <c r="AK98" s="32">
        <f>$G98</f>
      </c>
      <c r="AL98" s="32">
        <f>if($S98 &gt; 0, "X", "")</f>
      </c>
      <c r="AM98" s="32">
        <f>if(and($Q98 &gt; 0, isblank($W98), isblank($R98), isblank($T98), isblank($S98), isblank($U98)), "X", "")</f>
      </c>
      <c r="AN98" s="32">
        <f>if(and(not(isblank($N98)), isblank($O98), isblank($P98)), "X", "")</f>
      </c>
      <c r="AO98" s="32">
        <f>if(M98&gt;65,"X","")</f>
      </c>
      <c r="AP98" s="32">
        <f>if(or($K98="cavity", $K98="wild"), "X", "")</f>
      </c>
      <c r="AQ98" s="32">
        <f>if($W98 &gt; 0, "X", "")</f>
      </c>
      <c r="AR98" s="32">
        <f>if(M98&lt;=30,"X","")</f>
      </c>
      <c r="AS98" s="32">
        <f>if(or($K98="platform", $K98="wild"), "X", "")</f>
      </c>
      <c r="AT98" s="32">
        <f>if(and(not(isblank($O98)), isblank($P98), isblank($N98)), "X", "")</f>
      </c>
      <c r="AU98" s="32">
        <f>if($U98 &gt; 0, "X", "")</f>
      </c>
      <c r="AV98" s="32">
        <f>if($T98 &gt; 0, "X", "")</f>
      </c>
      <c r="AW98" s="32">
        <f>if(and(not(isblank($P98)), isblank($N98), isblank($O98)), "X", "")</f>
      </c>
      <c r="AX98" s="32">
        <f>if(or($K98="bowl", $K98="wild"), "X", "")</f>
      </c>
    </row>
    <row x14ac:dyDescent="0.25" r="99" customHeight="1" ht="18.75">
      <c r="A99" s="24" t="s">
        <v>504</v>
      </c>
      <c r="B99" s="24" t="s">
        <v>505</v>
      </c>
      <c r="C99" s="12" t="s">
        <v>93</v>
      </c>
      <c r="D99" s="12" t="s">
        <v>173</v>
      </c>
      <c r="E99" s="25" t="s">
        <v>137</v>
      </c>
      <c r="F99" s="25" t="s">
        <v>506</v>
      </c>
      <c r="G99" s="12"/>
      <c r="H99" s="12" t="s">
        <v>15</v>
      </c>
      <c r="I99" s="12"/>
      <c r="J99" s="14">
        <v>4</v>
      </c>
      <c r="K99" s="12" t="s">
        <v>195</v>
      </c>
      <c r="L99" s="14">
        <v>2</v>
      </c>
      <c r="M99" s="14">
        <v>23</v>
      </c>
      <c r="N99" s="12" t="s">
        <v>15</v>
      </c>
      <c r="O99" s="12" t="s">
        <v>15</v>
      </c>
      <c r="P99" s="12"/>
      <c r="Q99" s="14">
        <v>1</v>
      </c>
      <c r="R99" s="14">
        <v>1</v>
      </c>
      <c r="S99" s="14"/>
      <c r="T99" s="14"/>
      <c r="U99" s="14"/>
      <c r="V99" s="14"/>
      <c r="W99" s="14"/>
      <c r="X99" s="26" t="s">
        <v>15</v>
      </c>
      <c r="Y99" s="12"/>
      <c r="Z99" s="33">
        <f>if(ISBLANK($X99), sum(Q99:W99), 1)</f>
      </c>
      <c r="AA99" s="12"/>
      <c r="AB99" s="12"/>
      <c r="AC99" s="39"/>
      <c r="AD99" s="12"/>
      <c r="AE99" s="32">
        <f>if(J99&lt;4,"X","")</f>
      </c>
      <c r="AF99" s="32">
        <f>if(countblank(N99:P99)&lt;=1,"X","")</f>
      </c>
      <c r="AG99" s="32">
        <f>$H99</f>
      </c>
      <c r="AH99" s="32">
        <f>if($R99 &gt; 0, "X", "")</f>
      </c>
      <c r="AI99" s="32">
        <f>if(and(sum(Q99:W99) = 3, ISBLANK($X99)), "X", "")</f>
      </c>
      <c r="AJ99" s="32">
        <f>if(or($K99="ground", $K99="wild"), "X", "")</f>
      </c>
      <c r="AK99" s="32">
        <f>$G99</f>
      </c>
      <c r="AL99" s="32">
        <f>if($S99 &gt; 0, "X", "")</f>
      </c>
      <c r="AM99" s="32">
        <f>if(and($Q99 &gt; 0, isblank($W99), isblank($R99), isblank($T99), isblank($S99), isblank($U99)), "X", "")</f>
      </c>
      <c r="AN99" s="32">
        <f>if(and(not(isblank($N99)), isblank($O99), isblank($P99)), "X", "")</f>
      </c>
      <c r="AO99" s="32">
        <f>if(M99&gt;65,"X","")</f>
      </c>
      <c r="AP99" s="32">
        <f>if(or($K99="cavity", $K99="wild"), "X", "")</f>
      </c>
      <c r="AQ99" s="32">
        <f>if($W99 &gt; 0, "X", "")</f>
      </c>
      <c r="AR99" s="32">
        <f>if(M99&lt;=30,"X","")</f>
      </c>
      <c r="AS99" s="32">
        <f>if(or($K99="platform", $K99="wild"), "X", "")</f>
      </c>
      <c r="AT99" s="32">
        <f>if(and(not(isblank($O99)), isblank($P99), isblank($N99)), "X", "")</f>
      </c>
      <c r="AU99" s="32">
        <f>if($U99 &gt; 0, "X", "")</f>
      </c>
      <c r="AV99" s="32">
        <f>if($T99 &gt; 0, "X", "")</f>
      </c>
      <c r="AW99" s="32">
        <f>if(and(not(isblank($P99)), isblank($N99), isblank($O99)), "X", "")</f>
      </c>
      <c r="AX99" s="32">
        <f>if(or($K99="bowl", $K99="wild"), "X", "")</f>
      </c>
    </row>
    <row x14ac:dyDescent="0.25" r="100" customHeight="1" ht="18.75">
      <c r="A100" s="24" t="s">
        <v>507</v>
      </c>
      <c r="B100" s="24" t="s">
        <v>508</v>
      </c>
      <c r="C100" s="12" t="s">
        <v>93</v>
      </c>
      <c r="D100" s="12" t="s">
        <v>173</v>
      </c>
      <c r="E100" s="25" t="s">
        <v>137</v>
      </c>
      <c r="F100" s="25" t="s">
        <v>506</v>
      </c>
      <c r="G100" s="12"/>
      <c r="H100" s="12" t="s">
        <v>15</v>
      </c>
      <c r="I100" s="12"/>
      <c r="J100" s="14">
        <v>3</v>
      </c>
      <c r="K100" s="12" t="s">
        <v>162</v>
      </c>
      <c r="L100" s="14">
        <v>3</v>
      </c>
      <c r="M100" s="14">
        <v>20</v>
      </c>
      <c r="N100" s="12" t="s">
        <v>15</v>
      </c>
      <c r="O100" s="12"/>
      <c r="P100" s="12" t="s">
        <v>15</v>
      </c>
      <c r="Q100" s="14">
        <v>1</v>
      </c>
      <c r="R100" s="14">
        <v>1</v>
      </c>
      <c r="S100" s="14"/>
      <c r="T100" s="14">
        <v>1</v>
      </c>
      <c r="U100" s="14"/>
      <c r="V100" s="14"/>
      <c r="W100" s="14"/>
      <c r="X100" s="26" t="s">
        <v>15</v>
      </c>
      <c r="Y100" s="12"/>
      <c r="Z100" s="33">
        <f>if(ISBLANK($X100), sum(Q100:W100), 1)</f>
      </c>
      <c r="AA100" s="12"/>
      <c r="AB100" s="12"/>
      <c r="AC100" s="39"/>
      <c r="AD100" s="12"/>
      <c r="AE100" s="32">
        <f>if(J100&lt;4,"X","")</f>
      </c>
      <c r="AF100" s="32">
        <f>if(countblank(N100:P100)&lt;=1,"X","")</f>
      </c>
      <c r="AG100" s="32">
        <f>$H100</f>
      </c>
      <c r="AH100" s="32">
        <f>if($R100 &gt; 0, "X", "")</f>
      </c>
      <c r="AI100" s="32">
        <f>if(and(sum(Q100:W100) = 3, ISBLANK($X100)), "X", "")</f>
      </c>
      <c r="AJ100" s="32">
        <f>if(or($K100="ground", $K100="wild"), "X", "")</f>
      </c>
      <c r="AK100" s="32">
        <f>$G100</f>
      </c>
      <c r="AL100" s="32">
        <f>if($S100 &gt; 0, "X", "")</f>
      </c>
      <c r="AM100" s="32">
        <f>if(and($Q100 &gt; 0, isblank($W100), isblank($R100), isblank($T100), isblank($S100), isblank($U100)), "X", "")</f>
      </c>
      <c r="AN100" s="32">
        <f>if(and(not(isblank($N100)), isblank($O100), isblank($P100)), "X", "")</f>
      </c>
      <c r="AO100" s="32">
        <f>if(M100&gt;65,"X","")</f>
      </c>
      <c r="AP100" s="32">
        <f>if(or($K100="cavity", $K100="wild"), "X", "")</f>
      </c>
      <c r="AQ100" s="32">
        <f>if($W100 &gt; 0, "X", "")</f>
      </c>
      <c r="AR100" s="32">
        <f>if(M100&lt;=30,"X","")</f>
      </c>
      <c r="AS100" s="32">
        <f>if(or($K100="platform", $K100="wild"), "X", "")</f>
      </c>
      <c r="AT100" s="32">
        <f>if(and(not(isblank($O100)), isblank($P100), isblank($N100)), "X", "")</f>
      </c>
      <c r="AU100" s="32">
        <f>if($U100 &gt; 0, "X", "")</f>
      </c>
      <c r="AV100" s="32">
        <f>if($T100 &gt; 0, "X", "")</f>
      </c>
      <c r="AW100" s="32">
        <f>if(and(not(isblank($P100)), isblank($N100), isblank($O100)), "X", "")</f>
      </c>
      <c r="AX100" s="32">
        <f>if(or($K100="bowl", $K100="wild"), "X", "")</f>
      </c>
    </row>
    <row x14ac:dyDescent="0.25" r="101" customHeight="1" ht="18.75">
      <c r="A101" s="24" t="s">
        <v>509</v>
      </c>
      <c r="B101" s="24" t="s">
        <v>510</v>
      </c>
      <c r="C101" s="12" t="s">
        <v>93</v>
      </c>
      <c r="D101" s="12" t="s">
        <v>186</v>
      </c>
      <c r="E101" s="25" t="s">
        <v>174</v>
      </c>
      <c r="F101" s="25" t="s">
        <v>511</v>
      </c>
      <c r="G101" s="12"/>
      <c r="H101" s="12"/>
      <c r="I101" s="12"/>
      <c r="J101" s="14">
        <v>4</v>
      </c>
      <c r="K101" s="12"/>
      <c r="L101" s="14">
        <v>0</v>
      </c>
      <c r="M101" s="14">
        <v>57</v>
      </c>
      <c r="N101" s="12" t="s">
        <v>15</v>
      </c>
      <c r="O101" s="12" t="s">
        <v>15</v>
      </c>
      <c r="P101" s="12"/>
      <c r="Q101" s="14">
        <v>2</v>
      </c>
      <c r="R101" s="14"/>
      <c r="S101" s="14"/>
      <c r="T101" s="14"/>
      <c r="U101" s="14"/>
      <c r="V101" s="14"/>
      <c r="W101" s="14"/>
      <c r="X101" s="26"/>
      <c r="Y101" s="12"/>
      <c r="Z101" s="33">
        <f>if(ISBLANK($X101), sum(Q101:W101), 1)</f>
      </c>
      <c r="AA101" s="12"/>
      <c r="AB101" s="12"/>
      <c r="AC101" s="39"/>
      <c r="AD101" s="12"/>
      <c r="AE101" s="32">
        <f>if(J101&lt;4,"X","")</f>
      </c>
      <c r="AF101" s="32">
        <f>if(countblank(N101:P101)&lt;=1,"X","")</f>
      </c>
      <c r="AG101" s="32">
        <f>$H101</f>
      </c>
      <c r="AH101" s="32">
        <f>if($R101 &gt; 0, "X", "")</f>
      </c>
      <c r="AI101" s="32">
        <f>if(and(sum(Q101:W101) = 3, ISBLANK($X101)), "X", "")</f>
      </c>
      <c r="AJ101" s="32">
        <f>if(or($K101="ground", $K101="wild"), "X", "")</f>
      </c>
      <c r="AK101" s="32">
        <f>$G101</f>
      </c>
      <c r="AL101" s="32">
        <f>if($S101 &gt; 0, "X", "")</f>
      </c>
      <c r="AM101" s="32">
        <f>if(and($Q101 &gt; 0, isblank($W101), isblank($R101), isblank($T101), isblank($S101), isblank($U101)), "X", "")</f>
      </c>
      <c r="AN101" s="32">
        <f>if(and(not(isblank($N101)), isblank($O101), isblank($P101)), "X", "")</f>
      </c>
      <c r="AO101" s="32">
        <f>if(M101&gt;65,"X","")</f>
      </c>
      <c r="AP101" s="32">
        <f>if(or($K101="cavity", $K101="wild"), "X", "")</f>
      </c>
      <c r="AQ101" s="32">
        <f>if($W101 &gt; 0, "X", "")</f>
      </c>
      <c r="AR101" s="32">
        <f>if(M101&lt;=30,"X","")</f>
      </c>
      <c r="AS101" s="32">
        <f>if(or($K101="platform", $K101="wild"), "X", "")</f>
      </c>
      <c r="AT101" s="32">
        <f>if(and(not(isblank($O101)), isblank($P101), isblank($N101)), "X", "")</f>
      </c>
      <c r="AU101" s="32">
        <f>if($U101 &gt; 0, "X", "")</f>
      </c>
      <c r="AV101" s="32">
        <f>if($T101 &gt; 0, "X", "")</f>
      </c>
      <c r="AW101" s="32">
        <f>if(and(not(isblank($P101)), isblank($N101), isblank($O101)), "X", "")</f>
      </c>
      <c r="AX101" s="32">
        <f>if(or($K101="bowl", $K101="wild"), "X", "")</f>
      </c>
    </row>
    <row x14ac:dyDescent="0.25" r="102" customHeight="1" ht="18.75">
      <c r="A102" s="24" t="s">
        <v>512</v>
      </c>
      <c r="B102" s="24" t="s">
        <v>513</v>
      </c>
      <c r="C102" s="12" t="s">
        <v>93</v>
      </c>
      <c r="D102" s="12" t="s">
        <v>466</v>
      </c>
      <c r="E102" s="25" t="s">
        <v>174</v>
      </c>
      <c r="F102" s="25" t="s">
        <v>514</v>
      </c>
      <c r="G102" s="12"/>
      <c r="H102" s="12"/>
      <c r="I102" s="12"/>
      <c r="J102" s="14">
        <v>2</v>
      </c>
      <c r="K102" s="12" t="s">
        <v>188</v>
      </c>
      <c r="L102" s="14">
        <v>4</v>
      </c>
      <c r="M102" s="14">
        <v>73</v>
      </c>
      <c r="N102" s="12" t="s">
        <v>15</v>
      </c>
      <c r="O102" s="12"/>
      <c r="P102" s="12" t="s">
        <v>15</v>
      </c>
      <c r="Q102" s="14">
        <v>1</v>
      </c>
      <c r="R102" s="14"/>
      <c r="S102" s="14">
        <v>1</v>
      </c>
      <c r="T102" s="14"/>
      <c r="U102" s="14"/>
      <c r="V102" s="14"/>
      <c r="W102" s="14"/>
      <c r="X102" s="26"/>
      <c r="Y102" s="12"/>
      <c r="Z102" s="33">
        <f>if(ISBLANK($X102), sum(Q102:W102), 1)</f>
      </c>
      <c r="AA102" s="12" t="s">
        <v>15</v>
      </c>
      <c r="AB102" s="12"/>
      <c r="AC102" s="39"/>
      <c r="AD102" s="12" t="s">
        <v>15</v>
      </c>
      <c r="AE102" s="32">
        <f>if(J102&lt;4,"X","")</f>
      </c>
      <c r="AF102" s="32">
        <f>if(countblank(N102:P102)&lt;=1,"X","")</f>
      </c>
      <c r="AG102" s="32">
        <f>$H102</f>
      </c>
      <c r="AH102" s="32">
        <f>if($R102 &gt; 0, "X", "")</f>
      </c>
      <c r="AI102" s="32">
        <f>if(and(sum(Q102:W102) = 3, ISBLANK($X102)), "X", "")</f>
      </c>
      <c r="AJ102" s="32">
        <f>if(or($K102="ground", $K102="wild"), "X", "")</f>
      </c>
      <c r="AK102" s="32">
        <f>$G102</f>
      </c>
      <c r="AL102" s="32">
        <f>if($S102 &gt; 0, "X", "")</f>
      </c>
      <c r="AM102" s="32">
        <f>if(and($Q102 &gt; 0, isblank($W102), isblank($R102), isblank($T102), isblank($S102), isblank($U102)), "X", "")</f>
      </c>
      <c r="AN102" s="32">
        <f>if(and(not(isblank($N102)), isblank($O102), isblank($P102)), "X", "")</f>
      </c>
      <c r="AO102" s="32">
        <f>if(M102&gt;65,"X","")</f>
      </c>
      <c r="AP102" s="32">
        <f>if(or($K102="cavity", $K102="wild"), "X", "")</f>
      </c>
      <c r="AQ102" s="32">
        <f>if($W102 &gt; 0, "X", "")</f>
      </c>
      <c r="AR102" s="32">
        <f>if(M102&lt;=30,"X","")</f>
      </c>
      <c r="AS102" s="32">
        <f>if(or($K102="platform", $K102="wild"), "X", "")</f>
      </c>
      <c r="AT102" s="32">
        <f>if(and(not(isblank($O102)), isblank($P102), isblank($N102)), "X", "")</f>
      </c>
      <c r="AU102" s="32">
        <f>if($U102 &gt; 0, "X", "")</f>
      </c>
      <c r="AV102" s="32">
        <f>if($T102 &gt; 0, "X", "")</f>
      </c>
      <c r="AW102" s="32">
        <f>if(and(not(isblank($P102)), isblank($N102), isblank($O102)), "X", "")</f>
      </c>
      <c r="AX102" s="32">
        <f>if(or($K102="bowl", $K102="wild"), "X", "")</f>
      </c>
    </row>
    <row x14ac:dyDescent="0.25" r="103" customHeight="1" ht="18.75">
      <c r="A103" s="25" t="s">
        <v>853</v>
      </c>
      <c r="B103" s="25" t="s">
        <v>854</v>
      </c>
      <c r="C103" s="12" t="s">
        <v>685</v>
      </c>
      <c r="D103" s="12" t="s">
        <v>173</v>
      </c>
      <c r="E103" s="25" t="s">
        <v>137</v>
      </c>
      <c r="F103" s="25" t="s">
        <v>800</v>
      </c>
      <c r="G103" s="12"/>
      <c r="H103" s="12" t="s">
        <v>15</v>
      </c>
      <c r="I103" s="12"/>
      <c r="J103" s="14">
        <v>3</v>
      </c>
      <c r="K103" s="12" t="s">
        <v>195</v>
      </c>
      <c r="L103" s="14">
        <v>3</v>
      </c>
      <c r="M103" s="14">
        <v>43</v>
      </c>
      <c r="N103" s="12" t="s">
        <v>15</v>
      </c>
      <c r="O103" s="12" t="s">
        <v>15</v>
      </c>
      <c r="P103" s="12" t="s">
        <v>15</v>
      </c>
      <c r="Q103" s="14"/>
      <c r="R103" s="14">
        <v>1</v>
      </c>
      <c r="S103" s="14"/>
      <c r="T103" s="14"/>
      <c r="U103" s="14"/>
      <c r="V103" s="14"/>
      <c r="W103" s="14">
        <v>1</v>
      </c>
      <c r="X103" s="26"/>
      <c r="Y103" s="12"/>
      <c r="Z103" s="33">
        <f>if(ISBLANK($X103), sum(Q103:W103), 1)</f>
      </c>
      <c r="AA103" s="12"/>
      <c r="AB103" s="12"/>
      <c r="AC103" s="39"/>
      <c r="AD103" s="12"/>
      <c r="AE103" s="32">
        <f>if(J103&lt;4,"X","")</f>
      </c>
      <c r="AF103" s="32">
        <f>if(countblank(N103:P103)&lt;=1,"X","")</f>
      </c>
      <c r="AG103" s="32">
        <f>$H103</f>
      </c>
      <c r="AH103" s="32">
        <f>if($R103 &gt; 0, "X", "")</f>
      </c>
      <c r="AI103" s="32">
        <f>if(and(sum(Q103:W103) = 3, ISBLANK($X103)), "X", "")</f>
      </c>
      <c r="AJ103" s="32">
        <f>if(or($K103="ground", $K103="wild"), "X", "")</f>
      </c>
      <c r="AK103" s="32">
        <f>$G103</f>
      </c>
      <c r="AL103" s="32">
        <f>if($S103 &gt; 0, "X", "")</f>
      </c>
      <c r="AM103" s="32">
        <f>if(and($Q103 &gt; 0, isblank($W103), isblank($R103), isblank($T103), isblank($S103), isblank($U103)), "X", "")</f>
      </c>
      <c r="AN103" s="32">
        <f>if(and(not(isblank($N103)), isblank($O103), isblank($P103)), "X", "")</f>
      </c>
      <c r="AO103" s="32">
        <f>if(M103&gt;65,"X","")</f>
      </c>
      <c r="AP103" s="32">
        <f>if(or($K103="cavity", $K103="wild"), "X", "")</f>
      </c>
      <c r="AQ103" s="32">
        <f>if($W103 &gt; 0, "X", "")</f>
      </c>
      <c r="AR103" s="32">
        <f>if(M103&lt;=30,"X","")</f>
      </c>
      <c r="AS103" s="32">
        <f>if(or($K103="platform", $K103="wild"), "X", "")</f>
      </c>
      <c r="AT103" s="32">
        <f>if(and(not(isblank($O103)), isblank($P103), isblank($N103)), "X", "")</f>
      </c>
      <c r="AU103" s="32">
        <f>if($U103 &gt; 0, "X", "")</f>
      </c>
      <c r="AV103" s="32">
        <f>if($T103 &gt; 0, "X", "")</f>
      </c>
      <c r="AW103" s="32">
        <f>if(and(not(isblank($P103)), isblank($N103), isblank($O103)), "X", "")</f>
      </c>
      <c r="AX103" s="32">
        <f>if(or($K103="bowl", $K103="wild"), "X", "")</f>
      </c>
    </row>
    <row x14ac:dyDescent="0.25" r="104" customHeight="1" ht="18.75">
      <c r="A104" s="24" t="s">
        <v>515</v>
      </c>
      <c r="B104" s="24" t="s">
        <v>516</v>
      </c>
      <c r="C104" s="12" t="s">
        <v>93</v>
      </c>
      <c r="D104" s="12" t="s">
        <v>173</v>
      </c>
      <c r="E104" s="25" t="s">
        <v>182</v>
      </c>
      <c r="F104" s="25" t="s">
        <v>517</v>
      </c>
      <c r="G104" s="12"/>
      <c r="H104" s="12"/>
      <c r="I104" s="12"/>
      <c r="J104" s="14">
        <v>4</v>
      </c>
      <c r="K104" s="12" t="s">
        <v>203</v>
      </c>
      <c r="L104" s="14">
        <v>5</v>
      </c>
      <c r="M104" s="14">
        <v>26</v>
      </c>
      <c r="N104" s="12"/>
      <c r="O104" s="12"/>
      <c r="P104" s="12" t="s">
        <v>15</v>
      </c>
      <c r="Q104" s="14">
        <v>1</v>
      </c>
      <c r="R104" s="14"/>
      <c r="S104" s="14">
        <v>2</v>
      </c>
      <c r="T104" s="14"/>
      <c r="U104" s="14"/>
      <c r="V104" s="14"/>
      <c r="W104" s="14"/>
      <c r="X104" s="26"/>
      <c r="Y104" s="12"/>
      <c r="Z104" s="33">
        <f>if(ISBLANK($X104), sum(Q104:W104), 1)</f>
      </c>
      <c r="AA104" s="12"/>
      <c r="AB104" s="12"/>
      <c r="AC104" s="39"/>
      <c r="AD104" s="12"/>
      <c r="AE104" s="32">
        <f>if(J104&lt;4,"X","")</f>
      </c>
      <c r="AF104" s="32">
        <f>if(countblank(N104:P104)&lt;=1,"X","")</f>
      </c>
      <c r="AG104" s="32">
        <f>$H104</f>
      </c>
      <c r="AH104" s="32">
        <f>if($R104 &gt; 0, "X", "")</f>
      </c>
      <c r="AI104" s="32">
        <f>if(and(sum(Q104:W104) = 3, ISBLANK($X104)), "X", "")</f>
      </c>
      <c r="AJ104" s="32">
        <f>if(or($K104="ground", $K104="wild"), "X", "")</f>
      </c>
      <c r="AK104" s="32">
        <f>$G104</f>
      </c>
      <c r="AL104" s="32">
        <f>if($S104 &gt; 0, "X", "")</f>
      </c>
      <c r="AM104" s="32">
        <f>if(and($Q104 &gt; 0, isblank($W104), isblank($R104), isblank($T104), isblank($S104), isblank($U104)), "X", "")</f>
      </c>
      <c r="AN104" s="32">
        <f>if(and(not(isblank($N104)), isblank($O104), isblank($P104)), "X", "")</f>
      </c>
      <c r="AO104" s="32">
        <f>if(M104&gt;65,"X","")</f>
      </c>
      <c r="AP104" s="32">
        <f>if(or($K104="cavity", $K104="wild"), "X", "")</f>
      </c>
      <c r="AQ104" s="32">
        <f>if($W104 &gt; 0, "X", "")</f>
      </c>
      <c r="AR104" s="32">
        <f>if(M104&lt;=30,"X","")</f>
      </c>
      <c r="AS104" s="32">
        <f>if(or($K104="platform", $K104="wild"), "X", "")</f>
      </c>
      <c r="AT104" s="32">
        <f>if(and(not(isblank($O104)), isblank($P104), isblank($N104)), "X", "")</f>
      </c>
      <c r="AU104" s="32">
        <f>if($U104 &gt; 0, "X", "")</f>
      </c>
      <c r="AV104" s="32">
        <f>if($T104 &gt; 0, "X", "")</f>
      </c>
      <c r="AW104" s="32">
        <f>if(and(not(isblank($P104)), isblank($N104), isblank($O104)), "X", "")</f>
      </c>
      <c r="AX104" s="32">
        <f>if(or($K104="bowl", $K104="wild"), "X", "")</f>
      </c>
    </row>
    <row x14ac:dyDescent="0.25" r="105" customHeight="1" ht="18.75">
      <c r="A105" s="24" t="s">
        <v>518</v>
      </c>
      <c r="B105" s="24" t="s">
        <v>519</v>
      </c>
      <c r="C105" s="12" t="s">
        <v>93</v>
      </c>
      <c r="D105" s="12" t="s">
        <v>173</v>
      </c>
      <c r="E105" s="25" t="s">
        <v>178</v>
      </c>
      <c r="F105" s="25" t="s">
        <v>520</v>
      </c>
      <c r="G105" s="12"/>
      <c r="H105" s="12"/>
      <c r="I105" s="12"/>
      <c r="J105" s="14">
        <v>2</v>
      </c>
      <c r="K105" s="12" t="s">
        <v>166</v>
      </c>
      <c r="L105" s="14">
        <v>3</v>
      </c>
      <c r="M105" s="14">
        <v>49</v>
      </c>
      <c r="N105" s="12"/>
      <c r="O105" s="12"/>
      <c r="P105" s="12" t="s">
        <v>15</v>
      </c>
      <c r="Q105" s="14">
        <v>1</v>
      </c>
      <c r="R105" s="14"/>
      <c r="S105" s="14">
        <v>1</v>
      </c>
      <c r="T105" s="14"/>
      <c r="U105" s="14"/>
      <c r="V105" s="14"/>
      <c r="W105" s="14"/>
      <c r="X105" s="26"/>
      <c r="Y105" s="12"/>
      <c r="Z105" s="33">
        <f>if(ISBLANK($X105), sum(Q105:W105), 1)</f>
      </c>
      <c r="AA105" s="12"/>
      <c r="AB105" s="12"/>
      <c r="AC105" s="39"/>
      <c r="AD105" s="12"/>
      <c r="AE105" s="32">
        <f>if(J105&lt;4,"X","")</f>
      </c>
      <c r="AF105" s="32">
        <f>if(countblank(N105:P105)&lt;=1,"X","")</f>
      </c>
      <c r="AG105" s="32">
        <f>$H105</f>
      </c>
      <c r="AH105" s="32">
        <f>if($R105 &gt; 0, "X", "")</f>
      </c>
      <c r="AI105" s="32">
        <f>if(and(sum(Q105:W105) = 3, ISBLANK($X105)), "X", "")</f>
      </c>
      <c r="AJ105" s="32">
        <f>if(or($K105="ground", $K105="wild"), "X", "")</f>
      </c>
      <c r="AK105" s="32">
        <f>$G105</f>
      </c>
      <c r="AL105" s="32">
        <f>if($S105 &gt; 0, "X", "")</f>
      </c>
      <c r="AM105" s="32">
        <f>if(and($Q105 &gt; 0, isblank($W105), isblank($R105), isblank($T105), isblank($S105), isblank($U105)), "X", "")</f>
      </c>
      <c r="AN105" s="32">
        <f>if(and(not(isblank($N105)), isblank($O105), isblank($P105)), "X", "")</f>
      </c>
      <c r="AO105" s="32">
        <f>if(M105&gt;65,"X","")</f>
      </c>
      <c r="AP105" s="32">
        <f>if(or($K105="cavity", $K105="wild"), "X", "")</f>
      </c>
      <c r="AQ105" s="32">
        <f>if($W105 &gt; 0, "X", "")</f>
      </c>
      <c r="AR105" s="32">
        <f>if(M105&lt;=30,"X","")</f>
      </c>
      <c r="AS105" s="32">
        <f>if(or($K105="platform", $K105="wild"), "X", "")</f>
      </c>
      <c r="AT105" s="32">
        <f>if(and(not(isblank($O105)), isblank($P105), isblank($N105)), "X", "")</f>
      </c>
      <c r="AU105" s="32">
        <f>if($U105 &gt; 0, "X", "")</f>
      </c>
      <c r="AV105" s="32">
        <f>if($T105 &gt; 0, "X", "")</f>
      </c>
      <c r="AW105" s="32">
        <f>if(and(not(isblank($P105)), isblank($N105), isblank($O105)), "X", "")</f>
      </c>
      <c r="AX105" s="32">
        <f>if(or($K105="bowl", $K105="wild"), "X", "")</f>
      </c>
    </row>
    <row x14ac:dyDescent="0.25" r="106" customHeight="1" ht="18.75">
      <c r="A106" s="25" t="s">
        <v>855</v>
      </c>
      <c r="B106" s="25" t="s">
        <v>856</v>
      </c>
      <c r="C106" s="12" t="s">
        <v>685</v>
      </c>
      <c r="D106" s="12" t="s">
        <v>173</v>
      </c>
      <c r="E106" s="25" t="s">
        <v>178</v>
      </c>
      <c r="F106" s="25" t="s">
        <v>693</v>
      </c>
      <c r="G106" s="12"/>
      <c r="H106" s="12"/>
      <c r="I106" s="12"/>
      <c r="J106" s="14">
        <v>6</v>
      </c>
      <c r="K106" s="12" t="s">
        <v>162</v>
      </c>
      <c r="L106" s="14">
        <v>1</v>
      </c>
      <c r="M106" s="14">
        <v>117</v>
      </c>
      <c r="N106" s="12"/>
      <c r="O106" s="12"/>
      <c r="P106" s="12" t="s">
        <v>15</v>
      </c>
      <c r="Q106" s="14"/>
      <c r="R106" s="14"/>
      <c r="S106" s="14">
        <v>1</v>
      </c>
      <c r="T106" s="14"/>
      <c r="U106" s="14"/>
      <c r="V106" s="14"/>
      <c r="W106" s="14">
        <v>1</v>
      </c>
      <c r="X106" s="26"/>
      <c r="Y106" s="12"/>
      <c r="Z106" s="33">
        <f>if(ISBLANK($X106), sum(Q106:W106), 1)</f>
      </c>
      <c r="AA106" s="12"/>
      <c r="AB106" s="12"/>
      <c r="AC106" s="39"/>
      <c r="AD106" s="12"/>
      <c r="AE106" s="32">
        <f>if(J106&lt;4,"X","")</f>
      </c>
      <c r="AF106" s="32">
        <f>if(countblank(N106:P106)&lt;=1,"X","")</f>
      </c>
      <c r="AG106" s="32">
        <f>$H106</f>
      </c>
      <c r="AH106" s="32">
        <f>if($R106 &gt; 0, "X", "")</f>
      </c>
      <c r="AI106" s="32">
        <f>if(and(sum(Q106:W106) = 3, ISBLANK($X106)), "X", "")</f>
      </c>
      <c r="AJ106" s="32">
        <f>if(or($K106="ground", $K106="wild"), "X", "")</f>
      </c>
      <c r="AK106" s="32">
        <f>$G106</f>
      </c>
      <c r="AL106" s="32">
        <f>if($S106 &gt; 0, "X", "")</f>
      </c>
      <c r="AM106" s="32">
        <f>if(and($Q106 &gt; 0, isblank($W106), isblank($R106), isblank($T106), isblank($S106), isblank($U106)), "X", "")</f>
      </c>
      <c r="AN106" s="32">
        <f>if(and(not(isblank($N106)), isblank($O106), isblank($P106)), "X", "")</f>
      </c>
      <c r="AO106" s="32">
        <f>if(M106&gt;65,"X","")</f>
      </c>
      <c r="AP106" s="32">
        <f>if(or($K106="cavity", $K106="wild"), "X", "")</f>
      </c>
      <c r="AQ106" s="32">
        <f>if($W106 &gt; 0, "X", "")</f>
      </c>
      <c r="AR106" s="32">
        <f>if(M106&lt;=30,"X","")</f>
      </c>
      <c r="AS106" s="32">
        <f>if(or($K106="platform", $K106="wild"), "X", "")</f>
      </c>
      <c r="AT106" s="32">
        <f>if(and(not(isblank($O106)), isblank($P106), isblank($N106)), "X", "")</f>
      </c>
      <c r="AU106" s="32">
        <f>if($U106 &gt; 0, "X", "")</f>
      </c>
      <c r="AV106" s="32">
        <f>if($T106 &gt; 0, "X", "")</f>
      </c>
      <c r="AW106" s="32">
        <f>if(and(not(isblank($P106)), isblank($N106), isblank($O106)), "X", "")</f>
      </c>
      <c r="AX106" s="32">
        <f>if(or($K106="bowl", $K106="wild"), "X", "")</f>
      </c>
    </row>
    <row x14ac:dyDescent="0.25" r="107" customHeight="1" ht="18.75">
      <c r="A107" s="25" t="s">
        <v>857</v>
      </c>
      <c r="B107" s="25" t="s">
        <v>858</v>
      </c>
      <c r="C107" s="12" t="s">
        <v>685</v>
      </c>
      <c r="D107" s="12" t="s">
        <v>173</v>
      </c>
      <c r="E107" s="25" t="s">
        <v>706</v>
      </c>
      <c r="F107" s="25" t="s">
        <v>724</v>
      </c>
      <c r="G107" s="12" t="s">
        <v>15</v>
      </c>
      <c r="H107" s="12"/>
      <c r="I107" s="12"/>
      <c r="J107" s="14">
        <v>5</v>
      </c>
      <c r="K107" s="12" t="s">
        <v>188</v>
      </c>
      <c r="L107" s="14">
        <v>4</v>
      </c>
      <c r="M107" s="14">
        <v>86</v>
      </c>
      <c r="N107" s="12"/>
      <c r="O107" s="12"/>
      <c r="P107" s="12" t="s">
        <v>15</v>
      </c>
      <c r="Q107" s="14"/>
      <c r="R107" s="14"/>
      <c r="S107" s="14">
        <v>1</v>
      </c>
      <c r="T107" s="14"/>
      <c r="U107" s="14"/>
      <c r="V107" s="14"/>
      <c r="W107" s="14">
        <v>1</v>
      </c>
      <c r="X107" s="26"/>
      <c r="Y107" s="12"/>
      <c r="Z107" s="33">
        <f>if(ISBLANK($X107), sum(Q107:W107), 1)</f>
      </c>
      <c r="AA107" s="12"/>
      <c r="AB107" s="12"/>
      <c r="AC107" s="39"/>
      <c r="AD107" s="12"/>
      <c r="AE107" s="32">
        <f>if(J107&lt;4,"X","")</f>
      </c>
      <c r="AF107" s="32">
        <f>if(countblank(N107:P107)&lt;=1,"X","")</f>
      </c>
      <c r="AG107" s="32">
        <f>$H107</f>
      </c>
      <c r="AH107" s="32">
        <f>if($R107 &gt; 0, "X", "")</f>
      </c>
      <c r="AI107" s="32">
        <f>if(and(sum(Q107:W107) = 3, ISBLANK($X107)), "X", "")</f>
      </c>
      <c r="AJ107" s="32">
        <f>if(or($K107="ground", $K107="wild"), "X", "")</f>
      </c>
      <c r="AK107" s="32">
        <f>$G107</f>
      </c>
      <c r="AL107" s="32">
        <f>if($S107 &gt; 0, "X", "")</f>
      </c>
      <c r="AM107" s="32">
        <f>if(and($Q107 &gt; 0, isblank($W107), isblank($R107), isblank($T107), isblank($S107), isblank($U107)), "X", "")</f>
      </c>
      <c r="AN107" s="32">
        <f>if(and(not(isblank($N107)), isblank($O107), isblank($P107)), "X", "")</f>
      </c>
      <c r="AO107" s="32">
        <f>if(M107&gt;65,"X","")</f>
      </c>
      <c r="AP107" s="32">
        <f>if(or($K107="cavity", $K107="wild"), "X", "")</f>
      </c>
      <c r="AQ107" s="32">
        <f>if($W107 &gt; 0, "X", "")</f>
      </c>
      <c r="AR107" s="32">
        <f>if(M107&lt;=30,"X","")</f>
      </c>
      <c r="AS107" s="32">
        <f>if(or($K107="platform", $K107="wild"), "X", "")</f>
      </c>
      <c r="AT107" s="32">
        <f>if(and(not(isblank($O107)), isblank($P107), isblank($N107)), "X", "")</f>
      </c>
      <c r="AU107" s="32">
        <f>if($U107 &gt; 0, "X", "")</f>
      </c>
      <c r="AV107" s="32">
        <f>if($T107 &gt; 0, "X", "")</f>
      </c>
      <c r="AW107" s="32">
        <f>if(and(not(isblank($P107)), isblank($N107), isblank($O107)), "X", "")</f>
      </c>
      <c r="AX107" s="32">
        <f>if(or($K107="bowl", $K107="wild"), "X", "")</f>
      </c>
    </row>
    <row x14ac:dyDescent="0.25" r="108" customHeight="1" ht="18.75">
      <c r="A108" s="24" t="s">
        <v>521</v>
      </c>
      <c r="B108" s="24" t="s">
        <v>522</v>
      </c>
      <c r="C108" s="12" t="s">
        <v>93</v>
      </c>
      <c r="D108" s="12" t="s">
        <v>173</v>
      </c>
      <c r="E108" s="25" t="s">
        <v>198</v>
      </c>
      <c r="F108" s="25" t="s">
        <v>523</v>
      </c>
      <c r="G108" s="12"/>
      <c r="H108" s="12"/>
      <c r="I108" s="12"/>
      <c r="J108" s="14">
        <v>3</v>
      </c>
      <c r="K108" s="12" t="s">
        <v>203</v>
      </c>
      <c r="L108" s="14">
        <v>6</v>
      </c>
      <c r="M108" s="14">
        <v>53</v>
      </c>
      <c r="N108" s="12"/>
      <c r="O108" s="12"/>
      <c r="P108" s="12" t="s">
        <v>15</v>
      </c>
      <c r="Q108" s="14">
        <v>1</v>
      </c>
      <c r="R108" s="14">
        <v>1</v>
      </c>
      <c r="S108" s="14">
        <v>1</v>
      </c>
      <c r="T108" s="14"/>
      <c r="U108" s="14"/>
      <c r="V108" s="14"/>
      <c r="W108" s="14"/>
      <c r="X108" s="26"/>
      <c r="Y108" s="12"/>
      <c r="Z108" s="33">
        <f>if(ISBLANK($X108), sum(Q108:W108), 1)</f>
      </c>
      <c r="AA108" s="12"/>
      <c r="AB108" s="12" t="s">
        <v>15</v>
      </c>
      <c r="AC108" s="39"/>
      <c r="AD108" s="12"/>
      <c r="AE108" s="32">
        <f>if(J108&lt;4,"X","")</f>
      </c>
      <c r="AF108" s="32">
        <f>if(countblank(N108:P108)&lt;=1,"X","")</f>
      </c>
      <c r="AG108" s="32">
        <f>$H108</f>
      </c>
      <c r="AH108" s="32">
        <f>if($R108 &gt; 0, "X", "")</f>
      </c>
      <c r="AI108" s="32">
        <f>if(and(sum(Q108:W108) = 3, ISBLANK($X108)), "X", "")</f>
      </c>
      <c r="AJ108" s="32">
        <f>if(or($K108="ground", $K108="wild"), "X", "")</f>
      </c>
      <c r="AK108" s="32">
        <f>$G108</f>
      </c>
      <c r="AL108" s="32">
        <f>if($S108 &gt; 0, "X", "")</f>
      </c>
      <c r="AM108" s="32">
        <f>if(and($Q108 &gt; 0, isblank($W108), isblank($R108), isblank($T108), isblank($S108), isblank($U108)), "X", "")</f>
      </c>
      <c r="AN108" s="32">
        <f>if(and(not(isblank($N108)), isblank($O108), isblank($P108)), "X", "")</f>
      </c>
      <c r="AO108" s="32">
        <f>if(M108&gt;65,"X","")</f>
      </c>
      <c r="AP108" s="32">
        <f>if(or($K108="cavity", $K108="wild"), "X", "")</f>
      </c>
      <c r="AQ108" s="32">
        <f>if($W108 &gt; 0, "X", "")</f>
      </c>
      <c r="AR108" s="32">
        <f>if(M108&lt;=30,"X","")</f>
      </c>
      <c r="AS108" s="32">
        <f>if(or($K108="platform", $K108="wild"), "X", "")</f>
      </c>
      <c r="AT108" s="32">
        <f>if(and(not(isblank($O108)), isblank($P108), isblank($N108)), "X", "")</f>
      </c>
      <c r="AU108" s="32">
        <f>if($U108 &gt; 0, "X", "")</f>
      </c>
      <c r="AV108" s="32">
        <f>if($T108 &gt; 0, "X", "")</f>
      </c>
      <c r="AW108" s="32">
        <f>if(and(not(isblank($P108)), isblank($N108), isblank($O108)), "X", "")</f>
      </c>
      <c r="AX108" s="32">
        <f>if(or($K108="bowl", $K108="wild"), "X", "")</f>
      </c>
    </row>
    <row x14ac:dyDescent="0.25" r="109" customHeight="1" ht="18.75">
      <c r="A109" s="25" t="s">
        <v>859</v>
      </c>
      <c r="B109" s="25" t="s">
        <v>860</v>
      </c>
      <c r="C109" s="12" t="s">
        <v>685</v>
      </c>
      <c r="D109" s="12" t="s">
        <v>173</v>
      </c>
      <c r="E109" s="25" t="s">
        <v>198</v>
      </c>
      <c r="F109" s="25" t="s">
        <v>761</v>
      </c>
      <c r="G109" s="12"/>
      <c r="H109" s="12"/>
      <c r="I109" s="12"/>
      <c r="J109" s="14">
        <v>3</v>
      </c>
      <c r="K109" s="12" t="s">
        <v>162</v>
      </c>
      <c r="L109" s="14">
        <v>2</v>
      </c>
      <c r="M109" s="14">
        <v>56</v>
      </c>
      <c r="N109" s="12" t="s">
        <v>15</v>
      </c>
      <c r="O109" s="12" t="s">
        <v>15</v>
      </c>
      <c r="P109" s="12" t="s">
        <v>15</v>
      </c>
      <c r="Q109" s="14">
        <v>2</v>
      </c>
      <c r="R109" s="14"/>
      <c r="S109" s="14"/>
      <c r="T109" s="14"/>
      <c r="U109" s="14"/>
      <c r="V109" s="14"/>
      <c r="W109" s="14"/>
      <c r="X109" s="26"/>
      <c r="Y109" s="12"/>
      <c r="Z109" s="33">
        <f>if(ISBLANK($X109), sum(Q109:W109), 1)</f>
      </c>
      <c r="AA109" s="12"/>
      <c r="AB109" s="12"/>
      <c r="AC109" s="39"/>
      <c r="AD109" s="12"/>
      <c r="AE109" s="32">
        <f>if(J109&lt;4,"X","")</f>
      </c>
      <c r="AF109" s="32">
        <f>if(countblank(N109:P109)&lt;=1,"X","")</f>
      </c>
      <c r="AG109" s="32">
        <f>$H109</f>
      </c>
      <c r="AH109" s="32">
        <f>if($R109 &gt; 0, "X", "")</f>
      </c>
      <c r="AI109" s="32">
        <f>if(and(sum(Q109:W109) = 3, ISBLANK($X109)), "X", "")</f>
      </c>
      <c r="AJ109" s="32">
        <f>if(or($K109="ground", $K109="wild"), "X", "")</f>
      </c>
      <c r="AK109" s="32">
        <f>$G109</f>
      </c>
      <c r="AL109" s="32">
        <f>if($S109 &gt; 0, "X", "")</f>
      </c>
      <c r="AM109" s="32">
        <f>if(and($Q109 &gt; 0, isblank($W109), isblank($R109), isblank($T109), isblank($S109), isblank($U109)), "X", "")</f>
      </c>
      <c r="AN109" s="32">
        <f>if(and(not(isblank($N109)), isblank($O109), isblank($P109)), "X", "")</f>
      </c>
      <c r="AO109" s="32">
        <f>if(M109&gt;65,"X","")</f>
      </c>
      <c r="AP109" s="32">
        <f>if(or($K109="cavity", $K109="wild"), "X", "")</f>
      </c>
      <c r="AQ109" s="32">
        <f>if($W109 &gt; 0, "X", "")</f>
      </c>
      <c r="AR109" s="32">
        <f>if(M109&lt;=30,"X","")</f>
      </c>
      <c r="AS109" s="32">
        <f>if(or($K109="platform", $K109="wild"), "X", "")</f>
      </c>
      <c r="AT109" s="32">
        <f>if(and(not(isblank($O109)), isblank($P109), isblank($N109)), "X", "")</f>
      </c>
      <c r="AU109" s="32">
        <f>if($U109 &gt; 0, "X", "")</f>
      </c>
      <c r="AV109" s="32">
        <f>if($T109 &gt; 0, "X", "")</f>
      </c>
      <c r="AW109" s="32">
        <f>if(and(not(isblank($P109)), isblank($N109), isblank($O109)), "X", "")</f>
      </c>
      <c r="AX109" s="32">
        <f>if(or($K109="bowl", $K109="wild"), "X", "")</f>
      </c>
    </row>
    <row x14ac:dyDescent="0.25" r="110" customHeight="1" ht="18.75">
      <c r="A110" s="24" t="s">
        <v>524</v>
      </c>
      <c r="B110" s="24" t="s">
        <v>525</v>
      </c>
      <c r="C110" s="12" t="s">
        <v>93</v>
      </c>
      <c r="D110" s="12" t="s">
        <v>173</v>
      </c>
      <c r="E110" s="25" t="s">
        <v>182</v>
      </c>
      <c r="F110" s="25" t="s">
        <v>482</v>
      </c>
      <c r="G110" s="12"/>
      <c r="H110" s="12"/>
      <c r="I110" s="12"/>
      <c r="J110" s="14">
        <v>3</v>
      </c>
      <c r="K110" s="12" t="s">
        <v>195</v>
      </c>
      <c r="L110" s="14">
        <v>4</v>
      </c>
      <c r="M110" s="14">
        <v>23</v>
      </c>
      <c r="N110" s="12" t="s">
        <v>15</v>
      </c>
      <c r="O110" s="12" t="s">
        <v>15</v>
      </c>
      <c r="P110" s="12" t="s">
        <v>15</v>
      </c>
      <c r="Q110" s="14">
        <v>1</v>
      </c>
      <c r="R110" s="14">
        <v>1</v>
      </c>
      <c r="S110" s="14"/>
      <c r="T110" s="14">
        <v>1</v>
      </c>
      <c r="U110" s="14"/>
      <c r="V110" s="14"/>
      <c r="W110" s="14"/>
      <c r="X110" s="26" t="s">
        <v>15</v>
      </c>
      <c r="Y110" s="12"/>
      <c r="Z110" s="33">
        <f>if(ISBLANK($X110), sum(Q110:W110), 1)</f>
      </c>
      <c r="AA110" s="12"/>
      <c r="AB110" s="12"/>
      <c r="AC110" s="39"/>
      <c r="AD110" s="12"/>
      <c r="AE110" s="32">
        <f>if(J110&lt;4,"X","")</f>
      </c>
      <c r="AF110" s="32">
        <f>if(countblank(N110:P110)&lt;=1,"X","")</f>
      </c>
      <c r="AG110" s="32">
        <f>$H110</f>
      </c>
      <c r="AH110" s="32">
        <f>if($R110 &gt; 0, "X", "")</f>
      </c>
      <c r="AI110" s="32">
        <f>if(and(sum(Q110:W110) = 3, ISBLANK($X110)), "X", "")</f>
      </c>
      <c r="AJ110" s="32">
        <f>if(or($K110="ground", $K110="wild"), "X", "")</f>
      </c>
      <c r="AK110" s="32">
        <f>$G110</f>
      </c>
      <c r="AL110" s="32">
        <f>if($S110 &gt; 0, "X", "")</f>
      </c>
      <c r="AM110" s="32">
        <f>if(and($Q110 &gt; 0, isblank($W110), isblank($R110), isblank($T110), isblank($S110), isblank($U110)), "X", "")</f>
      </c>
      <c r="AN110" s="32">
        <f>if(and(not(isblank($N110)), isblank($O110), isblank($P110)), "X", "")</f>
      </c>
      <c r="AO110" s="32">
        <f>if(M110&gt;65,"X","")</f>
      </c>
      <c r="AP110" s="32">
        <f>if(or($K110="cavity", $K110="wild"), "X", "")</f>
      </c>
      <c r="AQ110" s="32">
        <f>if($W110 &gt; 0, "X", "")</f>
      </c>
      <c r="AR110" s="32">
        <f>if(M110&lt;=30,"X","")</f>
      </c>
      <c r="AS110" s="32">
        <f>if(or($K110="platform", $K110="wild"), "X", "")</f>
      </c>
      <c r="AT110" s="32">
        <f>if(and(not(isblank($O110)), isblank($P110), isblank($N110)), "X", "")</f>
      </c>
      <c r="AU110" s="32">
        <f>if($U110 &gt; 0, "X", "")</f>
      </c>
      <c r="AV110" s="32">
        <f>if($T110 &gt; 0, "X", "")</f>
      </c>
      <c r="AW110" s="32">
        <f>if(and(not(isblank($P110)), isblank($N110), isblank($O110)), "X", "")</f>
      </c>
      <c r="AX110" s="32">
        <f>if(or($K110="bowl", $K110="wild"), "X", "")</f>
      </c>
    </row>
    <row x14ac:dyDescent="0.25" r="111" customHeight="1" ht="18.75">
      <c r="A111" s="25" t="s">
        <v>861</v>
      </c>
      <c r="B111" s="25" t="s">
        <v>862</v>
      </c>
      <c r="C111" s="12" t="s">
        <v>685</v>
      </c>
      <c r="D111" s="12" t="s">
        <v>173</v>
      </c>
      <c r="E111" s="25" t="s">
        <v>699</v>
      </c>
      <c r="F111" s="25" t="s">
        <v>844</v>
      </c>
      <c r="G111" s="12"/>
      <c r="H111" s="12"/>
      <c r="I111" s="12"/>
      <c r="J111" s="14">
        <v>5</v>
      </c>
      <c r="K111" s="12" t="s">
        <v>166</v>
      </c>
      <c r="L111" s="14">
        <v>2</v>
      </c>
      <c r="M111" s="14">
        <v>135</v>
      </c>
      <c r="N111" s="12" t="s">
        <v>15</v>
      </c>
      <c r="O111" s="12" t="s">
        <v>15</v>
      </c>
      <c r="P111" s="12" t="s">
        <v>15</v>
      </c>
      <c r="Q111" s="14"/>
      <c r="R111" s="14"/>
      <c r="S111" s="14"/>
      <c r="T111" s="14"/>
      <c r="U111" s="14">
        <v>1</v>
      </c>
      <c r="V111" s="14"/>
      <c r="W111" s="14">
        <v>2</v>
      </c>
      <c r="X111" s="26"/>
      <c r="Y111" s="12"/>
      <c r="Z111" s="33">
        <f>if(ISBLANK($X111), sum(Q111:W111), 1)</f>
      </c>
      <c r="AA111" s="12"/>
      <c r="AB111" s="12"/>
      <c r="AC111" s="39"/>
      <c r="AD111" s="12"/>
      <c r="AE111" s="32">
        <f>if(J111&lt;4,"X","")</f>
      </c>
      <c r="AF111" s="32">
        <f>if(countblank(N111:P111)&lt;=1,"X","")</f>
      </c>
      <c r="AG111" s="32">
        <f>$H111</f>
      </c>
      <c r="AH111" s="32">
        <f>if($R111 &gt; 0, "X", "")</f>
      </c>
      <c r="AI111" s="32">
        <f>if(and(sum(Q111:W111) = 3, ISBLANK($X111)), "X", "")</f>
      </c>
      <c r="AJ111" s="32">
        <f>if(or($K111="ground", $K111="wild"), "X", "")</f>
      </c>
      <c r="AK111" s="32">
        <f>$G111</f>
      </c>
      <c r="AL111" s="32">
        <f>if($S111 &gt; 0, "X", "")</f>
      </c>
      <c r="AM111" s="32">
        <f>if(and($Q111 &gt; 0, isblank($W111), isblank($R111), isblank($T111), isblank($S111), isblank($U111)), "X", "")</f>
      </c>
      <c r="AN111" s="32">
        <f>if(and(not(isblank($N111)), isblank($O111), isblank($P111)), "X", "")</f>
      </c>
      <c r="AO111" s="32">
        <f>if(M111&gt;65,"X","")</f>
      </c>
      <c r="AP111" s="32">
        <f>if(or($K111="cavity", $K111="wild"), "X", "")</f>
      </c>
      <c r="AQ111" s="32">
        <f>if($W111 &gt; 0, "X", "")</f>
      </c>
      <c r="AR111" s="32">
        <f>if(M111&lt;=30,"X","")</f>
      </c>
      <c r="AS111" s="32">
        <f>if(or($K111="platform", $K111="wild"), "X", "")</f>
      </c>
      <c r="AT111" s="32">
        <f>if(and(not(isblank($O111)), isblank($P111), isblank($N111)), "X", "")</f>
      </c>
      <c r="AU111" s="32">
        <f>if($U111 &gt; 0, "X", "")</f>
      </c>
      <c r="AV111" s="32">
        <f>if($T111 &gt; 0, "X", "")</f>
      </c>
      <c r="AW111" s="32">
        <f>if(and(not(isblank($P111)), isblank($N111), isblank($O111)), "X", "")</f>
      </c>
      <c r="AX111" s="32">
        <f>if(or($K111="bowl", $K111="wild"), "X", "")</f>
      </c>
    </row>
    <row x14ac:dyDescent="0.25" r="112" customHeight="1" ht="18.75">
      <c r="A112" s="24" t="s">
        <v>526</v>
      </c>
      <c r="B112" s="24" t="s">
        <v>527</v>
      </c>
      <c r="C112" s="12" t="s">
        <v>93</v>
      </c>
      <c r="D112" s="12" t="s">
        <v>466</v>
      </c>
      <c r="E112" s="25" t="s">
        <v>137</v>
      </c>
      <c r="F112" s="25" t="s">
        <v>528</v>
      </c>
      <c r="G112" s="12"/>
      <c r="H112" s="12" t="s">
        <v>15</v>
      </c>
      <c r="I112" s="12"/>
      <c r="J112" s="14">
        <v>3</v>
      </c>
      <c r="K112" s="12" t="s">
        <v>188</v>
      </c>
      <c r="L112" s="14">
        <v>4</v>
      </c>
      <c r="M112" s="14">
        <v>38</v>
      </c>
      <c r="N112" s="12"/>
      <c r="O112" s="12" t="s">
        <v>15</v>
      </c>
      <c r="P112" s="12" t="s">
        <v>15</v>
      </c>
      <c r="Q112" s="14">
        <v>1</v>
      </c>
      <c r="R112" s="14">
        <v>1</v>
      </c>
      <c r="S112" s="14"/>
      <c r="T112" s="14">
        <v>1</v>
      </c>
      <c r="U112" s="14"/>
      <c r="V112" s="14"/>
      <c r="W112" s="14"/>
      <c r="X112" s="26" t="s">
        <v>15</v>
      </c>
      <c r="Y112" s="12"/>
      <c r="Z112" s="33">
        <f>if(ISBLANK($X112), sum(Q112:W112), 1)</f>
      </c>
      <c r="AA112" s="12"/>
      <c r="AB112" s="12"/>
      <c r="AC112" s="39"/>
      <c r="AD112" s="12"/>
      <c r="AE112" s="32">
        <f>if(J112&lt;4,"X","")</f>
      </c>
      <c r="AF112" s="32">
        <f>if(countblank(N112:P112)&lt;=1,"X","")</f>
      </c>
      <c r="AG112" s="32">
        <f>$H112</f>
      </c>
      <c r="AH112" s="32">
        <f>if($R112 &gt; 0, "X", "")</f>
      </c>
      <c r="AI112" s="32">
        <f>if(and(sum(Q112:W112) = 3, ISBLANK($X112)), "X", "")</f>
      </c>
      <c r="AJ112" s="32">
        <f>if(or($K112="ground", $K112="wild"), "X", "")</f>
      </c>
      <c r="AK112" s="32">
        <f>$G112</f>
      </c>
      <c r="AL112" s="32">
        <f>if($S112 &gt; 0, "X", "")</f>
      </c>
      <c r="AM112" s="32">
        <f>if(and($Q112 &gt; 0, isblank($W112), isblank($R112), isblank($T112), isblank($S112), isblank($U112)), "X", "")</f>
      </c>
      <c r="AN112" s="32">
        <f>if(and(not(isblank($N112)), isblank($O112), isblank($P112)), "X", "")</f>
      </c>
      <c r="AO112" s="32">
        <f>if(M112&gt;65,"X","")</f>
      </c>
      <c r="AP112" s="32">
        <f>if(or($K112="cavity", $K112="wild"), "X", "")</f>
      </c>
      <c r="AQ112" s="32">
        <f>if($W112 &gt; 0, "X", "")</f>
      </c>
      <c r="AR112" s="32">
        <f>if(M112&lt;=30,"X","")</f>
      </c>
      <c r="AS112" s="32">
        <f>if(or($K112="platform", $K112="wild"), "X", "")</f>
      </c>
      <c r="AT112" s="32">
        <f>if(and(not(isblank($O112)), isblank($P112), isblank($N112)), "X", "")</f>
      </c>
      <c r="AU112" s="32">
        <f>if($U112 &gt; 0, "X", "")</f>
      </c>
      <c r="AV112" s="32">
        <f>if($T112 &gt; 0, "X", "")</f>
      </c>
      <c r="AW112" s="32">
        <f>if(and(not(isblank($P112)), isblank($N112), isblank($O112)), "X", "")</f>
      </c>
      <c r="AX112" s="32">
        <f>if(or($K112="bowl", $K112="wild"), "X", "")</f>
      </c>
    </row>
    <row x14ac:dyDescent="0.25" r="113" customHeight="1" ht="18.75">
      <c r="A113" s="24" t="s">
        <v>529</v>
      </c>
      <c r="B113" s="24" t="s">
        <v>530</v>
      </c>
      <c r="C113" s="12" t="s">
        <v>93</v>
      </c>
      <c r="D113" s="12" t="s">
        <v>466</v>
      </c>
      <c r="E113" s="25" t="s">
        <v>137</v>
      </c>
      <c r="F113" s="25" t="s">
        <v>531</v>
      </c>
      <c r="G113" s="12"/>
      <c r="H113" s="12" t="s">
        <v>15</v>
      </c>
      <c r="I113" s="12"/>
      <c r="J113" s="14">
        <v>5</v>
      </c>
      <c r="K113" s="12" t="s">
        <v>188</v>
      </c>
      <c r="L113" s="14">
        <v>2</v>
      </c>
      <c r="M113" s="14">
        <v>46</v>
      </c>
      <c r="N113" s="12"/>
      <c r="O113" s="12" t="s">
        <v>15</v>
      </c>
      <c r="P113" s="12"/>
      <c r="Q113" s="14">
        <v>1</v>
      </c>
      <c r="R113" s="14"/>
      <c r="S113" s="14"/>
      <c r="T113" s="14"/>
      <c r="U113" s="14"/>
      <c r="V113" s="14"/>
      <c r="W113" s="14"/>
      <c r="X113" s="26"/>
      <c r="Y113" s="12"/>
      <c r="Z113" s="33">
        <f>if(ISBLANK($X113), sum(Q113:W113), 1)</f>
      </c>
      <c r="AA113" s="12"/>
      <c r="AB113" s="12"/>
      <c r="AC113" s="39"/>
      <c r="AD113" s="12"/>
      <c r="AE113" s="32">
        <f>if(J113&lt;4,"X","")</f>
      </c>
      <c r="AF113" s="32">
        <f>if(countblank(N113:P113)&lt;=1,"X","")</f>
      </c>
      <c r="AG113" s="32">
        <f>$H113</f>
      </c>
      <c r="AH113" s="32">
        <f>if($R113 &gt; 0, "X", "")</f>
      </c>
      <c r="AI113" s="32">
        <f>if(and(sum(Q113:W113) = 3, ISBLANK($X113)), "X", "")</f>
      </c>
      <c r="AJ113" s="32">
        <f>if(or($K113="ground", $K113="wild"), "X", "")</f>
      </c>
      <c r="AK113" s="32">
        <f>$G113</f>
      </c>
      <c r="AL113" s="32">
        <f>if($S113 &gt; 0, "X", "")</f>
      </c>
      <c r="AM113" s="32">
        <f>if(and($Q113 &gt; 0, isblank($W113), isblank($R113), isblank($T113), isblank($S113), isblank($U113)), "X", "")</f>
      </c>
      <c r="AN113" s="32">
        <f>if(and(not(isblank($N113)), isblank($O113), isblank($P113)), "X", "")</f>
      </c>
      <c r="AO113" s="32">
        <f>if(M113&gt;65,"X","")</f>
      </c>
      <c r="AP113" s="32">
        <f>if(or($K113="cavity", $K113="wild"), "X", "")</f>
      </c>
      <c r="AQ113" s="32">
        <f>if($W113 &gt; 0, "X", "")</f>
      </c>
      <c r="AR113" s="32">
        <f>if(M113&lt;=30,"X","")</f>
      </c>
      <c r="AS113" s="32">
        <f>if(or($K113="platform", $K113="wild"), "X", "")</f>
      </c>
      <c r="AT113" s="32">
        <f>if(and(not(isblank($O113)), isblank($P113), isblank($N113)), "X", "")</f>
      </c>
      <c r="AU113" s="32">
        <f>if($U113 &gt; 0, "X", "")</f>
      </c>
      <c r="AV113" s="32">
        <f>if($T113 &gt; 0, "X", "")</f>
      </c>
      <c r="AW113" s="32">
        <f>if(and(not(isblank($P113)), isblank($N113), isblank($O113)), "X", "")</f>
      </c>
      <c r="AX113" s="32">
        <f>if(or($K113="bowl", $K113="wild"), "X", "")</f>
      </c>
    </row>
    <row x14ac:dyDescent="0.25" r="114" customHeight="1" ht="18.75">
      <c r="A114" s="25" t="s">
        <v>863</v>
      </c>
      <c r="B114" s="25" t="s">
        <v>1123</v>
      </c>
      <c r="C114" s="12" t="s">
        <v>685</v>
      </c>
      <c r="D114" s="12" t="s">
        <v>173</v>
      </c>
      <c r="E114" s="25" t="s">
        <v>178</v>
      </c>
      <c r="F114" s="25" t="s">
        <v>865</v>
      </c>
      <c r="G114" s="12"/>
      <c r="H114" s="12"/>
      <c r="I114" s="12"/>
      <c r="J114" s="14">
        <v>1</v>
      </c>
      <c r="K114" s="12" t="s">
        <v>195</v>
      </c>
      <c r="L114" s="14">
        <v>4</v>
      </c>
      <c r="M114" s="14">
        <v>18</v>
      </c>
      <c r="N114" s="12"/>
      <c r="O114" s="12"/>
      <c r="P114" s="12" t="s">
        <v>15</v>
      </c>
      <c r="Q114" s="14">
        <v>1</v>
      </c>
      <c r="R114" s="14"/>
      <c r="S114" s="14"/>
      <c r="T114" s="14"/>
      <c r="U114" s="14"/>
      <c r="V114" s="14"/>
      <c r="W114" s="14"/>
      <c r="X114" s="26"/>
      <c r="Y114" s="12"/>
      <c r="Z114" s="33">
        <f>if(ISBLANK($X114), sum(Q114:W114), 1)</f>
      </c>
      <c r="AA114" s="12" t="s">
        <v>15</v>
      </c>
      <c r="AB114" s="12"/>
      <c r="AC114" s="39"/>
      <c r="AD114" s="12" t="s">
        <v>15</v>
      </c>
      <c r="AE114" s="32">
        <f>if(J114&lt;4,"X","")</f>
      </c>
      <c r="AF114" s="32">
        <f>if(countblank(N114:P114)&lt;=1,"X","")</f>
      </c>
      <c r="AG114" s="32">
        <f>$H114</f>
      </c>
      <c r="AH114" s="32">
        <f>if($R114 &gt; 0, "X", "")</f>
      </c>
      <c r="AI114" s="32">
        <f>if(and(sum(Q114:W114) = 3, ISBLANK($X114)), "X", "")</f>
      </c>
      <c r="AJ114" s="32">
        <f>if(or($K114="ground", $K114="wild"), "X", "")</f>
      </c>
      <c r="AK114" s="32">
        <f>$G114</f>
      </c>
      <c r="AL114" s="32">
        <f>if($S114 &gt; 0, "X", "")</f>
      </c>
      <c r="AM114" s="32">
        <f>if(and($Q114 &gt; 0, isblank($W114), isblank($R114), isblank($T114), isblank($S114), isblank($U114)), "X", "")</f>
      </c>
      <c r="AN114" s="32">
        <f>if(and(not(isblank($N114)), isblank($O114), isblank($P114)), "X", "")</f>
      </c>
      <c r="AO114" s="32">
        <f>if(M114&gt;65,"X","")</f>
      </c>
      <c r="AP114" s="32">
        <f>if(or($K114="cavity", $K114="wild"), "X", "")</f>
      </c>
      <c r="AQ114" s="32">
        <f>if($W114 &gt; 0, "X", "")</f>
      </c>
      <c r="AR114" s="32">
        <f>if(M114&lt;=30,"X","")</f>
      </c>
      <c r="AS114" s="32">
        <f>if(or($K114="platform", $K114="wild"), "X", "")</f>
      </c>
      <c r="AT114" s="32">
        <f>if(and(not(isblank($O114)), isblank($P114), isblank($N114)), "X", "")</f>
      </c>
      <c r="AU114" s="32">
        <f>if($U114 &gt; 0, "X", "")</f>
      </c>
      <c r="AV114" s="32">
        <f>if($T114 &gt; 0, "X", "")</f>
      </c>
      <c r="AW114" s="32">
        <f>if(and(not(isblank($P114)), isblank($N114), isblank($O114)), "X", "")</f>
      </c>
      <c r="AX114" s="32">
        <f>if(or($K114="bowl", $K114="wild"), "X", "")</f>
      </c>
    </row>
    <row x14ac:dyDescent="0.25" r="115" customHeight="1" ht="18.75">
      <c r="A115" s="25" t="s">
        <v>866</v>
      </c>
      <c r="B115" s="25" t="s">
        <v>867</v>
      </c>
      <c r="C115" s="12" t="s">
        <v>685</v>
      </c>
      <c r="D115" s="12" t="s">
        <v>173</v>
      </c>
      <c r="E115" s="25" t="s">
        <v>706</v>
      </c>
      <c r="F115" s="25" t="s">
        <v>750</v>
      </c>
      <c r="G115" s="12" t="s">
        <v>15</v>
      </c>
      <c r="H115" s="12"/>
      <c r="I115" s="12"/>
      <c r="J115" s="14">
        <v>3</v>
      </c>
      <c r="K115" s="12" t="s">
        <v>166</v>
      </c>
      <c r="L115" s="14">
        <v>2</v>
      </c>
      <c r="M115" s="14">
        <v>79</v>
      </c>
      <c r="N115" s="12" t="s">
        <v>15</v>
      </c>
      <c r="O115" s="12"/>
      <c r="P115" s="12"/>
      <c r="Q115" s="14"/>
      <c r="R115" s="14"/>
      <c r="S115" s="14"/>
      <c r="T115" s="14"/>
      <c r="U115" s="14">
        <v>1</v>
      </c>
      <c r="V115" s="14"/>
      <c r="W115" s="14"/>
      <c r="X115" s="26"/>
      <c r="Y115" s="12"/>
      <c r="Z115" s="33">
        <f>if(ISBLANK($X115), sum(Q115:W115), 1)</f>
      </c>
      <c r="AA115" s="12"/>
      <c r="AB115" s="12"/>
      <c r="AC115" s="39" t="s">
        <v>15</v>
      </c>
      <c r="AD115" s="12"/>
      <c r="AE115" s="32">
        <f>if(J115&lt;4,"X","")</f>
      </c>
      <c r="AF115" s="32">
        <f>if(countblank(N115:P115)&lt;=1,"X","")</f>
      </c>
      <c r="AG115" s="32">
        <f>$H115</f>
      </c>
      <c r="AH115" s="32">
        <f>if($R115 &gt; 0, "X", "")</f>
      </c>
      <c r="AI115" s="32">
        <f>if(and(sum(Q115:W115) = 3, ISBLANK($X115)), "X", "")</f>
      </c>
      <c r="AJ115" s="32">
        <f>if(or($K115="ground", $K115="wild"), "X", "")</f>
      </c>
      <c r="AK115" s="32">
        <f>$G115</f>
      </c>
      <c r="AL115" s="32">
        <f>if($S115 &gt; 0, "X", "")</f>
      </c>
      <c r="AM115" s="32">
        <f>if(and($Q115 &gt; 0, isblank($W115), isblank($R115), isblank($T115), isblank($S115), isblank($U115)), "X", "")</f>
      </c>
      <c r="AN115" s="32">
        <f>if(and(not(isblank($N115)), isblank($O115), isblank($P115)), "X", "")</f>
      </c>
      <c r="AO115" s="32">
        <f>if(M115&gt;65,"X","")</f>
      </c>
      <c r="AP115" s="32">
        <f>if(or($K115="cavity", $K115="wild"), "X", "")</f>
      </c>
      <c r="AQ115" s="32">
        <f>if($W115 &gt; 0, "X", "")</f>
      </c>
      <c r="AR115" s="32">
        <f>if(M115&lt;=30,"X","")</f>
      </c>
      <c r="AS115" s="32">
        <f>if(or($K115="platform", $K115="wild"), "X", "")</f>
      </c>
      <c r="AT115" s="32">
        <f>if(and(not(isblank($O115)), isblank($P115), isblank($N115)), "X", "")</f>
      </c>
      <c r="AU115" s="32">
        <f>if($U115 &gt; 0, "X", "")</f>
      </c>
      <c r="AV115" s="32">
        <f>if($T115 &gt; 0, "X", "")</f>
      </c>
      <c r="AW115" s="32">
        <f>if(and(not(isblank($P115)), isblank($N115), isblank($O115)), "X", "")</f>
      </c>
      <c r="AX115" s="32">
        <f>if(or($K115="bowl", $K115="wild"), "X", "")</f>
      </c>
    </row>
    <row x14ac:dyDescent="0.25" r="116" customHeight="1" ht="18.75">
      <c r="A116" s="24" t="s">
        <v>532</v>
      </c>
      <c r="B116" s="24" t="s">
        <v>533</v>
      </c>
      <c r="C116" s="12" t="s">
        <v>93</v>
      </c>
      <c r="D116" s="12" t="s">
        <v>160</v>
      </c>
      <c r="E116" s="25" t="s">
        <v>198</v>
      </c>
      <c r="F116" s="25" t="s">
        <v>534</v>
      </c>
      <c r="G116" s="12"/>
      <c r="H116" s="12"/>
      <c r="I116" s="12" t="s">
        <v>15</v>
      </c>
      <c r="J116" s="14">
        <v>4</v>
      </c>
      <c r="K116" s="12" t="s">
        <v>188</v>
      </c>
      <c r="L116" s="14">
        <v>2</v>
      </c>
      <c r="M116" s="14">
        <v>21</v>
      </c>
      <c r="N116" s="12" t="s">
        <v>15</v>
      </c>
      <c r="O116" s="12"/>
      <c r="P116" s="12"/>
      <c r="Q116" s="14"/>
      <c r="R116" s="14">
        <v>2</v>
      </c>
      <c r="S116" s="14"/>
      <c r="T116" s="14"/>
      <c r="U116" s="14"/>
      <c r="V116" s="14"/>
      <c r="W116" s="14"/>
      <c r="X116" s="26"/>
      <c r="Y116" s="12"/>
      <c r="Z116" s="33">
        <f>if(ISBLANK($X116), sum(Q116:W116), 1)</f>
      </c>
      <c r="AA116" s="12"/>
      <c r="AB116" s="12" t="s">
        <v>15</v>
      </c>
      <c r="AC116" s="39"/>
      <c r="AD116" s="12"/>
      <c r="AE116" s="32">
        <f>if(J116&lt;4,"X","")</f>
      </c>
      <c r="AF116" s="32">
        <f>if(countblank(N116:P116)&lt;=1,"X","")</f>
      </c>
      <c r="AG116" s="32">
        <f>$H116</f>
      </c>
      <c r="AH116" s="32">
        <f>if($R116 &gt; 0, "X", "")</f>
      </c>
      <c r="AI116" s="32">
        <f>if(and(sum(Q116:W116) = 3, ISBLANK($X116)), "X", "")</f>
      </c>
      <c r="AJ116" s="32">
        <f>if(or($K116="ground", $K116="wild"), "X", "")</f>
      </c>
      <c r="AK116" s="32">
        <f>$G116</f>
      </c>
      <c r="AL116" s="32">
        <f>if($S116 &gt; 0, "X", "")</f>
      </c>
      <c r="AM116" s="32">
        <f>if(and($Q116 &gt; 0, isblank($W116), isblank($R116), isblank($T116), isblank($S116), isblank($U116)), "X", "")</f>
      </c>
      <c r="AN116" s="32">
        <f>if(and(not(isblank($N116)), isblank($O116), isblank($P116)), "X", "")</f>
      </c>
      <c r="AO116" s="32">
        <f>if(M116&gt;65,"X","")</f>
      </c>
      <c r="AP116" s="32">
        <f>if(or($K116="cavity", $K116="wild"), "X", "")</f>
      </c>
      <c r="AQ116" s="32">
        <f>if($W116 &gt; 0, "X", "")</f>
      </c>
      <c r="AR116" s="32">
        <f>if(M116&lt;=30,"X","")</f>
      </c>
      <c r="AS116" s="32">
        <f>if(or($K116="platform", $K116="wild"), "X", "")</f>
      </c>
      <c r="AT116" s="32">
        <f>if(and(not(isblank($O116)), isblank($P116), isblank($N116)), "X", "")</f>
      </c>
      <c r="AU116" s="32">
        <f>if($U116 &gt; 0, "X", "")</f>
      </c>
      <c r="AV116" s="32">
        <f>if($T116 &gt; 0, "X", "")</f>
      </c>
      <c r="AW116" s="32">
        <f>if(and(not(isblank($P116)), isblank($N116), isblank($O116)), "X", "")</f>
      </c>
      <c r="AX116" s="32">
        <f>if(or($K116="bowl", $K116="wild"), "X", "")</f>
      </c>
    </row>
    <row x14ac:dyDescent="0.25" r="117" customHeight="1" ht="18.75">
      <c r="A117" s="24" t="s">
        <v>229</v>
      </c>
      <c r="B117" s="1" t="s">
        <v>230</v>
      </c>
      <c r="C117" s="12" t="s">
        <v>116</v>
      </c>
      <c r="D117" s="12" t="s">
        <v>173</v>
      </c>
      <c r="E117" s="25" t="s">
        <v>174</v>
      </c>
      <c r="F117" s="25" t="s">
        <v>231</v>
      </c>
      <c r="G117" s="12"/>
      <c r="H117" s="12"/>
      <c r="I117" s="12"/>
      <c r="J117" s="14">
        <v>7</v>
      </c>
      <c r="K117" s="12" t="s">
        <v>195</v>
      </c>
      <c r="L117" s="14">
        <v>2</v>
      </c>
      <c r="M117" s="14">
        <v>22</v>
      </c>
      <c r="N117" s="12" t="s">
        <v>15</v>
      </c>
      <c r="O117" s="12"/>
      <c r="P117" s="12"/>
      <c r="Q117" s="14">
        <v>1</v>
      </c>
      <c r="R117" s="14"/>
      <c r="S117" s="14"/>
      <c r="T117" s="14">
        <v>2</v>
      </c>
      <c r="U117" s="14"/>
      <c r="V117" s="14"/>
      <c r="W117" s="14"/>
      <c r="X117" s="26"/>
      <c r="Y117" s="12"/>
      <c r="Z117" s="33"/>
      <c r="AA117" s="12"/>
      <c r="AB117" s="12"/>
      <c r="AC117" s="39"/>
      <c r="AD117" s="12"/>
      <c r="AE117" s="32">
        <f>if(J117&lt;4,"X","")</f>
      </c>
      <c r="AF117" s="32">
        <f>if(countblank(N117:P117)&lt;=1,"X","")</f>
      </c>
      <c r="AG117" s="32">
        <f>$H117</f>
      </c>
      <c r="AH117" s="32">
        <f>if($R117 &gt; 0, "X", "")</f>
      </c>
      <c r="AI117" s="32">
        <f>if(and(sum(Q117:W117) = 3, ISBLANK($X117)), "X", "")</f>
      </c>
      <c r="AJ117" s="32">
        <f>if(or($K117="ground", $K117="wild"), "X", "")</f>
      </c>
      <c r="AK117" s="32">
        <f>$G117</f>
      </c>
      <c r="AL117" s="32">
        <f>if($S117 &gt; 0, "X", "")</f>
      </c>
      <c r="AM117" s="32">
        <f>if(and($Q117 &gt; 0, isblank($W117), isblank($R117), isblank($T117), isblank($S117), isblank($U117)), "X", "")</f>
      </c>
      <c r="AN117" s="32">
        <f>if(and(not(isblank($N117)), isblank($O117), isblank($P117)), "X", "")</f>
      </c>
      <c r="AO117" s="32">
        <f>if(M117&gt;65,"X","")</f>
      </c>
      <c r="AP117" s="32">
        <f>if(or($K117="cavity", $K117="wild"), "X", "")</f>
      </c>
      <c r="AQ117" s="32">
        <f>if($W117 &gt; 0, "X", "")</f>
      </c>
      <c r="AR117" s="32">
        <f>if(M117&lt;=30,"X","")</f>
      </c>
      <c r="AS117" s="32">
        <f>if(or($K117="platform", $K117="wild"), "X", "")</f>
      </c>
      <c r="AT117" s="32">
        <f>if(and(not(isblank($O117)), isblank($P117), isblank($N117)), "X", "")</f>
      </c>
      <c r="AU117" s="32">
        <f>if($U117 &gt; 0, "X", "")</f>
      </c>
      <c r="AV117" s="32">
        <f>if($T117 &gt; 0, "X", "")</f>
      </c>
      <c r="AW117" s="32">
        <f>if(and(not(isblank($P117)), isblank($N117), isblank($O117)), "X", "")</f>
      </c>
      <c r="AX117" s="32">
        <f>if(or($K117="bowl", $K117="wild"), "X", "")</f>
      </c>
    </row>
    <row x14ac:dyDescent="0.25" r="118" customHeight="1" ht="18.75">
      <c r="A118" s="24" t="s">
        <v>232</v>
      </c>
      <c r="B118" s="1" t="s">
        <v>233</v>
      </c>
      <c r="C118" s="12" t="s">
        <v>116</v>
      </c>
      <c r="D118" s="12" t="s">
        <v>169</v>
      </c>
      <c r="E118" s="25" t="s">
        <v>174</v>
      </c>
      <c r="F118" s="24" t="s">
        <v>234</v>
      </c>
      <c r="G118" s="12"/>
      <c r="H118" s="12"/>
      <c r="I118" s="12"/>
      <c r="J118" s="14">
        <v>3</v>
      </c>
      <c r="K118" s="12" t="s">
        <v>166</v>
      </c>
      <c r="L118" s="14">
        <v>4</v>
      </c>
      <c r="M118" s="14">
        <v>45</v>
      </c>
      <c r="N118" s="12"/>
      <c r="O118" s="12" t="s">
        <v>15</v>
      </c>
      <c r="P118" s="12"/>
      <c r="Q118" s="14"/>
      <c r="R118" s="14">
        <v>1</v>
      </c>
      <c r="S118" s="14"/>
      <c r="T118" s="14"/>
      <c r="U118" s="14"/>
      <c r="V118" s="14"/>
      <c r="W118" s="14"/>
      <c r="X118" s="26"/>
      <c r="Y118" s="12"/>
      <c r="Z118" s="33"/>
      <c r="AA118" s="12" t="s">
        <v>15</v>
      </c>
      <c r="AB118" s="12"/>
      <c r="AC118" s="39"/>
      <c r="AD118" s="12"/>
      <c r="AE118" s="32">
        <f>if(J118&lt;4,"X","")</f>
      </c>
      <c r="AF118" s="32">
        <f>if(countblank(N118:P118)&lt;=1,"X","")</f>
      </c>
      <c r="AG118" s="32">
        <f>$H118</f>
      </c>
      <c r="AH118" s="32">
        <f>if($R118 &gt; 0, "X", "")</f>
      </c>
      <c r="AI118" s="32">
        <f>if(and(sum(Q118:W118) = 3, ISBLANK($X118)), "X", "")</f>
      </c>
      <c r="AJ118" s="32">
        <f>if(or($K118="ground", $K118="wild"), "X", "")</f>
      </c>
      <c r="AK118" s="32">
        <f>$G118</f>
      </c>
      <c r="AL118" s="32">
        <f>if($S118 &gt; 0, "X", "")</f>
      </c>
      <c r="AM118" s="32">
        <f>if(and($Q118 &gt; 0, isblank($W118), isblank($R118), isblank($T118), isblank($S118), isblank($U118)), "X", "")</f>
      </c>
      <c r="AN118" s="32">
        <f>if(and(not(isblank($N118)), isblank($O118), isblank($P118)), "X", "")</f>
      </c>
      <c r="AO118" s="32">
        <f>if(M118&gt;65,"X","")</f>
      </c>
      <c r="AP118" s="32">
        <f>if(or($K118="cavity", $K118="wild"), "X", "")</f>
      </c>
      <c r="AQ118" s="32">
        <f>if($W118 &gt; 0, "X", "")</f>
      </c>
      <c r="AR118" s="32">
        <f>if(M118&lt;=30,"X","")</f>
      </c>
      <c r="AS118" s="32">
        <f>if(or($K118="platform", $K118="wild"), "X", "")</f>
      </c>
      <c r="AT118" s="32">
        <f>if(and(not(isblank($O118)), isblank($P118), isblank($N118)), "X", "")</f>
      </c>
      <c r="AU118" s="32">
        <f>if($U118 &gt; 0, "X", "")</f>
      </c>
      <c r="AV118" s="32">
        <f>if($T118 &gt; 0, "X", "")</f>
      </c>
      <c r="AW118" s="32">
        <f>if(and(not(isblank($P118)), isblank($N118), isblank($O118)), "X", "")</f>
      </c>
      <c r="AX118" s="32">
        <f>if(or($K118="bowl", $K118="wild"), "X", "")</f>
      </c>
    </row>
    <row x14ac:dyDescent="0.25" r="119" customHeight="1" ht="18.75">
      <c r="A119" s="24" t="s">
        <v>235</v>
      </c>
      <c r="B119" s="1" t="s">
        <v>236</v>
      </c>
      <c r="C119" s="12" t="s">
        <v>116</v>
      </c>
      <c r="D119" s="12" t="s">
        <v>173</v>
      </c>
      <c r="E119" s="25" t="s">
        <v>182</v>
      </c>
      <c r="F119" s="25" t="s">
        <v>237</v>
      </c>
      <c r="G119" s="12"/>
      <c r="H119" s="12" t="s">
        <v>15</v>
      </c>
      <c r="I119" s="12"/>
      <c r="J119" s="14">
        <v>4</v>
      </c>
      <c r="K119" s="12" t="s">
        <v>195</v>
      </c>
      <c r="L119" s="14">
        <v>2</v>
      </c>
      <c r="M119" s="14">
        <v>19</v>
      </c>
      <c r="N119" s="12"/>
      <c r="O119" s="12" t="s">
        <v>15</v>
      </c>
      <c r="P119" s="12"/>
      <c r="Q119" s="14">
        <v>1</v>
      </c>
      <c r="R119" s="14">
        <v>1</v>
      </c>
      <c r="S119" s="14"/>
      <c r="T119" s="14">
        <v>1</v>
      </c>
      <c r="U119" s="14"/>
      <c r="V119" s="14"/>
      <c r="W119" s="14"/>
      <c r="X119" s="26" t="s">
        <v>15</v>
      </c>
      <c r="Y119" s="12"/>
      <c r="Z119" s="33"/>
      <c r="AA119" s="12"/>
      <c r="AB119" s="12"/>
      <c r="AC119" s="39"/>
      <c r="AD119" s="12" t="s">
        <v>15</v>
      </c>
      <c r="AE119" s="32">
        <f>if(J119&lt;4,"X","")</f>
      </c>
      <c r="AF119" s="32">
        <f>if(countblank(N119:P119)&lt;=1,"X","")</f>
      </c>
      <c r="AG119" s="32">
        <f>$H119</f>
      </c>
      <c r="AH119" s="32">
        <f>if($R119 &gt; 0, "X", "")</f>
      </c>
      <c r="AI119" s="32">
        <f>if(and(sum(Q119:W119) = 3, ISBLANK($X119)), "X", "")</f>
      </c>
      <c r="AJ119" s="32">
        <f>if(or($K119="ground", $K119="wild"), "X", "")</f>
      </c>
      <c r="AK119" s="32">
        <f>$G119</f>
      </c>
      <c r="AL119" s="32">
        <f>if($S119 &gt; 0, "X", "")</f>
      </c>
      <c r="AM119" s="32">
        <f>if(and($Q119 &gt; 0, isblank($W119), isblank($R119), isblank($T119), isblank($S119), isblank($U119)), "X", "")</f>
      </c>
      <c r="AN119" s="32">
        <f>if(and(not(isblank($N119)), isblank($O119), isblank($P119)), "X", "")</f>
      </c>
      <c r="AO119" s="32">
        <f>if(M119&gt;65,"X","")</f>
      </c>
      <c r="AP119" s="32">
        <f>if(or($K119="cavity", $K119="wild"), "X", "")</f>
      </c>
      <c r="AQ119" s="32">
        <f>if($W119 &gt; 0, "X", "")</f>
      </c>
      <c r="AR119" s="32">
        <f>if(M119&lt;=30,"X","")</f>
      </c>
      <c r="AS119" s="32">
        <f>if(or($K119="platform", $K119="wild"), "X", "")</f>
      </c>
      <c r="AT119" s="32">
        <f>if(and(not(isblank($O119)), isblank($P119), isblank($N119)), "X", "")</f>
      </c>
      <c r="AU119" s="32">
        <f>if($U119 &gt; 0, "X", "")</f>
      </c>
      <c r="AV119" s="32">
        <f>if($T119 &gt; 0, "X", "")</f>
      </c>
      <c r="AW119" s="32">
        <f>if(and(not(isblank($P119)), isblank($N119), isblank($O119)), "X", "")</f>
      </c>
      <c r="AX119" s="32">
        <f>if(or($K119="bowl", $K119="wild"), "X", "")</f>
      </c>
    </row>
    <row x14ac:dyDescent="0.25" r="120" customHeight="1" ht="18.75">
      <c r="A120" s="25" t="s">
        <v>868</v>
      </c>
      <c r="B120" s="25" t="s">
        <v>869</v>
      </c>
      <c r="C120" s="12" t="s">
        <v>685</v>
      </c>
      <c r="D120" s="12" t="s">
        <v>173</v>
      </c>
      <c r="E120" s="25" t="s">
        <v>137</v>
      </c>
      <c r="F120" s="25" t="s">
        <v>870</v>
      </c>
      <c r="G120" s="12"/>
      <c r="H120" s="12" t="s">
        <v>15</v>
      </c>
      <c r="I120" s="12"/>
      <c r="J120" s="14">
        <v>3</v>
      </c>
      <c r="K120" s="12" t="s">
        <v>162</v>
      </c>
      <c r="L120" s="14">
        <v>3</v>
      </c>
      <c r="M120" s="14">
        <v>23</v>
      </c>
      <c r="N120" s="12" t="s">
        <v>15</v>
      </c>
      <c r="O120" s="12" t="s">
        <v>15</v>
      </c>
      <c r="P120" s="12"/>
      <c r="Q120" s="14">
        <v>1</v>
      </c>
      <c r="R120" s="14">
        <v>1</v>
      </c>
      <c r="S120" s="14"/>
      <c r="T120" s="14"/>
      <c r="U120" s="14"/>
      <c r="V120" s="14"/>
      <c r="W120" s="14"/>
      <c r="X120" s="26"/>
      <c r="Y120" s="12"/>
      <c r="Z120" s="33">
        <f>if(ISBLANK($X120), sum(Q120:W120), 1)</f>
      </c>
      <c r="AA120" s="12" t="s">
        <v>15</v>
      </c>
      <c r="AB120" s="12"/>
      <c r="AC120" s="39"/>
      <c r="AD120" s="12"/>
      <c r="AE120" s="32">
        <f>if(J120&lt;4,"X","")</f>
      </c>
      <c r="AF120" s="32">
        <f>if(countblank(N120:P120)&lt;=1,"X","")</f>
      </c>
      <c r="AG120" s="32">
        <f>$H120</f>
      </c>
      <c r="AH120" s="32">
        <f>if($R120 &gt; 0, "X", "")</f>
      </c>
      <c r="AI120" s="32">
        <f>if(and(sum(Q120:W120) = 3, ISBLANK($X120)), "X", "")</f>
      </c>
      <c r="AJ120" s="32">
        <f>if(or($K120="ground", $K120="wild"), "X", "")</f>
      </c>
      <c r="AK120" s="32">
        <f>$G120</f>
      </c>
      <c r="AL120" s="32">
        <f>if($S120 &gt; 0, "X", "")</f>
      </c>
      <c r="AM120" s="32">
        <f>if(and($Q120 &gt; 0, isblank($W120), isblank($R120), isblank($T120), isblank($S120), isblank($U120)), "X", "")</f>
      </c>
      <c r="AN120" s="32">
        <f>if(and(not(isblank($N120)), isblank($O120), isblank($P120)), "X", "")</f>
      </c>
      <c r="AO120" s="32">
        <f>if(M120&gt;65,"X","")</f>
      </c>
      <c r="AP120" s="32">
        <f>if(or($K120="cavity", $K120="wild"), "X", "")</f>
      </c>
      <c r="AQ120" s="32">
        <f>if($W120 &gt; 0, "X", "")</f>
      </c>
      <c r="AR120" s="32">
        <f>if(M120&lt;=30,"X","")</f>
      </c>
      <c r="AS120" s="32">
        <f>if(or($K120="platform", $K120="wild"), "X", "")</f>
      </c>
      <c r="AT120" s="32">
        <f>if(and(not(isblank($O120)), isblank($P120), isblank($N120)), "X", "")</f>
      </c>
      <c r="AU120" s="32">
        <f>if($U120 &gt; 0, "X", "")</f>
      </c>
      <c r="AV120" s="32">
        <f>if($T120 &gt; 0, "X", "")</f>
      </c>
      <c r="AW120" s="32">
        <f>if(and(not(isblank($P120)), isblank($N120), isblank($O120)), "X", "")</f>
      </c>
      <c r="AX120" s="32">
        <f>if(or($K120="bowl", $K120="wild"), "X", "")</f>
      </c>
    </row>
    <row x14ac:dyDescent="0.25" r="121" customHeight="1" ht="18.75">
      <c r="A121" s="25" t="s">
        <v>871</v>
      </c>
      <c r="B121" s="25" t="s">
        <v>872</v>
      </c>
      <c r="C121" s="12" t="s">
        <v>685</v>
      </c>
      <c r="D121" s="12" t="s">
        <v>173</v>
      </c>
      <c r="E121" s="25" t="s">
        <v>137</v>
      </c>
      <c r="F121" s="25" t="s">
        <v>800</v>
      </c>
      <c r="G121" s="12"/>
      <c r="H121" s="12" t="s">
        <v>15</v>
      </c>
      <c r="I121" s="12"/>
      <c r="J121" s="14">
        <v>4</v>
      </c>
      <c r="K121" s="12" t="s">
        <v>162</v>
      </c>
      <c r="L121" s="14">
        <v>3</v>
      </c>
      <c r="M121" s="14">
        <v>25</v>
      </c>
      <c r="N121" s="12"/>
      <c r="O121" s="12" t="s">
        <v>15</v>
      </c>
      <c r="P121" s="12"/>
      <c r="Q121" s="14">
        <v>1</v>
      </c>
      <c r="R121" s="14">
        <v>2</v>
      </c>
      <c r="S121" s="14"/>
      <c r="T121" s="14"/>
      <c r="U121" s="14"/>
      <c r="V121" s="14"/>
      <c r="W121" s="14"/>
      <c r="X121" s="26"/>
      <c r="Y121" s="12"/>
      <c r="Z121" s="33">
        <f>if(ISBLANK($X121), sum(Q121:W121), 1)</f>
      </c>
      <c r="AA121" s="12"/>
      <c r="AB121" s="12"/>
      <c r="AC121" s="39"/>
      <c r="AD121" s="12"/>
      <c r="AE121" s="32">
        <f>if(J121&lt;4,"X","")</f>
      </c>
      <c r="AF121" s="32">
        <f>if(countblank(N121:P121)&lt;=1,"X","")</f>
      </c>
      <c r="AG121" s="32">
        <f>$H121</f>
      </c>
      <c r="AH121" s="32">
        <f>if($R121 &gt; 0, "X", "")</f>
      </c>
      <c r="AI121" s="32">
        <f>if(and(sum(Q121:W121) = 3, ISBLANK($X121)), "X", "")</f>
      </c>
      <c r="AJ121" s="32">
        <f>if(or($K121="ground", $K121="wild"), "X", "")</f>
      </c>
      <c r="AK121" s="32">
        <f>$G121</f>
      </c>
      <c r="AL121" s="32">
        <f>if($S121 &gt; 0, "X", "")</f>
      </c>
      <c r="AM121" s="32">
        <f>if(and($Q121 &gt; 0, isblank($W121), isblank($R121), isblank($T121), isblank($S121), isblank($U121)), "X", "")</f>
      </c>
      <c r="AN121" s="32">
        <f>if(and(not(isblank($N121)), isblank($O121), isblank($P121)), "X", "")</f>
      </c>
      <c r="AO121" s="32">
        <f>if(M121&gt;65,"X","")</f>
      </c>
      <c r="AP121" s="32">
        <f>if(or($K121="cavity", $K121="wild"), "X", "")</f>
      </c>
      <c r="AQ121" s="32">
        <f>if($W121 &gt; 0, "X", "")</f>
      </c>
      <c r="AR121" s="32">
        <f>if(M121&lt;=30,"X","")</f>
      </c>
      <c r="AS121" s="32">
        <f>if(or($K121="platform", $K121="wild"), "X", "")</f>
      </c>
      <c r="AT121" s="32">
        <f>if(and(not(isblank($O121)), isblank($P121), isblank($N121)), "X", "")</f>
      </c>
      <c r="AU121" s="32">
        <f>if($U121 &gt; 0, "X", "")</f>
      </c>
      <c r="AV121" s="32">
        <f>if($T121 &gt; 0, "X", "")</f>
      </c>
      <c r="AW121" s="32">
        <f>if(and(not(isblank($P121)), isblank($N121), isblank($O121)), "X", "")</f>
      </c>
      <c r="AX121" s="32">
        <f>if(or($K121="bowl", $K121="wild"), "X", "")</f>
      </c>
    </row>
    <row x14ac:dyDescent="0.25" r="122" customHeight="1" ht="18.75">
      <c r="A122" s="25" t="s">
        <v>873</v>
      </c>
      <c r="B122" s="25" t="s">
        <v>874</v>
      </c>
      <c r="C122" s="12" t="s">
        <v>685</v>
      </c>
      <c r="D122" s="12" t="s">
        <v>173</v>
      </c>
      <c r="E122" s="25" t="s">
        <v>137</v>
      </c>
      <c r="F122" s="25" t="s">
        <v>875</v>
      </c>
      <c r="G122" s="12"/>
      <c r="H122" s="12" t="s">
        <v>15</v>
      </c>
      <c r="I122" s="12"/>
      <c r="J122" s="14">
        <v>3</v>
      </c>
      <c r="K122" s="12" t="s">
        <v>166</v>
      </c>
      <c r="L122" s="14">
        <v>3</v>
      </c>
      <c r="M122" s="14">
        <v>132</v>
      </c>
      <c r="N122" s="12"/>
      <c r="O122" s="12"/>
      <c r="P122" s="12" t="s">
        <v>15</v>
      </c>
      <c r="Q122" s="14"/>
      <c r="R122" s="14"/>
      <c r="S122" s="14">
        <v>1</v>
      </c>
      <c r="T122" s="14"/>
      <c r="U122" s="14"/>
      <c r="V122" s="14"/>
      <c r="W122" s="14">
        <v>1</v>
      </c>
      <c r="X122" s="26"/>
      <c r="Y122" s="12"/>
      <c r="Z122" s="33">
        <f>if(ISBLANK($X122), sum(Q122:W122), 1)</f>
      </c>
      <c r="AA122" s="12" t="s">
        <v>15</v>
      </c>
      <c r="AB122" s="12"/>
      <c r="AC122" s="39"/>
      <c r="AD122" s="12"/>
      <c r="AE122" s="32">
        <f>if(J122&lt;4,"X","")</f>
      </c>
      <c r="AF122" s="32">
        <f>if(countblank(N122:P122)&lt;=1,"X","")</f>
      </c>
      <c r="AG122" s="32">
        <f>$H122</f>
      </c>
      <c r="AH122" s="32">
        <f>if($R122 &gt; 0, "X", "")</f>
      </c>
      <c r="AI122" s="32">
        <f>if(and(sum(Q122:W122) = 3, ISBLANK($X122)), "X", "")</f>
      </c>
      <c r="AJ122" s="32">
        <f>if(or($K122="ground", $K122="wild"), "X", "")</f>
      </c>
      <c r="AK122" s="32">
        <f>$G122</f>
      </c>
      <c r="AL122" s="32">
        <f>if($S122 &gt; 0, "X", "")</f>
      </c>
      <c r="AM122" s="32">
        <f>if(and($Q122 &gt; 0, isblank($W122), isblank($R122), isblank($T122), isblank($S122), isblank($U122)), "X", "")</f>
      </c>
      <c r="AN122" s="32">
        <f>if(and(not(isblank($N122)), isblank($O122), isblank($P122)), "X", "")</f>
      </c>
      <c r="AO122" s="32">
        <f>if(M122&gt;65,"X","")</f>
      </c>
      <c r="AP122" s="32">
        <f>if(or($K122="cavity", $K122="wild"), "X", "")</f>
      </c>
      <c r="AQ122" s="32">
        <f>if($W122 &gt; 0, "X", "")</f>
      </c>
      <c r="AR122" s="32">
        <f>if(M122&lt;=30,"X","")</f>
      </c>
      <c r="AS122" s="32">
        <f>if(or($K122="platform", $K122="wild"), "X", "")</f>
      </c>
      <c r="AT122" s="32">
        <f>if(and(not(isblank($O122)), isblank($P122), isblank($N122)), "X", "")</f>
      </c>
      <c r="AU122" s="32">
        <f>if($U122 &gt; 0, "X", "")</f>
      </c>
      <c r="AV122" s="32">
        <f>if($T122 &gt; 0, "X", "")</f>
      </c>
      <c r="AW122" s="32">
        <f>if(and(not(isblank($P122)), isblank($N122), isblank($O122)), "X", "")</f>
      </c>
      <c r="AX122" s="32">
        <f>if(or($K122="bowl", $K122="wild"), "X", "")</f>
      </c>
    </row>
    <row x14ac:dyDescent="0.25" r="123" customHeight="1" ht="18.75">
      <c r="A123" s="25" t="s">
        <v>876</v>
      </c>
      <c r="B123" s="25" t="s">
        <v>877</v>
      </c>
      <c r="C123" s="12" t="s">
        <v>685</v>
      </c>
      <c r="D123" s="12" t="s">
        <v>160</v>
      </c>
      <c r="E123" s="25" t="s">
        <v>198</v>
      </c>
      <c r="F123" s="25" t="s">
        <v>878</v>
      </c>
      <c r="G123" s="12"/>
      <c r="H123" s="12"/>
      <c r="I123" s="12"/>
      <c r="J123" s="14">
        <v>3</v>
      </c>
      <c r="K123" s="12" t="s">
        <v>188</v>
      </c>
      <c r="L123" s="14">
        <v>2</v>
      </c>
      <c r="M123" s="14">
        <v>30</v>
      </c>
      <c r="N123" s="12" t="s">
        <v>15</v>
      </c>
      <c r="O123" s="12"/>
      <c r="P123" s="12"/>
      <c r="Q123" s="14">
        <v>1</v>
      </c>
      <c r="R123" s="14">
        <v>1</v>
      </c>
      <c r="S123" s="14"/>
      <c r="T123" s="14">
        <v>1</v>
      </c>
      <c r="U123" s="14"/>
      <c r="V123" s="14"/>
      <c r="W123" s="14"/>
      <c r="X123" s="26" t="s">
        <v>15</v>
      </c>
      <c r="Y123" s="12"/>
      <c r="Z123" s="33">
        <f>if(ISBLANK($X123), sum(Q123:W123), 1)</f>
      </c>
      <c r="AA123" s="12"/>
      <c r="AB123" s="12"/>
      <c r="AC123" s="39"/>
      <c r="AD123" s="12"/>
      <c r="AE123" s="32">
        <f>if(J123&lt;4,"X","")</f>
      </c>
      <c r="AF123" s="32">
        <f>if(countblank(N123:P123)&lt;=1,"X","")</f>
      </c>
      <c r="AG123" s="32">
        <f>$H123</f>
      </c>
      <c r="AH123" s="32">
        <f>if($R123 &gt; 0, "X", "")</f>
      </c>
      <c r="AI123" s="32">
        <f>if(and(sum(Q123:W123) = 3, ISBLANK($X123)), "X", "")</f>
      </c>
      <c r="AJ123" s="32">
        <f>if(or($K123="ground", $K123="wild"), "X", "")</f>
      </c>
      <c r="AK123" s="32">
        <f>$G123</f>
      </c>
      <c r="AL123" s="32">
        <f>if($S123 &gt; 0, "X", "")</f>
      </c>
      <c r="AM123" s="32">
        <f>if(and($Q123 &gt; 0, isblank($W123), isblank($R123), isblank($T123), isblank($S123), isblank($U123)), "X", "")</f>
      </c>
      <c r="AN123" s="32">
        <f>if(and(not(isblank($N123)), isblank($O123), isblank($P123)), "X", "")</f>
      </c>
      <c r="AO123" s="32">
        <f>if(M123&gt;65,"X","")</f>
      </c>
      <c r="AP123" s="32">
        <f>if(or($K123="cavity", $K123="wild"), "X", "")</f>
      </c>
      <c r="AQ123" s="32">
        <f>if($W123 &gt; 0, "X", "")</f>
      </c>
      <c r="AR123" s="32">
        <f>if(M123&lt;=30,"X","")</f>
      </c>
      <c r="AS123" s="32">
        <f>if(or($K123="platform", $K123="wild"), "X", "")</f>
      </c>
      <c r="AT123" s="32">
        <f>if(and(not(isblank($O123)), isblank($P123), isblank($N123)), "X", "")</f>
      </c>
      <c r="AU123" s="32">
        <f>if($U123 &gt; 0, "X", "")</f>
      </c>
      <c r="AV123" s="32">
        <f>if($T123 &gt; 0, "X", "")</f>
      </c>
      <c r="AW123" s="32">
        <f>if(and(not(isblank($P123)), isblank($N123), isblank($O123)), "X", "")</f>
      </c>
      <c r="AX123" s="32">
        <f>if(or($K123="bowl", $K123="wild"), "X", "")</f>
      </c>
    </row>
    <row x14ac:dyDescent="0.25" r="124" customHeight="1" ht="18.75">
      <c r="A124" s="24" t="s">
        <v>535</v>
      </c>
      <c r="B124" s="24" t="s">
        <v>536</v>
      </c>
      <c r="C124" s="12" t="s">
        <v>93</v>
      </c>
      <c r="D124" s="12" t="s">
        <v>466</v>
      </c>
      <c r="E124" s="25" t="s">
        <v>174</v>
      </c>
      <c r="F124" s="25" t="s">
        <v>537</v>
      </c>
      <c r="G124" s="12"/>
      <c r="H124" s="12"/>
      <c r="I124" s="12"/>
      <c r="J124" s="14">
        <v>1</v>
      </c>
      <c r="K124" s="12" t="s">
        <v>195</v>
      </c>
      <c r="L124" s="14">
        <v>4</v>
      </c>
      <c r="M124" s="14">
        <v>20</v>
      </c>
      <c r="N124" s="12" t="s">
        <v>15</v>
      </c>
      <c r="O124" s="12"/>
      <c r="P124" s="12"/>
      <c r="Q124" s="14">
        <v>1</v>
      </c>
      <c r="R124" s="14">
        <v>1</v>
      </c>
      <c r="S124" s="14"/>
      <c r="T124" s="14"/>
      <c r="U124" s="14"/>
      <c r="V124" s="14"/>
      <c r="W124" s="14"/>
      <c r="X124" s="26"/>
      <c r="Y124" s="12"/>
      <c r="Z124" s="33">
        <f>if(ISBLANK($X124), sum(Q124:W124), 1)</f>
      </c>
      <c r="AA124" s="12"/>
      <c r="AB124" s="12"/>
      <c r="AC124" s="39"/>
      <c r="AD124" s="12"/>
      <c r="AE124" s="32">
        <f>if(J124&lt;4,"X","")</f>
      </c>
      <c r="AF124" s="32">
        <f>if(countblank(N124:P124)&lt;=1,"X","")</f>
      </c>
      <c r="AG124" s="32">
        <f>$H124</f>
      </c>
      <c r="AH124" s="32">
        <f>if($R124 &gt; 0, "X", "")</f>
      </c>
      <c r="AI124" s="32">
        <f>if(and(sum(Q124:W124) = 3, ISBLANK($X124)), "X", "")</f>
      </c>
      <c r="AJ124" s="32">
        <f>if(or($K124="ground", $K124="wild"), "X", "")</f>
      </c>
      <c r="AK124" s="32">
        <f>$G124</f>
      </c>
      <c r="AL124" s="32">
        <f>if($S124 &gt; 0, "X", "")</f>
      </c>
      <c r="AM124" s="32">
        <f>if(and($Q124 &gt; 0, isblank($W124), isblank($R124), isblank($T124), isblank($S124), isblank($U124)), "X", "")</f>
      </c>
      <c r="AN124" s="32">
        <f>if(and(not(isblank($N124)), isblank($O124), isblank($P124)), "X", "")</f>
      </c>
      <c r="AO124" s="32">
        <f>if(M124&gt;65,"X","")</f>
      </c>
      <c r="AP124" s="32">
        <f>if(or($K124="cavity", $K124="wild"), "X", "")</f>
      </c>
      <c r="AQ124" s="32">
        <f>if($W124 &gt; 0, "X", "")</f>
      </c>
      <c r="AR124" s="32">
        <f>if(M124&lt;=30,"X","")</f>
      </c>
      <c r="AS124" s="32">
        <f>if(or($K124="platform", $K124="wild"), "X", "")</f>
      </c>
      <c r="AT124" s="32">
        <f>if(and(not(isblank($O124)), isblank($P124), isblank($N124)), "X", "")</f>
      </c>
      <c r="AU124" s="32">
        <f>if($U124 &gt; 0, "X", "")</f>
      </c>
      <c r="AV124" s="32">
        <f>if($T124 &gt; 0, "X", "")</f>
      </c>
      <c r="AW124" s="32">
        <f>if(and(not(isblank($P124)), isblank($N124), isblank($O124)), "X", "")</f>
      </c>
      <c r="AX124" s="32">
        <f>if(or($K124="bowl", $K124="wild"), "X", "")</f>
      </c>
    </row>
    <row x14ac:dyDescent="0.25" r="125" customHeight="1" ht="18.75">
      <c r="A125" s="25" t="s">
        <v>879</v>
      </c>
      <c r="B125" s="25" t="s">
        <v>880</v>
      </c>
      <c r="C125" s="12" t="s">
        <v>685</v>
      </c>
      <c r="D125" s="12" t="s">
        <v>160</v>
      </c>
      <c r="E125" s="25" t="s">
        <v>198</v>
      </c>
      <c r="F125" s="25" t="s">
        <v>881</v>
      </c>
      <c r="G125" s="12"/>
      <c r="H125" s="12"/>
      <c r="I125" s="12"/>
      <c r="J125" s="14">
        <v>4</v>
      </c>
      <c r="K125" s="12" t="s">
        <v>188</v>
      </c>
      <c r="L125" s="14">
        <v>5</v>
      </c>
      <c r="M125" s="14">
        <v>33</v>
      </c>
      <c r="N125" s="12"/>
      <c r="O125" s="12" t="s">
        <v>15</v>
      </c>
      <c r="P125" s="12"/>
      <c r="Q125" s="14">
        <v>1</v>
      </c>
      <c r="R125" s="14"/>
      <c r="S125" s="14"/>
      <c r="T125" s="14">
        <v>1</v>
      </c>
      <c r="U125" s="14"/>
      <c r="V125" s="14"/>
      <c r="W125" s="14"/>
      <c r="X125" s="26"/>
      <c r="Y125" s="12"/>
      <c r="Z125" s="33">
        <f>if(ISBLANK($X125), sum(Q125:W125), 1)</f>
      </c>
      <c r="AA125" s="12"/>
      <c r="AB125" s="12" t="s">
        <v>15</v>
      </c>
      <c r="AC125" s="39"/>
      <c r="AD125" s="12" t="s">
        <v>15</v>
      </c>
      <c r="AE125" s="32">
        <f>if(J125&lt;4,"X","")</f>
      </c>
      <c r="AF125" s="32">
        <f>if(countblank(N125:P125)&lt;=1,"X","")</f>
      </c>
      <c r="AG125" s="32">
        <f>$H125</f>
      </c>
      <c r="AH125" s="32">
        <f>if($R125 &gt; 0, "X", "")</f>
      </c>
      <c r="AI125" s="32">
        <f>if(and(sum(Q125:W125) = 3, ISBLANK($X125)), "X", "")</f>
      </c>
      <c r="AJ125" s="32">
        <f>if(or($K125="ground", $K125="wild"), "X", "")</f>
      </c>
      <c r="AK125" s="32">
        <f>$G125</f>
      </c>
      <c r="AL125" s="32">
        <f>if($S125 &gt; 0, "X", "")</f>
      </c>
      <c r="AM125" s="32">
        <f>if(and($Q125 &gt; 0, isblank($W125), isblank($R125), isblank($T125), isblank($S125), isblank($U125)), "X", "")</f>
      </c>
      <c r="AN125" s="32">
        <f>if(and(not(isblank($N125)), isblank($O125), isblank($P125)), "X", "")</f>
      </c>
      <c r="AO125" s="32">
        <f>if(M125&gt;65,"X","")</f>
      </c>
      <c r="AP125" s="32">
        <f>if(or($K125="cavity", $K125="wild"), "X", "")</f>
      </c>
      <c r="AQ125" s="32">
        <f>if($W125 &gt; 0, "X", "")</f>
      </c>
      <c r="AR125" s="32">
        <f>if(M125&lt;=30,"X","")</f>
      </c>
      <c r="AS125" s="32">
        <f>if(or($K125="platform", $K125="wild"), "X", "")</f>
      </c>
      <c r="AT125" s="32">
        <f>if(and(not(isblank($O125)), isblank($P125), isblank($N125)), "X", "")</f>
      </c>
      <c r="AU125" s="32">
        <f>if($U125 &gt; 0, "X", "")</f>
      </c>
      <c r="AV125" s="32">
        <f>if($T125 &gt; 0, "X", "")</f>
      </c>
      <c r="AW125" s="32">
        <f>if(and(not(isblank($P125)), isblank($N125), isblank($O125)), "X", "")</f>
      </c>
      <c r="AX125" s="32">
        <f>if(or($K125="bowl", $K125="wild"), "X", "")</f>
      </c>
    </row>
    <row x14ac:dyDescent="0.25" r="126" customHeight="1" ht="18.75">
      <c r="A126" s="24" t="s">
        <v>538</v>
      </c>
      <c r="B126" s="24" t="s">
        <v>539</v>
      </c>
      <c r="C126" s="12" t="s">
        <v>93</v>
      </c>
      <c r="D126" s="12" t="s">
        <v>160</v>
      </c>
      <c r="E126" s="25" t="s">
        <v>221</v>
      </c>
      <c r="F126" s="25" t="s">
        <v>485</v>
      </c>
      <c r="G126" s="12" t="s">
        <v>15</v>
      </c>
      <c r="H126" s="12"/>
      <c r="I126" s="12"/>
      <c r="J126" s="14">
        <v>7</v>
      </c>
      <c r="K126" s="12" t="s">
        <v>166</v>
      </c>
      <c r="L126" s="14">
        <v>2</v>
      </c>
      <c r="M126" s="14">
        <v>200</v>
      </c>
      <c r="N126" s="12"/>
      <c r="O126" s="12" t="s">
        <v>15</v>
      </c>
      <c r="P126" s="12"/>
      <c r="Q126" s="14"/>
      <c r="R126" s="14"/>
      <c r="S126" s="14"/>
      <c r="T126" s="14"/>
      <c r="U126" s="14">
        <v>3</v>
      </c>
      <c r="V126" s="14"/>
      <c r="W126" s="14"/>
      <c r="X126" s="26"/>
      <c r="Y126" s="12" t="s">
        <v>15</v>
      </c>
      <c r="Z126" s="33">
        <f>if(ISBLANK($X126), sum(Q126:W126), 1)</f>
      </c>
      <c r="AA126" s="12"/>
      <c r="AB126" s="12" t="s">
        <v>15</v>
      </c>
      <c r="AC126" s="39"/>
      <c r="AD126" s="12"/>
      <c r="AE126" s="32">
        <f>if(J126&lt;4,"X","")</f>
      </c>
      <c r="AF126" s="32">
        <f>if(countblank(N126:P126)&lt;=1,"X","")</f>
      </c>
      <c r="AG126" s="32">
        <f>$H126</f>
      </c>
      <c r="AH126" s="32">
        <f>if($R126 &gt; 0, "X", "")</f>
      </c>
      <c r="AI126" s="32">
        <f>if(and(sum(Q126:W126) = 3, ISBLANK($X126)), "X", "")</f>
      </c>
      <c r="AJ126" s="32">
        <f>if(or($K126="ground", $K126="wild"), "X", "")</f>
      </c>
      <c r="AK126" s="32">
        <f>$G126</f>
      </c>
      <c r="AL126" s="32">
        <f>if($S126 &gt; 0, "X", "")</f>
      </c>
      <c r="AM126" s="32">
        <f>if(and($Q126 &gt; 0, isblank($W126), isblank($R126), isblank($T126), isblank($S126), isblank($U126)), "X", "")</f>
      </c>
      <c r="AN126" s="32">
        <f>if(and(not(isblank($N126)), isblank($O126), isblank($P126)), "X", "")</f>
      </c>
      <c r="AO126" s="32">
        <f>if(M126&gt;65,"X","")</f>
      </c>
      <c r="AP126" s="32">
        <f>if(or($K126="cavity", $K126="wild"), "X", "")</f>
      </c>
      <c r="AQ126" s="32">
        <f>if($W126 &gt; 0, "X", "")</f>
      </c>
      <c r="AR126" s="32">
        <f>if(M126&lt;=30,"X","")</f>
      </c>
      <c r="AS126" s="32">
        <f>if(or($K126="platform", $K126="wild"), "X", "")</f>
      </c>
      <c r="AT126" s="32">
        <f>if(and(not(isblank($O126)), isblank($P126), isblank($N126)), "X", "")</f>
      </c>
      <c r="AU126" s="32">
        <f>if($U126 &gt; 0, "X", "")</f>
      </c>
      <c r="AV126" s="32">
        <f>if($T126 &gt; 0, "X", "")</f>
      </c>
      <c r="AW126" s="32">
        <f>if(and(not(isblank($P126)), isblank($N126), isblank($O126)), "X", "")</f>
      </c>
      <c r="AX126" s="32">
        <f>if(or($K126="bowl", $K126="wild"), "X", "")</f>
      </c>
    </row>
    <row x14ac:dyDescent="0.25" r="127" customHeight="1" ht="18.75">
      <c r="A127" s="25" t="s">
        <v>882</v>
      </c>
      <c r="B127" s="25" t="s">
        <v>883</v>
      </c>
      <c r="C127" s="12" t="s">
        <v>685</v>
      </c>
      <c r="D127" s="12" t="s">
        <v>186</v>
      </c>
      <c r="E127" s="25" t="s">
        <v>699</v>
      </c>
      <c r="F127" s="25" t="s">
        <v>884</v>
      </c>
      <c r="G127" s="12"/>
      <c r="H127" s="12"/>
      <c r="I127" s="12"/>
      <c r="J127" s="14">
        <v>2</v>
      </c>
      <c r="K127" s="12" t="s">
        <v>195</v>
      </c>
      <c r="L127" s="14">
        <v>2</v>
      </c>
      <c r="M127" s="14">
        <v>38</v>
      </c>
      <c r="N127" s="12" t="s">
        <v>15</v>
      </c>
      <c r="O127" s="12" t="s">
        <v>15</v>
      </c>
      <c r="P127" s="12" t="s">
        <v>15</v>
      </c>
      <c r="Q127" s="14">
        <v>1</v>
      </c>
      <c r="R127" s="14"/>
      <c r="S127" s="14"/>
      <c r="T127" s="14">
        <v>1</v>
      </c>
      <c r="U127" s="14"/>
      <c r="V127" s="14"/>
      <c r="W127" s="14"/>
      <c r="X127" s="26" t="s">
        <v>15</v>
      </c>
      <c r="Y127" s="12"/>
      <c r="Z127" s="33">
        <f>if(ISBLANK($X127), sum(Q127:W127), 1)</f>
      </c>
      <c r="AA127" s="12"/>
      <c r="AB127" s="12" t="s">
        <v>15</v>
      </c>
      <c r="AC127" s="39"/>
      <c r="AD127" s="12"/>
      <c r="AE127" s="32">
        <f>if(J127&lt;4,"X","")</f>
      </c>
      <c r="AF127" s="32">
        <f>if(countblank(N127:P127)&lt;=1,"X","")</f>
      </c>
      <c r="AG127" s="32">
        <f>$H127</f>
      </c>
      <c r="AH127" s="32">
        <f>if($R127 &gt; 0, "X", "")</f>
      </c>
      <c r="AI127" s="32">
        <f>if(and(sum(Q127:W127) = 3, ISBLANK($X127)), "X", "")</f>
      </c>
      <c r="AJ127" s="32">
        <f>if(or($K127="ground", $K127="wild"), "X", "")</f>
      </c>
      <c r="AK127" s="32">
        <f>$G127</f>
      </c>
      <c r="AL127" s="32">
        <f>if($S127 &gt; 0, "X", "")</f>
      </c>
      <c r="AM127" s="32">
        <f>if(and($Q127 &gt; 0, isblank($W127), isblank($R127), isblank($T127), isblank($S127), isblank($U127)), "X", "")</f>
      </c>
      <c r="AN127" s="32">
        <f>if(and(not(isblank($N127)), isblank($O127), isblank($P127)), "X", "")</f>
      </c>
      <c r="AO127" s="32">
        <f>if(M127&gt;65,"X","")</f>
      </c>
      <c r="AP127" s="32">
        <f>if(or($K127="cavity", $K127="wild"), "X", "")</f>
      </c>
      <c r="AQ127" s="32">
        <f>if($W127 &gt; 0, "X", "")</f>
      </c>
      <c r="AR127" s="32">
        <f>if(M127&lt;=30,"X","")</f>
      </c>
      <c r="AS127" s="32">
        <f>if(or($K127="platform", $K127="wild"), "X", "")</f>
      </c>
      <c r="AT127" s="32">
        <f>if(and(not(isblank($O127)), isblank($P127), isblank($N127)), "X", "")</f>
      </c>
      <c r="AU127" s="32">
        <f>if($U127 &gt; 0, "X", "")</f>
      </c>
      <c r="AV127" s="32">
        <f>if($T127 &gt; 0, "X", "")</f>
      </c>
      <c r="AW127" s="32">
        <f>if(and(not(isblank($P127)), isblank($N127), isblank($O127)), "X", "")</f>
      </c>
      <c r="AX127" s="32">
        <f>if(or($K127="bowl", $K127="wild"), "X", "")</f>
      </c>
    </row>
    <row x14ac:dyDescent="0.25" r="128" customHeight="1" ht="18.75">
      <c r="A128" s="25" t="s">
        <v>885</v>
      </c>
      <c r="B128" s="25" t="s">
        <v>886</v>
      </c>
      <c r="C128" s="12" t="s">
        <v>685</v>
      </c>
      <c r="D128" s="12" t="s">
        <v>173</v>
      </c>
      <c r="E128" s="25" t="s">
        <v>699</v>
      </c>
      <c r="F128" s="25" t="s">
        <v>887</v>
      </c>
      <c r="G128" s="12"/>
      <c r="H128" s="12"/>
      <c r="I128" s="12"/>
      <c r="J128" s="14">
        <v>3</v>
      </c>
      <c r="K128" s="12" t="s">
        <v>203</v>
      </c>
      <c r="L128" s="14">
        <v>4</v>
      </c>
      <c r="M128" s="14">
        <v>28</v>
      </c>
      <c r="N128" s="12" t="s">
        <v>15</v>
      </c>
      <c r="O128" s="12" t="s">
        <v>15</v>
      </c>
      <c r="P128" s="12" t="s">
        <v>15</v>
      </c>
      <c r="Q128" s="14">
        <v>1</v>
      </c>
      <c r="R128" s="14"/>
      <c r="S128" s="14"/>
      <c r="T128" s="14">
        <v>1</v>
      </c>
      <c r="U128" s="14"/>
      <c r="V128" s="14"/>
      <c r="W128" s="14"/>
      <c r="X128" s="26" t="s">
        <v>15</v>
      </c>
      <c r="Y128" s="12"/>
      <c r="Z128" s="33">
        <f>if(ISBLANK($X128), sum(Q128:W128), 1)</f>
      </c>
      <c r="AA128" s="12"/>
      <c r="AB128" s="12" t="s">
        <v>15</v>
      </c>
      <c r="AC128" s="39"/>
      <c r="AD128" s="12"/>
      <c r="AE128" s="32">
        <f>if(J128&lt;4,"X","")</f>
      </c>
      <c r="AF128" s="32">
        <f>if(countblank(N128:P128)&lt;=1,"X","")</f>
      </c>
      <c r="AG128" s="32">
        <f>$H128</f>
      </c>
      <c r="AH128" s="32">
        <f>if($R128 &gt; 0, "X", "")</f>
      </c>
      <c r="AI128" s="32">
        <f>if(and(sum(Q128:W128) = 3, ISBLANK($X128)), "X", "")</f>
      </c>
      <c r="AJ128" s="32">
        <f>if(or($K128="ground", $K128="wild"), "X", "")</f>
      </c>
      <c r="AK128" s="32">
        <f>$G128</f>
      </c>
      <c r="AL128" s="32">
        <f>if($S128 &gt; 0, "X", "")</f>
      </c>
      <c r="AM128" s="32">
        <f>if(and($Q128 &gt; 0, isblank($W128), isblank($R128), isblank($T128), isblank($S128), isblank($U128)), "X", "")</f>
      </c>
      <c r="AN128" s="32">
        <f>if(and(not(isblank($N128)), isblank($O128), isblank($P128)), "X", "")</f>
      </c>
      <c r="AO128" s="32">
        <f>if(M128&gt;65,"X","")</f>
      </c>
      <c r="AP128" s="32">
        <f>if(or($K128="cavity", $K128="wild"), "X", "")</f>
      </c>
      <c r="AQ128" s="32">
        <f>if($W128 &gt; 0, "X", "")</f>
      </c>
      <c r="AR128" s="32">
        <f>if(M128&lt;=30,"X","")</f>
      </c>
      <c r="AS128" s="32">
        <f>if(or($K128="platform", $K128="wild"), "X", "")</f>
      </c>
      <c r="AT128" s="32">
        <f>if(and(not(isblank($O128)), isblank($P128), isblank($N128)), "X", "")</f>
      </c>
      <c r="AU128" s="32">
        <f>if($U128 &gt; 0, "X", "")</f>
      </c>
      <c r="AV128" s="32">
        <f>if($T128 &gt; 0, "X", "")</f>
      </c>
      <c r="AW128" s="32">
        <f>if(and(not(isblank($P128)), isblank($N128), isblank($O128)), "X", "")</f>
      </c>
      <c r="AX128" s="32">
        <f>if(or($K128="bowl", $K128="wild"), "X", "")</f>
      </c>
    </row>
    <row x14ac:dyDescent="0.25" r="129" customHeight="1" ht="18.75">
      <c r="A129" s="24" t="s">
        <v>238</v>
      </c>
      <c r="B129" s="1" t="s">
        <v>239</v>
      </c>
      <c r="C129" s="12" t="s">
        <v>116</v>
      </c>
      <c r="D129" s="12" t="s">
        <v>173</v>
      </c>
      <c r="E129" s="25" t="s">
        <v>137</v>
      </c>
      <c r="F129" s="25" t="s">
        <v>240</v>
      </c>
      <c r="G129" s="12"/>
      <c r="H129" s="12"/>
      <c r="I129" s="12"/>
      <c r="J129" s="14">
        <v>4</v>
      </c>
      <c r="K129" s="12" t="s">
        <v>188</v>
      </c>
      <c r="L129" s="14">
        <v>3</v>
      </c>
      <c r="M129" s="14">
        <v>48</v>
      </c>
      <c r="N129" s="12" t="s">
        <v>15</v>
      </c>
      <c r="O129" s="12" t="s">
        <v>15</v>
      </c>
      <c r="P129" s="12"/>
      <c r="Q129" s="14"/>
      <c r="R129" s="14">
        <v>1</v>
      </c>
      <c r="S129" s="14"/>
      <c r="T129" s="14"/>
      <c r="U129" s="14"/>
      <c r="V129" s="14">
        <v>2</v>
      </c>
      <c r="W129" s="14"/>
      <c r="X129" s="26"/>
      <c r="Y129" s="12"/>
      <c r="Z129" s="33"/>
      <c r="AA129" s="12"/>
      <c r="AB129" s="12" t="s">
        <v>15</v>
      </c>
      <c r="AC129" s="39"/>
      <c r="AD129" s="12" t="s">
        <v>15</v>
      </c>
      <c r="AE129" s="32">
        <f>if(J129&lt;4,"X","")</f>
      </c>
      <c r="AF129" s="32">
        <f>if(countblank(N129:P129)&lt;=1,"X","")</f>
      </c>
      <c r="AG129" s="32">
        <f>$H129</f>
      </c>
      <c r="AH129" s="32">
        <f>if($R129 &gt; 0, "X", "")</f>
      </c>
      <c r="AI129" s="32">
        <f>if(and(sum(Q129:W129) = 3, ISBLANK($X129)), "X", "")</f>
      </c>
      <c r="AJ129" s="32">
        <f>if(or($K129="ground", $K129="wild"), "X", "")</f>
      </c>
      <c r="AK129" s="32">
        <f>$G129</f>
      </c>
      <c r="AL129" s="32">
        <f>if($S129 &gt; 0, "X", "")</f>
      </c>
      <c r="AM129" s="32">
        <f>if(and($Q129 &gt; 0, isblank($W129), isblank($R129), isblank($T129), isblank($S129), isblank($U129)), "X", "")</f>
      </c>
      <c r="AN129" s="32">
        <f>if(and(not(isblank($N129)), isblank($O129), isblank($P129)), "X", "")</f>
      </c>
      <c r="AO129" s="32">
        <f>if(M129&gt;65,"X","")</f>
      </c>
      <c r="AP129" s="32">
        <f>if(or($K129="cavity", $K129="wild"), "X", "")</f>
      </c>
      <c r="AQ129" s="32">
        <f>if($W129 &gt; 0, "X", "")</f>
      </c>
      <c r="AR129" s="32">
        <f>if(M129&lt;=30,"X","")</f>
      </c>
      <c r="AS129" s="32">
        <f>if(or($K129="platform", $K129="wild"), "X", "")</f>
      </c>
      <c r="AT129" s="32">
        <f>if(and(not(isblank($O129)), isblank($P129), isblank($N129)), "X", "")</f>
      </c>
      <c r="AU129" s="32">
        <f>if($U129 &gt; 0, "X", "")</f>
      </c>
      <c r="AV129" s="32">
        <f>if($T129 &gt; 0, "X", "")</f>
      </c>
      <c r="AW129" s="32">
        <f>if(and(not(isblank($P129)), isblank($N129), isblank($O129)), "X", "")</f>
      </c>
      <c r="AX129" s="32">
        <f>if(or($K129="bowl", $K129="wild"), "X", "")</f>
      </c>
    </row>
    <row x14ac:dyDescent="0.25" r="130" customHeight="1" ht="18.75">
      <c r="A130" s="25" t="s">
        <v>888</v>
      </c>
      <c r="B130" s="25" t="s">
        <v>889</v>
      </c>
      <c r="C130" s="12" t="s">
        <v>685</v>
      </c>
      <c r="D130" s="12" t="s">
        <v>173</v>
      </c>
      <c r="E130" s="25" t="s">
        <v>706</v>
      </c>
      <c r="F130" s="25" t="s">
        <v>707</v>
      </c>
      <c r="G130" s="12" t="s">
        <v>15</v>
      </c>
      <c r="H130" s="12"/>
      <c r="I130" s="12"/>
      <c r="J130" s="14">
        <v>4</v>
      </c>
      <c r="K130" s="12" t="s">
        <v>188</v>
      </c>
      <c r="L130" s="14">
        <v>2</v>
      </c>
      <c r="M130" s="14">
        <v>51</v>
      </c>
      <c r="N130" s="12" t="s">
        <v>15</v>
      </c>
      <c r="O130" s="12"/>
      <c r="P130" s="12"/>
      <c r="Q130" s="14">
        <v>1</v>
      </c>
      <c r="R130" s="14"/>
      <c r="S130" s="14"/>
      <c r="T130" s="14"/>
      <c r="U130" s="14">
        <v>1</v>
      </c>
      <c r="V130" s="14"/>
      <c r="W130" s="14"/>
      <c r="X130" s="26" t="s">
        <v>15</v>
      </c>
      <c r="Y130" s="12"/>
      <c r="Z130" s="33">
        <f>if(ISBLANK($X130), sum(Q130:W130), 1)</f>
      </c>
      <c r="AA130" s="12"/>
      <c r="AB130" s="12" t="s">
        <v>15</v>
      </c>
      <c r="AC130" s="39"/>
      <c r="AD130" s="12"/>
      <c r="AE130" s="32">
        <f>if(J130&lt;4,"X","")</f>
      </c>
      <c r="AF130" s="32">
        <f>if(countblank(N130:P130)&lt;=1,"X","")</f>
      </c>
      <c r="AG130" s="32">
        <f>$H130</f>
      </c>
      <c r="AH130" s="32">
        <f>if($R130 &gt; 0, "X", "")</f>
      </c>
      <c r="AI130" s="32">
        <f>if(and(sum(Q130:W130) = 3, ISBLANK($X130)), "X", "")</f>
      </c>
      <c r="AJ130" s="32">
        <f>if(or($K130="ground", $K130="wild"), "X", "")</f>
      </c>
      <c r="AK130" s="32">
        <f>$G130</f>
      </c>
      <c r="AL130" s="32">
        <f>if($S130 &gt; 0, "X", "")</f>
      </c>
      <c r="AM130" s="32">
        <f>if(and($Q130 &gt; 0, isblank($W130), isblank($R130), isblank($T130), isblank($S130), isblank($U130)), "X", "")</f>
      </c>
      <c r="AN130" s="32">
        <f>if(and(not(isblank($N130)), isblank($O130), isblank($P130)), "X", "")</f>
      </c>
      <c r="AO130" s="32">
        <f>if(M130&gt;65,"X","")</f>
      </c>
      <c r="AP130" s="32">
        <f>if(or($K130="cavity", $K130="wild"), "X", "")</f>
      </c>
      <c r="AQ130" s="32">
        <f>if($W130 &gt; 0, "X", "")</f>
      </c>
      <c r="AR130" s="32">
        <f>if(M130&lt;=30,"X","")</f>
      </c>
      <c r="AS130" s="32">
        <f>if(or($K130="platform", $K130="wild"), "X", "")</f>
      </c>
      <c r="AT130" s="32">
        <f>if(and(not(isblank($O130)), isblank($P130), isblank($N130)), "X", "")</f>
      </c>
      <c r="AU130" s="32">
        <f>if($U130 &gt; 0, "X", "")</f>
      </c>
      <c r="AV130" s="32">
        <f>if($T130 &gt; 0, "X", "")</f>
      </c>
      <c r="AW130" s="32">
        <f>if(and(not(isblank($P130)), isblank($N130), isblank($O130)), "X", "")</f>
      </c>
      <c r="AX130" s="32">
        <f>if(or($K130="bowl", $K130="wild"), "X", "")</f>
      </c>
    </row>
    <row x14ac:dyDescent="0.25" r="131" customHeight="1" ht="18.75">
      <c r="A131" s="24" t="s">
        <v>241</v>
      </c>
      <c r="B131" s="1" t="s">
        <v>242</v>
      </c>
      <c r="C131" s="12" t="s">
        <v>116</v>
      </c>
      <c r="D131" s="12" t="s">
        <v>173</v>
      </c>
      <c r="E131" s="25" t="s">
        <v>182</v>
      </c>
      <c r="F131" s="25" t="s">
        <v>243</v>
      </c>
      <c r="G131" s="12"/>
      <c r="H131" s="12"/>
      <c r="I131" s="12"/>
      <c r="J131" s="14">
        <v>5</v>
      </c>
      <c r="K131" s="12" t="s">
        <v>195</v>
      </c>
      <c r="L131" s="14">
        <v>2</v>
      </c>
      <c r="M131" s="14">
        <v>30</v>
      </c>
      <c r="N131" s="12" t="s">
        <v>15</v>
      </c>
      <c r="O131" s="12"/>
      <c r="P131" s="12"/>
      <c r="Q131" s="14">
        <v>1</v>
      </c>
      <c r="R131" s="14">
        <v>1</v>
      </c>
      <c r="S131" s="14"/>
      <c r="T131" s="14"/>
      <c r="U131" s="14"/>
      <c r="V131" s="14"/>
      <c r="W131" s="14"/>
      <c r="X131" s="26"/>
      <c r="Y131" s="12"/>
      <c r="Z131" s="33"/>
      <c r="AA131" s="12"/>
      <c r="AB131" s="12" t="s">
        <v>15</v>
      </c>
      <c r="AC131" s="39"/>
      <c r="AD131" s="12"/>
      <c r="AE131" s="32">
        <f>if(J131&lt;4,"X","")</f>
      </c>
      <c r="AF131" s="32">
        <f>if(countblank(N131:P131)&lt;=1,"X","")</f>
      </c>
      <c r="AG131" s="32">
        <f>$H131</f>
      </c>
      <c r="AH131" s="32">
        <f>if($R131 &gt; 0, "X", "")</f>
      </c>
      <c r="AI131" s="32">
        <f>if(and(sum(Q131:W131) = 3, ISBLANK($X131)), "X", "")</f>
      </c>
      <c r="AJ131" s="32">
        <f>if(or($K131="ground", $K131="wild"), "X", "")</f>
      </c>
      <c r="AK131" s="32">
        <f>$G131</f>
      </c>
      <c r="AL131" s="32">
        <f>if($S131 &gt; 0, "X", "")</f>
      </c>
      <c r="AM131" s="32">
        <f>if(and($Q131 &gt; 0, isblank($W131), isblank($R131), isblank($T131), isblank($S131), isblank($U131)), "X", "")</f>
      </c>
      <c r="AN131" s="32">
        <f>if(and(not(isblank($N131)), isblank($O131), isblank($P131)), "X", "")</f>
      </c>
      <c r="AO131" s="32">
        <f>if(M131&gt;65,"X","")</f>
      </c>
      <c r="AP131" s="32">
        <f>if(or($K131="cavity", $K131="wild"), "X", "")</f>
      </c>
      <c r="AQ131" s="32">
        <f>if($W131 &gt; 0, "X", "")</f>
      </c>
      <c r="AR131" s="32">
        <f>if(M131&lt;=30,"X","")</f>
      </c>
      <c r="AS131" s="32">
        <f>if(or($K131="platform", $K131="wild"), "X", "")</f>
      </c>
      <c r="AT131" s="32">
        <f>if(and(not(isblank($O131)), isblank($P131), isblank($N131)), "X", "")</f>
      </c>
      <c r="AU131" s="32">
        <f>if($U131 &gt; 0, "X", "")</f>
      </c>
      <c r="AV131" s="32">
        <f>if($T131 &gt; 0, "X", "")</f>
      </c>
      <c r="AW131" s="32">
        <f>if(and(not(isblank($P131)), isblank($N131), isblank($O131)), "X", "")</f>
      </c>
      <c r="AX131" s="32">
        <f>if(or($K131="bowl", $K131="wild"), "X", "")</f>
      </c>
    </row>
    <row x14ac:dyDescent="0.25" r="132" customHeight="1" ht="18.75">
      <c r="A132" s="24" t="s">
        <v>540</v>
      </c>
      <c r="B132" s="24" t="s">
        <v>541</v>
      </c>
      <c r="C132" s="12" t="s">
        <v>93</v>
      </c>
      <c r="D132" s="12" t="s">
        <v>173</v>
      </c>
      <c r="E132" s="25" t="s">
        <v>174</v>
      </c>
      <c r="F132" s="25" t="s">
        <v>542</v>
      </c>
      <c r="G132" s="12"/>
      <c r="H132" s="12"/>
      <c r="I132" s="12"/>
      <c r="J132" s="14">
        <v>6</v>
      </c>
      <c r="K132" s="12" t="s">
        <v>162</v>
      </c>
      <c r="L132" s="14">
        <v>2</v>
      </c>
      <c r="M132" s="14">
        <v>95</v>
      </c>
      <c r="N132" s="12"/>
      <c r="O132" s="12"/>
      <c r="P132" s="12" t="s">
        <v>15</v>
      </c>
      <c r="Q132" s="14">
        <v>1</v>
      </c>
      <c r="R132" s="14"/>
      <c r="S132" s="14"/>
      <c r="T132" s="14"/>
      <c r="U132" s="14">
        <v>1</v>
      </c>
      <c r="V132" s="14"/>
      <c r="W132" s="14"/>
      <c r="X132" s="26"/>
      <c r="Y132" s="12"/>
      <c r="Z132" s="33">
        <f>if(ISBLANK($X132), sum(Q132:W132), 1)</f>
      </c>
      <c r="AA132" s="12"/>
      <c r="AB132" s="12"/>
      <c r="AC132" s="39" t="s">
        <v>15</v>
      </c>
      <c r="AD132" s="12"/>
      <c r="AE132" s="32">
        <f>if(J132&lt;4,"X","")</f>
      </c>
      <c r="AF132" s="32">
        <f>if(countblank(N132:P132)&lt;=1,"X","")</f>
      </c>
      <c r="AG132" s="32">
        <f>$H132</f>
      </c>
      <c r="AH132" s="32">
        <f>if($R132 &gt; 0, "X", "")</f>
      </c>
      <c r="AI132" s="32">
        <f>if(and(sum(Q132:W132) = 3, ISBLANK($X132)), "X", "")</f>
      </c>
      <c r="AJ132" s="32">
        <f>if(or($K132="ground", $K132="wild"), "X", "")</f>
      </c>
      <c r="AK132" s="32">
        <f>$G132</f>
      </c>
      <c r="AL132" s="32">
        <f>if($S132 &gt; 0, "X", "")</f>
      </c>
      <c r="AM132" s="32">
        <f>if(and($Q132 &gt; 0, isblank($W132), isblank($R132), isblank($T132), isblank($S132), isblank($U132)), "X", "")</f>
      </c>
      <c r="AN132" s="32">
        <f>if(and(not(isblank($N132)), isblank($O132), isblank($P132)), "X", "")</f>
      </c>
      <c r="AO132" s="32">
        <f>if(M132&gt;65,"X","")</f>
      </c>
      <c r="AP132" s="32">
        <f>if(or($K132="cavity", $K132="wild"), "X", "")</f>
      </c>
      <c r="AQ132" s="32">
        <f>if($W132 &gt; 0, "X", "")</f>
      </c>
      <c r="AR132" s="32">
        <f>if(M132&lt;=30,"X","")</f>
      </c>
      <c r="AS132" s="32">
        <f>if(or($K132="platform", $K132="wild"), "X", "")</f>
      </c>
      <c r="AT132" s="32">
        <f>if(and(not(isblank($O132)), isblank($P132), isblank($N132)), "X", "")</f>
      </c>
      <c r="AU132" s="32">
        <f>if($U132 &gt; 0, "X", "")</f>
      </c>
      <c r="AV132" s="32">
        <f>if($T132 &gt; 0, "X", "")</f>
      </c>
      <c r="AW132" s="32">
        <f>if(and(not(isblank($P132)), isblank($N132), isblank($O132)), "X", "")</f>
      </c>
      <c r="AX132" s="32">
        <f>if(or($K132="bowl", $K132="wild"), "X", "")</f>
      </c>
    </row>
    <row x14ac:dyDescent="0.25" r="133" customHeight="1" ht="18.75">
      <c r="A133" s="24" t="s">
        <v>244</v>
      </c>
      <c r="B133" s="1" t="s">
        <v>245</v>
      </c>
      <c r="C133" s="12" t="s">
        <v>116</v>
      </c>
      <c r="D133" s="12" t="s">
        <v>173</v>
      </c>
      <c r="E133" s="25" t="s">
        <v>182</v>
      </c>
      <c r="F133" s="25" t="s">
        <v>246</v>
      </c>
      <c r="G133" s="12"/>
      <c r="H133" s="12"/>
      <c r="I133" s="12"/>
      <c r="J133" s="14">
        <v>4</v>
      </c>
      <c r="K133" s="12" t="s">
        <v>162</v>
      </c>
      <c r="L133" s="14">
        <v>6</v>
      </c>
      <c r="M133" s="14" t="s">
        <v>247</v>
      </c>
      <c r="N133" s="12" t="s">
        <v>15</v>
      </c>
      <c r="O133" s="12" t="s">
        <v>15</v>
      </c>
      <c r="P133" s="12" t="s">
        <v>15</v>
      </c>
      <c r="Q133" s="14">
        <v>1</v>
      </c>
      <c r="R133" s="14">
        <v>1</v>
      </c>
      <c r="S133" s="14"/>
      <c r="T133" s="14">
        <v>1</v>
      </c>
      <c r="U133" s="14"/>
      <c r="V133" s="14"/>
      <c r="W133" s="14"/>
      <c r="X133" s="26"/>
      <c r="Y133" s="12"/>
      <c r="Z133" s="33"/>
      <c r="AA133" s="12"/>
      <c r="AB133" s="12"/>
      <c r="AC133" s="39"/>
      <c r="AD133" s="12"/>
      <c r="AE133" s="32">
        <f>if(J133&lt;4,"X","")</f>
      </c>
      <c r="AF133" s="32">
        <f>if(countblank(N133:P133)&lt;=1,"X","")</f>
      </c>
      <c r="AG133" s="32">
        <f>$H133</f>
      </c>
      <c r="AH133" s="32">
        <f>if($R133 &gt; 0, "X", "")</f>
      </c>
      <c r="AI133" s="32">
        <f>if(and(sum(Q133:W133) = 3, ISBLANK($X133)), "X", "")</f>
      </c>
      <c r="AJ133" s="32">
        <f>if(or($K133="ground", $K133="wild"), "X", "")</f>
      </c>
      <c r="AK133" s="32">
        <f>$G133</f>
      </c>
      <c r="AL133" s="32">
        <f>if($S133 &gt; 0, "X", "")</f>
      </c>
      <c r="AM133" s="32">
        <f>if(and($Q133 &gt; 0, isblank($W133), isblank($R133), isblank($T133), isblank($S133), isblank($U133)), "X", "")</f>
      </c>
      <c r="AN133" s="32">
        <f>if(and(not(isblank($N133)), isblank($O133), isblank($P133)), "X", "")</f>
      </c>
      <c r="AO133" s="32">
        <f>if(M133&gt;65,"X","")</f>
      </c>
      <c r="AP133" s="32">
        <f>if(or($K133="cavity", $K133="wild"), "X", "")</f>
      </c>
      <c r="AQ133" s="32">
        <f>if($W133 &gt; 0, "X", "")</f>
      </c>
      <c r="AR133" s="32">
        <f>if(M133&lt;=30,"X","")</f>
      </c>
      <c r="AS133" s="32">
        <f>if(or($K133="platform", $K133="wild"), "X", "")</f>
      </c>
      <c r="AT133" s="32">
        <f>if(and(not(isblank($O133)), isblank($P133), isblank($N133)), "X", "")</f>
      </c>
      <c r="AU133" s="32">
        <f>if($U133 &gt; 0, "X", "")</f>
      </c>
      <c r="AV133" s="32">
        <f>if($T133 &gt; 0, "X", "")</f>
      </c>
      <c r="AW133" s="32">
        <f>if(and(not(isblank($P133)), isblank($N133), isblank($O133)), "X", "")</f>
      </c>
      <c r="AX133" s="32">
        <f>if(or($K133="bowl", $K133="wild"), "X", "")</f>
      </c>
    </row>
    <row x14ac:dyDescent="0.25" r="134" customHeight="1" ht="18.75">
      <c r="A134" s="24" t="s">
        <v>543</v>
      </c>
      <c r="B134" s="24" t="s">
        <v>544</v>
      </c>
      <c r="C134" s="12" t="s">
        <v>93</v>
      </c>
      <c r="D134" s="12" t="s">
        <v>466</v>
      </c>
      <c r="E134" s="25" t="s">
        <v>137</v>
      </c>
      <c r="F134" s="25" t="s">
        <v>528</v>
      </c>
      <c r="G134" s="12"/>
      <c r="H134" s="12" t="s">
        <v>15</v>
      </c>
      <c r="I134" s="12"/>
      <c r="J134" s="14">
        <v>5</v>
      </c>
      <c r="K134" s="12" t="s">
        <v>166</v>
      </c>
      <c r="L134" s="14">
        <v>2</v>
      </c>
      <c r="M134" s="14">
        <v>52</v>
      </c>
      <c r="N134" s="12"/>
      <c r="O134" s="12" t="s">
        <v>15</v>
      </c>
      <c r="P134" s="12"/>
      <c r="Q134" s="14"/>
      <c r="R134" s="14">
        <v>1</v>
      </c>
      <c r="S134" s="14"/>
      <c r="T134" s="14">
        <v>1</v>
      </c>
      <c r="U134" s="14"/>
      <c r="V134" s="14"/>
      <c r="W134" s="14"/>
      <c r="X134" s="26"/>
      <c r="Y134" s="12"/>
      <c r="Z134" s="33">
        <f>if(ISBLANK($X134), sum(Q134:W134), 1)</f>
      </c>
      <c r="AA134" s="12" t="s">
        <v>15</v>
      </c>
      <c r="AB134" s="12" t="s">
        <v>15</v>
      </c>
      <c r="AC134" s="39"/>
      <c r="AD134" s="12"/>
      <c r="AE134" s="32">
        <f>if(J134&lt;4,"X","")</f>
      </c>
      <c r="AF134" s="32">
        <f>if(countblank(N134:P134)&lt;=1,"X","")</f>
      </c>
      <c r="AG134" s="32">
        <f>$H134</f>
      </c>
      <c r="AH134" s="32">
        <f>if($R134 &gt; 0, "X", "")</f>
      </c>
      <c r="AI134" s="32">
        <f>if(and(sum(Q134:W134) = 3, ISBLANK($X134)), "X", "")</f>
      </c>
      <c r="AJ134" s="32">
        <f>if(or($K134="ground", $K134="wild"), "X", "")</f>
      </c>
      <c r="AK134" s="32">
        <f>$G134</f>
      </c>
      <c r="AL134" s="32">
        <f>if($S134 &gt; 0, "X", "")</f>
      </c>
      <c r="AM134" s="32">
        <f>if(and($Q134 &gt; 0, isblank($W134), isblank($R134), isblank($T134), isblank($S134), isblank($U134)), "X", "")</f>
      </c>
      <c r="AN134" s="32">
        <f>if(and(not(isblank($N134)), isblank($O134), isblank($P134)), "X", "")</f>
      </c>
      <c r="AO134" s="32">
        <f>if(M134&gt;65,"X","")</f>
      </c>
      <c r="AP134" s="32">
        <f>if(or($K134="cavity", $K134="wild"), "X", "")</f>
      </c>
      <c r="AQ134" s="32">
        <f>if($W134 &gt; 0, "X", "")</f>
      </c>
      <c r="AR134" s="32">
        <f>if(M134&lt;=30,"X","")</f>
      </c>
      <c r="AS134" s="32">
        <f>if(or($K134="platform", $K134="wild"), "X", "")</f>
      </c>
      <c r="AT134" s="32">
        <f>if(and(not(isblank($O134)), isblank($P134), isblank($N134)), "X", "")</f>
      </c>
      <c r="AU134" s="32">
        <f>if($U134 &gt; 0, "X", "")</f>
      </c>
      <c r="AV134" s="32">
        <f>if($T134 &gt; 0, "X", "")</f>
      </c>
      <c r="AW134" s="32">
        <f>if(and(not(isblank($P134)), isblank($N134), isblank($O134)), "X", "")</f>
      </c>
      <c r="AX134" s="32">
        <f>if(or($K134="bowl", $K134="wild"), "X", "")</f>
      </c>
    </row>
    <row x14ac:dyDescent="0.25" r="135" customHeight="1" ht="18.75">
      <c r="A135" s="24" t="s">
        <v>545</v>
      </c>
      <c r="B135" s="24" t="s">
        <v>546</v>
      </c>
      <c r="C135" s="12" t="s">
        <v>93</v>
      </c>
      <c r="D135" s="12" t="s">
        <v>186</v>
      </c>
      <c r="E135" s="25" t="s">
        <v>182</v>
      </c>
      <c r="F135" s="25" t="s">
        <v>547</v>
      </c>
      <c r="G135" s="12"/>
      <c r="H135" s="12"/>
      <c r="I135" s="12"/>
      <c r="J135" s="14">
        <v>4</v>
      </c>
      <c r="K135" s="12" t="s">
        <v>203</v>
      </c>
      <c r="L135" s="14">
        <v>2</v>
      </c>
      <c r="M135" s="14">
        <v>46</v>
      </c>
      <c r="N135" s="12" t="s">
        <v>15</v>
      </c>
      <c r="O135" s="12" t="s">
        <v>15</v>
      </c>
      <c r="P135" s="12"/>
      <c r="Q135" s="14">
        <v>1</v>
      </c>
      <c r="R135" s="14"/>
      <c r="S135" s="14"/>
      <c r="T135" s="14">
        <v>1</v>
      </c>
      <c r="U135" s="14"/>
      <c r="V135" s="14"/>
      <c r="W135" s="14">
        <v>1</v>
      </c>
      <c r="X135" s="26"/>
      <c r="Y135" s="12"/>
      <c r="Z135" s="33">
        <f>if(ISBLANK($X135), sum(Q135:W135), 1)</f>
      </c>
      <c r="AA135" s="12"/>
      <c r="AB135" s="12" t="s">
        <v>15</v>
      </c>
      <c r="AC135" s="39"/>
      <c r="AD135" s="12" t="s">
        <v>15</v>
      </c>
      <c r="AE135" s="32">
        <f>if(J135&lt;4,"X","")</f>
      </c>
      <c r="AF135" s="32">
        <f>if(countblank(N135:P135)&lt;=1,"X","")</f>
      </c>
      <c r="AG135" s="32">
        <f>$H135</f>
      </c>
      <c r="AH135" s="32">
        <f>if($R135 &gt; 0, "X", "")</f>
      </c>
      <c r="AI135" s="32">
        <f>if(and(sum(Q135:W135) = 3, ISBLANK($X135)), "X", "")</f>
      </c>
      <c r="AJ135" s="32">
        <f>if(or($K135="ground", $K135="wild"), "X", "")</f>
      </c>
      <c r="AK135" s="32">
        <f>$G135</f>
      </c>
      <c r="AL135" s="32">
        <f>if($S135 &gt; 0, "X", "")</f>
      </c>
      <c r="AM135" s="32">
        <f>if(and($Q135 &gt; 0, isblank($W135), isblank($R135), isblank($T135), isblank($S135), isblank($U135)), "X", "")</f>
      </c>
      <c r="AN135" s="32">
        <f>if(and(not(isblank($N135)), isblank($O135), isblank($P135)), "X", "")</f>
      </c>
      <c r="AO135" s="32">
        <f>if(M135&gt;65,"X","")</f>
      </c>
      <c r="AP135" s="32">
        <f>if(or($K135="cavity", $K135="wild"), "X", "")</f>
      </c>
      <c r="AQ135" s="32">
        <f>if($W135 &gt; 0, "X", "")</f>
      </c>
      <c r="AR135" s="32">
        <f>if(M135&lt;=30,"X","")</f>
      </c>
      <c r="AS135" s="32">
        <f>if(or($K135="platform", $K135="wild"), "X", "")</f>
      </c>
      <c r="AT135" s="32">
        <f>if(and(not(isblank($O135)), isblank($P135), isblank($N135)), "X", "")</f>
      </c>
      <c r="AU135" s="32">
        <f>if($U135 &gt; 0, "X", "")</f>
      </c>
      <c r="AV135" s="32">
        <f>if($T135 &gt; 0, "X", "")</f>
      </c>
      <c r="AW135" s="32">
        <f>if(and(not(isblank($P135)), isblank($N135), isblank($O135)), "X", "")</f>
      </c>
      <c r="AX135" s="32">
        <f>if(or($K135="bowl", $K135="wild"), "X", "")</f>
      </c>
    </row>
    <row x14ac:dyDescent="0.25" r="136" customHeight="1" ht="18.75">
      <c r="A136" s="24" t="s">
        <v>548</v>
      </c>
      <c r="B136" s="24" t="s">
        <v>549</v>
      </c>
      <c r="C136" s="12" t="s">
        <v>93</v>
      </c>
      <c r="D136" s="12" t="s">
        <v>466</v>
      </c>
      <c r="E136" s="25" t="s">
        <v>198</v>
      </c>
      <c r="F136" s="25" t="s">
        <v>494</v>
      </c>
      <c r="G136" s="12"/>
      <c r="H136" s="12"/>
      <c r="I136" s="12"/>
      <c r="J136" s="14">
        <v>4</v>
      </c>
      <c r="K136" s="12" t="s">
        <v>188</v>
      </c>
      <c r="L136" s="14">
        <v>3</v>
      </c>
      <c r="M136" s="14">
        <v>48</v>
      </c>
      <c r="N136" s="12" t="s">
        <v>15</v>
      </c>
      <c r="O136" s="12" t="s">
        <v>15</v>
      </c>
      <c r="P136" s="12"/>
      <c r="Q136" s="14"/>
      <c r="R136" s="14">
        <v>1</v>
      </c>
      <c r="S136" s="14"/>
      <c r="T136" s="14">
        <v>1</v>
      </c>
      <c r="U136" s="14"/>
      <c r="V136" s="14"/>
      <c r="W136" s="14"/>
      <c r="X136" s="26"/>
      <c r="Y136" s="12"/>
      <c r="Z136" s="33">
        <f>if(ISBLANK($X136), sum(Q136:W136), 1)</f>
      </c>
      <c r="AA136" s="12"/>
      <c r="AB136" s="12" t="s">
        <v>15</v>
      </c>
      <c r="AC136" s="39"/>
      <c r="AD136" s="12" t="s">
        <v>15</v>
      </c>
      <c r="AE136" s="32">
        <f>if(J136&lt;4,"X","")</f>
      </c>
      <c r="AF136" s="32">
        <f>if(countblank(N136:P136)&lt;=1,"X","")</f>
      </c>
      <c r="AG136" s="32">
        <f>$H136</f>
      </c>
      <c r="AH136" s="32">
        <f>if($R136 &gt; 0, "X", "")</f>
      </c>
      <c r="AI136" s="32">
        <f>if(and(sum(Q136:W136) = 3, ISBLANK($X136)), "X", "")</f>
      </c>
      <c r="AJ136" s="32">
        <f>if(or($K136="ground", $K136="wild"), "X", "")</f>
      </c>
      <c r="AK136" s="32">
        <f>$G136</f>
      </c>
      <c r="AL136" s="32">
        <f>if($S136 &gt; 0, "X", "")</f>
      </c>
      <c r="AM136" s="32">
        <f>if(and($Q136 &gt; 0, isblank($W136), isblank($R136), isblank($T136), isblank($S136), isblank($U136)), "X", "")</f>
      </c>
      <c r="AN136" s="32">
        <f>if(and(not(isblank($N136)), isblank($O136), isblank($P136)), "X", "")</f>
      </c>
      <c r="AO136" s="32">
        <f>if(M136&gt;65,"X","")</f>
      </c>
      <c r="AP136" s="32">
        <f>if(or($K136="cavity", $K136="wild"), "X", "")</f>
      </c>
      <c r="AQ136" s="32">
        <f>if($W136 &gt; 0, "X", "")</f>
      </c>
      <c r="AR136" s="32">
        <f>if(M136&lt;=30,"X","")</f>
      </c>
      <c r="AS136" s="32">
        <f>if(or($K136="platform", $K136="wild"), "X", "")</f>
      </c>
      <c r="AT136" s="32">
        <f>if(and(not(isblank($O136)), isblank($P136), isblank($N136)), "X", "")</f>
      </c>
      <c r="AU136" s="32">
        <f>if($U136 &gt; 0, "X", "")</f>
      </c>
      <c r="AV136" s="32">
        <f>if($T136 &gt; 0, "X", "")</f>
      </c>
      <c r="AW136" s="32">
        <f>if(and(not(isblank($P136)), isblank($N136), isblank($O136)), "X", "")</f>
      </c>
      <c r="AX136" s="32">
        <f>if(or($K136="bowl", $K136="wild"), "X", "")</f>
      </c>
    </row>
    <row x14ac:dyDescent="0.25" r="137" customHeight="1" ht="18.75">
      <c r="A137" s="24" t="s">
        <v>550</v>
      </c>
      <c r="B137" s="24" t="s">
        <v>551</v>
      </c>
      <c r="C137" s="12" t="s">
        <v>93</v>
      </c>
      <c r="D137" s="12" t="s">
        <v>160</v>
      </c>
      <c r="E137" s="25" t="s">
        <v>250</v>
      </c>
      <c r="F137" s="25" t="s">
        <v>503</v>
      </c>
      <c r="G137" s="12" t="s">
        <v>15</v>
      </c>
      <c r="H137" s="12"/>
      <c r="I137" s="12"/>
      <c r="J137" s="14">
        <v>4</v>
      </c>
      <c r="K137" s="12" t="s">
        <v>166</v>
      </c>
      <c r="L137" s="14">
        <v>2</v>
      </c>
      <c r="M137" s="14">
        <v>75</v>
      </c>
      <c r="N137" s="12" t="s">
        <v>15</v>
      </c>
      <c r="O137" s="12" t="s">
        <v>15</v>
      </c>
      <c r="P137" s="12" t="s">
        <v>15</v>
      </c>
      <c r="Q137" s="14">
        <v>1</v>
      </c>
      <c r="R137" s="14"/>
      <c r="S137" s="14"/>
      <c r="T137" s="14"/>
      <c r="U137" s="14">
        <v>1</v>
      </c>
      <c r="V137" s="14"/>
      <c r="W137" s="14"/>
      <c r="X137" s="26" t="s">
        <v>15</v>
      </c>
      <c r="Y137" s="12" t="s">
        <v>15</v>
      </c>
      <c r="Z137" s="33">
        <f>if(ISBLANK($X137), sum(Q137:W137), 1)</f>
      </c>
      <c r="AA137" s="12"/>
      <c r="AB137" s="12" t="s">
        <v>15</v>
      </c>
      <c r="AC137" s="39"/>
      <c r="AD137" s="12"/>
      <c r="AE137" s="32">
        <f>if(J137&lt;4,"X","")</f>
      </c>
      <c r="AF137" s="32">
        <f>if(countblank(N137:P137)&lt;=1,"X","")</f>
      </c>
      <c r="AG137" s="32">
        <f>$H137</f>
      </c>
      <c r="AH137" s="32">
        <f>if($R137 &gt; 0, "X", "")</f>
      </c>
      <c r="AI137" s="32">
        <f>if(and(sum(Q137:W137) = 3, ISBLANK($X137)), "X", "")</f>
      </c>
      <c r="AJ137" s="32">
        <f>if(or($K137="ground", $K137="wild"), "X", "")</f>
      </c>
      <c r="AK137" s="32">
        <f>$G137</f>
      </c>
      <c r="AL137" s="32">
        <f>if($S137 &gt; 0, "X", "")</f>
      </c>
      <c r="AM137" s="32">
        <f>if(and($Q137 &gt; 0, isblank($W137), isblank($R137), isblank($T137), isblank($S137), isblank($U137)), "X", "")</f>
      </c>
      <c r="AN137" s="32">
        <f>if(and(not(isblank($N137)), isblank($O137), isblank($P137)), "X", "")</f>
      </c>
      <c r="AO137" s="32">
        <f>if(M137&gt;65,"X","")</f>
      </c>
      <c r="AP137" s="32">
        <f>if(or($K137="cavity", $K137="wild"), "X", "")</f>
      </c>
      <c r="AQ137" s="32">
        <f>if($W137 &gt; 0, "X", "")</f>
      </c>
      <c r="AR137" s="32">
        <f>if(M137&lt;=30,"X","")</f>
      </c>
      <c r="AS137" s="32">
        <f>if(or($K137="platform", $K137="wild"), "X", "")</f>
      </c>
      <c r="AT137" s="32">
        <f>if(and(not(isblank($O137)), isblank($P137), isblank($N137)), "X", "")</f>
      </c>
      <c r="AU137" s="32">
        <f>if($U137 &gt; 0, "X", "")</f>
      </c>
      <c r="AV137" s="32">
        <f>if($T137 &gt; 0, "X", "")</f>
      </c>
      <c r="AW137" s="32">
        <f>if(and(not(isblank($P137)), isblank($N137), isblank($O137)), "X", "")</f>
      </c>
      <c r="AX137" s="32">
        <f>if(or($K137="bowl", $K137="wild"), "X", "")</f>
      </c>
    </row>
    <row x14ac:dyDescent="0.25" r="138" customHeight="1" ht="18.75">
      <c r="A138" s="24" t="s">
        <v>552</v>
      </c>
      <c r="B138" s="24" t="s">
        <v>553</v>
      </c>
      <c r="C138" s="12" t="s">
        <v>93</v>
      </c>
      <c r="D138" s="12" t="s">
        <v>173</v>
      </c>
      <c r="E138" s="25" t="s">
        <v>182</v>
      </c>
      <c r="F138" s="25" t="s">
        <v>554</v>
      </c>
      <c r="G138" s="12"/>
      <c r="H138" s="12"/>
      <c r="I138" s="12"/>
      <c r="J138" s="14">
        <v>4</v>
      </c>
      <c r="K138" s="12" t="s">
        <v>195</v>
      </c>
      <c r="L138" s="14">
        <v>3</v>
      </c>
      <c r="M138" s="14">
        <v>56</v>
      </c>
      <c r="N138" s="12" t="s">
        <v>15</v>
      </c>
      <c r="O138" s="12"/>
      <c r="P138" s="12"/>
      <c r="Q138" s="14">
        <v>1</v>
      </c>
      <c r="R138" s="14">
        <v>1</v>
      </c>
      <c r="S138" s="14"/>
      <c r="T138" s="14"/>
      <c r="U138" s="14"/>
      <c r="V138" s="14"/>
      <c r="W138" s="14">
        <v>1</v>
      </c>
      <c r="X138" s="26"/>
      <c r="Y138" s="12"/>
      <c r="Z138" s="33">
        <f>if(ISBLANK($X138), sum(Q138:W138), 1)</f>
      </c>
      <c r="AA138" s="12"/>
      <c r="AB138" s="12" t="s">
        <v>15</v>
      </c>
      <c r="AC138" s="39"/>
      <c r="AD138" s="12"/>
      <c r="AE138" s="32">
        <f>if(J138&lt;4,"X","")</f>
      </c>
      <c r="AF138" s="32">
        <f>if(countblank(N138:P138)&lt;=1,"X","")</f>
      </c>
      <c r="AG138" s="32">
        <f>$H138</f>
      </c>
      <c r="AH138" s="32">
        <f>if($R138 &gt; 0, "X", "")</f>
      </c>
      <c r="AI138" s="32">
        <f>if(and(sum(Q138:W138) = 3, ISBLANK($X138)), "X", "")</f>
      </c>
      <c r="AJ138" s="32">
        <f>if(or($K138="ground", $K138="wild"), "X", "")</f>
      </c>
      <c r="AK138" s="32">
        <f>$G138</f>
      </c>
      <c r="AL138" s="32">
        <f>if($S138 &gt; 0, "X", "")</f>
      </c>
      <c r="AM138" s="32">
        <f>if(and($Q138 &gt; 0, isblank($W138), isblank($R138), isblank($T138), isblank($S138), isblank($U138)), "X", "")</f>
      </c>
      <c r="AN138" s="32">
        <f>if(and(not(isblank($N138)), isblank($O138), isblank($P138)), "X", "")</f>
      </c>
      <c r="AO138" s="32">
        <f>if(M138&gt;65,"X","")</f>
      </c>
      <c r="AP138" s="32">
        <f>if(or($K138="cavity", $K138="wild"), "X", "")</f>
      </c>
      <c r="AQ138" s="32">
        <f>if($W138 &gt; 0, "X", "")</f>
      </c>
      <c r="AR138" s="32">
        <f>if(M138&lt;=30,"X","")</f>
      </c>
      <c r="AS138" s="32">
        <f>if(or($K138="platform", $K138="wild"), "X", "")</f>
      </c>
      <c r="AT138" s="32">
        <f>if(and(not(isblank($O138)), isblank($P138), isblank($N138)), "X", "")</f>
      </c>
      <c r="AU138" s="32">
        <f>if($U138 &gt; 0, "X", "")</f>
      </c>
      <c r="AV138" s="32">
        <f>if($T138 &gt; 0, "X", "")</f>
      </c>
      <c r="AW138" s="32">
        <f>if(and(not(isblank($P138)), isblank($N138), isblank($O138)), "X", "")</f>
      </c>
      <c r="AX138" s="32">
        <f>if(or($K138="bowl", $K138="wild"), "X", "")</f>
      </c>
    </row>
    <row x14ac:dyDescent="0.25" r="139" customHeight="1" ht="18.75">
      <c r="A139" s="24" t="s">
        <v>555</v>
      </c>
      <c r="B139" s="24" t="s">
        <v>556</v>
      </c>
      <c r="C139" s="12" t="s">
        <v>93</v>
      </c>
      <c r="D139" s="12" t="s">
        <v>466</v>
      </c>
      <c r="E139" s="25" t="s">
        <v>182</v>
      </c>
      <c r="F139" s="25" t="s">
        <v>557</v>
      </c>
      <c r="G139" s="12"/>
      <c r="H139" s="12"/>
      <c r="I139" s="12"/>
      <c r="J139" s="14">
        <v>1</v>
      </c>
      <c r="K139" s="12" t="s">
        <v>166</v>
      </c>
      <c r="L139" s="14">
        <v>3</v>
      </c>
      <c r="M139" s="14">
        <v>56</v>
      </c>
      <c r="N139" s="12"/>
      <c r="O139" s="12" t="s">
        <v>15</v>
      </c>
      <c r="P139" s="12"/>
      <c r="Q139" s="14">
        <v>1</v>
      </c>
      <c r="R139" s="14"/>
      <c r="S139" s="14"/>
      <c r="T139" s="14"/>
      <c r="U139" s="14"/>
      <c r="V139" s="14"/>
      <c r="W139" s="14">
        <v>1</v>
      </c>
      <c r="X139" s="26"/>
      <c r="Y139" s="12"/>
      <c r="Z139" s="33">
        <f>if(ISBLANK($X139), sum(Q139:W139), 1)</f>
      </c>
      <c r="AA139" s="12"/>
      <c r="AB139" s="12" t="s">
        <v>15</v>
      </c>
      <c r="AC139" s="39"/>
      <c r="AD139" s="12"/>
      <c r="AE139" s="32">
        <f>if(J139&lt;4,"X","")</f>
      </c>
      <c r="AF139" s="32">
        <f>if(countblank(N139:P139)&lt;=1,"X","")</f>
      </c>
      <c r="AG139" s="32">
        <f>$H139</f>
      </c>
      <c r="AH139" s="32">
        <f>if($R139 &gt; 0, "X", "")</f>
      </c>
      <c r="AI139" s="32">
        <f>if(and(sum(Q139:W139) = 3, ISBLANK($X139)), "X", "")</f>
      </c>
      <c r="AJ139" s="32">
        <f>if(or($K139="ground", $K139="wild"), "X", "")</f>
      </c>
      <c r="AK139" s="32">
        <f>$G139</f>
      </c>
      <c r="AL139" s="32">
        <f>if($S139 &gt; 0, "X", "")</f>
      </c>
      <c r="AM139" s="32">
        <f>if(and($Q139 &gt; 0, isblank($W139), isblank($R139), isblank($T139), isblank($S139), isblank($U139)), "X", "")</f>
      </c>
      <c r="AN139" s="32">
        <f>if(and(not(isblank($N139)), isblank($O139), isblank($P139)), "X", "")</f>
      </c>
      <c r="AO139" s="32">
        <f>if(M139&gt;65,"X","")</f>
      </c>
      <c r="AP139" s="32">
        <f>if(or($K139="cavity", $K139="wild"), "X", "")</f>
      </c>
      <c r="AQ139" s="32">
        <f>if($W139 &gt; 0, "X", "")</f>
      </c>
      <c r="AR139" s="32">
        <f>if(M139&lt;=30,"X","")</f>
      </c>
      <c r="AS139" s="32">
        <f>if(or($K139="platform", $K139="wild"), "X", "")</f>
      </c>
      <c r="AT139" s="32">
        <f>if(and(not(isblank($O139)), isblank($P139), isblank($N139)), "X", "")</f>
      </c>
      <c r="AU139" s="32">
        <f>if($U139 &gt; 0, "X", "")</f>
      </c>
      <c r="AV139" s="32">
        <f>if($T139 &gt; 0, "X", "")</f>
      </c>
      <c r="AW139" s="32">
        <f>if(and(not(isblank($P139)), isblank($N139), isblank($O139)), "X", "")</f>
      </c>
      <c r="AX139" s="32">
        <f>if(or($K139="bowl", $K139="wild"), "X", "")</f>
      </c>
    </row>
    <row x14ac:dyDescent="0.25" r="140" customHeight="1" ht="18.75">
      <c r="A140" s="24" t="s">
        <v>558</v>
      </c>
      <c r="B140" s="24" t="s">
        <v>559</v>
      </c>
      <c r="C140" s="12" t="s">
        <v>93</v>
      </c>
      <c r="D140" s="12" t="s">
        <v>173</v>
      </c>
      <c r="E140" s="25" t="s">
        <v>182</v>
      </c>
      <c r="F140" s="25" t="s">
        <v>560</v>
      </c>
      <c r="G140" s="12"/>
      <c r="H140" s="12"/>
      <c r="I140" s="12"/>
      <c r="J140" s="14">
        <v>5</v>
      </c>
      <c r="K140" s="12" t="s">
        <v>195</v>
      </c>
      <c r="L140" s="14">
        <v>2</v>
      </c>
      <c r="M140" s="14">
        <v>55</v>
      </c>
      <c r="N140" s="12" t="s">
        <v>15</v>
      </c>
      <c r="O140" s="12"/>
      <c r="P140" s="12"/>
      <c r="Q140" s="14"/>
      <c r="R140" s="14">
        <v>1</v>
      </c>
      <c r="S140" s="14"/>
      <c r="T140" s="14"/>
      <c r="U140" s="14"/>
      <c r="V140" s="14"/>
      <c r="W140" s="14"/>
      <c r="X140" s="26"/>
      <c r="Y140" s="12"/>
      <c r="Z140" s="33">
        <f>if(ISBLANK($X140), sum(Q140:W140), 1)</f>
      </c>
      <c r="AA140" s="12"/>
      <c r="AB140" s="12" t="s">
        <v>15</v>
      </c>
      <c r="AC140" s="39"/>
      <c r="AD140" s="12"/>
      <c r="AE140" s="32">
        <f>if(J140&lt;4,"X","")</f>
      </c>
      <c r="AF140" s="32">
        <f>if(countblank(N140:P140)&lt;=1,"X","")</f>
      </c>
      <c r="AG140" s="32">
        <f>$H140</f>
      </c>
      <c r="AH140" s="32">
        <f>if($R140 &gt; 0, "X", "")</f>
      </c>
      <c r="AI140" s="32">
        <f>if(and(sum(Q140:W140) = 3, ISBLANK($X140)), "X", "")</f>
      </c>
      <c r="AJ140" s="32">
        <f>if(or($K140="ground", $K140="wild"), "X", "")</f>
      </c>
      <c r="AK140" s="32">
        <f>$G140</f>
      </c>
      <c r="AL140" s="32">
        <f>if($S140 &gt; 0, "X", "")</f>
      </c>
      <c r="AM140" s="32">
        <f>if(and($Q140 &gt; 0, isblank($W140), isblank($R140), isblank($T140), isblank($S140), isblank($U140)), "X", "")</f>
      </c>
      <c r="AN140" s="32">
        <f>if(and(not(isblank($N140)), isblank($O140), isblank($P140)), "X", "")</f>
      </c>
      <c r="AO140" s="32">
        <f>if(M140&gt;65,"X","")</f>
      </c>
      <c r="AP140" s="32">
        <f>if(or($K140="cavity", $K140="wild"), "X", "")</f>
      </c>
      <c r="AQ140" s="32">
        <f>if($W140 &gt; 0, "X", "")</f>
      </c>
      <c r="AR140" s="32">
        <f>if(M140&lt;=30,"X","")</f>
      </c>
      <c r="AS140" s="32">
        <f>if(or($K140="platform", $K140="wild"), "X", "")</f>
      </c>
      <c r="AT140" s="32">
        <f>if(and(not(isblank($O140)), isblank($P140), isblank($N140)), "X", "")</f>
      </c>
      <c r="AU140" s="32">
        <f>if($U140 &gt; 0, "X", "")</f>
      </c>
      <c r="AV140" s="32">
        <f>if($T140 &gt; 0, "X", "")</f>
      </c>
      <c r="AW140" s="32">
        <f>if(and(not(isblank($P140)), isblank($N140), isblank($O140)), "X", "")</f>
      </c>
      <c r="AX140" s="32">
        <f>if(or($K140="bowl", $K140="wild"), "X", "")</f>
      </c>
    </row>
    <row x14ac:dyDescent="0.25" r="141" customHeight="1" ht="18.75">
      <c r="A141" s="24" t="s">
        <v>561</v>
      </c>
      <c r="B141" s="24" t="s">
        <v>562</v>
      </c>
      <c r="C141" s="12" t="s">
        <v>93</v>
      </c>
      <c r="D141" s="12" t="s">
        <v>173</v>
      </c>
      <c r="E141" s="25" t="s">
        <v>182</v>
      </c>
      <c r="F141" s="25" t="s">
        <v>497</v>
      </c>
      <c r="G141" s="12"/>
      <c r="H141" s="12"/>
      <c r="I141" s="12"/>
      <c r="J141" s="14">
        <v>3</v>
      </c>
      <c r="K141" s="12" t="s">
        <v>188</v>
      </c>
      <c r="L141" s="14">
        <v>3</v>
      </c>
      <c r="M141" s="14">
        <v>25</v>
      </c>
      <c r="N141" s="12" t="s">
        <v>15</v>
      </c>
      <c r="O141" s="12"/>
      <c r="P141" s="12"/>
      <c r="Q141" s="14">
        <v>1</v>
      </c>
      <c r="R141" s="14">
        <v>1</v>
      </c>
      <c r="S141" s="14"/>
      <c r="T141" s="14"/>
      <c r="U141" s="14"/>
      <c r="V141" s="14"/>
      <c r="W141" s="14"/>
      <c r="X141" s="26"/>
      <c r="Y141" s="12"/>
      <c r="Z141" s="33">
        <f>if(ISBLANK($X141), sum(Q141:W141), 1)</f>
      </c>
      <c r="AA141" s="12"/>
      <c r="AB141" s="12" t="s">
        <v>15</v>
      </c>
      <c r="AC141" s="39"/>
      <c r="AD141" s="12"/>
      <c r="AE141" s="32">
        <f>if(J141&lt;4,"X","")</f>
      </c>
      <c r="AF141" s="32">
        <f>if(countblank(N141:P141)&lt;=1,"X","")</f>
      </c>
      <c r="AG141" s="32">
        <f>$H141</f>
      </c>
      <c r="AH141" s="32">
        <f>if($R141 &gt; 0, "X", "")</f>
      </c>
      <c r="AI141" s="32">
        <f>if(and(sum(Q141:W141) = 3, ISBLANK($X141)), "X", "")</f>
      </c>
      <c r="AJ141" s="32">
        <f>if(or($K141="ground", $K141="wild"), "X", "")</f>
      </c>
      <c r="AK141" s="32">
        <f>$G141</f>
      </c>
      <c r="AL141" s="32">
        <f>if($S141 &gt; 0, "X", "")</f>
      </c>
      <c r="AM141" s="32">
        <f>if(and($Q141 &gt; 0, isblank($W141), isblank($R141), isblank($T141), isblank($S141), isblank($U141)), "X", "")</f>
      </c>
      <c r="AN141" s="32">
        <f>if(and(not(isblank($N141)), isblank($O141), isblank($P141)), "X", "")</f>
      </c>
      <c r="AO141" s="32">
        <f>if(M141&gt;65,"X","")</f>
      </c>
      <c r="AP141" s="32">
        <f>if(or($K141="cavity", $K141="wild"), "X", "")</f>
      </c>
      <c r="AQ141" s="32">
        <f>if($W141 &gt; 0, "X", "")</f>
      </c>
      <c r="AR141" s="32">
        <f>if(M141&lt;=30,"X","")</f>
      </c>
      <c r="AS141" s="32">
        <f>if(or($K141="platform", $K141="wild"), "X", "")</f>
      </c>
      <c r="AT141" s="32">
        <f>if(and(not(isblank($O141)), isblank($P141), isblank($N141)), "X", "")</f>
      </c>
      <c r="AU141" s="32">
        <f>if($U141 &gt; 0, "X", "")</f>
      </c>
      <c r="AV141" s="32">
        <f>if($T141 &gt; 0, "X", "")</f>
      </c>
      <c r="AW141" s="32">
        <f>if(and(not(isblank($P141)), isblank($N141), isblank($O141)), "X", "")</f>
      </c>
      <c r="AX141" s="32">
        <f>if(or($K141="bowl", $K141="wild"), "X", "")</f>
      </c>
    </row>
    <row x14ac:dyDescent="0.25" r="142" customHeight="1" ht="18.75">
      <c r="A142" s="24" t="s">
        <v>563</v>
      </c>
      <c r="B142" s="24" t="s">
        <v>564</v>
      </c>
      <c r="C142" s="12" t="s">
        <v>93</v>
      </c>
      <c r="D142" s="12" t="s">
        <v>160</v>
      </c>
      <c r="E142" s="25" t="s">
        <v>221</v>
      </c>
      <c r="F142" s="25" t="s">
        <v>485</v>
      </c>
      <c r="G142" s="12" t="s">
        <v>15</v>
      </c>
      <c r="H142" s="12"/>
      <c r="I142" s="12"/>
      <c r="J142" s="14">
        <v>4</v>
      </c>
      <c r="K142" s="12" t="s">
        <v>166</v>
      </c>
      <c r="L142" s="14">
        <v>2</v>
      </c>
      <c r="M142" s="14">
        <v>65</v>
      </c>
      <c r="N142" s="12" t="s">
        <v>15</v>
      </c>
      <c r="O142" s="12"/>
      <c r="P142" s="12"/>
      <c r="Q142" s="14"/>
      <c r="R142" s="14"/>
      <c r="S142" s="14"/>
      <c r="T142" s="14"/>
      <c r="U142" s="14">
        <v>1</v>
      </c>
      <c r="V142" s="14"/>
      <c r="W142" s="14"/>
      <c r="X142" s="26"/>
      <c r="Y142" s="12" t="s">
        <v>15</v>
      </c>
      <c r="Z142" s="33">
        <f>if(ISBLANK($X142), sum(Q142:W142), 1)</f>
      </c>
      <c r="AA142" s="12"/>
      <c r="AB142" s="12" t="s">
        <v>15</v>
      </c>
      <c r="AC142" s="39"/>
      <c r="AD142" s="12"/>
      <c r="AE142" s="32">
        <f>if(J142&lt;4,"X","")</f>
      </c>
      <c r="AF142" s="32">
        <f>if(countblank(N142:P142)&lt;=1,"X","")</f>
      </c>
      <c r="AG142" s="32">
        <f>$H142</f>
      </c>
      <c r="AH142" s="32">
        <f>if($R142 &gt; 0, "X", "")</f>
      </c>
      <c r="AI142" s="32">
        <f>if(and(sum(Q142:W142) = 3, ISBLANK($X142)), "X", "")</f>
      </c>
      <c r="AJ142" s="32">
        <f>if(or($K142="ground", $K142="wild"), "X", "")</f>
      </c>
      <c r="AK142" s="32">
        <f>$G142</f>
      </c>
      <c r="AL142" s="32">
        <f>if($S142 &gt; 0, "X", "")</f>
      </c>
      <c r="AM142" s="32">
        <f>if(and($Q142 &gt; 0, isblank($W142), isblank($R142), isblank($T142), isblank($S142), isblank($U142)), "X", "")</f>
      </c>
      <c r="AN142" s="32">
        <f>if(and(not(isblank($N142)), isblank($O142), isblank($P142)), "X", "")</f>
      </c>
      <c r="AO142" s="32">
        <f>if(M142&gt;65,"X","")</f>
      </c>
      <c r="AP142" s="32">
        <f>if(or($K142="cavity", $K142="wild"), "X", "")</f>
      </c>
      <c r="AQ142" s="32">
        <f>if($W142 &gt; 0, "X", "")</f>
      </c>
      <c r="AR142" s="32">
        <f>if(M142&lt;=30,"X","")</f>
      </c>
      <c r="AS142" s="32">
        <f>if(or($K142="platform", $K142="wild"), "X", "")</f>
      </c>
      <c r="AT142" s="32">
        <f>if(and(not(isblank($O142)), isblank($P142), isblank($N142)), "X", "")</f>
      </c>
      <c r="AU142" s="32">
        <f>if($U142 &gt; 0, "X", "")</f>
      </c>
      <c r="AV142" s="32">
        <f>if($T142 &gt; 0, "X", "")</f>
      </c>
      <c r="AW142" s="32">
        <f>if(and(not(isblank($P142)), isblank($N142), isblank($O142)), "X", "")</f>
      </c>
      <c r="AX142" s="32">
        <f>if(or($K142="bowl", $K142="wild"), "X", "")</f>
      </c>
    </row>
    <row x14ac:dyDescent="0.25" r="143" customHeight="1" ht="18.75">
      <c r="A143" s="24" t="s">
        <v>565</v>
      </c>
      <c r="B143" s="24" t="s">
        <v>566</v>
      </c>
      <c r="C143" s="12" t="s">
        <v>93</v>
      </c>
      <c r="D143" s="12" t="s">
        <v>186</v>
      </c>
      <c r="E143" s="25" t="s">
        <v>182</v>
      </c>
      <c r="F143" s="25" t="s">
        <v>567</v>
      </c>
      <c r="G143" s="12"/>
      <c r="H143" s="12"/>
      <c r="I143" s="12"/>
      <c r="J143" s="14">
        <v>3</v>
      </c>
      <c r="K143" s="12" t="s">
        <v>188</v>
      </c>
      <c r="L143" s="14">
        <v>4</v>
      </c>
      <c r="M143" s="14">
        <v>21</v>
      </c>
      <c r="N143" s="12" t="s">
        <v>15</v>
      </c>
      <c r="O143" s="12" t="s">
        <v>15</v>
      </c>
      <c r="P143" s="12"/>
      <c r="Q143" s="14">
        <v>1</v>
      </c>
      <c r="R143" s="14">
        <v>1</v>
      </c>
      <c r="S143" s="14"/>
      <c r="T143" s="14"/>
      <c r="U143" s="14"/>
      <c r="V143" s="14"/>
      <c r="W143" s="14"/>
      <c r="X143" s="26"/>
      <c r="Y143" s="12"/>
      <c r="Z143" s="33">
        <f>if(ISBLANK($X143), sum(Q143:W143), 1)</f>
      </c>
      <c r="AA143" s="12"/>
      <c r="AB143" s="12" t="s">
        <v>15</v>
      </c>
      <c r="AC143" s="39"/>
      <c r="AD143" s="12"/>
      <c r="AE143" s="32">
        <f>if(J143&lt;4,"X","")</f>
      </c>
      <c r="AF143" s="32">
        <f>if(countblank(N143:P143)&lt;=1,"X","")</f>
      </c>
      <c r="AG143" s="32">
        <f>$H143</f>
      </c>
      <c r="AH143" s="32">
        <f>if($R143 &gt; 0, "X", "")</f>
      </c>
      <c r="AI143" s="32">
        <f>if(and(sum(Q143:W143) = 3, ISBLANK($X143)), "X", "")</f>
      </c>
      <c r="AJ143" s="32">
        <f>if(or($K143="ground", $K143="wild"), "X", "")</f>
      </c>
      <c r="AK143" s="32">
        <f>$G143</f>
      </c>
      <c r="AL143" s="32">
        <f>if($S143 &gt; 0, "X", "")</f>
      </c>
      <c r="AM143" s="32">
        <f>if(and($Q143 &gt; 0, isblank($W143), isblank($R143), isblank($T143), isblank($S143), isblank($U143)), "X", "")</f>
      </c>
      <c r="AN143" s="32">
        <f>if(and(not(isblank($N143)), isblank($O143), isblank($P143)), "X", "")</f>
      </c>
      <c r="AO143" s="32">
        <f>if(M143&gt;65,"X","")</f>
      </c>
      <c r="AP143" s="32">
        <f>if(or($K143="cavity", $K143="wild"), "X", "")</f>
      </c>
      <c r="AQ143" s="32">
        <f>if($W143 &gt; 0, "X", "")</f>
      </c>
      <c r="AR143" s="32">
        <f>if(M143&lt;=30,"X","")</f>
      </c>
      <c r="AS143" s="32">
        <f>if(or($K143="platform", $K143="wild"), "X", "")</f>
      </c>
      <c r="AT143" s="32">
        <f>if(and(not(isblank($O143)), isblank($P143), isblank($N143)), "X", "")</f>
      </c>
      <c r="AU143" s="32">
        <f>if($U143 &gt; 0, "X", "")</f>
      </c>
      <c r="AV143" s="32">
        <f>if($T143 &gt; 0, "X", "")</f>
      </c>
      <c r="AW143" s="32">
        <f>if(and(not(isblank($P143)), isblank($N143), isblank($O143)), "X", "")</f>
      </c>
      <c r="AX143" s="32">
        <f>if(or($K143="bowl", $K143="wild"), "X", "")</f>
      </c>
    </row>
    <row x14ac:dyDescent="0.25" r="144" customHeight="1" ht="18.75">
      <c r="A144" s="24" t="s">
        <v>568</v>
      </c>
      <c r="B144" s="24" t="s">
        <v>569</v>
      </c>
      <c r="C144" s="12" t="s">
        <v>93</v>
      </c>
      <c r="D144" s="12" t="s">
        <v>173</v>
      </c>
      <c r="E144" s="25" t="s">
        <v>182</v>
      </c>
      <c r="F144" s="25" t="s">
        <v>570</v>
      </c>
      <c r="G144" s="12"/>
      <c r="H144" s="12"/>
      <c r="I144" s="12"/>
      <c r="J144" s="14">
        <v>3</v>
      </c>
      <c r="K144" s="12" t="s">
        <v>188</v>
      </c>
      <c r="L144" s="14">
        <v>3</v>
      </c>
      <c r="M144" s="14">
        <v>38</v>
      </c>
      <c r="N144" s="12"/>
      <c r="O144" s="12" t="s">
        <v>15</v>
      </c>
      <c r="P144" s="12"/>
      <c r="Q144" s="14">
        <v>2</v>
      </c>
      <c r="R144" s="14"/>
      <c r="S144" s="14"/>
      <c r="T144" s="14"/>
      <c r="U144" s="14"/>
      <c r="V144" s="14"/>
      <c r="W144" s="14"/>
      <c r="X144" s="26"/>
      <c r="Y144" s="12"/>
      <c r="Z144" s="33">
        <f>if(ISBLANK($X144), sum(Q144:W144), 1)</f>
      </c>
      <c r="AA144" s="12"/>
      <c r="AB144" s="12" t="s">
        <v>15</v>
      </c>
      <c r="AC144" s="39"/>
      <c r="AD144" s="12"/>
      <c r="AE144" s="32">
        <f>if(J144&lt;4,"X","")</f>
      </c>
      <c r="AF144" s="32">
        <f>if(countblank(N144:P144)&lt;=1,"X","")</f>
      </c>
      <c r="AG144" s="32">
        <f>$H144</f>
      </c>
      <c r="AH144" s="32">
        <f>if($R144 &gt; 0, "X", "")</f>
      </c>
      <c r="AI144" s="32">
        <f>if(and(sum(Q144:W144) = 3, ISBLANK($X144)), "X", "")</f>
      </c>
      <c r="AJ144" s="32">
        <f>if(or($K144="ground", $K144="wild"), "X", "")</f>
      </c>
      <c r="AK144" s="32">
        <f>$G144</f>
      </c>
      <c r="AL144" s="32">
        <f>if($S144 &gt; 0, "X", "")</f>
      </c>
      <c r="AM144" s="32">
        <f>if(and($Q144 &gt; 0, isblank($W144), isblank($R144), isblank($T144), isblank($S144), isblank($U144)), "X", "")</f>
      </c>
      <c r="AN144" s="32">
        <f>if(and(not(isblank($N144)), isblank($O144), isblank($P144)), "X", "")</f>
      </c>
      <c r="AO144" s="32">
        <f>if(M144&gt;65,"X","")</f>
      </c>
      <c r="AP144" s="32">
        <f>if(or($K144="cavity", $K144="wild"), "X", "")</f>
      </c>
      <c r="AQ144" s="32">
        <f>if($W144 &gt; 0, "X", "")</f>
      </c>
      <c r="AR144" s="32">
        <f>if(M144&lt;=30,"X","")</f>
      </c>
      <c r="AS144" s="32">
        <f>if(or($K144="platform", $K144="wild"), "X", "")</f>
      </c>
      <c r="AT144" s="32">
        <f>if(and(not(isblank($O144)), isblank($P144), isblank($N144)), "X", "")</f>
      </c>
      <c r="AU144" s="32">
        <f>if($U144 &gt; 0, "X", "")</f>
      </c>
      <c r="AV144" s="32">
        <f>if($T144 &gt; 0, "X", "")</f>
      </c>
      <c r="AW144" s="32">
        <f>if(and(not(isblank($P144)), isblank($N144), isblank($O144)), "X", "")</f>
      </c>
      <c r="AX144" s="32">
        <f>if(or($K144="bowl", $K144="wild"), "X", "")</f>
      </c>
    </row>
    <row x14ac:dyDescent="0.25" r="145" customHeight="1" ht="18.75">
      <c r="A145" s="24" t="s">
        <v>571</v>
      </c>
      <c r="B145" s="24" t="s">
        <v>572</v>
      </c>
      <c r="C145" s="12" t="s">
        <v>93</v>
      </c>
      <c r="D145" s="12" t="s">
        <v>186</v>
      </c>
      <c r="E145" s="25" t="s">
        <v>137</v>
      </c>
      <c r="F145" s="25" t="s">
        <v>573</v>
      </c>
      <c r="G145" s="12"/>
      <c r="H145" s="12" t="s">
        <v>15</v>
      </c>
      <c r="I145" s="12"/>
      <c r="J145" s="14">
        <v>6</v>
      </c>
      <c r="K145" s="12" t="s">
        <v>195</v>
      </c>
      <c r="L145" s="14">
        <v>4</v>
      </c>
      <c r="M145" s="14">
        <v>23</v>
      </c>
      <c r="N145" s="12" t="s">
        <v>15</v>
      </c>
      <c r="O145" s="12" t="s">
        <v>15</v>
      </c>
      <c r="P145" s="12"/>
      <c r="Q145" s="14"/>
      <c r="R145" s="14">
        <v>2</v>
      </c>
      <c r="S145" s="14"/>
      <c r="T145" s="14">
        <v>1</v>
      </c>
      <c r="U145" s="14"/>
      <c r="V145" s="14"/>
      <c r="W145" s="14"/>
      <c r="X145" s="26"/>
      <c r="Y145" s="12"/>
      <c r="Z145" s="33">
        <f>if(ISBLANK($X145), sum(Q145:W145), 1)</f>
      </c>
      <c r="AA145" s="12"/>
      <c r="AB145" s="12" t="s">
        <v>15</v>
      </c>
      <c r="AC145" s="39"/>
      <c r="AD145" s="12" t="s">
        <v>15</v>
      </c>
      <c r="AE145" s="32">
        <f>if(J145&lt;4,"X","")</f>
      </c>
      <c r="AF145" s="32">
        <f>if(countblank(N145:P145)&lt;=1,"X","")</f>
      </c>
      <c r="AG145" s="32">
        <f>$H145</f>
      </c>
      <c r="AH145" s="32">
        <f>if($R145 &gt; 0, "X", "")</f>
      </c>
      <c r="AI145" s="32">
        <f>if(and(sum(Q145:W145) = 3, ISBLANK($X145)), "X", "")</f>
      </c>
      <c r="AJ145" s="32">
        <f>if(or($K145="ground", $K145="wild"), "X", "")</f>
      </c>
      <c r="AK145" s="32">
        <f>$G145</f>
      </c>
      <c r="AL145" s="32">
        <f>if($S145 &gt; 0, "X", "")</f>
      </c>
      <c r="AM145" s="32">
        <f>if(and($Q145 &gt; 0, isblank($W145), isblank($R145), isblank($T145), isblank($S145), isblank($U145)), "X", "")</f>
      </c>
      <c r="AN145" s="32">
        <f>if(and(not(isblank($N145)), isblank($O145), isblank($P145)), "X", "")</f>
      </c>
      <c r="AO145" s="32">
        <f>if(M145&gt;65,"X","")</f>
      </c>
      <c r="AP145" s="32">
        <f>if(or($K145="cavity", $K145="wild"), "X", "")</f>
      </c>
      <c r="AQ145" s="32">
        <f>if($W145 &gt; 0, "X", "")</f>
      </c>
      <c r="AR145" s="32">
        <f>if(M145&lt;=30,"X","")</f>
      </c>
      <c r="AS145" s="32">
        <f>if(or($K145="platform", $K145="wild"), "X", "")</f>
      </c>
      <c r="AT145" s="32">
        <f>if(and(not(isblank($O145)), isblank($P145), isblank($N145)), "X", "")</f>
      </c>
      <c r="AU145" s="32">
        <f>if($U145 &gt; 0, "X", "")</f>
      </c>
      <c r="AV145" s="32">
        <f>if($T145 &gt; 0, "X", "")</f>
      </c>
      <c r="AW145" s="32">
        <f>if(and(not(isblank($P145)), isblank($N145), isblank($O145)), "X", "")</f>
      </c>
      <c r="AX145" s="32">
        <f>if(or($K145="bowl", $K145="wild"), "X", "")</f>
      </c>
    </row>
    <row x14ac:dyDescent="0.25" r="146" customHeight="1" ht="18.75">
      <c r="A146" s="24" t="s">
        <v>574</v>
      </c>
      <c r="B146" s="24" t="s">
        <v>575</v>
      </c>
      <c r="C146" s="12" t="s">
        <v>93</v>
      </c>
      <c r="D146" s="12" t="s">
        <v>466</v>
      </c>
      <c r="E146" s="25" t="s">
        <v>182</v>
      </c>
      <c r="F146" s="25" t="s">
        <v>576</v>
      </c>
      <c r="G146" s="12"/>
      <c r="H146" s="12"/>
      <c r="I146" s="12"/>
      <c r="J146" s="14">
        <v>4</v>
      </c>
      <c r="K146" s="12" t="s">
        <v>166</v>
      </c>
      <c r="L146" s="14">
        <v>1</v>
      </c>
      <c r="M146" s="14">
        <v>134</v>
      </c>
      <c r="N146" s="12" t="s">
        <v>15</v>
      </c>
      <c r="O146" s="12"/>
      <c r="P146" s="12"/>
      <c r="Q146" s="14">
        <v>1</v>
      </c>
      <c r="R146" s="14"/>
      <c r="S146" s="14"/>
      <c r="T146" s="14"/>
      <c r="U146" s="14"/>
      <c r="V146" s="14"/>
      <c r="W146" s="14">
        <v>1</v>
      </c>
      <c r="X146" s="26"/>
      <c r="Y146" s="12"/>
      <c r="Z146" s="33">
        <f>if(ISBLANK($X146), sum(Q146:W146), 1)</f>
      </c>
      <c r="AA146" s="12"/>
      <c r="AB146" s="12" t="s">
        <v>15</v>
      </c>
      <c r="AC146" s="39"/>
      <c r="AD146" s="12"/>
      <c r="AE146" s="32">
        <f>if(J146&lt;4,"X","")</f>
      </c>
      <c r="AF146" s="32">
        <f>if(countblank(N146:P146)&lt;=1,"X","")</f>
      </c>
      <c r="AG146" s="32">
        <f>$H146</f>
      </c>
      <c r="AH146" s="32">
        <f>if($R146 &gt; 0, "X", "")</f>
      </c>
      <c r="AI146" s="32">
        <f>if(and(sum(Q146:W146) = 3, ISBLANK($X146)), "X", "")</f>
      </c>
      <c r="AJ146" s="32">
        <f>if(or($K146="ground", $K146="wild"), "X", "")</f>
      </c>
      <c r="AK146" s="32">
        <f>$G146</f>
      </c>
      <c r="AL146" s="32">
        <f>if($S146 &gt; 0, "X", "")</f>
      </c>
      <c r="AM146" s="32">
        <f>if(and($Q146 &gt; 0, isblank($W146), isblank($R146), isblank($T146), isblank($S146), isblank($U146)), "X", "")</f>
      </c>
      <c r="AN146" s="32">
        <f>if(and(not(isblank($N146)), isblank($O146), isblank($P146)), "X", "")</f>
      </c>
      <c r="AO146" s="32">
        <f>if(M146&gt;65,"X","")</f>
      </c>
      <c r="AP146" s="32">
        <f>if(or($K146="cavity", $K146="wild"), "X", "")</f>
      </c>
      <c r="AQ146" s="32">
        <f>if($W146 &gt; 0, "X", "")</f>
      </c>
      <c r="AR146" s="32">
        <f>if(M146&lt;=30,"X","")</f>
      </c>
      <c r="AS146" s="32">
        <f>if(or($K146="platform", $K146="wild"), "X", "")</f>
      </c>
      <c r="AT146" s="32">
        <f>if(and(not(isblank($O146)), isblank($P146), isblank($N146)), "X", "")</f>
      </c>
      <c r="AU146" s="32">
        <f>if($U146 &gt; 0, "X", "")</f>
      </c>
      <c r="AV146" s="32">
        <f>if($T146 &gt; 0, "X", "")</f>
      </c>
      <c r="AW146" s="32">
        <f>if(and(not(isblank($P146)), isblank($N146), isblank($O146)), "X", "")</f>
      </c>
      <c r="AX146" s="32">
        <f>if(or($K146="bowl", $K146="wild"), "X", "")</f>
      </c>
    </row>
    <row x14ac:dyDescent="0.25" r="147" customHeight="1" ht="18.75">
      <c r="A147" s="24" t="s">
        <v>577</v>
      </c>
      <c r="B147" s="24" t="s">
        <v>578</v>
      </c>
      <c r="C147" s="12" t="s">
        <v>93</v>
      </c>
      <c r="D147" s="12" t="s">
        <v>173</v>
      </c>
      <c r="E147" s="25" t="s">
        <v>182</v>
      </c>
      <c r="F147" s="25" t="s">
        <v>579</v>
      </c>
      <c r="G147" s="12"/>
      <c r="H147" s="12"/>
      <c r="I147" s="12"/>
      <c r="J147" s="14">
        <v>4</v>
      </c>
      <c r="K147" s="12" t="s">
        <v>195</v>
      </c>
      <c r="L147" s="14">
        <v>4</v>
      </c>
      <c r="M147" s="14">
        <v>22</v>
      </c>
      <c r="N147" s="12" t="s">
        <v>15</v>
      </c>
      <c r="O147" s="12"/>
      <c r="P147" s="12"/>
      <c r="Q147" s="14">
        <v>1</v>
      </c>
      <c r="R147" s="14">
        <v>1</v>
      </c>
      <c r="S147" s="14"/>
      <c r="T147" s="14">
        <v>1</v>
      </c>
      <c r="U147" s="14"/>
      <c r="V147" s="14"/>
      <c r="W147" s="14"/>
      <c r="X147" s="26"/>
      <c r="Y147" s="12"/>
      <c r="Z147" s="33">
        <f>if(ISBLANK($X147), sum(Q147:W147), 1)</f>
      </c>
      <c r="AA147" s="12"/>
      <c r="AB147" s="12" t="s">
        <v>15</v>
      </c>
      <c r="AC147" s="39"/>
      <c r="AD147" s="12"/>
      <c r="AE147" s="32">
        <f>if(J147&lt;4,"X","")</f>
      </c>
      <c r="AF147" s="32">
        <f>if(countblank(N147:P147)&lt;=1,"X","")</f>
      </c>
      <c r="AG147" s="32">
        <f>$H147</f>
      </c>
      <c r="AH147" s="32">
        <f>if($R147 &gt; 0, "X", "")</f>
      </c>
      <c r="AI147" s="32">
        <f>if(and(sum(Q147:W147) = 3, ISBLANK($X147)), "X", "")</f>
      </c>
      <c r="AJ147" s="32">
        <f>if(or($K147="ground", $K147="wild"), "X", "")</f>
      </c>
      <c r="AK147" s="32">
        <f>$G147</f>
      </c>
      <c r="AL147" s="32">
        <f>if($S147 &gt; 0, "X", "")</f>
      </c>
      <c r="AM147" s="32">
        <f>if(and($Q147 &gt; 0, isblank($W147), isblank($R147), isblank($T147), isblank($S147), isblank($U147)), "X", "")</f>
      </c>
      <c r="AN147" s="32">
        <f>if(and(not(isblank($N147)), isblank($O147), isblank($P147)), "X", "")</f>
      </c>
      <c r="AO147" s="32">
        <f>if(M147&gt;65,"X","")</f>
      </c>
      <c r="AP147" s="32">
        <f>if(or($K147="cavity", $K147="wild"), "X", "")</f>
      </c>
      <c r="AQ147" s="32">
        <f>if($W147 &gt; 0, "X", "")</f>
      </c>
      <c r="AR147" s="32">
        <f>if(M147&lt;=30,"X","")</f>
      </c>
      <c r="AS147" s="32">
        <f>if(or($K147="platform", $K147="wild"), "X", "")</f>
      </c>
      <c r="AT147" s="32">
        <f>if(and(not(isblank($O147)), isblank($P147), isblank($N147)), "X", "")</f>
      </c>
      <c r="AU147" s="32">
        <f>if($U147 &gt; 0, "X", "")</f>
      </c>
      <c r="AV147" s="32">
        <f>if($T147 &gt; 0, "X", "")</f>
      </c>
      <c r="AW147" s="32">
        <f>if(and(not(isblank($P147)), isblank($N147), isblank($O147)), "X", "")</f>
      </c>
      <c r="AX147" s="32">
        <f>if(or($K147="bowl", $K147="wild"), "X", "")</f>
      </c>
    </row>
    <row x14ac:dyDescent="0.25" r="148" customHeight="1" ht="18.75">
      <c r="A148" s="24" t="s">
        <v>580</v>
      </c>
      <c r="B148" s="24" t="s">
        <v>581</v>
      </c>
      <c r="C148" s="12" t="s">
        <v>93</v>
      </c>
      <c r="D148" s="12" t="s">
        <v>160</v>
      </c>
      <c r="E148" s="25" t="s">
        <v>198</v>
      </c>
      <c r="F148" s="25" t="s">
        <v>582</v>
      </c>
      <c r="G148" s="12"/>
      <c r="H148" s="12"/>
      <c r="I148" s="12"/>
      <c r="J148" s="14">
        <v>3</v>
      </c>
      <c r="K148" s="12" t="s">
        <v>188</v>
      </c>
      <c r="L148" s="14">
        <v>2</v>
      </c>
      <c r="M148" s="14">
        <v>70</v>
      </c>
      <c r="N148" s="12"/>
      <c r="O148" s="12" t="s">
        <v>15</v>
      </c>
      <c r="P148" s="12"/>
      <c r="Q148" s="14">
        <v>1</v>
      </c>
      <c r="R148" s="14"/>
      <c r="S148" s="14"/>
      <c r="T148" s="14"/>
      <c r="U148" s="14">
        <v>1</v>
      </c>
      <c r="V148" s="14"/>
      <c r="W148" s="14"/>
      <c r="X148" s="26"/>
      <c r="Y148" s="12"/>
      <c r="Z148" s="33">
        <f>if(ISBLANK($X148), sum(Q148:W148), 1)</f>
      </c>
      <c r="AA148" s="12"/>
      <c r="AB148" s="12" t="s">
        <v>15</v>
      </c>
      <c r="AC148" s="39"/>
      <c r="AD148" s="12"/>
      <c r="AE148" s="32">
        <f>if(J148&lt;4,"X","")</f>
      </c>
      <c r="AF148" s="32">
        <f>if(countblank(N148:P148)&lt;=1,"X","")</f>
      </c>
      <c r="AG148" s="32">
        <f>$H148</f>
      </c>
      <c r="AH148" s="32">
        <f>if($R148 &gt; 0, "X", "")</f>
      </c>
      <c r="AI148" s="32">
        <f>if(and(sum(Q148:W148) = 3, ISBLANK($X148)), "X", "")</f>
      </c>
      <c r="AJ148" s="32">
        <f>if(or($K148="ground", $K148="wild"), "X", "")</f>
      </c>
      <c r="AK148" s="32">
        <f>$G148</f>
      </c>
      <c r="AL148" s="32">
        <f>if($S148 &gt; 0, "X", "")</f>
      </c>
      <c r="AM148" s="32">
        <f>if(and($Q148 &gt; 0, isblank($W148), isblank($R148), isblank($T148), isblank($S148), isblank($U148)), "X", "")</f>
      </c>
      <c r="AN148" s="32">
        <f>if(and(not(isblank($N148)), isblank($O148), isblank($P148)), "X", "")</f>
      </c>
      <c r="AO148" s="32">
        <f>if(M148&gt;65,"X","")</f>
      </c>
      <c r="AP148" s="32">
        <f>if(or($K148="cavity", $K148="wild"), "X", "")</f>
      </c>
      <c r="AQ148" s="32">
        <f>if($W148 &gt; 0, "X", "")</f>
      </c>
      <c r="AR148" s="32">
        <f>if(M148&lt;=30,"X","")</f>
      </c>
      <c r="AS148" s="32">
        <f>if(or($K148="platform", $K148="wild"), "X", "")</f>
      </c>
      <c r="AT148" s="32">
        <f>if(and(not(isblank($O148)), isblank($P148), isblank($N148)), "X", "")</f>
      </c>
      <c r="AU148" s="32">
        <f>if($U148 &gt; 0, "X", "")</f>
      </c>
      <c r="AV148" s="32">
        <f>if($T148 &gt; 0, "X", "")</f>
      </c>
      <c r="AW148" s="32">
        <f>if(and(not(isblank($P148)), isblank($N148), isblank($O148)), "X", "")</f>
      </c>
      <c r="AX148" s="32">
        <f>if(or($K148="bowl", $K148="wild"), "X", "")</f>
      </c>
    </row>
    <row x14ac:dyDescent="0.25" r="149" customHeight="1" ht="18.75">
      <c r="A149" s="24" t="s">
        <v>583</v>
      </c>
      <c r="B149" s="24" t="s">
        <v>584</v>
      </c>
      <c r="C149" s="12" t="s">
        <v>93</v>
      </c>
      <c r="D149" s="12" t="s">
        <v>160</v>
      </c>
      <c r="E149" s="25" t="s">
        <v>198</v>
      </c>
      <c r="F149" s="25" t="s">
        <v>585</v>
      </c>
      <c r="G149" s="12"/>
      <c r="H149" s="12"/>
      <c r="I149" s="12" t="s">
        <v>15</v>
      </c>
      <c r="J149" s="14">
        <v>4</v>
      </c>
      <c r="K149" s="12" t="s">
        <v>166</v>
      </c>
      <c r="L149" s="14">
        <v>1</v>
      </c>
      <c r="M149" s="14">
        <v>51</v>
      </c>
      <c r="N149" s="12" t="s">
        <v>15</v>
      </c>
      <c r="O149" s="12" t="s">
        <v>15</v>
      </c>
      <c r="P149" s="12" t="s">
        <v>15</v>
      </c>
      <c r="Q149" s="14"/>
      <c r="R149" s="14">
        <v>2</v>
      </c>
      <c r="S149" s="14"/>
      <c r="T149" s="14"/>
      <c r="U149" s="14"/>
      <c r="V149" s="14"/>
      <c r="W149" s="14"/>
      <c r="X149" s="26"/>
      <c r="Y149" s="12"/>
      <c r="Z149" s="33">
        <f>if(ISBLANK($X149), sum(Q149:W149), 1)</f>
      </c>
      <c r="AA149" s="12"/>
      <c r="AB149" s="12" t="s">
        <v>15</v>
      </c>
      <c r="AC149" s="39"/>
      <c r="AD149" s="12"/>
      <c r="AE149" s="32">
        <f>if(J149&lt;4,"X","")</f>
      </c>
      <c r="AF149" s="32">
        <f>if(countblank(N149:P149)&lt;=1,"X","")</f>
      </c>
      <c r="AG149" s="32">
        <f>$H149</f>
      </c>
      <c r="AH149" s="32">
        <f>if($R149 &gt; 0, "X", "")</f>
      </c>
      <c r="AI149" s="32">
        <f>if(and(sum(Q149:W149) = 3, ISBLANK($X149)), "X", "")</f>
      </c>
      <c r="AJ149" s="32">
        <f>if(or($K149="ground", $K149="wild"), "X", "")</f>
      </c>
      <c r="AK149" s="32">
        <f>$G149</f>
      </c>
      <c r="AL149" s="32">
        <f>if($S149 &gt; 0, "X", "")</f>
      </c>
      <c r="AM149" s="32">
        <f>if(and($Q149 &gt; 0, isblank($W149), isblank($R149), isblank($T149), isblank($S149), isblank($U149)), "X", "")</f>
      </c>
      <c r="AN149" s="32">
        <f>if(and(not(isblank($N149)), isblank($O149), isblank($P149)), "X", "")</f>
      </c>
      <c r="AO149" s="32">
        <f>if(M149&gt;65,"X","")</f>
      </c>
      <c r="AP149" s="32">
        <f>if(or($K149="cavity", $K149="wild"), "X", "")</f>
      </c>
      <c r="AQ149" s="32">
        <f>if($W149 &gt; 0, "X", "")</f>
      </c>
      <c r="AR149" s="32">
        <f>if(M149&lt;=30,"X","")</f>
      </c>
      <c r="AS149" s="32">
        <f>if(or($K149="platform", $K149="wild"), "X", "")</f>
      </c>
      <c r="AT149" s="32">
        <f>if(and(not(isblank($O149)), isblank($P149), isblank($N149)), "X", "")</f>
      </c>
      <c r="AU149" s="32">
        <f>if($U149 &gt; 0, "X", "")</f>
      </c>
      <c r="AV149" s="32">
        <f>if($T149 &gt; 0, "X", "")</f>
      </c>
      <c r="AW149" s="32">
        <f>if(and(not(isblank($P149)), isblank($N149), isblank($O149)), "X", "")</f>
      </c>
      <c r="AX149" s="32">
        <f>if(or($K149="bowl", $K149="wild"), "X", "")</f>
      </c>
    </row>
    <row x14ac:dyDescent="0.25" r="150" customHeight="1" ht="18.75">
      <c r="A150" s="25" t="s">
        <v>890</v>
      </c>
      <c r="B150" s="25" t="s">
        <v>891</v>
      </c>
      <c r="C150" s="12" t="s">
        <v>685</v>
      </c>
      <c r="D150" s="12" t="s">
        <v>173</v>
      </c>
      <c r="E150" s="25" t="s">
        <v>706</v>
      </c>
      <c r="F150" s="25" t="s">
        <v>707</v>
      </c>
      <c r="G150" s="12" t="s">
        <v>15</v>
      </c>
      <c r="H150" s="12"/>
      <c r="I150" s="12"/>
      <c r="J150" s="14">
        <v>6</v>
      </c>
      <c r="K150" s="12" t="s">
        <v>166</v>
      </c>
      <c r="L150" s="14">
        <v>2</v>
      </c>
      <c r="M150" s="14">
        <v>142</v>
      </c>
      <c r="N150" s="12"/>
      <c r="O150" s="12" t="s">
        <v>15</v>
      </c>
      <c r="P150" s="12"/>
      <c r="Q150" s="14"/>
      <c r="R150" s="14"/>
      <c r="S150" s="14"/>
      <c r="T150" s="14"/>
      <c r="U150" s="14">
        <v>2</v>
      </c>
      <c r="V150" s="14"/>
      <c r="W150" s="14"/>
      <c r="X150" s="26"/>
      <c r="Y150" s="12"/>
      <c r="Z150" s="33">
        <f>if(ISBLANK($X150), sum(Q150:W150), 1)</f>
      </c>
      <c r="AA150" s="12"/>
      <c r="AB150" s="12"/>
      <c r="AC150" s="39"/>
      <c r="AD150" s="12" t="s">
        <v>15</v>
      </c>
      <c r="AE150" s="32">
        <f>if(J150&lt;4,"X","")</f>
      </c>
      <c r="AF150" s="32">
        <f>if(countblank(N150:P150)&lt;=1,"X","")</f>
      </c>
      <c r="AG150" s="32">
        <f>$H150</f>
      </c>
      <c r="AH150" s="32">
        <f>if($R150 &gt; 0, "X", "")</f>
      </c>
      <c r="AI150" s="32">
        <f>if(and(sum(Q150:W150) = 3, ISBLANK($X150)), "X", "")</f>
      </c>
      <c r="AJ150" s="32">
        <f>if(or($K150="ground", $K150="wild"), "X", "")</f>
      </c>
      <c r="AK150" s="32">
        <f>$G150</f>
      </c>
      <c r="AL150" s="32">
        <f>if($S150 &gt; 0, "X", "")</f>
      </c>
      <c r="AM150" s="32">
        <f>if(and($Q150 &gt; 0, isblank($W150), isblank($R150), isblank($T150), isblank($S150), isblank($U150)), "X", "")</f>
      </c>
      <c r="AN150" s="32">
        <f>if(and(not(isblank($N150)), isblank($O150), isblank($P150)), "X", "")</f>
      </c>
      <c r="AO150" s="32">
        <f>if(M150&gt;65,"X","")</f>
      </c>
      <c r="AP150" s="32">
        <f>if(or($K150="cavity", $K150="wild"), "X", "")</f>
      </c>
      <c r="AQ150" s="32">
        <f>if($W150 &gt; 0, "X", "")</f>
      </c>
      <c r="AR150" s="32">
        <f>if(M150&lt;=30,"X","")</f>
      </c>
      <c r="AS150" s="32">
        <f>if(or($K150="platform", $K150="wild"), "X", "")</f>
      </c>
      <c r="AT150" s="32">
        <f>if(and(not(isblank($O150)), isblank($P150), isblank($N150)), "X", "")</f>
      </c>
      <c r="AU150" s="32">
        <f>if($U150 &gt; 0, "X", "")</f>
      </c>
      <c r="AV150" s="32">
        <f>if($T150 &gt; 0, "X", "")</f>
      </c>
      <c r="AW150" s="32">
        <f>if(and(not(isblank($P150)), isblank($N150), isblank($O150)), "X", "")</f>
      </c>
      <c r="AX150" s="32">
        <f>if(or($K150="bowl", $K150="wild"), "X", "")</f>
      </c>
    </row>
    <row x14ac:dyDescent="0.25" r="151" customHeight="1" ht="18.75">
      <c r="A151" s="25" t="s">
        <v>892</v>
      </c>
      <c r="B151" s="25" t="s">
        <v>893</v>
      </c>
      <c r="C151" s="12" t="s">
        <v>685</v>
      </c>
      <c r="D151" s="12" t="s">
        <v>173</v>
      </c>
      <c r="E151" s="25" t="s">
        <v>699</v>
      </c>
      <c r="F151" s="25" t="s">
        <v>700</v>
      </c>
      <c r="G151" s="12"/>
      <c r="H151" s="12"/>
      <c r="I151" s="12"/>
      <c r="J151" s="14">
        <v>6</v>
      </c>
      <c r="K151" s="12" t="s">
        <v>166</v>
      </c>
      <c r="L151" s="14">
        <v>2</v>
      </c>
      <c r="M151" s="14">
        <v>91</v>
      </c>
      <c r="N151" s="12" t="s">
        <v>15</v>
      </c>
      <c r="O151" s="12" t="s">
        <v>15</v>
      </c>
      <c r="P151" s="12" t="s">
        <v>15</v>
      </c>
      <c r="Q151" s="14"/>
      <c r="R151" s="14"/>
      <c r="S151" s="14">
        <v>1</v>
      </c>
      <c r="T151" s="14"/>
      <c r="U151" s="14"/>
      <c r="V151" s="14"/>
      <c r="W151" s="14">
        <v>1</v>
      </c>
      <c r="X151" s="26"/>
      <c r="Y151" s="12"/>
      <c r="Z151" s="33">
        <f>if(ISBLANK($X151), sum(Q151:W151), 1)</f>
      </c>
      <c r="AA151" s="12"/>
      <c r="AB151" s="12"/>
      <c r="AC151" s="39"/>
      <c r="AD151" s="12"/>
      <c r="AE151" s="32">
        <f>if(J151&lt;4,"X","")</f>
      </c>
      <c r="AF151" s="32">
        <f>if(countblank(N151:P151)&lt;=1,"X","")</f>
      </c>
      <c r="AG151" s="32">
        <f>$H151</f>
      </c>
      <c r="AH151" s="32">
        <f>if($R151 &gt; 0, "X", "")</f>
      </c>
      <c r="AI151" s="32">
        <f>if(and(sum(Q151:W151) = 3, ISBLANK($X151)), "X", "")</f>
      </c>
      <c r="AJ151" s="32">
        <f>if(or($K151="ground", $K151="wild"), "X", "")</f>
      </c>
      <c r="AK151" s="32">
        <f>$G151</f>
      </c>
      <c r="AL151" s="32">
        <f>if($S151 &gt; 0, "X", "")</f>
      </c>
      <c r="AM151" s="32">
        <f>if(and($Q151 &gt; 0, isblank($W151), isblank($R151), isblank($T151), isblank($S151), isblank($U151)), "X", "")</f>
      </c>
      <c r="AN151" s="32">
        <f>if(and(not(isblank($N151)), isblank($O151), isblank($P151)), "X", "")</f>
      </c>
      <c r="AO151" s="32">
        <f>if(M151&gt;65,"X","")</f>
      </c>
      <c r="AP151" s="32">
        <f>if(or($K151="cavity", $K151="wild"), "X", "")</f>
      </c>
      <c r="AQ151" s="32">
        <f>if($W151 &gt; 0, "X", "")</f>
      </c>
      <c r="AR151" s="32">
        <f>if(M151&lt;=30,"X","")</f>
      </c>
      <c r="AS151" s="32">
        <f>if(or($K151="platform", $K151="wild"), "X", "")</f>
      </c>
      <c r="AT151" s="32">
        <f>if(and(not(isblank($O151)), isblank($P151), isblank($N151)), "X", "")</f>
      </c>
      <c r="AU151" s="32">
        <f>if($U151 &gt; 0, "X", "")</f>
      </c>
      <c r="AV151" s="32">
        <f>if($T151 &gt; 0, "X", "")</f>
      </c>
      <c r="AW151" s="32">
        <f>if(and(not(isblank($P151)), isblank($N151), isblank($O151)), "X", "")</f>
      </c>
      <c r="AX151" s="32">
        <f>if(or($K151="bowl", $K151="wild"), "X", "")</f>
      </c>
    </row>
    <row x14ac:dyDescent="0.25" r="152" customHeight="1" ht="18.75">
      <c r="A152" s="25" t="s">
        <v>894</v>
      </c>
      <c r="B152" s="25" t="s">
        <v>895</v>
      </c>
      <c r="C152" s="12" t="s">
        <v>685</v>
      </c>
      <c r="D152" s="12" t="s">
        <v>173</v>
      </c>
      <c r="E152" s="25" t="s">
        <v>178</v>
      </c>
      <c r="F152" s="25" t="s">
        <v>766</v>
      </c>
      <c r="G152" s="12"/>
      <c r="H152" s="12"/>
      <c r="I152" s="12"/>
      <c r="J152" s="14">
        <v>4</v>
      </c>
      <c r="K152" s="12" t="s">
        <v>203</v>
      </c>
      <c r="L152" s="14">
        <v>2</v>
      </c>
      <c r="M152" s="14">
        <v>79</v>
      </c>
      <c r="N152" s="12"/>
      <c r="O152" s="12"/>
      <c r="P152" s="12" t="s">
        <v>15</v>
      </c>
      <c r="Q152" s="14">
        <v>1</v>
      </c>
      <c r="R152" s="14"/>
      <c r="S152" s="14">
        <v>1</v>
      </c>
      <c r="T152" s="14"/>
      <c r="U152" s="14"/>
      <c r="V152" s="14"/>
      <c r="W152" s="14"/>
      <c r="X152" s="26" t="s">
        <v>15</v>
      </c>
      <c r="Y152" s="12"/>
      <c r="Z152" s="33">
        <f>if(ISBLANK($X152), sum(Q152:W152), 1)</f>
      </c>
      <c r="AA152" s="12"/>
      <c r="AB152" s="12"/>
      <c r="AC152" s="39" t="s">
        <v>15</v>
      </c>
      <c r="AD152" s="12"/>
      <c r="AE152" s="32">
        <f>if(J152&lt;4,"X","")</f>
      </c>
      <c r="AF152" s="32">
        <f>if(countblank(N152:P152)&lt;=1,"X","")</f>
      </c>
      <c r="AG152" s="32">
        <f>$H152</f>
      </c>
      <c r="AH152" s="32">
        <f>if($R152 &gt; 0, "X", "")</f>
      </c>
      <c r="AI152" s="32">
        <f>if(and(sum(Q152:W152) = 3, ISBLANK($X152)), "X", "")</f>
      </c>
      <c r="AJ152" s="32">
        <f>if(or($K152="ground", $K152="wild"), "X", "")</f>
      </c>
      <c r="AK152" s="32">
        <f>$G152</f>
      </c>
      <c r="AL152" s="32">
        <f>if($S152 &gt; 0, "X", "")</f>
      </c>
      <c r="AM152" s="32">
        <f>if(and($Q152 &gt; 0, isblank($W152), isblank($R152), isblank($T152), isblank($S152), isblank($U152)), "X", "")</f>
      </c>
      <c r="AN152" s="32">
        <f>if(and(not(isblank($N152)), isblank($O152), isblank($P152)), "X", "")</f>
      </c>
      <c r="AO152" s="32">
        <f>if(M152&gt;65,"X","")</f>
      </c>
      <c r="AP152" s="32">
        <f>if(or($K152="cavity", $K152="wild"), "X", "")</f>
      </c>
      <c r="AQ152" s="32">
        <f>if($W152 &gt; 0, "X", "")</f>
      </c>
      <c r="AR152" s="32">
        <f>if(M152&lt;=30,"X","")</f>
      </c>
      <c r="AS152" s="32">
        <f>if(or($K152="platform", $K152="wild"), "X", "")</f>
      </c>
      <c r="AT152" s="32">
        <f>if(and(not(isblank($O152)), isblank($P152), isblank($N152)), "X", "")</f>
      </c>
      <c r="AU152" s="32">
        <f>if($U152 &gt; 0, "X", "")</f>
      </c>
      <c r="AV152" s="32">
        <f>if($T152 &gt; 0, "X", "")</f>
      </c>
      <c r="AW152" s="32">
        <f>if(and(not(isblank($P152)), isblank($N152), isblank($O152)), "X", "")</f>
      </c>
      <c r="AX152" s="32">
        <f>if(or($K152="bowl", $K152="wild"), "X", "")</f>
      </c>
    </row>
    <row x14ac:dyDescent="0.25" r="153" customHeight="1" ht="18.75">
      <c r="A153" s="25" t="s">
        <v>896</v>
      </c>
      <c r="B153" s="25" t="s">
        <v>897</v>
      </c>
      <c r="C153" s="12" t="s">
        <v>685</v>
      </c>
      <c r="D153" s="12" t="s">
        <v>173</v>
      </c>
      <c r="E153" s="25" t="s">
        <v>178</v>
      </c>
      <c r="F153" s="25" t="s">
        <v>898</v>
      </c>
      <c r="G153" s="12"/>
      <c r="H153" s="12"/>
      <c r="I153" s="12"/>
      <c r="J153" s="14">
        <v>3</v>
      </c>
      <c r="K153" s="12" t="s">
        <v>203</v>
      </c>
      <c r="L153" s="14">
        <v>2</v>
      </c>
      <c r="M153" s="14">
        <v>91</v>
      </c>
      <c r="N153" s="12"/>
      <c r="O153" s="12" t="s">
        <v>15</v>
      </c>
      <c r="P153" s="12" t="s">
        <v>15</v>
      </c>
      <c r="Q153" s="14"/>
      <c r="R153" s="14"/>
      <c r="S153" s="14">
        <v>1</v>
      </c>
      <c r="T153" s="14"/>
      <c r="U153" s="14"/>
      <c r="V153" s="14"/>
      <c r="W153" s="14">
        <v>1</v>
      </c>
      <c r="X153" s="26"/>
      <c r="Y153" s="12"/>
      <c r="Z153" s="33">
        <f>if(ISBLANK($X153), sum(Q153:W153), 1)</f>
      </c>
      <c r="AA153" s="12"/>
      <c r="AB153" s="12"/>
      <c r="AC153" s="39" t="s">
        <v>15</v>
      </c>
      <c r="AD153" s="12"/>
      <c r="AE153" s="32">
        <f>if(J153&lt;4,"X","")</f>
      </c>
      <c r="AF153" s="32">
        <f>if(countblank(N153:P153)&lt;=1,"X","")</f>
      </c>
      <c r="AG153" s="32">
        <f>$H153</f>
      </c>
      <c r="AH153" s="32">
        <f>if($R153 &gt; 0, "X", "")</f>
      </c>
      <c r="AI153" s="32">
        <f>if(and(sum(Q153:W153) = 3, ISBLANK($X153)), "X", "")</f>
      </c>
      <c r="AJ153" s="32">
        <f>if(or($K153="ground", $K153="wild"), "X", "")</f>
      </c>
      <c r="AK153" s="32">
        <f>$G153</f>
      </c>
      <c r="AL153" s="32">
        <f>if($S153 &gt; 0, "X", "")</f>
      </c>
      <c r="AM153" s="32">
        <f>if(and($Q153 &gt; 0, isblank($W153), isblank($R153), isblank($T153), isblank($S153), isblank($U153)), "X", "")</f>
      </c>
      <c r="AN153" s="32">
        <f>if(and(not(isblank($N153)), isblank($O153), isblank($P153)), "X", "")</f>
      </c>
      <c r="AO153" s="32">
        <f>if(M153&gt;65,"X","")</f>
      </c>
      <c r="AP153" s="32">
        <f>if(or($K153="cavity", $K153="wild"), "X", "")</f>
      </c>
      <c r="AQ153" s="32">
        <f>if($W153 &gt; 0, "X", "")</f>
      </c>
      <c r="AR153" s="32">
        <f>if(M153&lt;=30,"X","")</f>
      </c>
      <c r="AS153" s="32">
        <f>if(or($K153="platform", $K153="wild"), "X", "")</f>
      </c>
      <c r="AT153" s="32">
        <f>if(and(not(isblank($O153)), isblank($P153), isblank($N153)), "X", "")</f>
      </c>
      <c r="AU153" s="32">
        <f>if($U153 &gt; 0, "X", "")</f>
      </c>
      <c r="AV153" s="32">
        <f>if($T153 &gt; 0, "X", "")</f>
      </c>
      <c r="AW153" s="32">
        <f>if(and(not(isblank($P153)), isblank($N153), isblank($O153)), "X", "")</f>
      </c>
      <c r="AX153" s="32">
        <f>if(or($K153="bowl", $K153="wild"), "X", "")</f>
      </c>
    </row>
    <row x14ac:dyDescent="0.25" r="154" customHeight="1" ht="18.75">
      <c r="A154" s="24" t="s">
        <v>248</v>
      </c>
      <c r="B154" s="1" t="s">
        <v>249</v>
      </c>
      <c r="C154" s="12" t="s">
        <v>116</v>
      </c>
      <c r="D154" s="12" t="s">
        <v>173</v>
      </c>
      <c r="E154" s="25" t="s">
        <v>250</v>
      </c>
      <c r="F154" s="25" t="s">
        <v>251</v>
      </c>
      <c r="G154" s="12"/>
      <c r="H154" s="12" t="s">
        <v>15</v>
      </c>
      <c r="I154" s="12"/>
      <c r="J154" s="14">
        <v>5</v>
      </c>
      <c r="K154" s="12" t="s">
        <v>188</v>
      </c>
      <c r="L154" s="14">
        <v>2</v>
      </c>
      <c r="M154" s="14">
        <v>75</v>
      </c>
      <c r="N154" s="12" t="s">
        <v>15</v>
      </c>
      <c r="O154" s="12" t="s">
        <v>15</v>
      </c>
      <c r="P154" s="12"/>
      <c r="Q154" s="14"/>
      <c r="R154" s="14">
        <v>3</v>
      </c>
      <c r="S154" s="14"/>
      <c r="T154" s="14"/>
      <c r="U154" s="14"/>
      <c r="V154" s="14"/>
      <c r="W154" s="14"/>
      <c r="X154" s="26"/>
      <c r="Y154" s="12"/>
      <c r="Z154" s="33"/>
      <c r="AA154" s="12"/>
      <c r="AB154" s="12"/>
      <c r="AC154" s="39"/>
      <c r="AD154" s="12"/>
      <c r="AE154" s="32">
        <f>if(J154&lt;4,"X","")</f>
      </c>
      <c r="AF154" s="32">
        <f>if(countblank(N154:P154)&lt;=1,"X","")</f>
      </c>
      <c r="AG154" s="32">
        <f>$H154</f>
      </c>
      <c r="AH154" s="32">
        <f>if($R154 &gt; 0, "X", "")</f>
      </c>
      <c r="AI154" s="32">
        <f>if(and(sum(Q154:W154) = 3, ISBLANK($X154)), "X", "")</f>
      </c>
      <c r="AJ154" s="32">
        <f>if(or($K154="ground", $K154="wild"), "X", "")</f>
      </c>
      <c r="AK154" s="32">
        <f>$G154</f>
      </c>
      <c r="AL154" s="32">
        <f>if($S154 &gt; 0, "X", "")</f>
      </c>
      <c r="AM154" s="32">
        <f>if(and($Q154 &gt; 0, isblank($W154), isblank($R154), isblank($T154), isblank($S154), isblank($U154)), "X", "")</f>
      </c>
      <c r="AN154" s="32">
        <f>if(and(not(isblank($N154)), isblank($O154), isblank($P154)), "X", "")</f>
      </c>
      <c r="AO154" s="32">
        <f>if(M154&gt;65,"X","")</f>
      </c>
      <c r="AP154" s="32">
        <f>if(or($K154="cavity", $K154="wild"), "X", "")</f>
      </c>
      <c r="AQ154" s="32">
        <f>if($W154 &gt; 0, "X", "")</f>
      </c>
      <c r="AR154" s="32">
        <f>if(M154&lt;=30,"X","")</f>
      </c>
      <c r="AS154" s="32">
        <f>if(or($K154="platform", $K154="wild"), "X", "")</f>
      </c>
      <c r="AT154" s="32">
        <f>if(and(not(isblank($O154)), isblank($P154), isblank($N154)), "X", "")</f>
      </c>
      <c r="AU154" s="32">
        <f>if($U154 &gt; 0, "X", "")</f>
      </c>
      <c r="AV154" s="32">
        <f>if($T154 &gt; 0, "X", "")</f>
      </c>
      <c r="AW154" s="32">
        <f>if(and(not(isblank($P154)), isblank($N154), isblank($O154)), "X", "")</f>
      </c>
      <c r="AX154" s="32">
        <f>if(or($K154="bowl", $K154="wild"), "X", "")</f>
      </c>
    </row>
    <row x14ac:dyDescent="0.25" r="155" customHeight="1" ht="18.75">
      <c r="A155" s="24" t="s">
        <v>586</v>
      </c>
      <c r="B155" s="24" t="s">
        <v>587</v>
      </c>
      <c r="C155" s="12" t="s">
        <v>93</v>
      </c>
      <c r="D155" s="12" t="s">
        <v>173</v>
      </c>
      <c r="E155" s="25" t="s">
        <v>198</v>
      </c>
      <c r="F155" s="25" t="s">
        <v>588</v>
      </c>
      <c r="G155" s="12"/>
      <c r="H155" s="12"/>
      <c r="I155" s="12"/>
      <c r="J155" s="14">
        <v>1</v>
      </c>
      <c r="K155" s="12" t="s">
        <v>195</v>
      </c>
      <c r="L155" s="14">
        <v>6</v>
      </c>
      <c r="M155" s="14">
        <v>15</v>
      </c>
      <c r="N155" s="12" t="s">
        <v>15</v>
      </c>
      <c r="O155" s="12"/>
      <c r="P155" s="12"/>
      <c r="Q155" s="14">
        <v>1</v>
      </c>
      <c r="R155" s="14"/>
      <c r="S155" s="14"/>
      <c r="T155" s="14"/>
      <c r="U155" s="14"/>
      <c r="V155" s="14"/>
      <c r="W155" s="14"/>
      <c r="X155" s="26"/>
      <c r="Y155" s="12"/>
      <c r="Z155" s="33">
        <f>if(ISBLANK($X155), sum(Q155:W155), 1)</f>
      </c>
      <c r="AA155" s="12" t="s">
        <v>15</v>
      </c>
      <c r="AB155" s="12"/>
      <c r="AC155" s="39"/>
      <c r="AD155" s="12" t="s">
        <v>15</v>
      </c>
      <c r="AE155" s="32">
        <f>if(J155&lt;4,"X","")</f>
      </c>
      <c r="AF155" s="32">
        <f>if(countblank(N155:P155)&lt;=1,"X","")</f>
      </c>
      <c r="AG155" s="32">
        <f>$H155</f>
      </c>
      <c r="AH155" s="32">
        <f>if($R155 &gt; 0, "X", "")</f>
      </c>
      <c r="AI155" s="32">
        <f>if(and(sum(Q155:W155) = 3, ISBLANK($X155)), "X", "")</f>
      </c>
      <c r="AJ155" s="32">
        <f>if(or($K155="ground", $K155="wild"), "X", "")</f>
      </c>
      <c r="AK155" s="32">
        <f>$G155</f>
      </c>
      <c r="AL155" s="32">
        <f>if($S155 &gt; 0, "X", "")</f>
      </c>
      <c r="AM155" s="32">
        <f>if(and($Q155 &gt; 0, isblank($W155), isblank($R155), isblank($T155), isblank($S155), isblank($U155)), "X", "")</f>
      </c>
      <c r="AN155" s="32">
        <f>if(and(not(isblank($N155)), isblank($O155), isblank($P155)), "X", "")</f>
      </c>
      <c r="AO155" s="32">
        <f>if(M155&gt;65,"X","")</f>
      </c>
      <c r="AP155" s="32">
        <f>if(or($K155="cavity", $K155="wild"), "X", "")</f>
      </c>
      <c r="AQ155" s="32">
        <f>if($W155 &gt; 0, "X", "")</f>
      </c>
      <c r="AR155" s="32">
        <f>if(M155&lt;=30,"X","")</f>
      </c>
      <c r="AS155" s="32">
        <f>if(or($K155="platform", $K155="wild"), "X", "")</f>
      </c>
      <c r="AT155" s="32">
        <f>if(and(not(isblank($O155)), isblank($P155), isblank($N155)), "X", "")</f>
      </c>
      <c r="AU155" s="32">
        <f>if($U155 &gt; 0, "X", "")</f>
      </c>
      <c r="AV155" s="32">
        <f>if($T155 &gt; 0, "X", "")</f>
      </c>
      <c r="AW155" s="32">
        <f>if(and(not(isblank($P155)), isblank($N155), isblank($O155)), "X", "")</f>
      </c>
      <c r="AX155" s="32">
        <f>if(or($K155="bowl", $K155="wild"), "X", "")</f>
      </c>
    </row>
    <row x14ac:dyDescent="0.25" r="156" customHeight="1" ht="18.75">
      <c r="A156" s="25" t="s">
        <v>899</v>
      </c>
      <c r="B156" s="25" t="s">
        <v>900</v>
      </c>
      <c r="C156" s="12" t="s">
        <v>685</v>
      </c>
      <c r="D156" s="12" t="s">
        <v>173</v>
      </c>
      <c r="E156" s="25" t="s">
        <v>706</v>
      </c>
      <c r="F156" s="25" t="s">
        <v>901</v>
      </c>
      <c r="G156" s="12" t="s">
        <v>15</v>
      </c>
      <c r="H156" s="12"/>
      <c r="I156" s="12"/>
      <c r="J156" s="14">
        <v>8</v>
      </c>
      <c r="K156" s="12" t="s">
        <v>166</v>
      </c>
      <c r="L156" s="14">
        <v>1</v>
      </c>
      <c r="M156" s="14">
        <v>201</v>
      </c>
      <c r="N156" s="12"/>
      <c r="O156" s="12" t="s">
        <v>15</v>
      </c>
      <c r="P156" s="12" t="s">
        <v>15</v>
      </c>
      <c r="Q156" s="14"/>
      <c r="R156" s="14"/>
      <c r="S156" s="14"/>
      <c r="T156" s="14"/>
      <c r="U156" s="14">
        <v>3</v>
      </c>
      <c r="V156" s="14"/>
      <c r="W156" s="14"/>
      <c r="X156" s="26"/>
      <c r="Y156" s="12"/>
      <c r="Z156" s="33">
        <f>if(ISBLANK($X156), sum(Q156:W156), 1)</f>
      </c>
      <c r="AA156" s="12"/>
      <c r="AB156" s="12"/>
      <c r="AC156" s="39"/>
      <c r="AD156" s="12" t="s">
        <v>15</v>
      </c>
      <c r="AE156" s="32">
        <f>if(J156&lt;4,"X","")</f>
      </c>
      <c r="AF156" s="32">
        <f>if(countblank(N156:P156)&lt;=1,"X","")</f>
      </c>
      <c r="AG156" s="32">
        <f>$H156</f>
      </c>
      <c r="AH156" s="32">
        <f>if($R156 &gt; 0, "X", "")</f>
      </c>
      <c r="AI156" s="32">
        <f>if(and(sum(Q156:W156) = 3, ISBLANK($X156)), "X", "")</f>
      </c>
      <c r="AJ156" s="32">
        <f>if(or($K156="ground", $K156="wild"), "X", "")</f>
      </c>
      <c r="AK156" s="32">
        <f>$G156</f>
      </c>
      <c r="AL156" s="32">
        <f>if($S156 &gt; 0, "X", "")</f>
      </c>
      <c r="AM156" s="32">
        <f>if(and($Q156 &gt; 0, isblank($W156), isblank($R156), isblank($T156), isblank($S156), isblank($U156)), "X", "")</f>
      </c>
      <c r="AN156" s="32">
        <f>if(and(not(isblank($N156)), isblank($O156), isblank($P156)), "X", "")</f>
      </c>
      <c r="AO156" s="32">
        <f>if(M156&gt;65,"X","")</f>
      </c>
      <c r="AP156" s="32">
        <f>if(or($K156="cavity", $K156="wild"), "X", "")</f>
      </c>
      <c r="AQ156" s="32">
        <f>if($W156 &gt; 0, "X", "")</f>
      </c>
      <c r="AR156" s="32">
        <f>if(M156&lt;=30,"X","")</f>
      </c>
      <c r="AS156" s="32">
        <f>if(or($K156="platform", $K156="wild"), "X", "")</f>
      </c>
      <c r="AT156" s="32">
        <f>if(and(not(isblank($O156)), isblank($P156), isblank($N156)), "X", "")</f>
      </c>
      <c r="AU156" s="32">
        <f>if($U156 &gt; 0, "X", "")</f>
      </c>
      <c r="AV156" s="32">
        <f>if($T156 &gt; 0, "X", "")</f>
      </c>
      <c r="AW156" s="32">
        <f>if(and(not(isblank($P156)), isblank($N156), isblank($O156)), "X", "")</f>
      </c>
      <c r="AX156" s="32">
        <f>if(or($K156="bowl", $K156="wild"), "X", "")</f>
      </c>
    </row>
    <row x14ac:dyDescent="0.25" r="157" customHeight="1" ht="18.75">
      <c r="A157" s="24" t="s">
        <v>252</v>
      </c>
      <c r="B157" s="1" t="s">
        <v>253</v>
      </c>
      <c r="C157" s="12" t="s">
        <v>116</v>
      </c>
      <c r="D157" s="12" t="s">
        <v>160</v>
      </c>
      <c r="E157" s="25"/>
      <c r="F157" s="25" t="s">
        <v>254</v>
      </c>
      <c r="G157" s="12"/>
      <c r="H157" s="12"/>
      <c r="I157" s="12"/>
      <c r="J157" s="14">
        <v>1</v>
      </c>
      <c r="K157" s="12" t="s">
        <v>203</v>
      </c>
      <c r="L157" s="14">
        <v>3</v>
      </c>
      <c r="M157" s="14">
        <v>15</v>
      </c>
      <c r="N157" s="12"/>
      <c r="O157" s="12" t="s">
        <v>15</v>
      </c>
      <c r="P157" s="12"/>
      <c r="Q157" s="14">
        <v>1</v>
      </c>
      <c r="R157" s="14"/>
      <c r="S157" s="14"/>
      <c r="T157" s="14"/>
      <c r="U157" s="14"/>
      <c r="V157" s="14"/>
      <c r="W157" s="14"/>
      <c r="X157" s="26"/>
      <c r="Y157" s="12"/>
      <c r="Z157" s="33"/>
      <c r="AA157" s="12" t="s">
        <v>15</v>
      </c>
      <c r="AB157" s="12"/>
      <c r="AC157" s="39"/>
      <c r="AD157" s="12" t="s">
        <v>15</v>
      </c>
      <c r="AE157" s="32">
        <f>if(J157&lt;4,"X","")</f>
      </c>
      <c r="AF157" s="32">
        <f>if(countblank(N157:P157)&lt;=1,"X","")</f>
      </c>
      <c r="AG157" s="32">
        <f>$H157</f>
      </c>
      <c r="AH157" s="32">
        <f>if($R157 &gt; 0, "X", "")</f>
      </c>
      <c r="AI157" s="32">
        <f>if(and(sum(Q157:W157) = 3, ISBLANK($X157)), "X", "")</f>
      </c>
      <c r="AJ157" s="32">
        <f>if(or($K157="ground", $K157="wild"), "X", "")</f>
      </c>
      <c r="AK157" s="32">
        <f>$G157</f>
      </c>
      <c r="AL157" s="32">
        <f>if($S157 &gt; 0, "X", "")</f>
      </c>
      <c r="AM157" s="32">
        <f>if(and($Q157 &gt; 0, isblank($W157), isblank($R157), isblank($T157), isblank($S157), isblank($U157)), "X", "")</f>
      </c>
      <c r="AN157" s="32">
        <f>if(and(not(isblank($N157)), isblank($O157), isblank($P157)), "X", "")</f>
      </c>
      <c r="AO157" s="32">
        <f>if(M157&gt;65,"X","")</f>
      </c>
      <c r="AP157" s="32">
        <f>if(or($K157="cavity", $K157="wild"), "X", "")</f>
      </c>
      <c r="AQ157" s="32">
        <f>if($W157 &gt; 0, "X", "")</f>
      </c>
      <c r="AR157" s="32">
        <f>if(M157&lt;=30,"X","")</f>
      </c>
      <c r="AS157" s="32">
        <f>if(or($K157="platform", $K157="wild"), "X", "")</f>
      </c>
      <c r="AT157" s="32">
        <f>if(and(not(isblank($O157)), isblank($P157), isblank($N157)), "X", "")</f>
      </c>
      <c r="AU157" s="32">
        <f>if($U157 &gt; 0, "X", "")</f>
      </c>
      <c r="AV157" s="32">
        <f>if($T157 &gt; 0, "X", "")</f>
      </c>
      <c r="AW157" s="32">
        <f>if(and(not(isblank($P157)), isblank($N157), isblank($O157)), "X", "")</f>
      </c>
      <c r="AX157" s="32">
        <f>if(or($K157="bowl", $K157="wild"), "X", "")</f>
      </c>
    </row>
    <row x14ac:dyDescent="0.25" r="158" customHeight="1" ht="18.75">
      <c r="A158" s="24" t="s">
        <v>255</v>
      </c>
      <c r="B158" s="1" t="s">
        <v>256</v>
      </c>
      <c r="C158" s="12" t="s">
        <v>116</v>
      </c>
      <c r="D158" s="12" t="s">
        <v>169</v>
      </c>
      <c r="E158" s="25" t="s">
        <v>137</v>
      </c>
      <c r="F158" s="25" t="s">
        <v>257</v>
      </c>
      <c r="G158" s="12"/>
      <c r="H158" s="12"/>
      <c r="I158" s="12"/>
      <c r="J158" s="14">
        <v>3</v>
      </c>
      <c r="K158" s="12" t="s">
        <v>188</v>
      </c>
      <c r="L158" s="14">
        <v>3</v>
      </c>
      <c r="M158" s="14">
        <v>14</v>
      </c>
      <c r="N158" s="12" t="s">
        <v>15</v>
      </c>
      <c r="O158" s="12" t="s">
        <v>15</v>
      </c>
      <c r="P158" s="12" t="s">
        <v>15</v>
      </c>
      <c r="Q158" s="14"/>
      <c r="R158" s="14">
        <v>1</v>
      </c>
      <c r="S158" s="14"/>
      <c r="T158" s="14"/>
      <c r="U158" s="14"/>
      <c r="V158" s="14"/>
      <c r="W158" s="14"/>
      <c r="X158" s="26"/>
      <c r="Y158" s="12"/>
      <c r="Z158" s="33"/>
      <c r="AA158" s="12"/>
      <c r="AB158" s="12"/>
      <c r="AC158" s="39"/>
      <c r="AD158" s="12"/>
      <c r="AE158" s="32">
        <f>if(J158&lt;4,"X","")</f>
      </c>
      <c r="AF158" s="32">
        <f>if(countblank(N158:P158)&lt;=1,"X","")</f>
      </c>
      <c r="AG158" s="32">
        <f>$H158</f>
      </c>
      <c r="AH158" s="32">
        <f>if($R158 &gt; 0, "X", "")</f>
      </c>
      <c r="AI158" s="32">
        <f>if(and(sum(Q158:W158) = 3, ISBLANK($X158)), "X", "")</f>
      </c>
      <c r="AJ158" s="32">
        <f>if(or($K158="ground", $K158="wild"), "X", "")</f>
      </c>
      <c r="AK158" s="32">
        <f>$G158</f>
      </c>
      <c r="AL158" s="32">
        <f>if($S158 &gt; 0, "X", "")</f>
      </c>
      <c r="AM158" s="32">
        <f>if(and($Q158 &gt; 0, isblank($W158), isblank($R158), isblank($T158), isblank($S158), isblank($U158)), "X", "")</f>
      </c>
      <c r="AN158" s="32">
        <f>if(and(not(isblank($N158)), isblank($O158), isblank($P158)), "X", "")</f>
      </c>
      <c r="AO158" s="32">
        <f>if(M158&gt;65,"X","")</f>
      </c>
      <c r="AP158" s="32">
        <f>if(or($K158="cavity", $K158="wild"), "X", "")</f>
      </c>
      <c r="AQ158" s="32">
        <f>if($W158 &gt; 0, "X", "")</f>
      </c>
      <c r="AR158" s="32">
        <f>if(M158&lt;=30,"X","")</f>
      </c>
      <c r="AS158" s="32">
        <f>if(or($K158="platform", $K158="wild"), "X", "")</f>
      </c>
      <c r="AT158" s="32">
        <f>if(and(not(isblank($O158)), isblank($P158), isblank($N158)), "X", "")</f>
      </c>
      <c r="AU158" s="32">
        <f>if($U158 &gt; 0, "X", "")</f>
      </c>
      <c r="AV158" s="32">
        <f>if($T158 &gt; 0, "X", "")</f>
      </c>
      <c r="AW158" s="32">
        <f>if(and(not(isblank($P158)), isblank($N158), isblank($O158)), "X", "")</f>
      </c>
      <c r="AX158" s="32">
        <f>if(or($K158="bowl", $K158="wild"), "X", "")</f>
      </c>
    </row>
    <row x14ac:dyDescent="0.25" r="159" customHeight="1" ht="18.75">
      <c r="A159" s="25" t="s">
        <v>902</v>
      </c>
      <c r="B159" s="25" t="s">
        <v>903</v>
      </c>
      <c r="C159" s="12" t="s">
        <v>685</v>
      </c>
      <c r="D159" s="12" t="s">
        <v>173</v>
      </c>
      <c r="E159" s="25" t="s">
        <v>174</v>
      </c>
      <c r="F159" s="25" t="s">
        <v>737</v>
      </c>
      <c r="G159" s="12"/>
      <c r="H159" s="12"/>
      <c r="I159" s="12"/>
      <c r="J159" s="14">
        <v>2</v>
      </c>
      <c r="K159" s="12" t="s">
        <v>162</v>
      </c>
      <c r="L159" s="14">
        <v>2</v>
      </c>
      <c r="M159" s="14">
        <v>20</v>
      </c>
      <c r="N159" s="12"/>
      <c r="O159" s="12" t="s">
        <v>15</v>
      </c>
      <c r="P159" s="12"/>
      <c r="Q159" s="14">
        <v>1</v>
      </c>
      <c r="R159" s="14">
        <v>1</v>
      </c>
      <c r="S159" s="14"/>
      <c r="T159" s="14"/>
      <c r="U159" s="14"/>
      <c r="V159" s="14"/>
      <c r="W159" s="14"/>
      <c r="X159" s="26" t="s">
        <v>15</v>
      </c>
      <c r="Y159" s="12"/>
      <c r="Z159" s="33">
        <f>if(ISBLANK($X159), sum(Q159:W159), 1)</f>
      </c>
      <c r="AA159" s="12"/>
      <c r="AB159" s="12"/>
      <c r="AC159" s="39"/>
      <c r="AD159" s="12"/>
      <c r="AE159" s="32">
        <f>if(J159&lt;4,"X","")</f>
      </c>
      <c r="AF159" s="32">
        <f>if(countblank(N159:P159)&lt;=1,"X","")</f>
      </c>
      <c r="AG159" s="32">
        <f>$H159</f>
      </c>
      <c r="AH159" s="32">
        <f>if($R159 &gt; 0, "X", "")</f>
      </c>
      <c r="AI159" s="32">
        <f>if(and(sum(Q159:W159) = 3, ISBLANK($X159)), "X", "")</f>
      </c>
      <c r="AJ159" s="32">
        <f>if(or($K159="ground", $K159="wild"), "X", "")</f>
      </c>
      <c r="AK159" s="32">
        <f>$G159</f>
      </c>
      <c r="AL159" s="32">
        <f>if($S159 &gt; 0, "X", "")</f>
      </c>
      <c r="AM159" s="32">
        <f>if(and($Q159 &gt; 0, isblank($W159), isblank($R159), isblank($T159), isblank($S159), isblank($U159)), "X", "")</f>
      </c>
      <c r="AN159" s="32">
        <f>if(and(not(isblank($N159)), isblank($O159), isblank($P159)), "X", "")</f>
      </c>
      <c r="AO159" s="32">
        <f>if(M159&gt;65,"X","")</f>
      </c>
      <c r="AP159" s="32">
        <f>if(or($K159="cavity", $K159="wild"), "X", "")</f>
      </c>
      <c r="AQ159" s="32">
        <f>if($W159 &gt; 0, "X", "")</f>
      </c>
      <c r="AR159" s="32">
        <f>if(M159&lt;=30,"X","")</f>
      </c>
      <c r="AS159" s="32">
        <f>if(or($K159="platform", $K159="wild"), "X", "")</f>
      </c>
      <c r="AT159" s="32">
        <f>if(and(not(isblank($O159)), isblank($P159), isblank($N159)), "X", "")</f>
      </c>
      <c r="AU159" s="32">
        <f>if($U159 &gt; 0, "X", "")</f>
      </c>
      <c r="AV159" s="32">
        <f>if($T159 &gt; 0, "X", "")</f>
      </c>
      <c r="AW159" s="32">
        <f>if(and(not(isblank($P159)), isblank($N159), isblank($O159)), "X", "")</f>
      </c>
      <c r="AX159" s="32">
        <f>if(or($K159="bowl", $K159="wild"), "X", "")</f>
      </c>
    </row>
    <row x14ac:dyDescent="0.25" r="160" customHeight="1" ht="18.75">
      <c r="A160" s="25" t="s">
        <v>904</v>
      </c>
      <c r="B160" s="25" t="s">
        <v>905</v>
      </c>
      <c r="C160" s="12" t="s">
        <v>685</v>
      </c>
      <c r="D160" s="12" t="s">
        <v>173</v>
      </c>
      <c r="E160" s="25" t="s">
        <v>198</v>
      </c>
      <c r="F160" s="25" t="s">
        <v>906</v>
      </c>
      <c r="G160" s="12"/>
      <c r="H160" s="12"/>
      <c r="I160" s="12"/>
      <c r="J160" s="14">
        <v>5</v>
      </c>
      <c r="K160" s="12" t="s">
        <v>195</v>
      </c>
      <c r="L160" s="14">
        <v>3</v>
      </c>
      <c r="M160" s="14">
        <v>28</v>
      </c>
      <c r="N160" s="12" t="s">
        <v>15</v>
      </c>
      <c r="O160" s="12" t="s">
        <v>15</v>
      </c>
      <c r="P160" s="12" t="s">
        <v>15</v>
      </c>
      <c r="Q160" s="14">
        <v>1</v>
      </c>
      <c r="R160" s="14"/>
      <c r="S160" s="14"/>
      <c r="T160" s="14">
        <v>2</v>
      </c>
      <c r="U160" s="14"/>
      <c r="V160" s="14"/>
      <c r="W160" s="14"/>
      <c r="X160" s="26"/>
      <c r="Y160" s="12"/>
      <c r="Z160" s="33">
        <f>if(ISBLANK($X160), sum(Q160:W160), 1)</f>
      </c>
      <c r="AA160" s="12"/>
      <c r="AB160" s="12"/>
      <c r="AC160" s="39"/>
      <c r="AD160" s="12" t="s">
        <v>15</v>
      </c>
      <c r="AE160" s="32">
        <f>if(J160&lt;4,"X","")</f>
      </c>
      <c r="AF160" s="32">
        <f>if(countblank(N160:P160)&lt;=1,"X","")</f>
      </c>
      <c r="AG160" s="32">
        <f>$H160</f>
      </c>
      <c r="AH160" s="32">
        <f>if($R160 &gt; 0, "X", "")</f>
      </c>
      <c r="AI160" s="32">
        <f>if(and(sum(Q160:W160) = 3, ISBLANK($X160)), "X", "")</f>
      </c>
      <c r="AJ160" s="32">
        <f>if(or($K160="ground", $K160="wild"), "X", "")</f>
      </c>
      <c r="AK160" s="32">
        <f>$G160</f>
      </c>
      <c r="AL160" s="32">
        <f>if($S160 &gt; 0, "X", "")</f>
      </c>
      <c r="AM160" s="32">
        <f>if(and($Q160 &gt; 0, isblank($W160), isblank($R160), isblank($T160), isblank($S160), isblank($U160)), "X", "")</f>
      </c>
      <c r="AN160" s="32">
        <f>if(and(not(isblank($N160)), isblank($O160), isblank($P160)), "X", "")</f>
      </c>
      <c r="AO160" s="32">
        <f>if(M160&gt;65,"X","")</f>
      </c>
      <c r="AP160" s="32">
        <f>if(or($K160="cavity", $K160="wild"), "X", "")</f>
      </c>
      <c r="AQ160" s="32">
        <f>if($W160 &gt; 0, "X", "")</f>
      </c>
      <c r="AR160" s="32">
        <f>if(M160&lt;=30,"X","")</f>
      </c>
      <c r="AS160" s="32">
        <f>if(or($K160="platform", $K160="wild"), "X", "")</f>
      </c>
      <c r="AT160" s="32">
        <f>if(and(not(isblank($O160)), isblank($P160), isblank($N160)), "X", "")</f>
      </c>
      <c r="AU160" s="32">
        <f>if($U160 &gt; 0, "X", "")</f>
      </c>
      <c r="AV160" s="32">
        <f>if($T160 &gt; 0, "X", "")</f>
      </c>
      <c r="AW160" s="32">
        <f>if(and(not(isblank($P160)), isblank($N160), isblank($O160)), "X", "")</f>
      </c>
      <c r="AX160" s="32">
        <f>if(or($K160="bowl", $K160="wild"), "X", "")</f>
      </c>
    </row>
    <row x14ac:dyDescent="0.25" r="161" customHeight="1" ht="18.75">
      <c r="A161" s="25" t="s">
        <v>907</v>
      </c>
      <c r="B161" s="25" t="s">
        <v>908</v>
      </c>
      <c r="C161" s="12" t="s">
        <v>685</v>
      </c>
      <c r="D161" s="12" t="s">
        <v>160</v>
      </c>
      <c r="E161" s="25" t="s">
        <v>198</v>
      </c>
      <c r="F161" s="25" t="s">
        <v>909</v>
      </c>
      <c r="G161" s="12"/>
      <c r="H161" s="12"/>
      <c r="I161" s="12"/>
      <c r="J161" s="14">
        <v>5</v>
      </c>
      <c r="K161" s="12" t="s">
        <v>166</v>
      </c>
      <c r="L161" s="14">
        <v>2</v>
      </c>
      <c r="M161" s="14">
        <v>183</v>
      </c>
      <c r="N161" s="12"/>
      <c r="O161" s="12"/>
      <c r="P161" s="12" t="s">
        <v>15</v>
      </c>
      <c r="Q161" s="14">
        <v>1</v>
      </c>
      <c r="R161" s="14"/>
      <c r="S161" s="14">
        <v>1</v>
      </c>
      <c r="T161" s="14"/>
      <c r="U161" s="14"/>
      <c r="V161" s="14"/>
      <c r="W161" s="14"/>
      <c r="X161" s="26"/>
      <c r="Y161" s="12"/>
      <c r="Z161" s="33">
        <f>if(ISBLANK($X161), sum(Q161:W161), 1)</f>
      </c>
      <c r="AA161" s="12"/>
      <c r="AB161" s="12"/>
      <c r="AC161" s="39"/>
      <c r="AD161" s="12" t="s">
        <v>15</v>
      </c>
      <c r="AE161" s="32">
        <f>if(J161&lt;4,"X","")</f>
      </c>
      <c r="AF161" s="32">
        <f>if(countblank(N161:P161)&lt;=1,"X","")</f>
      </c>
      <c r="AG161" s="32">
        <f>$H161</f>
      </c>
      <c r="AH161" s="32">
        <f>if($R161 &gt; 0, "X", "")</f>
      </c>
      <c r="AI161" s="32">
        <f>if(and(sum(Q161:W161) = 3, ISBLANK($X161)), "X", "")</f>
      </c>
      <c r="AJ161" s="32">
        <f>if(or($K161="ground", $K161="wild"), "X", "")</f>
      </c>
      <c r="AK161" s="32">
        <f>$G161</f>
      </c>
      <c r="AL161" s="32">
        <f>if($S161 &gt; 0, "X", "")</f>
      </c>
      <c r="AM161" s="32">
        <f>if(and($Q161 &gt; 0, isblank($W161), isblank($R161), isblank($T161), isblank($S161), isblank($U161)), "X", "")</f>
      </c>
      <c r="AN161" s="32">
        <f>if(and(not(isblank($N161)), isblank($O161), isblank($P161)), "X", "")</f>
      </c>
      <c r="AO161" s="32">
        <f>if(M161&gt;65,"X","")</f>
      </c>
      <c r="AP161" s="32">
        <f>if(or($K161="cavity", $K161="wild"), "X", "")</f>
      </c>
      <c r="AQ161" s="32">
        <f>if($W161 &gt; 0, "X", "")</f>
      </c>
      <c r="AR161" s="32">
        <f>if(M161&lt;=30,"X","")</f>
      </c>
      <c r="AS161" s="32">
        <f>if(or($K161="platform", $K161="wild"), "X", "")</f>
      </c>
      <c r="AT161" s="32">
        <f>if(and(not(isblank($O161)), isblank($P161), isblank($N161)), "X", "")</f>
      </c>
      <c r="AU161" s="32">
        <f>if($U161 &gt; 0, "X", "")</f>
      </c>
      <c r="AV161" s="32">
        <f>if($T161 &gt; 0, "X", "")</f>
      </c>
      <c r="AW161" s="32">
        <f>if(and(not(isblank($P161)), isblank($N161), isblank($O161)), "X", "")</f>
      </c>
      <c r="AX161" s="32">
        <f>if(or($K161="bowl", $K161="wild"), "X", "")</f>
      </c>
    </row>
    <row x14ac:dyDescent="0.25" r="162" customHeight="1" ht="18.75">
      <c r="A162" s="25" t="s">
        <v>910</v>
      </c>
      <c r="B162" s="25" t="s">
        <v>911</v>
      </c>
      <c r="C162" s="12" t="s">
        <v>685</v>
      </c>
      <c r="D162" s="12" t="s">
        <v>173</v>
      </c>
      <c r="E162" s="25" t="s">
        <v>727</v>
      </c>
      <c r="F162" s="25" t="s">
        <v>912</v>
      </c>
      <c r="G162" s="12"/>
      <c r="H162" s="12"/>
      <c r="I162" s="12"/>
      <c r="J162" s="14">
        <v>5</v>
      </c>
      <c r="K162" s="12" t="s">
        <v>188</v>
      </c>
      <c r="L162" s="14">
        <v>3</v>
      </c>
      <c r="M162" s="14">
        <v>33</v>
      </c>
      <c r="N162" s="12" t="s">
        <v>15</v>
      </c>
      <c r="O162" s="12"/>
      <c r="P162" s="12"/>
      <c r="Q162" s="14">
        <v>1</v>
      </c>
      <c r="R162" s="14"/>
      <c r="S162" s="14"/>
      <c r="T162" s="14">
        <v>1</v>
      </c>
      <c r="U162" s="14"/>
      <c r="V162" s="14"/>
      <c r="W162" s="14"/>
      <c r="X162" s="26"/>
      <c r="Y162" s="12"/>
      <c r="Z162" s="33">
        <f>if(ISBLANK($X162), sum(Q162:W162), 1)</f>
      </c>
      <c r="AA162" s="12" t="s">
        <v>15</v>
      </c>
      <c r="AB162" s="12"/>
      <c r="AC162" s="39"/>
      <c r="AD162" s="12"/>
      <c r="AE162" s="32">
        <f>if(J162&lt;4,"X","")</f>
      </c>
      <c r="AF162" s="32">
        <f>if(countblank(N162:P162)&lt;=1,"X","")</f>
      </c>
      <c r="AG162" s="32">
        <f>$H162</f>
      </c>
      <c r="AH162" s="32">
        <f>if($R162 &gt; 0, "X", "")</f>
      </c>
      <c r="AI162" s="32">
        <f>if(and(sum(Q162:W162) = 3, ISBLANK($X162)), "X", "")</f>
      </c>
      <c r="AJ162" s="32">
        <f>if(or($K162="ground", $K162="wild"), "X", "")</f>
      </c>
      <c r="AK162" s="32">
        <f>$G162</f>
      </c>
      <c r="AL162" s="32">
        <f>if($S162 &gt; 0, "X", "")</f>
      </c>
      <c r="AM162" s="32">
        <f>if(and($Q162 &gt; 0, isblank($W162), isblank($R162), isblank($T162), isblank($S162), isblank($U162)), "X", "")</f>
      </c>
      <c r="AN162" s="32">
        <f>if(and(not(isblank($N162)), isblank($O162), isblank($P162)), "X", "")</f>
      </c>
      <c r="AO162" s="32">
        <f>if(M162&gt;65,"X","")</f>
      </c>
      <c r="AP162" s="32">
        <f>if(or($K162="cavity", $K162="wild"), "X", "")</f>
      </c>
      <c r="AQ162" s="32">
        <f>if($W162 &gt; 0, "X", "")</f>
      </c>
      <c r="AR162" s="32">
        <f>if(M162&lt;=30,"X","")</f>
      </c>
      <c r="AS162" s="32">
        <f>if(or($K162="platform", $K162="wild"), "X", "")</f>
      </c>
      <c r="AT162" s="32">
        <f>if(and(not(isblank($O162)), isblank($P162), isblank($N162)), "X", "")</f>
      </c>
      <c r="AU162" s="32">
        <f>if($U162 &gt; 0, "X", "")</f>
      </c>
      <c r="AV162" s="32">
        <f>if($T162 &gt; 0, "X", "")</f>
      </c>
      <c r="AW162" s="32">
        <f>if(and(not(isblank($P162)), isblank($N162), isblank($O162)), "X", "")</f>
      </c>
      <c r="AX162" s="32">
        <f>if(or($K162="bowl", $K162="wild"), "X", "")</f>
      </c>
    </row>
    <row x14ac:dyDescent="0.25" r="163" customHeight="1" ht="18.75">
      <c r="A163" s="24" t="s">
        <v>589</v>
      </c>
      <c r="B163" s="24" t="s">
        <v>590</v>
      </c>
      <c r="C163" s="12" t="s">
        <v>93</v>
      </c>
      <c r="D163" s="12" t="s">
        <v>173</v>
      </c>
      <c r="E163" s="25" t="s">
        <v>178</v>
      </c>
      <c r="F163" s="25" t="s">
        <v>591</v>
      </c>
      <c r="G163" s="12"/>
      <c r="H163" s="12"/>
      <c r="I163" s="12"/>
      <c r="J163" s="14">
        <v>3</v>
      </c>
      <c r="K163" s="12" t="s">
        <v>203</v>
      </c>
      <c r="L163" s="14">
        <v>2</v>
      </c>
      <c r="M163" s="14">
        <v>65</v>
      </c>
      <c r="N163" s="12"/>
      <c r="O163" s="12"/>
      <c r="P163" s="12" t="s">
        <v>15</v>
      </c>
      <c r="Q163" s="14"/>
      <c r="R163" s="14"/>
      <c r="S163" s="14">
        <v>2</v>
      </c>
      <c r="T163" s="14"/>
      <c r="U163" s="14"/>
      <c r="V163" s="14"/>
      <c r="W163" s="14"/>
      <c r="X163" s="26"/>
      <c r="Y163" s="12"/>
      <c r="Z163" s="33">
        <f>if(ISBLANK($X163), sum(Q163:W163), 1)</f>
      </c>
      <c r="AA163" s="12" t="s">
        <v>15</v>
      </c>
      <c r="AB163" s="12"/>
      <c r="AC163" s="39"/>
      <c r="AD163" s="12"/>
      <c r="AE163" s="32">
        <f>if(J163&lt;4,"X","")</f>
      </c>
      <c r="AF163" s="32">
        <f>if(countblank(N163:P163)&lt;=1,"X","")</f>
      </c>
      <c r="AG163" s="32">
        <f>$H163</f>
      </c>
      <c r="AH163" s="32">
        <f>if($R163 &gt; 0, "X", "")</f>
      </c>
      <c r="AI163" s="32">
        <f>if(and(sum(Q163:W163) = 3, ISBLANK($X163)), "X", "")</f>
      </c>
      <c r="AJ163" s="32">
        <f>if(or($K163="ground", $K163="wild"), "X", "")</f>
      </c>
      <c r="AK163" s="32">
        <f>$G163</f>
      </c>
      <c r="AL163" s="32">
        <f>if($S163 &gt; 0, "X", "")</f>
      </c>
      <c r="AM163" s="32">
        <f>if(and($Q163 &gt; 0, isblank($W163), isblank($R163), isblank($T163), isblank($S163), isblank($U163)), "X", "")</f>
      </c>
      <c r="AN163" s="32">
        <f>if(and(not(isblank($N163)), isblank($O163), isblank($P163)), "X", "")</f>
      </c>
      <c r="AO163" s="32">
        <f>if(M163&gt;65,"X","")</f>
      </c>
      <c r="AP163" s="32">
        <f>if(or($K163="cavity", $K163="wild"), "X", "")</f>
      </c>
      <c r="AQ163" s="32">
        <f>if($W163 &gt; 0, "X", "")</f>
      </c>
      <c r="AR163" s="32">
        <f>if(M163&lt;=30,"X","")</f>
      </c>
      <c r="AS163" s="32">
        <f>if(or($K163="platform", $K163="wild"), "X", "")</f>
      </c>
      <c r="AT163" s="32">
        <f>if(and(not(isblank($O163)), isblank($P163), isblank($N163)), "X", "")</f>
      </c>
      <c r="AU163" s="32">
        <f>if($U163 &gt; 0, "X", "")</f>
      </c>
      <c r="AV163" s="32">
        <f>if($T163 &gt; 0, "X", "")</f>
      </c>
      <c r="AW163" s="32">
        <f>if(and(not(isblank($P163)), isblank($N163), isblank($O163)), "X", "")</f>
      </c>
      <c r="AX163" s="32">
        <f>if(or($K163="bowl", $K163="wild"), "X", "")</f>
      </c>
    </row>
    <row x14ac:dyDescent="0.25" r="164" customHeight="1" ht="18.75">
      <c r="A164" s="25" t="s">
        <v>913</v>
      </c>
      <c r="B164" s="25" t="s">
        <v>914</v>
      </c>
      <c r="C164" s="12" t="s">
        <v>685</v>
      </c>
      <c r="D164" s="12" t="s">
        <v>160</v>
      </c>
      <c r="E164" s="25" t="s">
        <v>198</v>
      </c>
      <c r="F164" s="25" t="s">
        <v>909</v>
      </c>
      <c r="G164" s="12"/>
      <c r="H164" s="12"/>
      <c r="I164" s="12"/>
      <c r="J164" s="14">
        <v>7</v>
      </c>
      <c r="K164" s="12" t="s">
        <v>166</v>
      </c>
      <c r="L164" s="14">
        <v>3</v>
      </c>
      <c r="M164" s="14">
        <v>130</v>
      </c>
      <c r="N164" s="12"/>
      <c r="O164" s="12"/>
      <c r="P164" s="12" t="s">
        <v>15</v>
      </c>
      <c r="Q164" s="14"/>
      <c r="R164" s="14"/>
      <c r="S164" s="14">
        <v>2</v>
      </c>
      <c r="T164" s="14"/>
      <c r="U164" s="14">
        <v>1</v>
      </c>
      <c r="V164" s="14"/>
      <c r="W164" s="14"/>
      <c r="X164" s="26"/>
      <c r="Y164" s="12"/>
      <c r="Z164" s="33">
        <f>if(ISBLANK($X164), sum(Q164:W164), 1)</f>
      </c>
      <c r="AA164" s="12"/>
      <c r="AB164" s="12"/>
      <c r="AC164" s="39"/>
      <c r="AD164" s="12"/>
      <c r="AE164" s="32">
        <f>if(J164&lt;4,"X","")</f>
      </c>
      <c r="AF164" s="32">
        <f>if(countblank(N164:P164)&lt;=1,"X","")</f>
      </c>
      <c r="AG164" s="32">
        <f>$H164</f>
      </c>
      <c r="AH164" s="32">
        <f>if($R164 &gt; 0, "X", "")</f>
      </c>
      <c r="AI164" s="32">
        <f>if(and(sum(Q164:W164) = 3, ISBLANK($X164)), "X", "")</f>
      </c>
      <c r="AJ164" s="32">
        <f>if(or($K164="ground", $K164="wild"), "X", "")</f>
      </c>
      <c r="AK164" s="32">
        <f>$G164</f>
      </c>
      <c r="AL164" s="32">
        <f>if($S164 &gt; 0, "X", "")</f>
      </c>
      <c r="AM164" s="32">
        <f>if(and($Q164 &gt; 0, isblank($W164), isblank($R164), isblank($T164), isblank($S164), isblank($U164)), "X", "")</f>
      </c>
      <c r="AN164" s="32">
        <f>if(and(not(isblank($N164)), isblank($O164), isblank($P164)), "X", "")</f>
      </c>
      <c r="AO164" s="32">
        <f>if(M164&gt;65,"X","")</f>
      </c>
      <c r="AP164" s="32">
        <f>if(or($K164="cavity", $K164="wild"), "X", "")</f>
      </c>
      <c r="AQ164" s="32">
        <f>if($W164 &gt; 0, "X", "")</f>
      </c>
      <c r="AR164" s="32">
        <f>if(M164&lt;=30,"X","")</f>
      </c>
      <c r="AS164" s="32">
        <f>if(or($K164="platform", $K164="wild"), "X", "")</f>
      </c>
      <c r="AT164" s="32">
        <f>if(and(not(isblank($O164)), isblank($P164), isblank($N164)), "X", "")</f>
      </c>
      <c r="AU164" s="32">
        <f>if($U164 &gt; 0, "X", "")</f>
      </c>
      <c r="AV164" s="32">
        <f>if($T164 &gt; 0, "X", "")</f>
      </c>
      <c r="AW164" s="32">
        <f>if(and(not(isblank($P164)), isblank($N164), isblank($O164)), "X", "")</f>
      </c>
      <c r="AX164" s="32">
        <f>if(or($K164="bowl", $K164="wild"), "X", "")</f>
      </c>
    </row>
    <row x14ac:dyDescent="0.25" r="165" customHeight="1" ht="18.75">
      <c r="A165" s="25" t="s">
        <v>915</v>
      </c>
      <c r="B165" s="25" t="s">
        <v>916</v>
      </c>
      <c r="C165" s="12" t="s">
        <v>685</v>
      </c>
      <c r="D165" s="12" t="s">
        <v>173</v>
      </c>
      <c r="E165" s="25" t="s">
        <v>706</v>
      </c>
      <c r="F165" s="25" t="s">
        <v>901</v>
      </c>
      <c r="G165" s="12" t="s">
        <v>15</v>
      </c>
      <c r="H165" s="12"/>
      <c r="I165" s="12"/>
      <c r="J165" s="14">
        <v>8</v>
      </c>
      <c r="K165" s="12" t="s">
        <v>166</v>
      </c>
      <c r="L165" s="14">
        <v>2</v>
      </c>
      <c r="M165" s="14">
        <v>112</v>
      </c>
      <c r="N165" s="12" t="s">
        <v>15</v>
      </c>
      <c r="O165" s="12"/>
      <c r="P165" s="12"/>
      <c r="Q165" s="14"/>
      <c r="R165" s="14"/>
      <c r="S165" s="14"/>
      <c r="T165" s="14"/>
      <c r="U165" s="14">
        <v>3</v>
      </c>
      <c r="V165" s="14"/>
      <c r="W165" s="14"/>
      <c r="X165" s="26"/>
      <c r="Y165" s="12"/>
      <c r="Z165" s="33">
        <f>if(ISBLANK($X165), sum(Q165:W165), 1)</f>
      </c>
      <c r="AA165" s="12"/>
      <c r="AB165" s="12"/>
      <c r="AC165" s="39"/>
      <c r="AD165" s="12"/>
      <c r="AE165" s="32">
        <f>if(J165&lt;4,"X","")</f>
      </c>
      <c r="AF165" s="32">
        <f>if(countblank(N165:P165)&lt;=1,"X","")</f>
      </c>
      <c r="AG165" s="32">
        <f>$H165</f>
      </c>
      <c r="AH165" s="32">
        <f>if($R165 &gt; 0, "X", "")</f>
      </c>
      <c r="AI165" s="32">
        <f>if(and(sum(Q165:W165) = 3, ISBLANK($X165)), "X", "")</f>
      </c>
      <c r="AJ165" s="32">
        <f>if(or($K165="ground", $K165="wild"), "X", "")</f>
      </c>
      <c r="AK165" s="32">
        <f>$G165</f>
      </c>
      <c r="AL165" s="32">
        <f>if($S165 &gt; 0, "X", "")</f>
      </c>
      <c r="AM165" s="32">
        <f>if(and($Q165 &gt; 0, isblank($W165), isblank($R165), isblank($T165), isblank($S165), isblank($U165)), "X", "")</f>
      </c>
      <c r="AN165" s="32">
        <f>if(and(not(isblank($N165)), isblank($O165), isblank($P165)), "X", "")</f>
      </c>
      <c r="AO165" s="32">
        <f>if(M165&gt;65,"X","")</f>
      </c>
      <c r="AP165" s="32">
        <f>if(or($K165="cavity", $K165="wild"), "X", "")</f>
      </c>
      <c r="AQ165" s="32">
        <f>if($W165 &gt; 0, "X", "")</f>
      </c>
      <c r="AR165" s="32">
        <f>if(M165&lt;=30,"X","")</f>
      </c>
      <c r="AS165" s="32">
        <f>if(or($K165="platform", $K165="wild"), "X", "")</f>
      </c>
      <c r="AT165" s="32">
        <f>if(and(not(isblank($O165)), isblank($P165), isblank($N165)), "X", "")</f>
      </c>
      <c r="AU165" s="32">
        <f>if($U165 &gt; 0, "X", "")</f>
      </c>
      <c r="AV165" s="32">
        <f>if($T165 &gt; 0, "X", "")</f>
      </c>
      <c r="AW165" s="32">
        <f>if(and(not(isblank($P165)), isblank($N165), isblank($O165)), "X", "")</f>
      </c>
      <c r="AX165" s="32">
        <f>if(or($K165="bowl", $K165="wild"), "X", "")</f>
      </c>
    </row>
    <row x14ac:dyDescent="0.25" r="166" customHeight="1" ht="18.75">
      <c r="A166" s="24" t="s">
        <v>592</v>
      </c>
      <c r="B166" s="24" t="s">
        <v>593</v>
      </c>
      <c r="C166" s="12" t="s">
        <v>93</v>
      </c>
      <c r="D166" s="12" t="s">
        <v>173</v>
      </c>
      <c r="E166" s="25" t="s">
        <v>182</v>
      </c>
      <c r="F166" s="25" t="s">
        <v>594</v>
      </c>
      <c r="G166" s="12"/>
      <c r="H166" s="12"/>
      <c r="I166" s="12"/>
      <c r="J166" s="14">
        <v>4</v>
      </c>
      <c r="K166" s="12" t="s">
        <v>188</v>
      </c>
      <c r="L166" s="14">
        <v>6</v>
      </c>
      <c r="M166" s="14">
        <v>24</v>
      </c>
      <c r="N166" s="12" t="s">
        <v>15</v>
      </c>
      <c r="O166" s="12"/>
      <c r="P166" s="12"/>
      <c r="Q166" s="14">
        <v>1</v>
      </c>
      <c r="R166" s="14">
        <v>1</v>
      </c>
      <c r="S166" s="14"/>
      <c r="T166" s="14">
        <v>1</v>
      </c>
      <c r="U166" s="14"/>
      <c r="V166" s="14"/>
      <c r="W166" s="14"/>
      <c r="X166" s="26"/>
      <c r="Y166" s="12"/>
      <c r="Z166" s="33">
        <f>if(ISBLANK($X166), sum(Q166:W166), 1)</f>
      </c>
      <c r="AA166" s="12"/>
      <c r="AB166" s="12"/>
      <c r="AC166" s="39"/>
      <c r="AD166" s="12"/>
      <c r="AE166" s="32">
        <f>if(J166&lt;4,"X","")</f>
      </c>
      <c r="AF166" s="32">
        <f>if(countblank(N166:P166)&lt;=1,"X","")</f>
      </c>
      <c r="AG166" s="32">
        <f>$H166</f>
      </c>
      <c r="AH166" s="32">
        <f>if($R166 &gt; 0, "X", "")</f>
      </c>
      <c r="AI166" s="32">
        <f>if(and(sum(Q166:W166) = 3, ISBLANK($X166)), "X", "")</f>
      </c>
      <c r="AJ166" s="32">
        <f>if(or($K166="ground", $K166="wild"), "X", "")</f>
      </c>
      <c r="AK166" s="32">
        <f>$G166</f>
      </c>
      <c r="AL166" s="32">
        <f>if($S166 &gt; 0, "X", "")</f>
      </c>
      <c r="AM166" s="32">
        <f>if(and($Q166 &gt; 0, isblank($W166), isblank($R166), isblank($T166), isblank($S166), isblank($U166)), "X", "")</f>
      </c>
      <c r="AN166" s="32">
        <f>if(and(not(isblank($N166)), isblank($O166), isblank($P166)), "X", "")</f>
      </c>
      <c r="AO166" s="32">
        <f>if(M166&gt;65,"X","")</f>
      </c>
      <c r="AP166" s="32">
        <f>if(or($K166="cavity", $K166="wild"), "X", "")</f>
      </c>
      <c r="AQ166" s="32">
        <f>if($W166 &gt; 0, "X", "")</f>
      </c>
      <c r="AR166" s="32">
        <f>if(M166&lt;=30,"X","")</f>
      </c>
      <c r="AS166" s="32">
        <f>if(or($K166="platform", $K166="wild"), "X", "")</f>
      </c>
      <c r="AT166" s="32">
        <f>if(and(not(isblank($O166)), isblank($P166), isblank($N166)), "X", "")</f>
      </c>
      <c r="AU166" s="32">
        <f>if($U166 &gt; 0, "X", "")</f>
      </c>
      <c r="AV166" s="32">
        <f>if($T166 &gt; 0, "X", "")</f>
      </c>
      <c r="AW166" s="32">
        <f>if(and(not(isblank($P166)), isblank($N166), isblank($O166)), "X", "")</f>
      </c>
      <c r="AX166" s="32">
        <f>if(or($K166="bowl", $K166="wild"), "X", "")</f>
      </c>
    </row>
    <row x14ac:dyDescent="0.25" r="167" customHeight="1" ht="18.75">
      <c r="A167" s="24" t="s">
        <v>595</v>
      </c>
      <c r="B167" s="24" t="s">
        <v>596</v>
      </c>
      <c r="C167" s="12" t="s">
        <v>93</v>
      </c>
      <c r="D167" s="12" t="s">
        <v>173</v>
      </c>
      <c r="E167" s="25" t="s">
        <v>137</v>
      </c>
      <c r="F167" s="25" t="s">
        <v>597</v>
      </c>
      <c r="G167" s="12"/>
      <c r="H167" s="12" t="s">
        <v>15</v>
      </c>
      <c r="I167" s="12"/>
      <c r="J167" s="14">
        <v>3</v>
      </c>
      <c r="K167" s="12" t="s">
        <v>162</v>
      </c>
      <c r="L167" s="14">
        <v>1</v>
      </c>
      <c r="M167" s="14">
        <v>152</v>
      </c>
      <c r="N167" s="12"/>
      <c r="O167" s="12"/>
      <c r="P167" s="12" t="s">
        <v>15</v>
      </c>
      <c r="Q167" s="14">
        <v>1</v>
      </c>
      <c r="R167" s="14">
        <v>2</v>
      </c>
      <c r="S167" s="14"/>
      <c r="T167" s="14"/>
      <c r="U167" s="14"/>
      <c r="V167" s="14"/>
      <c r="W167" s="14"/>
      <c r="X167" s="26"/>
      <c r="Y167" s="12"/>
      <c r="Z167" s="33">
        <f>if(ISBLANK($X167), sum(Q167:W167), 1)</f>
      </c>
      <c r="AA167" s="12"/>
      <c r="AB167" s="12"/>
      <c r="AC167" s="39"/>
      <c r="AD167" s="12"/>
      <c r="AE167" s="32">
        <f>if(J167&lt;4,"X","")</f>
      </c>
      <c r="AF167" s="32">
        <f>if(countblank(N167:P167)&lt;=1,"X","")</f>
      </c>
      <c r="AG167" s="32">
        <f>$H167</f>
      </c>
      <c r="AH167" s="32">
        <f>if($R167 &gt; 0, "X", "")</f>
      </c>
      <c r="AI167" s="32">
        <f>if(and(sum(Q167:W167) = 3, ISBLANK($X167)), "X", "")</f>
      </c>
      <c r="AJ167" s="32">
        <f>if(or($K167="ground", $K167="wild"), "X", "")</f>
      </c>
      <c r="AK167" s="32">
        <f>$G167</f>
      </c>
      <c r="AL167" s="32">
        <f>if($S167 &gt; 0, "X", "")</f>
      </c>
      <c r="AM167" s="32">
        <f>if(and($Q167 &gt; 0, isblank($W167), isblank($R167), isblank($T167), isblank($S167), isblank($U167)), "X", "")</f>
      </c>
      <c r="AN167" s="32">
        <f>if(and(not(isblank($N167)), isblank($O167), isblank($P167)), "X", "")</f>
      </c>
      <c r="AO167" s="32">
        <f>if(M167&gt;65,"X","")</f>
      </c>
      <c r="AP167" s="32">
        <f>if(or($K167="cavity", $K167="wild"), "X", "")</f>
      </c>
      <c r="AQ167" s="32">
        <f>if($W167 &gt; 0, "X", "")</f>
      </c>
      <c r="AR167" s="32">
        <f>if(M167&lt;=30,"X","")</f>
      </c>
      <c r="AS167" s="32">
        <f>if(or($K167="platform", $K167="wild"), "X", "")</f>
      </c>
      <c r="AT167" s="32">
        <f>if(and(not(isblank($O167)), isblank($P167), isblank($N167)), "X", "")</f>
      </c>
      <c r="AU167" s="32">
        <f>if($U167 &gt; 0, "X", "")</f>
      </c>
      <c r="AV167" s="32">
        <f>if($T167 &gt; 0, "X", "")</f>
      </c>
      <c r="AW167" s="32">
        <f>if(and(not(isblank($P167)), isblank($N167), isblank($O167)), "X", "")</f>
      </c>
      <c r="AX167" s="32">
        <f>if(or($K167="bowl", $K167="wild"), "X", "")</f>
      </c>
    </row>
    <row x14ac:dyDescent="0.25" r="168" customHeight="1" ht="18.75">
      <c r="A168" s="25" t="s">
        <v>917</v>
      </c>
      <c r="B168" s="25" t="s">
        <v>918</v>
      </c>
      <c r="C168" s="12" t="s">
        <v>685</v>
      </c>
      <c r="D168" s="12" t="s">
        <v>160</v>
      </c>
      <c r="E168" s="25" t="s">
        <v>198</v>
      </c>
      <c r="F168" s="25" t="s">
        <v>734</v>
      </c>
      <c r="G168" s="12"/>
      <c r="H168" s="12"/>
      <c r="I168" s="12" t="s">
        <v>15</v>
      </c>
      <c r="J168" s="14">
        <v>5</v>
      </c>
      <c r="K168" s="12" t="s">
        <v>162</v>
      </c>
      <c r="L168" s="14">
        <v>4</v>
      </c>
      <c r="M168" s="14">
        <v>71</v>
      </c>
      <c r="N168" s="12"/>
      <c r="O168" s="12" t="s">
        <v>15</v>
      </c>
      <c r="P168" s="12"/>
      <c r="Q168" s="14">
        <v>1</v>
      </c>
      <c r="R168" s="14">
        <v>2</v>
      </c>
      <c r="S168" s="14"/>
      <c r="T168" s="14"/>
      <c r="U168" s="14"/>
      <c r="V168" s="14"/>
      <c r="W168" s="14"/>
      <c r="X168" s="26"/>
      <c r="Y168" s="12"/>
      <c r="Z168" s="33">
        <f>if(ISBLANK($X168), sum(Q168:W168), 1)</f>
      </c>
      <c r="AA168" s="12"/>
      <c r="AB168" s="12" t="s">
        <v>15</v>
      </c>
      <c r="AC168" s="39"/>
      <c r="AD168" s="12"/>
      <c r="AE168" s="32">
        <f>if(J168&lt;4,"X","")</f>
      </c>
      <c r="AF168" s="32">
        <f>if(countblank(N168:P168)&lt;=1,"X","")</f>
      </c>
      <c r="AG168" s="32">
        <f>$H168</f>
      </c>
      <c r="AH168" s="32">
        <f>if($R168 &gt; 0, "X", "")</f>
      </c>
      <c r="AI168" s="32">
        <f>if(and(sum(Q168:W168) = 3, ISBLANK($X168)), "X", "")</f>
      </c>
      <c r="AJ168" s="32">
        <f>if(or($K168="ground", $K168="wild"), "X", "")</f>
      </c>
      <c r="AK168" s="32">
        <f>$G168</f>
      </c>
      <c r="AL168" s="32">
        <f>if($S168 &gt; 0, "X", "")</f>
      </c>
      <c r="AM168" s="32">
        <f>if(and($Q168 &gt; 0, isblank($W168), isblank($R168), isblank($T168), isblank($S168), isblank($U168)), "X", "")</f>
      </c>
      <c r="AN168" s="32">
        <f>if(and(not(isblank($N168)), isblank($O168), isblank($P168)), "X", "")</f>
      </c>
      <c r="AO168" s="32">
        <f>if(M168&gt;65,"X","")</f>
      </c>
      <c r="AP168" s="32">
        <f>if(or($K168="cavity", $K168="wild"), "X", "")</f>
      </c>
      <c r="AQ168" s="32">
        <f>if($W168 &gt; 0, "X", "")</f>
      </c>
      <c r="AR168" s="32">
        <f>if(M168&lt;=30,"X","")</f>
      </c>
      <c r="AS168" s="32">
        <f>if(or($K168="platform", $K168="wild"), "X", "")</f>
      </c>
      <c r="AT168" s="32">
        <f>if(and(not(isblank($O168)), isblank($P168), isblank($N168)), "X", "")</f>
      </c>
      <c r="AU168" s="32">
        <f>if($U168 &gt; 0, "X", "")</f>
      </c>
      <c r="AV168" s="32">
        <f>if($T168 &gt; 0, "X", "")</f>
      </c>
      <c r="AW168" s="32">
        <f>if(and(not(isblank($P168)), isblank($N168), isblank($O168)), "X", "")</f>
      </c>
      <c r="AX168" s="32">
        <f>if(or($K168="bowl", $K168="wild"), "X", "")</f>
      </c>
    </row>
    <row x14ac:dyDescent="0.25" r="169" customHeight="1" ht="18.75">
      <c r="A169" s="25" t="s">
        <v>919</v>
      </c>
      <c r="B169" s="25" t="s">
        <v>920</v>
      </c>
      <c r="C169" s="12" t="s">
        <v>685</v>
      </c>
      <c r="D169" s="12" t="s">
        <v>173</v>
      </c>
      <c r="E169" s="25" t="s">
        <v>706</v>
      </c>
      <c r="F169" s="25" t="s">
        <v>921</v>
      </c>
      <c r="G169" s="12" t="s">
        <v>15</v>
      </c>
      <c r="H169" s="12"/>
      <c r="I169" s="12"/>
      <c r="J169" s="14">
        <v>7</v>
      </c>
      <c r="K169" s="12" t="s">
        <v>166</v>
      </c>
      <c r="L169" s="14">
        <v>2</v>
      </c>
      <c r="M169" s="14">
        <v>56</v>
      </c>
      <c r="N169" s="12"/>
      <c r="O169" s="12" t="s">
        <v>15</v>
      </c>
      <c r="P169" s="12"/>
      <c r="Q169" s="14">
        <v>1</v>
      </c>
      <c r="R169" s="14"/>
      <c r="S169" s="14"/>
      <c r="T169" s="14"/>
      <c r="U169" s="14">
        <v>1</v>
      </c>
      <c r="V169" s="14"/>
      <c r="W169" s="14">
        <v>1</v>
      </c>
      <c r="X169" s="26"/>
      <c r="Y169" s="12"/>
      <c r="Z169" s="33">
        <f>if(ISBLANK($X169), sum(Q169:W169), 1)</f>
      </c>
      <c r="AA169" s="12"/>
      <c r="AB169" s="12"/>
      <c r="AC169" s="39"/>
      <c r="AD169" s="12"/>
      <c r="AE169" s="32">
        <f>if(J169&lt;4,"X","")</f>
      </c>
      <c r="AF169" s="32">
        <f>if(countblank(N169:P169)&lt;=1,"X","")</f>
      </c>
      <c r="AG169" s="32">
        <f>$H169</f>
      </c>
      <c r="AH169" s="32">
        <f>if($R169 &gt; 0, "X", "")</f>
      </c>
      <c r="AI169" s="32">
        <f>if(and(sum(Q169:W169) = 3, ISBLANK($X169)), "X", "")</f>
      </c>
      <c r="AJ169" s="32">
        <f>if(or($K169="ground", $K169="wild"), "X", "")</f>
      </c>
      <c r="AK169" s="32">
        <f>$G169</f>
      </c>
      <c r="AL169" s="32">
        <f>if($S169 &gt; 0, "X", "")</f>
      </c>
      <c r="AM169" s="32">
        <f>if(and($Q169 &gt; 0, isblank($W169), isblank($R169), isblank($T169), isblank($S169), isblank($U169)), "X", "")</f>
      </c>
      <c r="AN169" s="32">
        <f>if(and(not(isblank($N169)), isblank($O169), isblank($P169)), "X", "")</f>
      </c>
      <c r="AO169" s="32">
        <f>if(M169&gt;65,"X","")</f>
      </c>
      <c r="AP169" s="32">
        <f>if(or($K169="cavity", $K169="wild"), "X", "")</f>
      </c>
      <c r="AQ169" s="32">
        <f>if($W169 &gt; 0, "X", "")</f>
      </c>
      <c r="AR169" s="32">
        <f>if(M169&lt;=30,"X","")</f>
      </c>
      <c r="AS169" s="32">
        <f>if(or($K169="platform", $K169="wild"), "X", "")</f>
      </c>
      <c r="AT169" s="32">
        <f>if(and(not(isblank($O169)), isblank($P169), isblank($N169)), "X", "")</f>
      </c>
      <c r="AU169" s="32">
        <f>if($U169 &gt; 0, "X", "")</f>
      </c>
      <c r="AV169" s="32">
        <f>if($T169 &gt; 0, "X", "")</f>
      </c>
      <c r="AW169" s="32">
        <f>if(and(not(isblank($P169)), isblank($N169), isblank($O169)), "X", "")</f>
      </c>
      <c r="AX169" s="32">
        <f>if(or($K169="bowl", $K169="wild"), "X", "")</f>
      </c>
    </row>
    <row x14ac:dyDescent="0.25" r="170" customHeight="1" ht="18.75">
      <c r="A170" s="25" t="s">
        <v>922</v>
      </c>
      <c r="B170" s="25" t="s">
        <v>923</v>
      </c>
      <c r="C170" s="12" t="s">
        <v>685</v>
      </c>
      <c r="D170" s="12" t="s">
        <v>173</v>
      </c>
      <c r="E170" s="25" t="s">
        <v>699</v>
      </c>
      <c r="F170" s="25" t="s">
        <v>924</v>
      </c>
      <c r="G170" s="12"/>
      <c r="H170" s="12"/>
      <c r="I170" s="12"/>
      <c r="J170" s="14">
        <v>4</v>
      </c>
      <c r="K170" s="12" t="s">
        <v>166</v>
      </c>
      <c r="L170" s="14">
        <v>3</v>
      </c>
      <c r="M170" s="14">
        <v>66</v>
      </c>
      <c r="N170" s="12"/>
      <c r="O170" s="12"/>
      <c r="P170" s="12" t="s">
        <v>15</v>
      </c>
      <c r="Q170" s="14">
        <v>1</v>
      </c>
      <c r="R170" s="14"/>
      <c r="S170" s="14">
        <v>1</v>
      </c>
      <c r="T170" s="14"/>
      <c r="U170" s="14"/>
      <c r="V170" s="14"/>
      <c r="W170" s="14"/>
      <c r="X170" s="26" t="s">
        <v>15</v>
      </c>
      <c r="Y170" s="12"/>
      <c r="Z170" s="33">
        <f>if(ISBLANK($X170), sum(Q170:W170), 1)</f>
      </c>
      <c r="AA170" s="12"/>
      <c r="AB170" s="12"/>
      <c r="AC170" s="39"/>
      <c r="AD170" s="12" t="s">
        <v>15</v>
      </c>
      <c r="AE170" s="32">
        <f>if(J170&lt;4,"X","")</f>
      </c>
      <c r="AF170" s="32">
        <f>if(countblank(N170:P170)&lt;=1,"X","")</f>
      </c>
      <c r="AG170" s="32">
        <f>$H170</f>
      </c>
      <c r="AH170" s="32">
        <f>if($R170 &gt; 0, "X", "")</f>
      </c>
      <c r="AI170" s="32">
        <f>if(and(sum(Q170:W170) = 3, ISBLANK($X170)), "X", "")</f>
      </c>
      <c r="AJ170" s="32">
        <f>if(or($K170="ground", $K170="wild"), "X", "")</f>
      </c>
      <c r="AK170" s="32">
        <f>$G170</f>
      </c>
      <c r="AL170" s="32">
        <f>if($S170 &gt; 0, "X", "")</f>
      </c>
      <c r="AM170" s="32">
        <f>if(and($Q170 &gt; 0, isblank($W170), isblank($R170), isblank($T170), isblank($S170), isblank($U170)), "X", "")</f>
      </c>
      <c r="AN170" s="32">
        <f>if(and(not(isblank($N170)), isblank($O170), isblank($P170)), "X", "")</f>
      </c>
      <c r="AO170" s="32">
        <f>if(M170&gt;65,"X","")</f>
      </c>
      <c r="AP170" s="32">
        <f>if(or($K170="cavity", $K170="wild"), "X", "")</f>
      </c>
      <c r="AQ170" s="32">
        <f>if($W170 &gt; 0, "X", "")</f>
      </c>
      <c r="AR170" s="32">
        <f>if(M170&lt;=30,"X","")</f>
      </c>
      <c r="AS170" s="32">
        <f>if(or($K170="platform", $K170="wild"), "X", "")</f>
      </c>
      <c r="AT170" s="32">
        <f>if(and(not(isblank($O170)), isblank($P170), isblank($N170)), "X", "")</f>
      </c>
      <c r="AU170" s="32">
        <f>if($U170 &gt; 0, "X", "")</f>
      </c>
      <c r="AV170" s="32">
        <f>if($T170 &gt; 0, "X", "")</f>
      </c>
      <c r="AW170" s="32">
        <f>if(and(not(isblank($P170)), isblank($N170), isblank($O170)), "X", "")</f>
      </c>
      <c r="AX170" s="32">
        <f>if(or($K170="bowl", $K170="wild"), "X", "")</f>
      </c>
    </row>
    <row x14ac:dyDescent="0.25" r="171" customHeight="1" ht="18.75">
      <c r="A171" s="24" t="s">
        <v>258</v>
      </c>
      <c r="B171" s="1" t="s">
        <v>259</v>
      </c>
      <c r="C171" s="12" t="s">
        <v>116</v>
      </c>
      <c r="D171" s="12" t="s">
        <v>173</v>
      </c>
      <c r="E171" s="25" t="s">
        <v>182</v>
      </c>
      <c r="F171" s="1" t="s">
        <v>260</v>
      </c>
      <c r="G171" s="12"/>
      <c r="H171" s="12"/>
      <c r="I171" s="12"/>
      <c r="J171" s="14">
        <v>4</v>
      </c>
      <c r="K171" s="12" t="s">
        <v>188</v>
      </c>
      <c r="L171" s="14">
        <v>4</v>
      </c>
      <c r="M171" s="14">
        <v>54</v>
      </c>
      <c r="N171" s="12"/>
      <c r="O171" s="12"/>
      <c r="P171" s="12" t="s">
        <v>15</v>
      </c>
      <c r="Q171" s="14"/>
      <c r="R171" s="14">
        <v>2</v>
      </c>
      <c r="S171" s="14"/>
      <c r="T171" s="14"/>
      <c r="U171" s="14"/>
      <c r="V171" s="14"/>
      <c r="W171" s="14"/>
      <c r="X171" s="26"/>
      <c r="Y171" s="12"/>
      <c r="Z171" s="33"/>
      <c r="AA171" s="12"/>
      <c r="AB171" s="12"/>
      <c r="AC171" s="39"/>
      <c r="AD171" s="12" t="s">
        <v>15</v>
      </c>
      <c r="AE171" s="32">
        <f>if(J171&lt;4,"X","")</f>
      </c>
      <c r="AF171" s="32">
        <f>if(countblank(N171:P171)&lt;=1,"X","")</f>
      </c>
      <c r="AG171" s="32">
        <f>$H171</f>
      </c>
      <c r="AH171" s="32">
        <f>if($R171 &gt; 0, "X", "")</f>
      </c>
      <c r="AI171" s="32">
        <f>if(and(sum(Q171:W171) = 3, ISBLANK($X171)), "X", "")</f>
      </c>
      <c r="AJ171" s="32">
        <f>if(or($K171="ground", $K171="wild"), "X", "")</f>
      </c>
      <c r="AK171" s="32">
        <f>$G171</f>
      </c>
      <c r="AL171" s="32">
        <f>if($S171 &gt; 0, "X", "")</f>
      </c>
      <c r="AM171" s="32">
        <f>if(and($Q171 &gt; 0, isblank($W171), isblank($R171), isblank($T171), isblank($S171), isblank($U171)), "X", "")</f>
      </c>
      <c r="AN171" s="32">
        <f>if(and(not(isblank($N171)), isblank($O171), isblank($P171)), "X", "")</f>
      </c>
      <c r="AO171" s="32">
        <f>if(M171&gt;65,"X","")</f>
      </c>
      <c r="AP171" s="32">
        <f>if(or($K171="cavity", $K171="wild"), "X", "")</f>
      </c>
      <c r="AQ171" s="32">
        <f>if($W171 &gt; 0, "X", "")</f>
      </c>
      <c r="AR171" s="32">
        <f>if(M171&lt;=30,"X","")</f>
      </c>
      <c r="AS171" s="32">
        <f>if(or($K171="platform", $K171="wild"), "X", "")</f>
      </c>
      <c r="AT171" s="32">
        <f>if(and(not(isblank($O171)), isblank($P171), isblank($N171)), "X", "")</f>
      </c>
      <c r="AU171" s="32">
        <f>if($U171 &gt; 0, "X", "")</f>
      </c>
      <c r="AV171" s="32">
        <f>if($T171 &gt; 0, "X", "")</f>
      </c>
      <c r="AW171" s="32">
        <f>if(and(not(isblank($P171)), isblank($N171), isblank($O171)), "X", "")</f>
      </c>
      <c r="AX171" s="32">
        <f>if(or($K171="bowl", $K171="wild"), "X", "")</f>
      </c>
    </row>
    <row x14ac:dyDescent="0.25" r="172" customHeight="1" ht="18.75">
      <c r="A172" s="24" t="s">
        <v>261</v>
      </c>
      <c r="B172" s="1" t="s">
        <v>262</v>
      </c>
      <c r="C172" s="12" t="s">
        <v>116</v>
      </c>
      <c r="D172" s="12" t="s">
        <v>173</v>
      </c>
      <c r="E172" s="25" t="s">
        <v>250</v>
      </c>
      <c r="F172" s="25" t="s">
        <v>263</v>
      </c>
      <c r="G172" s="12" t="s">
        <v>15</v>
      </c>
      <c r="H172" s="12"/>
      <c r="I172" s="12"/>
      <c r="J172" s="14">
        <v>5</v>
      </c>
      <c r="K172" s="12" t="s">
        <v>195</v>
      </c>
      <c r="L172" s="14">
        <v>2</v>
      </c>
      <c r="M172" s="14">
        <v>40</v>
      </c>
      <c r="N172" s="12" t="s">
        <v>15</v>
      </c>
      <c r="O172" s="12" t="s">
        <v>15</v>
      </c>
      <c r="P172" s="12" t="s">
        <v>15</v>
      </c>
      <c r="Q172" s="14">
        <v>1</v>
      </c>
      <c r="R172" s="14"/>
      <c r="S172" s="14"/>
      <c r="T172" s="14"/>
      <c r="U172" s="14">
        <v>1</v>
      </c>
      <c r="V172" s="14"/>
      <c r="W172" s="14">
        <v>1</v>
      </c>
      <c r="X172" s="26"/>
      <c r="Y172" s="12"/>
      <c r="Z172" s="33"/>
      <c r="AA172" s="12"/>
      <c r="AB172" s="12"/>
      <c r="AC172" s="39"/>
      <c r="AD172" s="12" t="s">
        <v>15</v>
      </c>
      <c r="AE172" s="32">
        <f>if(J172&lt;4,"X","")</f>
      </c>
      <c r="AF172" s="32">
        <f>if(countblank(N172:P172)&lt;=1,"X","")</f>
      </c>
      <c r="AG172" s="32">
        <f>$H172</f>
      </c>
      <c r="AH172" s="32">
        <f>if($R172 &gt; 0, "X", "")</f>
      </c>
      <c r="AI172" s="32">
        <f>if(and(sum(Q172:W172) = 3, ISBLANK($X172)), "X", "")</f>
      </c>
      <c r="AJ172" s="32">
        <f>if(or($K172="ground", $K172="wild"), "X", "")</f>
      </c>
      <c r="AK172" s="32">
        <f>$G172</f>
      </c>
      <c r="AL172" s="32">
        <f>if($S172 &gt; 0, "X", "")</f>
      </c>
      <c r="AM172" s="32">
        <f>if(and($Q172 &gt; 0, isblank($W172), isblank($R172), isblank($T172), isblank($S172), isblank($U172)), "X", "")</f>
      </c>
      <c r="AN172" s="32">
        <f>if(and(not(isblank($N172)), isblank($O172), isblank($P172)), "X", "")</f>
      </c>
      <c r="AO172" s="32">
        <f>if(M172&gt;65,"X","")</f>
      </c>
      <c r="AP172" s="32">
        <f>if(or($K172="cavity", $K172="wild"), "X", "")</f>
      </c>
      <c r="AQ172" s="32">
        <f>if($W172 &gt; 0, "X", "")</f>
      </c>
      <c r="AR172" s="32">
        <f>if(M172&lt;=30,"X","")</f>
      </c>
      <c r="AS172" s="32">
        <f>if(or($K172="platform", $K172="wild"), "X", "")</f>
      </c>
      <c r="AT172" s="32">
        <f>if(and(not(isblank($O172)), isblank($P172), isblank($N172)), "X", "")</f>
      </c>
      <c r="AU172" s="32">
        <f>if($U172 &gt; 0, "X", "")</f>
      </c>
      <c r="AV172" s="32">
        <f>if($T172 &gt; 0, "X", "")</f>
      </c>
      <c r="AW172" s="32">
        <f>if(and(not(isblank($P172)), isblank($N172), isblank($O172)), "X", "")</f>
      </c>
      <c r="AX172" s="32">
        <f>if(or($K172="bowl", $K172="wild"), "X", "")</f>
      </c>
    </row>
    <row x14ac:dyDescent="0.25" r="173" customHeight="1" ht="18.75">
      <c r="A173" s="24" t="s">
        <v>598</v>
      </c>
      <c r="B173" s="24" t="s">
        <v>599</v>
      </c>
      <c r="C173" s="12" t="s">
        <v>93</v>
      </c>
      <c r="D173" s="12" t="s">
        <v>160</v>
      </c>
      <c r="E173" s="25" t="s">
        <v>198</v>
      </c>
      <c r="F173" s="25" t="s">
        <v>600</v>
      </c>
      <c r="G173" s="12"/>
      <c r="H173" s="12"/>
      <c r="I173" s="12"/>
      <c r="J173" s="14">
        <v>3</v>
      </c>
      <c r="K173" s="12" t="s">
        <v>166</v>
      </c>
      <c r="L173" s="14">
        <v>2</v>
      </c>
      <c r="M173" s="14">
        <v>185</v>
      </c>
      <c r="N173" s="12"/>
      <c r="O173" s="12"/>
      <c r="P173" s="12" t="s">
        <v>15</v>
      </c>
      <c r="Q173" s="14"/>
      <c r="R173" s="14"/>
      <c r="S173" s="14">
        <v>2</v>
      </c>
      <c r="T173" s="14"/>
      <c r="U173" s="14"/>
      <c r="V173" s="14"/>
      <c r="W173" s="14"/>
      <c r="X173" s="26"/>
      <c r="Y173" s="12"/>
      <c r="Z173" s="33">
        <f>if(ISBLANK($X173), sum(Q173:W173), 1)</f>
      </c>
      <c r="AA173" s="12"/>
      <c r="AB173" s="12"/>
      <c r="AC173" s="39"/>
      <c r="AD173" s="12" t="s">
        <v>15</v>
      </c>
      <c r="AE173" s="32">
        <f>if(J173&lt;4,"X","")</f>
      </c>
      <c r="AF173" s="32">
        <f>if(countblank(N173:P173)&lt;=1,"X","")</f>
      </c>
      <c r="AG173" s="32">
        <f>$H173</f>
      </c>
      <c r="AH173" s="32">
        <f>if($R173 &gt; 0, "X", "")</f>
      </c>
      <c r="AI173" s="32">
        <f>if(and(sum(Q173:W173) = 3, ISBLANK($X173)), "X", "")</f>
      </c>
      <c r="AJ173" s="32">
        <f>if(or($K173="ground", $K173="wild"), "X", "")</f>
      </c>
      <c r="AK173" s="32">
        <f>$G173</f>
      </c>
      <c r="AL173" s="32">
        <f>if($S173 &gt; 0, "X", "")</f>
      </c>
      <c r="AM173" s="32">
        <f>if(and($Q173 &gt; 0, isblank($W173), isblank($R173), isblank($T173), isblank($S173), isblank($U173)), "X", "")</f>
      </c>
      <c r="AN173" s="32">
        <f>if(and(not(isblank($N173)), isblank($O173), isblank($P173)), "X", "")</f>
      </c>
      <c r="AO173" s="32">
        <f>if(M173&gt;65,"X","")</f>
      </c>
      <c r="AP173" s="32">
        <f>if(or($K173="cavity", $K173="wild"), "X", "")</f>
      </c>
      <c r="AQ173" s="32">
        <f>if($W173 &gt; 0, "X", "")</f>
      </c>
      <c r="AR173" s="32">
        <f>if(M173&lt;=30,"X","")</f>
      </c>
      <c r="AS173" s="32">
        <f>if(or($K173="platform", $K173="wild"), "X", "")</f>
      </c>
      <c r="AT173" s="32">
        <f>if(and(not(isblank($O173)), isblank($P173), isblank($N173)), "X", "")</f>
      </c>
      <c r="AU173" s="32">
        <f>if($U173 &gt; 0, "X", "")</f>
      </c>
      <c r="AV173" s="32">
        <f>if($T173 &gt; 0, "X", "")</f>
      </c>
      <c r="AW173" s="32">
        <f>if(and(not(isblank($P173)), isblank($N173), isblank($O173)), "X", "")</f>
      </c>
      <c r="AX173" s="32">
        <f>if(or($K173="bowl", $K173="wild"), "X", "")</f>
      </c>
    </row>
    <row x14ac:dyDescent="0.25" r="174" customHeight="1" ht="18.75">
      <c r="A174" s="24" t="s">
        <v>264</v>
      </c>
      <c r="B174" s="1" t="s">
        <v>265</v>
      </c>
      <c r="C174" s="12" t="s">
        <v>116</v>
      </c>
      <c r="D174" s="12" t="s">
        <v>173</v>
      </c>
      <c r="E174" s="25" t="s">
        <v>174</v>
      </c>
      <c r="F174" s="25" t="s">
        <v>266</v>
      </c>
      <c r="G174" s="12" t="s">
        <v>15</v>
      </c>
      <c r="H174" s="12"/>
      <c r="I174" s="12"/>
      <c r="J174" s="14">
        <v>2</v>
      </c>
      <c r="K174" s="12" t="s">
        <v>195</v>
      </c>
      <c r="L174" s="14">
        <v>3</v>
      </c>
      <c r="M174" s="14">
        <v>26</v>
      </c>
      <c r="N174" s="12" t="s">
        <v>15</v>
      </c>
      <c r="O174" s="12"/>
      <c r="P174" s="12"/>
      <c r="Q174" s="14">
        <v>1</v>
      </c>
      <c r="R174" s="14"/>
      <c r="S174" s="14"/>
      <c r="T174" s="14"/>
      <c r="U174" s="14"/>
      <c r="V174" s="14">
        <v>1</v>
      </c>
      <c r="W174" s="14"/>
      <c r="X174" s="26" t="s">
        <v>15</v>
      </c>
      <c r="Y174" s="12"/>
      <c r="Z174" s="33"/>
      <c r="AA174" s="12"/>
      <c r="AB174" s="12"/>
      <c r="AC174" s="39"/>
      <c r="AD174" s="12" t="s">
        <v>15</v>
      </c>
      <c r="AE174" s="32">
        <f>if(J174&lt;4,"X","")</f>
      </c>
      <c r="AF174" s="32">
        <f>if(countblank(N174:P174)&lt;=1,"X","")</f>
      </c>
      <c r="AG174" s="32">
        <f>$H174</f>
      </c>
      <c r="AH174" s="32">
        <f>if($R174 &gt; 0, "X", "")</f>
      </c>
      <c r="AI174" s="32">
        <f>if(and(sum(Q174:W174) = 3, ISBLANK($X174)), "X", "")</f>
      </c>
      <c r="AJ174" s="32">
        <f>if(or($K174="ground", $K174="wild"), "X", "")</f>
      </c>
      <c r="AK174" s="32">
        <f>$G174</f>
      </c>
      <c r="AL174" s="32">
        <f>if($S174 &gt; 0, "X", "")</f>
      </c>
      <c r="AM174" s="32">
        <f>if(and($Q174 &gt; 0, isblank($W174), isblank($R174), isblank($T174), isblank($S174), isblank($U174)), "X", "")</f>
      </c>
      <c r="AN174" s="32">
        <f>if(and(not(isblank($N174)), isblank($O174), isblank($P174)), "X", "")</f>
      </c>
      <c r="AO174" s="32">
        <f>if(M174&gt;65,"X","")</f>
      </c>
      <c r="AP174" s="32">
        <f>if(or($K174="cavity", $K174="wild"), "X", "")</f>
      </c>
      <c r="AQ174" s="32">
        <f>if($W174 &gt; 0, "X", "")</f>
      </c>
      <c r="AR174" s="32">
        <f>if(M174&lt;=30,"X","")</f>
      </c>
      <c r="AS174" s="32">
        <f>if(or($K174="platform", $K174="wild"), "X", "")</f>
      </c>
      <c r="AT174" s="32">
        <f>if(and(not(isblank($O174)), isblank($P174), isblank($N174)), "X", "")</f>
      </c>
      <c r="AU174" s="32">
        <f>if($U174 &gt; 0, "X", "")</f>
      </c>
      <c r="AV174" s="32">
        <f>if($T174 &gt; 0, "X", "")</f>
      </c>
      <c r="AW174" s="32">
        <f>if(and(not(isblank($P174)), isblank($N174), isblank($O174)), "X", "")</f>
      </c>
      <c r="AX174" s="32">
        <f>if(or($K174="bowl", $K174="wild"), "X", "")</f>
      </c>
    </row>
    <row x14ac:dyDescent="0.25" r="175" customHeight="1" ht="18.75">
      <c r="A175" s="24" t="s">
        <v>267</v>
      </c>
      <c r="B175" s="1" t="s">
        <v>268</v>
      </c>
      <c r="C175" s="12" t="s">
        <v>116</v>
      </c>
      <c r="D175" s="12" t="s">
        <v>173</v>
      </c>
      <c r="E175" s="25" t="s">
        <v>198</v>
      </c>
      <c r="F175" s="25" t="s">
        <v>269</v>
      </c>
      <c r="G175" s="12"/>
      <c r="H175" s="12" t="s">
        <v>15</v>
      </c>
      <c r="I175" s="12"/>
      <c r="J175" s="14">
        <v>2</v>
      </c>
      <c r="K175" s="12" t="s">
        <v>162</v>
      </c>
      <c r="L175" s="14">
        <v>5</v>
      </c>
      <c r="M175" s="14">
        <v>64</v>
      </c>
      <c r="N175" s="12"/>
      <c r="O175" s="12"/>
      <c r="P175" s="12" t="s">
        <v>15</v>
      </c>
      <c r="Q175" s="14">
        <v>1</v>
      </c>
      <c r="R175" s="14">
        <v>1</v>
      </c>
      <c r="S175" s="14"/>
      <c r="T175" s="14"/>
      <c r="U175" s="14"/>
      <c r="V175" s="14"/>
      <c r="W175" s="14"/>
      <c r="X175" s="26"/>
      <c r="Y175" s="12"/>
      <c r="Z175" s="33"/>
      <c r="AA175" s="12"/>
      <c r="AB175" s="12"/>
      <c r="AC175" s="39"/>
      <c r="AD175" s="12" t="s">
        <v>15</v>
      </c>
      <c r="AE175" s="32">
        <f>if(J175&lt;4,"X","")</f>
      </c>
      <c r="AF175" s="32">
        <f>if(countblank(N175:P175)&lt;=1,"X","")</f>
      </c>
      <c r="AG175" s="32">
        <f>$H175</f>
      </c>
      <c r="AH175" s="32">
        <f>if($R175 &gt; 0, "X", "")</f>
      </c>
      <c r="AI175" s="32">
        <f>if(and(sum(Q175:W175) = 3, ISBLANK($X175)), "X", "")</f>
      </c>
      <c r="AJ175" s="32">
        <f>if(or($K175="ground", $K175="wild"), "X", "")</f>
      </c>
      <c r="AK175" s="32">
        <f>$G175</f>
      </c>
      <c r="AL175" s="32">
        <f>if($S175 &gt; 0, "X", "")</f>
      </c>
      <c r="AM175" s="32">
        <f>if(and($Q175 &gt; 0, isblank($W175), isblank($R175), isblank($T175), isblank($S175), isblank($U175)), "X", "")</f>
      </c>
      <c r="AN175" s="32">
        <f>if(and(not(isblank($N175)), isblank($O175), isblank($P175)), "X", "")</f>
      </c>
      <c r="AO175" s="32">
        <f>if(M175&gt;65,"X","")</f>
      </c>
      <c r="AP175" s="32">
        <f>if(or($K175="cavity", $K175="wild"), "X", "")</f>
      </c>
      <c r="AQ175" s="32">
        <f>if($W175 &gt; 0, "X", "")</f>
      </c>
      <c r="AR175" s="32">
        <f>if(M175&lt;=30,"X","")</f>
      </c>
      <c r="AS175" s="32">
        <f>if(or($K175="platform", $K175="wild"), "X", "")</f>
      </c>
      <c r="AT175" s="32">
        <f>if(and(not(isblank($O175)), isblank($P175), isblank($N175)), "X", "")</f>
      </c>
      <c r="AU175" s="32">
        <f>if($U175 &gt; 0, "X", "")</f>
      </c>
      <c r="AV175" s="32">
        <f>if($T175 &gt; 0, "X", "")</f>
      </c>
      <c r="AW175" s="32">
        <f>if(and(not(isblank($P175)), isblank($N175), isblank($O175)), "X", "")</f>
      </c>
      <c r="AX175" s="32">
        <f>if(or($K175="bowl", $K175="wild"), "X", "")</f>
      </c>
    </row>
    <row x14ac:dyDescent="0.25" r="176" customHeight="1" ht="18.75">
      <c r="A176" s="24" t="s">
        <v>270</v>
      </c>
      <c r="B176" s="1" t="s">
        <v>271</v>
      </c>
      <c r="C176" s="12" t="s">
        <v>116</v>
      </c>
      <c r="D176" s="12" t="s">
        <v>160</v>
      </c>
      <c r="E176" s="25"/>
      <c r="F176" s="25" t="s">
        <v>272</v>
      </c>
      <c r="G176" s="12"/>
      <c r="H176" s="12"/>
      <c r="I176" s="12"/>
      <c r="J176" s="14">
        <v>1</v>
      </c>
      <c r="K176" s="12" t="s">
        <v>203</v>
      </c>
      <c r="L176" s="14">
        <v>3</v>
      </c>
      <c r="M176" s="14">
        <v>16</v>
      </c>
      <c r="N176" s="12" t="s">
        <v>15</v>
      </c>
      <c r="O176" s="12"/>
      <c r="P176" s="12"/>
      <c r="Q176" s="14">
        <v>1</v>
      </c>
      <c r="R176" s="14">
        <v>1</v>
      </c>
      <c r="S176" s="14"/>
      <c r="T176" s="14">
        <v>1</v>
      </c>
      <c r="U176" s="14"/>
      <c r="V176" s="14"/>
      <c r="W176" s="14"/>
      <c r="X176" s="26" t="s">
        <v>15</v>
      </c>
      <c r="Y176" s="12"/>
      <c r="Z176" s="33"/>
      <c r="AA176" s="12"/>
      <c r="AB176" s="12"/>
      <c r="AC176" s="39"/>
      <c r="AD176" s="12" t="s">
        <v>15</v>
      </c>
      <c r="AE176" s="32">
        <f>if(J176&lt;4,"X","")</f>
      </c>
      <c r="AF176" s="32">
        <f>if(countblank(N176:P176)&lt;=1,"X","")</f>
      </c>
      <c r="AG176" s="32">
        <f>$H176</f>
      </c>
      <c r="AH176" s="32">
        <f>if($R176 &gt; 0, "X", "")</f>
      </c>
      <c r="AI176" s="32">
        <f>if(and(sum(Q176:W176) = 3, ISBLANK($X176)), "X", "")</f>
      </c>
      <c r="AJ176" s="32">
        <f>if(or($K176="ground", $K176="wild"), "X", "")</f>
      </c>
      <c r="AK176" s="32">
        <f>$G176</f>
      </c>
      <c r="AL176" s="32">
        <f>if($S176 &gt; 0, "X", "")</f>
      </c>
      <c r="AM176" s="32">
        <f>if(and($Q176 &gt; 0, isblank($W176), isblank($R176), isblank($T176), isblank($S176), isblank($U176)), "X", "")</f>
      </c>
      <c r="AN176" s="32">
        <f>if(and(not(isblank($N176)), isblank($O176), isblank($P176)), "X", "")</f>
      </c>
      <c r="AO176" s="32">
        <f>if(M176&gt;65,"X","")</f>
      </c>
      <c r="AP176" s="32">
        <f>if(or($K176="cavity", $K176="wild"), "X", "")</f>
      </c>
      <c r="AQ176" s="32">
        <f>if($W176 &gt; 0, "X", "")</f>
      </c>
      <c r="AR176" s="32">
        <f>if(M176&lt;=30,"X","")</f>
      </c>
      <c r="AS176" s="32">
        <f>if(or($K176="platform", $K176="wild"), "X", "")</f>
      </c>
      <c r="AT176" s="32">
        <f>if(and(not(isblank($O176)), isblank($P176), isblank($N176)), "X", "")</f>
      </c>
      <c r="AU176" s="32">
        <f>if($U176 &gt; 0, "X", "")</f>
      </c>
      <c r="AV176" s="32">
        <f>if($T176 &gt; 0, "X", "")</f>
      </c>
      <c r="AW176" s="32">
        <f>if(and(not(isblank($P176)), isblank($N176), isblank($O176)), "X", "")</f>
      </c>
      <c r="AX176" s="32">
        <f>if(or($K176="bowl", $K176="wild"), "X", "")</f>
      </c>
    </row>
    <row x14ac:dyDescent="0.25" r="177" customHeight="1" ht="18.75">
      <c r="A177" s="24" t="s">
        <v>273</v>
      </c>
      <c r="B177" s="1" t="s">
        <v>274</v>
      </c>
      <c r="C177" s="12" t="s">
        <v>116</v>
      </c>
      <c r="D177" s="12" t="s">
        <v>169</v>
      </c>
      <c r="E177" s="25" t="s">
        <v>250</v>
      </c>
      <c r="F177" s="25" t="s">
        <v>275</v>
      </c>
      <c r="G177" s="12"/>
      <c r="H177" s="12"/>
      <c r="I177" s="12"/>
      <c r="J177" s="14">
        <v>2</v>
      </c>
      <c r="K177" s="12" t="s">
        <v>203</v>
      </c>
      <c r="L177" s="14">
        <v>3</v>
      </c>
      <c r="M177" s="14">
        <v>15</v>
      </c>
      <c r="N177" s="12"/>
      <c r="O177" s="12" t="s">
        <v>15</v>
      </c>
      <c r="P177" s="12"/>
      <c r="Q177" s="14"/>
      <c r="R177" s="14">
        <v>1</v>
      </c>
      <c r="S177" s="14"/>
      <c r="T177" s="14"/>
      <c r="U177" s="14"/>
      <c r="V177" s="14"/>
      <c r="W177" s="14"/>
      <c r="X177" s="26"/>
      <c r="Y177" s="12"/>
      <c r="Z177" s="33"/>
      <c r="AA177" s="12" t="s">
        <v>15</v>
      </c>
      <c r="AB177" s="12"/>
      <c r="AC177" s="39"/>
      <c r="AD177" s="12" t="s">
        <v>15</v>
      </c>
      <c r="AE177" s="32">
        <f>if(J177&lt;4,"X","")</f>
      </c>
      <c r="AF177" s="32">
        <f>if(countblank(N177:P177)&lt;=1,"X","")</f>
      </c>
      <c r="AG177" s="32">
        <f>$H177</f>
      </c>
      <c r="AH177" s="32">
        <f>if($R177 &gt; 0, "X", "")</f>
      </c>
      <c r="AI177" s="32">
        <f>if(and(sum(Q177:W177) = 3, ISBLANK($X177)), "X", "")</f>
      </c>
      <c r="AJ177" s="32">
        <f>if(or($K177="ground", $K177="wild"), "X", "")</f>
      </c>
      <c r="AK177" s="32">
        <f>$G177</f>
      </c>
      <c r="AL177" s="32">
        <f>if($S177 &gt; 0, "X", "")</f>
      </c>
      <c r="AM177" s="32">
        <f>if(and($Q177 &gt; 0, isblank($W177), isblank($R177), isblank($T177), isblank($S177), isblank($U177)), "X", "")</f>
      </c>
      <c r="AN177" s="32">
        <f>if(and(not(isblank($N177)), isblank($O177), isblank($P177)), "X", "")</f>
      </c>
      <c r="AO177" s="32">
        <f>if(M177&gt;65,"X","")</f>
      </c>
      <c r="AP177" s="32">
        <f>if(or($K177="cavity", $K177="wild"), "X", "")</f>
      </c>
      <c r="AQ177" s="32">
        <f>if($W177 &gt; 0, "X", "")</f>
      </c>
      <c r="AR177" s="32">
        <f>if(M177&lt;=30,"X","")</f>
      </c>
      <c r="AS177" s="32">
        <f>if(or($K177="platform", $K177="wild"), "X", "")</f>
      </c>
      <c r="AT177" s="32">
        <f>if(and(not(isblank($O177)), isblank($P177), isblank($N177)), "X", "")</f>
      </c>
      <c r="AU177" s="32">
        <f>if($U177 &gt; 0, "X", "")</f>
      </c>
      <c r="AV177" s="32">
        <f>if($T177 &gt; 0, "X", "")</f>
      </c>
      <c r="AW177" s="32">
        <f>if(and(not(isblank($P177)), isblank($N177), isblank($O177)), "X", "")</f>
      </c>
      <c r="AX177" s="32">
        <f>if(or($K177="bowl", $K177="wild"), "X", "")</f>
      </c>
    </row>
    <row x14ac:dyDescent="0.25" r="178" customHeight="1" ht="18.75">
      <c r="A178" s="24" t="s">
        <v>601</v>
      </c>
      <c r="B178" s="24" t="s">
        <v>602</v>
      </c>
      <c r="C178" s="12" t="s">
        <v>93</v>
      </c>
      <c r="D178" s="12" t="s">
        <v>466</v>
      </c>
      <c r="E178" s="25" t="s">
        <v>198</v>
      </c>
      <c r="F178" s="25" t="s">
        <v>494</v>
      </c>
      <c r="G178" s="12"/>
      <c r="H178" s="12"/>
      <c r="I178" s="12"/>
      <c r="J178" s="14">
        <v>7</v>
      </c>
      <c r="K178" s="12" t="s">
        <v>162</v>
      </c>
      <c r="L178" s="14">
        <v>2</v>
      </c>
      <c r="M178" s="14">
        <v>164</v>
      </c>
      <c r="N178" s="12"/>
      <c r="O178" s="12"/>
      <c r="P178" s="12" t="s">
        <v>15</v>
      </c>
      <c r="Q178" s="14"/>
      <c r="R178" s="14">
        <v>3</v>
      </c>
      <c r="S178" s="14"/>
      <c r="T178" s="14"/>
      <c r="U178" s="14"/>
      <c r="V178" s="14"/>
      <c r="W178" s="14"/>
      <c r="X178" s="26"/>
      <c r="Y178" s="12"/>
      <c r="Z178" s="33">
        <f>if(ISBLANK($X178), sum(Q178:W178), 1)</f>
      </c>
      <c r="AA178" s="12"/>
      <c r="AB178" s="12"/>
      <c r="AC178" s="39"/>
      <c r="AD178" s="12" t="s">
        <v>15</v>
      </c>
      <c r="AE178" s="32">
        <f>if(J178&lt;4,"X","")</f>
      </c>
      <c r="AF178" s="32">
        <f>if(countblank(N178:P178)&lt;=1,"X","")</f>
      </c>
      <c r="AG178" s="32">
        <f>$H178</f>
      </c>
      <c r="AH178" s="32">
        <f>if($R178 &gt; 0, "X", "")</f>
      </c>
      <c r="AI178" s="32">
        <f>if(and(sum(Q178:W178) = 3, ISBLANK($X178)), "X", "")</f>
      </c>
      <c r="AJ178" s="32">
        <f>if(or($K178="ground", $K178="wild"), "X", "")</f>
      </c>
      <c r="AK178" s="32">
        <f>$G178</f>
      </c>
      <c r="AL178" s="32">
        <f>if($S178 &gt; 0, "X", "")</f>
      </c>
      <c r="AM178" s="32">
        <f>if(and($Q178 &gt; 0, isblank($W178), isblank($R178), isblank($T178), isblank($S178), isblank($U178)), "X", "")</f>
      </c>
      <c r="AN178" s="32">
        <f>if(and(not(isblank($N178)), isblank($O178), isblank($P178)), "X", "")</f>
      </c>
      <c r="AO178" s="32">
        <f>if(M178&gt;65,"X","")</f>
      </c>
      <c r="AP178" s="32">
        <f>if(or($K178="cavity", $K178="wild"), "X", "")</f>
      </c>
      <c r="AQ178" s="32">
        <f>if($W178 &gt; 0, "X", "")</f>
      </c>
      <c r="AR178" s="32">
        <f>if(M178&lt;=30,"X","")</f>
      </c>
      <c r="AS178" s="32">
        <f>if(or($K178="platform", $K178="wild"), "X", "")</f>
      </c>
      <c r="AT178" s="32">
        <f>if(and(not(isblank($O178)), isblank($P178), isblank($N178)), "X", "")</f>
      </c>
      <c r="AU178" s="32">
        <f>if($U178 &gt; 0, "X", "")</f>
      </c>
      <c r="AV178" s="32">
        <f>if($T178 &gt; 0, "X", "")</f>
      </c>
      <c r="AW178" s="32">
        <f>if(and(not(isblank($P178)), isblank($N178), isblank($O178)), "X", "")</f>
      </c>
      <c r="AX178" s="32">
        <f>if(or($K178="bowl", $K178="wild"), "X", "")</f>
      </c>
    </row>
    <row x14ac:dyDescent="0.25" r="179" customHeight="1" ht="18.75">
      <c r="A179" s="24" t="s">
        <v>603</v>
      </c>
      <c r="B179" s="24" t="s">
        <v>604</v>
      </c>
      <c r="C179" s="12" t="s">
        <v>93</v>
      </c>
      <c r="D179" s="12" t="s">
        <v>466</v>
      </c>
      <c r="E179" s="25" t="s">
        <v>182</v>
      </c>
      <c r="F179" s="25" t="s">
        <v>491</v>
      </c>
      <c r="G179" s="12"/>
      <c r="H179" s="12"/>
      <c r="I179" s="12"/>
      <c r="J179" s="14">
        <v>1</v>
      </c>
      <c r="K179" s="12" t="s">
        <v>166</v>
      </c>
      <c r="L179" s="14">
        <v>1</v>
      </c>
      <c r="M179" s="14">
        <v>252</v>
      </c>
      <c r="N179" s="12"/>
      <c r="O179" s="12" t="s">
        <v>15</v>
      </c>
      <c r="P179" s="12"/>
      <c r="Q179" s="14"/>
      <c r="R179" s="14"/>
      <c r="S179" s="14"/>
      <c r="T179" s="14"/>
      <c r="U179" s="14"/>
      <c r="V179" s="14"/>
      <c r="W179" s="14"/>
      <c r="X179" s="26"/>
      <c r="Y179" s="12"/>
      <c r="Z179" s="33">
        <f>if(ISBLANK($X179), sum(Q179:W179), 1)</f>
      </c>
      <c r="AA179" s="12"/>
      <c r="AB179" s="12"/>
      <c r="AC179" s="39"/>
      <c r="AD179" s="12"/>
      <c r="AE179" s="32">
        <f>if(J179&lt;4,"X","")</f>
      </c>
      <c r="AF179" s="32">
        <f>if(countblank(N179:P179)&lt;=1,"X","")</f>
      </c>
      <c r="AG179" s="32">
        <f>$H179</f>
      </c>
      <c r="AH179" s="32">
        <f>if($R179 &gt; 0, "X", "")</f>
      </c>
      <c r="AI179" s="32">
        <f>if(and(sum(Q179:W179) = 3, ISBLANK($X179)), "X", "")</f>
      </c>
      <c r="AJ179" s="32">
        <f>if(or($K179="ground", $K179="wild"), "X", "")</f>
      </c>
      <c r="AK179" s="32">
        <f>$G179</f>
      </c>
      <c r="AL179" s="32">
        <f>if($S179 &gt; 0, "X", "")</f>
      </c>
      <c r="AM179" s="32">
        <f>if(and($Q179 &gt; 0, isblank($W179), isblank($R179), isblank($T179), isblank($S179), isblank($U179)), "X", "")</f>
      </c>
      <c r="AN179" s="32">
        <f>if(and(not(isblank($N179)), isblank($O179), isblank($P179)), "X", "")</f>
      </c>
      <c r="AO179" s="32">
        <f>if(M179&gt;65,"X","")</f>
      </c>
      <c r="AP179" s="32">
        <f>if(or($K179="cavity", $K179="wild"), "X", "")</f>
      </c>
      <c r="AQ179" s="32">
        <f>if($W179 &gt; 0, "X", "")</f>
      </c>
      <c r="AR179" s="32">
        <f>if(M179&lt;=30,"X","")</f>
      </c>
      <c r="AS179" s="32">
        <f>if(or($K179="platform", $K179="wild"), "X", "")</f>
      </c>
      <c r="AT179" s="32">
        <f>if(and(not(isblank($O179)), isblank($P179), isblank($N179)), "X", "")</f>
      </c>
      <c r="AU179" s="32">
        <f>if($U179 &gt; 0, "X", "")</f>
      </c>
      <c r="AV179" s="32">
        <f>if($T179 &gt; 0, "X", "")</f>
      </c>
      <c r="AW179" s="32">
        <f>if(and(not(isblank($P179)), isblank($N179), isblank($O179)), "X", "")</f>
      </c>
      <c r="AX179" s="32">
        <f>if(or($K179="bowl", $K179="wild"), "X", "")</f>
      </c>
    </row>
    <row x14ac:dyDescent="0.25" r="180" customHeight="1" ht="18.75">
      <c r="A180" s="24" t="s">
        <v>605</v>
      </c>
      <c r="B180" s="24" t="s">
        <v>606</v>
      </c>
      <c r="C180" s="12" t="s">
        <v>93</v>
      </c>
      <c r="D180" s="12" t="s">
        <v>173</v>
      </c>
      <c r="E180" s="25" t="s">
        <v>182</v>
      </c>
      <c r="F180" s="25" t="s">
        <v>607</v>
      </c>
      <c r="G180" s="12"/>
      <c r="H180" s="12"/>
      <c r="I180" s="12"/>
      <c r="J180" s="14">
        <v>4</v>
      </c>
      <c r="K180" s="12" t="s">
        <v>195</v>
      </c>
      <c r="L180" s="14">
        <v>2</v>
      </c>
      <c r="M180" s="14">
        <v>30</v>
      </c>
      <c r="N180" s="12" t="s">
        <v>15</v>
      </c>
      <c r="O180" s="12"/>
      <c r="P180" s="12"/>
      <c r="Q180" s="14"/>
      <c r="R180" s="14">
        <v>2</v>
      </c>
      <c r="S180" s="14"/>
      <c r="T180" s="14"/>
      <c r="U180" s="14"/>
      <c r="V180" s="14"/>
      <c r="W180" s="14"/>
      <c r="X180" s="26"/>
      <c r="Y180" s="12"/>
      <c r="Z180" s="33">
        <f>if(ISBLANK($X180), sum(Q180:W180), 1)</f>
      </c>
      <c r="AA180" s="12"/>
      <c r="AB180" s="12"/>
      <c r="AC180" s="39"/>
      <c r="AD180" s="12"/>
      <c r="AE180" s="32">
        <f>if(J180&lt;4,"X","")</f>
      </c>
      <c r="AF180" s="32">
        <f>if(countblank(N180:P180)&lt;=1,"X","")</f>
      </c>
      <c r="AG180" s="32">
        <f>$H180</f>
      </c>
      <c r="AH180" s="32">
        <f>if($R180 &gt; 0, "X", "")</f>
      </c>
      <c r="AI180" s="32">
        <f>if(and(sum(Q180:W180) = 3, ISBLANK($X180)), "X", "")</f>
      </c>
      <c r="AJ180" s="32">
        <f>if(or($K180="ground", $K180="wild"), "X", "")</f>
      </c>
      <c r="AK180" s="32">
        <f>$G180</f>
      </c>
      <c r="AL180" s="32">
        <f>if($S180 &gt; 0, "X", "")</f>
      </c>
      <c r="AM180" s="32">
        <f>if(and($Q180 &gt; 0, isblank($W180), isblank($R180), isblank($T180), isblank($S180), isblank($U180)), "X", "")</f>
      </c>
      <c r="AN180" s="32">
        <f>if(and(not(isblank($N180)), isblank($O180), isblank($P180)), "X", "")</f>
      </c>
      <c r="AO180" s="32">
        <f>if(M180&gt;65,"X","")</f>
      </c>
      <c r="AP180" s="32">
        <f>if(or($K180="cavity", $K180="wild"), "X", "")</f>
      </c>
      <c r="AQ180" s="32">
        <f>if($W180 &gt; 0, "X", "")</f>
      </c>
      <c r="AR180" s="32">
        <f>if(M180&lt;=30,"X","")</f>
      </c>
      <c r="AS180" s="32">
        <f>if(or($K180="platform", $K180="wild"), "X", "")</f>
      </c>
      <c r="AT180" s="32">
        <f>if(and(not(isblank($O180)), isblank($P180), isblank($N180)), "X", "")</f>
      </c>
      <c r="AU180" s="32">
        <f>if($U180 &gt; 0, "X", "")</f>
      </c>
      <c r="AV180" s="32">
        <f>if($T180 &gt; 0, "X", "")</f>
      </c>
      <c r="AW180" s="32">
        <f>if(and(not(isblank($P180)), isblank($N180), isblank($O180)), "X", "")</f>
      </c>
      <c r="AX180" s="32">
        <f>if(or($K180="bowl", $K180="wild"), "X", "")</f>
      </c>
    </row>
    <row x14ac:dyDescent="0.25" r="181" customHeight="1" ht="18.75">
      <c r="A181" s="25" t="s">
        <v>925</v>
      </c>
      <c r="B181" s="25" t="s">
        <v>926</v>
      </c>
      <c r="C181" s="12" t="s">
        <v>685</v>
      </c>
      <c r="D181" s="12" t="s">
        <v>173</v>
      </c>
      <c r="E181" s="25" t="s">
        <v>727</v>
      </c>
      <c r="F181" s="25" t="s">
        <v>927</v>
      </c>
      <c r="G181" s="12"/>
      <c r="H181" s="12"/>
      <c r="I181" s="12"/>
      <c r="J181" s="14">
        <v>7</v>
      </c>
      <c r="K181" s="12" t="s">
        <v>203</v>
      </c>
      <c r="L181" s="14">
        <v>2</v>
      </c>
      <c r="M181" s="14">
        <v>30</v>
      </c>
      <c r="N181" s="12" t="s">
        <v>15</v>
      </c>
      <c r="O181" s="12"/>
      <c r="P181" s="12"/>
      <c r="Q181" s="14">
        <v>1</v>
      </c>
      <c r="R181" s="14"/>
      <c r="S181" s="14"/>
      <c r="T181" s="14">
        <v>2</v>
      </c>
      <c r="U181" s="14"/>
      <c r="V181" s="14"/>
      <c r="W181" s="14"/>
      <c r="X181" s="26"/>
      <c r="Y181" s="12"/>
      <c r="Z181" s="33">
        <f>if(ISBLANK($X181), sum(Q181:W181), 1)</f>
      </c>
      <c r="AA181" s="12"/>
      <c r="AB181" s="12"/>
      <c r="AC181" s="39"/>
      <c r="AD181" s="12"/>
      <c r="AE181" s="32">
        <f>if(J181&lt;4,"X","")</f>
      </c>
      <c r="AF181" s="32">
        <f>if(countblank(N181:P181)&lt;=1,"X","")</f>
      </c>
      <c r="AG181" s="32">
        <f>$H181</f>
      </c>
      <c r="AH181" s="32">
        <f>if($R181 &gt; 0, "X", "")</f>
      </c>
      <c r="AI181" s="32">
        <f>if(and(sum(Q181:W181) = 3, ISBLANK($X181)), "X", "")</f>
      </c>
      <c r="AJ181" s="32">
        <f>if(or($K181="ground", $K181="wild"), "X", "")</f>
      </c>
      <c r="AK181" s="32">
        <f>$G181</f>
      </c>
      <c r="AL181" s="32">
        <f>if($S181 &gt; 0, "X", "")</f>
      </c>
      <c r="AM181" s="32">
        <f>if(and($Q181 &gt; 0, isblank($W181), isblank($R181), isblank($T181), isblank($S181), isblank($U181)), "X", "")</f>
      </c>
      <c r="AN181" s="32">
        <f>if(and(not(isblank($N181)), isblank($O181), isblank($P181)), "X", "")</f>
      </c>
      <c r="AO181" s="32">
        <f>if(M181&gt;65,"X","")</f>
      </c>
      <c r="AP181" s="32">
        <f>if(or($K181="cavity", $K181="wild"), "X", "")</f>
      </c>
      <c r="AQ181" s="32">
        <f>if($W181 &gt; 0, "X", "")</f>
      </c>
      <c r="AR181" s="32">
        <f>if(M181&lt;=30,"X","")</f>
      </c>
      <c r="AS181" s="32">
        <f>if(or($K181="platform", $K181="wild"), "X", "")</f>
      </c>
      <c r="AT181" s="32">
        <f>if(and(not(isblank($O181)), isblank($P181), isblank($N181)), "X", "")</f>
      </c>
      <c r="AU181" s="32">
        <f>if($U181 &gt; 0, "X", "")</f>
      </c>
      <c r="AV181" s="32">
        <f>if($T181 &gt; 0, "X", "")</f>
      </c>
      <c r="AW181" s="32">
        <f>if(and(not(isblank($P181)), isblank($N181), isblank($O181)), "X", "")</f>
      </c>
      <c r="AX181" s="32">
        <f>if(or($K181="bowl", $K181="wild"), "X", "")</f>
      </c>
    </row>
    <row x14ac:dyDescent="0.25" r="182" customHeight="1" ht="18.75">
      <c r="A182" s="24" t="s">
        <v>608</v>
      </c>
      <c r="B182" s="24" t="s">
        <v>609</v>
      </c>
      <c r="C182" s="12" t="s">
        <v>93</v>
      </c>
      <c r="D182" s="12" t="s">
        <v>466</v>
      </c>
      <c r="E182" s="25" t="s">
        <v>137</v>
      </c>
      <c r="F182" s="25" t="s">
        <v>610</v>
      </c>
      <c r="G182" s="12"/>
      <c r="H182" s="12" t="s">
        <v>15</v>
      </c>
      <c r="I182" s="12"/>
      <c r="J182" s="14">
        <v>3</v>
      </c>
      <c r="K182" s="12" t="s">
        <v>166</v>
      </c>
      <c r="L182" s="14">
        <v>2</v>
      </c>
      <c r="M182" s="14">
        <v>99</v>
      </c>
      <c r="N182" s="12"/>
      <c r="O182" s="12" t="s">
        <v>15</v>
      </c>
      <c r="P182" s="12" t="s">
        <v>15</v>
      </c>
      <c r="Q182" s="14">
        <v>1</v>
      </c>
      <c r="R182" s="14"/>
      <c r="S182" s="14"/>
      <c r="T182" s="14"/>
      <c r="U182" s="14"/>
      <c r="V182" s="14"/>
      <c r="W182" s="14">
        <v>2</v>
      </c>
      <c r="X182" s="26"/>
      <c r="Y182" s="12"/>
      <c r="Z182" s="33">
        <f>if(ISBLANK($X182), sum(Q182:W182), 1)</f>
      </c>
      <c r="AA182" s="12"/>
      <c r="AB182" s="12"/>
      <c r="AC182" s="39"/>
      <c r="AD182" s="12"/>
      <c r="AE182" s="32">
        <f>if(J182&lt;4,"X","")</f>
      </c>
      <c r="AF182" s="32">
        <f>if(countblank(N182:P182)&lt;=1,"X","")</f>
      </c>
      <c r="AG182" s="32">
        <f>$H182</f>
      </c>
      <c r="AH182" s="32">
        <f>if($R182 &gt; 0, "X", "")</f>
      </c>
      <c r="AI182" s="32">
        <f>if(and(sum(Q182:W182) = 3, ISBLANK($X182)), "X", "")</f>
      </c>
      <c r="AJ182" s="32">
        <f>if(or($K182="ground", $K182="wild"), "X", "")</f>
      </c>
      <c r="AK182" s="32">
        <f>$G182</f>
      </c>
      <c r="AL182" s="32">
        <f>if($S182 &gt; 0, "X", "")</f>
      </c>
      <c r="AM182" s="32">
        <f>if(and($Q182 &gt; 0, isblank($W182), isblank($R182), isblank($T182), isblank($S182), isblank($U182)), "X", "")</f>
      </c>
      <c r="AN182" s="32">
        <f>if(and(not(isblank($N182)), isblank($O182), isblank($P182)), "X", "")</f>
      </c>
      <c r="AO182" s="32">
        <f>if(M182&gt;65,"X","")</f>
      </c>
      <c r="AP182" s="32">
        <f>if(or($K182="cavity", $K182="wild"), "X", "")</f>
      </c>
      <c r="AQ182" s="32">
        <f>if($W182 &gt; 0, "X", "")</f>
      </c>
      <c r="AR182" s="32">
        <f>if(M182&lt;=30,"X","")</f>
      </c>
      <c r="AS182" s="32">
        <f>if(or($K182="platform", $K182="wild"), "X", "")</f>
      </c>
      <c r="AT182" s="32">
        <f>if(and(not(isblank($O182)), isblank($P182), isblank($N182)), "X", "")</f>
      </c>
      <c r="AU182" s="32">
        <f>if($U182 &gt; 0, "X", "")</f>
      </c>
      <c r="AV182" s="32">
        <f>if($T182 &gt; 0, "X", "")</f>
      </c>
      <c r="AW182" s="32">
        <f>if(and(not(isblank($P182)), isblank($N182), isblank($O182)), "X", "")</f>
      </c>
      <c r="AX182" s="32">
        <f>if(or($K182="bowl", $K182="wild"), "X", "")</f>
      </c>
    </row>
    <row x14ac:dyDescent="0.25" r="183" customHeight="1" ht="18.75">
      <c r="A183" s="25" t="s">
        <v>928</v>
      </c>
      <c r="B183" s="25" t="s">
        <v>929</v>
      </c>
      <c r="C183" s="12" t="s">
        <v>685</v>
      </c>
      <c r="D183" s="12" t="s">
        <v>173</v>
      </c>
      <c r="E183" s="25" t="s">
        <v>198</v>
      </c>
      <c r="F183" s="25" t="s">
        <v>930</v>
      </c>
      <c r="G183" s="12"/>
      <c r="H183" s="12"/>
      <c r="I183" s="12"/>
      <c r="J183" s="14">
        <v>5</v>
      </c>
      <c r="K183" s="12" t="s">
        <v>188</v>
      </c>
      <c r="L183" s="14">
        <v>4</v>
      </c>
      <c r="M183" s="14">
        <v>61</v>
      </c>
      <c r="N183" s="12"/>
      <c r="O183" s="12"/>
      <c r="P183" s="12" t="s">
        <v>15</v>
      </c>
      <c r="Q183" s="14">
        <v>1</v>
      </c>
      <c r="R183" s="14"/>
      <c r="S183" s="14">
        <v>1</v>
      </c>
      <c r="T183" s="14"/>
      <c r="U183" s="14"/>
      <c r="V183" s="14"/>
      <c r="W183" s="14"/>
      <c r="X183" s="26"/>
      <c r="Y183" s="12"/>
      <c r="Z183" s="33">
        <f>if(ISBLANK($X183), sum(Q183:W183), 1)</f>
      </c>
      <c r="AA183" s="12"/>
      <c r="AB183" s="12"/>
      <c r="AC183" s="39"/>
      <c r="AD183" s="12"/>
      <c r="AE183" s="32">
        <f>if(J183&lt;4,"X","")</f>
      </c>
      <c r="AF183" s="32">
        <f>if(countblank(N183:P183)&lt;=1,"X","")</f>
      </c>
      <c r="AG183" s="32">
        <f>$H183</f>
      </c>
      <c r="AH183" s="32">
        <f>if($R183 &gt; 0, "X", "")</f>
      </c>
      <c r="AI183" s="32">
        <f>if(and(sum(Q183:W183) = 3, ISBLANK($X183)), "X", "")</f>
      </c>
      <c r="AJ183" s="32">
        <f>if(or($K183="ground", $K183="wild"), "X", "")</f>
      </c>
      <c r="AK183" s="32">
        <f>$G183</f>
      </c>
      <c r="AL183" s="32">
        <f>if($S183 &gt; 0, "X", "")</f>
      </c>
      <c r="AM183" s="32">
        <f>if(and($Q183 &gt; 0, isblank($W183), isblank($R183), isblank($T183), isblank($S183), isblank($U183)), "X", "")</f>
      </c>
      <c r="AN183" s="32">
        <f>if(and(not(isblank($N183)), isblank($O183), isblank($P183)), "X", "")</f>
      </c>
      <c r="AO183" s="32">
        <f>if(M183&gt;65,"X","")</f>
      </c>
      <c r="AP183" s="32">
        <f>if(or($K183="cavity", $K183="wild"), "X", "")</f>
      </c>
      <c r="AQ183" s="32">
        <f>if($W183 &gt; 0, "X", "")</f>
      </c>
      <c r="AR183" s="32">
        <f>if(M183&lt;=30,"X","")</f>
      </c>
      <c r="AS183" s="32">
        <f>if(or($K183="platform", $K183="wild"), "X", "")</f>
      </c>
      <c r="AT183" s="32">
        <f>if(and(not(isblank($O183)), isblank($P183), isblank($N183)), "X", "")</f>
      </c>
      <c r="AU183" s="32">
        <f>if($U183 &gt; 0, "X", "")</f>
      </c>
      <c r="AV183" s="32">
        <f>if($T183 &gt; 0, "X", "")</f>
      </c>
      <c r="AW183" s="32">
        <f>if(and(not(isblank($P183)), isblank($N183), isblank($O183)), "X", "")</f>
      </c>
      <c r="AX183" s="32">
        <f>if(or($K183="bowl", $K183="wild"), "X", "")</f>
      </c>
    </row>
    <row x14ac:dyDescent="0.25" r="184" customHeight="1" ht="18.75">
      <c r="A184" s="25" t="s">
        <v>931</v>
      </c>
      <c r="B184" s="25" t="s">
        <v>932</v>
      </c>
      <c r="C184" s="12" t="s">
        <v>685</v>
      </c>
      <c r="D184" s="12"/>
      <c r="E184" s="25"/>
      <c r="F184" s="25"/>
      <c r="G184" s="12"/>
      <c r="H184" s="12"/>
      <c r="I184" s="12"/>
      <c r="J184" s="14">
        <v>7</v>
      </c>
      <c r="K184" s="12" t="s">
        <v>195</v>
      </c>
      <c r="L184" s="14">
        <v>3</v>
      </c>
      <c r="M184" s="14">
        <v>18</v>
      </c>
      <c r="N184" s="12" t="s">
        <v>15</v>
      </c>
      <c r="O184" s="12"/>
      <c r="P184" s="12"/>
      <c r="Q184" s="14">
        <v>2</v>
      </c>
      <c r="R184" s="14"/>
      <c r="S184" s="14"/>
      <c r="T184" s="14"/>
      <c r="U184" s="14"/>
      <c r="V184" s="14"/>
      <c r="W184" s="14"/>
      <c r="X184" s="26"/>
      <c r="Y184" s="12"/>
      <c r="Z184" s="33">
        <f>if(ISBLANK($X184), sum(Q184:W184), 1)</f>
      </c>
      <c r="AA184" s="12"/>
      <c r="AB184" s="12"/>
      <c r="AC184" s="39"/>
      <c r="AD184" s="12"/>
      <c r="AE184" s="32">
        <f>if(J184&lt;4,"X","")</f>
      </c>
      <c r="AF184" s="32">
        <f>if(countblank(N184:P184)&lt;=1,"X","")</f>
      </c>
      <c r="AG184" s="32">
        <f>$H184</f>
      </c>
      <c r="AH184" s="32">
        <f>if($R184 &gt; 0, "X", "")</f>
      </c>
      <c r="AI184" s="32">
        <f>if(and(sum(Q184:W184) = 3, ISBLANK($X184)), "X", "")</f>
      </c>
      <c r="AJ184" s="32">
        <f>if(or($K184="ground", $K184="wild"), "X", "")</f>
      </c>
      <c r="AK184" s="32">
        <f>$G184</f>
      </c>
      <c r="AL184" s="32">
        <f>if($S184 &gt; 0, "X", "")</f>
      </c>
      <c r="AM184" s="32">
        <f>if(and($Q184 &gt; 0, isblank($W184), isblank($R184), isblank($T184), isblank($S184), isblank($U184)), "X", "")</f>
      </c>
      <c r="AN184" s="32">
        <f>if(and(not(isblank($N184)), isblank($O184), isblank($P184)), "X", "")</f>
      </c>
      <c r="AO184" s="32">
        <f>if(M184&gt;65,"X","")</f>
      </c>
      <c r="AP184" s="32">
        <f>if(or($K184="cavity", $K184="wild"), "X", "")</f>
      </c>
      <c r="AQ184" s="32">
        <f>if($W184 &gt; 0, "X", "")</f>
      </c>
      <c r="AR184" s="32">
        <f>if(M184&lt;=30,"X","")</f>
      </c>
      <c r="AS184" s="32">
        <f>if(or($K184="platform", $K184="wild"), "X", "")</f>
      </c>
      <c r="AT184" s="32">
        <f>if(and(not(isblank($O184)), isblank($P184), isblank($N184)), "X", "")</f>
      </c>
      <c r="AU184" s="32">
        <f>if($U184 &gt; 0, "X", "")</f>
      </c>
      <c r="AV184" s="32">
        <f>if($T184 &gt; 0, "X", "")</f>
      </c>
      <c r="AW184" s="32">
        <f>if(and(not(isblank($P184)), isblank($N184), isblank($O184)), "X", "")</f>
      </c>
      <c r="AX184" s="32">
        <f>if(or($K184="bowl", $K184="wild"), "X", "")</f>
      </c>
    </row>
    <row x14ac:dyDescent="0.25" r="185" customHeight="1" ht="18.75">
      <c r="A185" s="25" t="s">
        <v>933</v>
      </c>
      <c r="B185" s="25" t="s">
        <v>934</v>
      </c>
      <c r="C185" s="12" t="s">
        <v>685</v>
      </c>
      <c r="D185" s="12" t="s">
        <v>186</v>
      </c>
      <c r="E185" s="25" t="s">
        <v>137</v>
      </c>
      <c r="F185" s="25" t="s">
        <v>935</v>
      </c>
      <c r="G185" s="12"/>
      <c r="H185" s="12" t="s">
        <v>15</v>
      </c>
      <c r="I185" s="12"/>
      <c r="J185" s="14">
        <v>5</v>
      </c>
      <c r="K185" s="12" t="s">
        <v>162</v>
      </c>
      <c r="L185" s="14">
        <v>4</v>
      </c>
      <c r="M185" s="14">
        <v>30</v>
      </c>
      <c r="N185" s="12"/>
      <c r="O185" s="12" t="s">
        <v>15</v>
      </c>
      <c r="P185" s="12"/>
      <c r="Q185" s="14">
        <v>1</v>
      </c>
      <c r="R185" s="14">
        <v>1</v>
      </c>
      <c r="S185" s="14"/>
      <c r="T185" s="14"/>
      <c r="U185" s="14"/>
      <c r="V185" s="14"/>
      <c r="W185" s="14"/>
      <c r="X185" s="26"/>
      <c r="Y185" s="12"/>
      <c r="Z185" s="33">
        <f>if(ISBLANK($X185), sum(Q185:W185), 1)</f>
      </c>
      <c r="AA185" s="12"/>
      <c r="AB185" s="12"/>
      <c r="AC185" s="39"/>
      <c r="AD185" s="12"/>
      <c r="AE185" s="32">
        <f>if(J185&lt;4,"X","")</f>
      </c>
      <c r="AF185" s="32">
        <f>if(countblank(N185:P185)&lt;=1,"X","")</f>
      </c>
      <c r="AG185" s="32">
        <f>$H185</f>
      </c>
      <c r="AH185" s="32">
        <f>if($R185 &gt; 0, "X", "")</f>
      </c>
      <c r="AI185" s="32">
        <f>if(and(sum(Q185:W185) = 3, ISBLANK($X185)), "X", "")</f>
      </c>
      <c r="AJ185" s="32">
        <f>if(or($K185="ground", $K185="wild"), "X", "")</f>
      </c>
      <c r="AK185" s="32">
        <f>$G185</f>
      </c>
      <c r="AL185" s="32">
        <f>if($S185 &gt; 0, "X", "")</f>
      </c>
      <c r="AM185" s="32">
        <f>if(and($Q185 &gt; 0, isblank($W185), isblank($R185), isblank($T185), isblank($S185), isblank($U185)), "X", "")</f>
      </c>
      <c r="AN185" s="32">
        <f>if(and(not(isblank($N185)), isblank($O185), isblank($P185)), "X", "")</f>
      </c>
      <c r="AO185" s="32">
        <f>if(M185&gt;65,"X","")</f>
      </c>
      <c r="AP185" s="32">
        <f>if(or($K185="cavity", $K185="wild"), "X", "")</f>
      </c>
      <c r="AQ185" s="32">
        <f>if($W185 &gt; 0, "X", "")</f>
      </c>
      <c r="AR185" s="32">
        <f>if(M185&lt;=30,"X","")</f>
      </c>
      <c r="AS185" s="32">
        <f>if(or($K185="platform", $K185="wild"), "X", "")</f>
      </c>
      <c r="AT185" s="32">
        <f>if(and(not(isblank($O185)), isblank($P185), isblank($N185)), "X", "")</f>
      </c>
      <c r="AU185" s="32">
        <f>if($U185 &gt; 0, "X", "")</f>
      </c>
      <c r="AV185" s="32">
        <f>if($T185 &gt; 0, "X", "")</f>
      </c>
      <c r="AW185" s="32">
        <f>if(and(not(isblank($P185)), isblank($N185), isblank($O185)), "X", "")</f>
      </c>
      <c r="AX185" s="32">
        <f>if(or($K185="bowl", $K185="wild"), "X", "")</f>
      </c>
    </row>
    <row x14ac:dyDescent="0.25" r="186" customHeight="1" ht="18.75">
      <c r="A186" s="24" t="s">
        <v>276</v>
      </c>
      <c r="B186" s="1" t="s">
        <v>277</v>
      </c>
      <c r="C186" s="12" t="s">
        <v>116</v>
      </c>
      <c r="D186" s="12" t="s">
        <v>186</v>
      </c>
      <c r="E186" s="25" t="s">
        <v>178</v>
      </c>
      <c r="F186" s="25" t="s">
        <v>278</v>
      </c>
      <c r="G186" s="12"/>
      <c r="H186" s="12"/>
      <c r="I186" s="12"/>
      <c r="J186" s="14">
        <v>2</v>
      </c>
      <c r="K186" s="12"/>
      <c r="L186" s="14">
        <v>0</v>
      </c>
      <c r="M186" s="14">
        <v>29</v>
      </c>
      <c r="N186" s="12" t="s">
        <v>15</v>
      </c>
      <c r="O186" s="12" t="s">
        <v>15</v>
      </c>
      <c r="P186" s="12" t="s">
        <v>15</v>
      </c>
      <c r="Q186" s="14">
        <v>1</v>
      </c>
      <c r="R186" s="14"/>
      <c r="S186" s="14"/>
      <c r="T186" s="14"/>
      <c r="U186" s="14"/>
      <c r="V186" s="14"/>
      <c r="W186" s="14"/>
      <c r="X186" s="26"/>
      <c r="Y186" s="12"/>
      <c r="Z186" s="33"/>
      <c r="AA186" s="12"/>
      <c r="AB186" s="12"/>
      <c r="AC186" s="39"/>
      <c r="AD186" s="12" t="s">
        <v>15</v>
      </c>
      <c r="AE186" s="32">
        <f>if(J186&lt;4,"X","")</f>
      </c>
      <c r="AF186" s="32">
        <f>if(countblank(N186:P186)&lt;=1,"X","")</f>
      </c>
      <c r="AG186" s="32">
        <f>$H186</f>
      </c>
      <c r="AH186" s="32">
        <f>if($R186 &gt; 0, "X", "")</f>
      </c>
      <c r="AI186" s="32">
        <f>if(and(sum(Q186:W186) = 3, ISBLANK($X186)), "X", "")</f>
      </c>
      <c r="AJ186" s="32">
        <f>if(or($K186="ground", $K186="wild"), "X", "")</f>
      </c>
      <c r="AK186" s="32">
        <f>$G186</f>
      </c>
      <c r="AL186" s="32">
        <f>if($S186 &gt; 0, "X", "")</f>
      </c>
      <c r="AM186" s="32">
        <f>if(and($Q186 &gt; 0, isblank($W186), isblank($R186), isblank($T186), isblank($S186), isblank($U186)), "X", "")</f>
      </c>
      <c r="AN186" s="32">
        <f>if(and(not(isblank($N186)), isblank($O186), isblank($P186)), "X", "")</f>
      </c>
      <c r="AO186" s="32">
        <f>if(M186&gt;65,"X","")</f>
      </c>
      <c r="AP186" s="32">
        <f>if(or($K186="cavity", $K186="wild"), "X", "")</f>
      </c>
      <c r="AQ186" s="32">
        <f>if($W186 &gt; 0, "X", "")</f>
      </c>
      <c r="AR186" s="32">
        <f>if(M186&lt;=30,"X","")</f>
      </c>
      <c r="AS186" s="32">
        <f>if(or($K186="platform", $K186="wild"), "X", "")</f>
      </c>
      <c r="AT186" s="32">
        <f>if(and(not(isblank($O186)), isblank($P186), isblank($N186)), "X", "")</f>
      </c>
      <c r="AU186" s="32">
        <f>if($U186 &gt; 0, "X", "")</f>
      </c>
      <c r="AV186" s="32">
        <f>if($T186 &gt; 0, "X", "")</f>
      </c>
      <c r="AW186" s="32">
        <f>if(and(not(isblank($P186)), isblank($N186), isblank($O186)), "X", "")</f>
      </c>
      <c r="AX186" s="32">
        <f>if(or($K186="bowl", $K186="wild"), "X", "")</f>
      </c>
    </row>
    <row x14ac:dyDescent="0.25" r="187" customHeight="1" ht="18.75">
      <c r="A187" s="24" t="s">
        <v>279</v>
      </c>
      <c r="B187" s="1" t="s">
        <v>280</v>
      </c>
      <c r="C187" s="12" t="s">
        <v>116</v>
      </c>
      <c r="D187" s="12" t="s">
        <v>173</v>
      </c>
      <c r="E187" s="25" t="s">
        <v>182</v>
      </c>
      <c r="F187" s="25" t="s">
        <v>281</v>
      </c>
      <c r="G187" s="12"/>
      <c r="H187" s="12"/>
      <c r="I187" s="12"/>
      <c r="J187" s="14">
        <v>2</v>
      </c>
      <c r="K187" s="12" t="s">
        <v>162</v>
      </c>
      <c r="L187" s="14">
        <v>2</v>
      </c>
      <c r="M187" s="14">
        <v>12</v>
      </c>
      <c r="N187" s="12"/>
      <c r="O187" s="12" t="s">
        <v>15</v>
      </c>
      <c r="P187" s="12"/>
      <c r="Q187" s="14">
        <v>1</v>
      </c>
      <c r="R187" s="14">
        <v>1</v>
      </c>
      <c r="S187" s="14"/>
      <c r="T187" s="14"/>
      <c r="U187" s="14"/>
      <c r="V187" s="14"/>
      <c r="W187" s="14"/>
      <c r="X187" s="26"/>
      <c r="Y187" s="12"/>
      <c r="Z187" s="33"/>
      <c r="AA187" s="12"/>
      <c r="AB187" s="12"/>
      <c r="AC187" s="39"/>
      <c r="AD187" s="12"/>
      <c r="AE187" s="32">
        <f>if(J187&lt;4,"X","")</f>
      </c>
      <c r="AF187" s="32">
        <f>if(countblank(N187:P187)&lt;=1,"X","")</f>
      </c>
      <c r="AG187" s="32">
        <f>$H187</f>
      </c>
      <c r="AH187" s="32">
        <f>if($R187 &gt; 0, "X", "")</f>
      </c>
      <c r="AI187" s="32">
        <f>if(and(sum(Q187:W187) = 3, ISBLANK($X187)), "X", "")</f>
      </c>
      <c r="AJ187" s="32">
        <f>if(or($K187="ground", $K187="wild"), "X", "")</f>
      </c>
      <c r="AK187" s="32">
        <f>$G187</f>
      </c>
      <c r="AL187" s="32">
        <f>if($S187 &gt; 0, "X", "")</f>
      </c>
      <c r="AM187" s="32">
        <f>if(and($Q187 &gt; 0, isblank($W187), isblank($R187), isblank($T187), isblank($S187), isblank($U187)), "X", "")</f>
      </c>
      <c r="AN187" s="32">
        <f>if(and(not(isblank($N187)), isblank($O187), isblank($P187)), "X", "")</f>
      </c>
      <c r="AO187" s="32">
        <f>if(M187&gt;65,"X","")</f>
      </c>
      <c r="AP187" s="32">
        <f>if(or($K187="cavity", $K187="wild"), "X", "")</f>
      </c>
      <c r="AQ187" s="32">
        <f>if($W187 &gt; 0, "X", "")</f>
      </c>
      <c r="AR187" s="32">
        <f>if(M187&lt;=30,"X","")</f>
      </c>
      <c r="AS187" s="32">
        <f>if(or($K187="platform", $K187="wild"), "X", "")</f>
      </c>
      <c r="AT187" s="32">
        <f>if(and(not(isblank($O187)), isblank($P187), isblank($N187)), "X", "")</f>
      </c>
      <c r="AU187" s="32">
        <f>if($U187 &gt; 0, "X", "")</f>
      </c>
      <c r="AV187" s="32">
        <f>if($T187 &gt; 0, "X", "")</f>
      </c>
      <c r="AW187" s="32">
        <f>if(and(not(isblank($P187)), isblank($N187), isblank($O187)), "X", "")</f>
      </c>
      <c r="AX187" s="32">
        <f>if(or($K187="bowl", $K187="wild"), "X", "")</f>
      </c>
    </row>
    <row x14ac:dyDescent="0.25" r="188" customHeight="1" ht="18.75">
      <c r="A188" s="25" t="s">
        <v>936</v>
      </c>
      <c r="B188" s="25" t="s">
        <v>937</v>
      </c>
      <c r="C188" s="12" t="s">
        <v>685</v>
      </c>
      <c r="D188" s="12" t="s">
        <v>173</v>
      </c>
      <c r="E188" s="25" t="s">
        <v>137</v>
      </c>
      <c r="F188" s="25" t="s">
        <v>696</v>
      </c>
      <c r="G188" s="12"/>
      <c r="H188" s="12" t="s">
        <v>15</v>
      </c>
      <c r="I188" s="12"/>
      <c r="J188" s="14">
        <v>3</v>
      </c>
      <c r="K188" s="12" t="s">
        <v>195</v>
      </c>
      <c r="L188" s="14">
        <v>6</v>
      </c>
      <c r="M188" s="14">
        <v>25</v>
      </c>
      <c r="N188" s="12" t="s">
        <v>15</v>
      </c>
      <c r="O188" s="12" t="s">
        <v>15</v>
      </c>
      <c r="P188" s="12" t="s">
        <v>15</v>
      </c>
      <c r="Q188" s="14"/>
      <c r="R188" s="14">
        <v>1</v>
      </c>
      <c r="S188" s="14"/>
      <c r="T188" s="14">
        <v>1</v>
      </c>
      <c r="U188" s="14"/>
      <c r="V188" s="14"/>
      <c r="W188" s="14"/>
      <c r="X188" s="26"/>
      <c r="Y188" s="12"/>
      <c r="Z188" s="33">
        <f>if(ISBLANK($X188), sum(Q188:W188), 1)</f>
      </c>
      <c r="AA188" s="12"/>
      <c r="AB188" s="12"/>
      <c r="AC188" s="39"/>
      <c r="AD188" s="12"/>
      <c r="AE188" s="32">
        <f>if(J188&lt;4,"X","")</f>
      </c>
      <c r="AF188" s="32">
        <f>if(countblank(N188:P188)&lt;=1,"X","")</f>
      </c>
      <c r="AG188" s="32">
        <f>$H188</f>
      </c>
      <c r="AH188" s="32">
        <f>if($R188 &gt; 0, "X", "")</f>
      </c>
      <c r="AI188" s="32">
        <f>if(and(sum(Q188:W188) = 3, ISBLANK($X188)), "X", "")</f>
      </c>
      <c r="AJ188" s="32">
        <f>if(or($K188="ground", $K188="wild"), "X", "")</f>
      </c>
      <c r="AK188" s="32">
        <f>$G188</f>
      </c>
      <c r="AL188" s="32">
        <f>if($S188 &gt; 0, "X", "")</f>
      </c>
      <c r="AM188" s="32">
        <f>if(and($Q188 &gt; 0, isblank($W188), isblank($R188), isblank($T188), isblank($S188), isblank($U188)), "X", "")</f>
      </c>
      <c r="AN188" s="32">
        <f>if(and(not(isblank($N188)), isblank($O188), isblank($P188)), "X", "")</f>
      </c>
      <c r="AO188" s="32">
        <f>if(M188&gt;65,"X","")</f>
      </c>
      <c r="AP188" s="32">
        <f>if(or($K188="cavity", $K188="wild"), "X", "")</f>
      </c>
      <c r="AQ188" s="32">
        <f>if($W188 &gt; 0, "X", "")</f>
      </c>
      <c r="AR188" s="32">
        <f>if(M188&lt;=30,"X","")</f>
      </c>
      <c r="AS188" s="32">
        <f>if(or($K188="platform", $K188="wild"), "X", "")</f>
      </c>
      <c r="AT188" s="32">
        <f>if(and(not(isblank($O188)), isblank($P188), isblank($N188)), "X", "")</f>
      </c>
      <c r="AU188" s="32">
        <f>if($U188 &gt; 0, "X", "")</f>
      </c>
      <c r="AV188" s="32">
        <f>if($T188 &gt; 0, "X", "")</f>
      </c>
      <c r="AW188" s="32">
        <f>if(and(not(isblank($P188)), isblank($N188), isblank($O188)), "X", "")</f>
      </c>
      <c r="AX188" s="32">
        <f>if(or($K188="bowl", $K188="wild"), "X", "")</f>
      </c>
    </row>
    <row x14ac:dyDescent="0.25" r="189" customHeight="1" ht="18.75">
      <c r="A189" s="24" t="s">
        <v>611</v>
      </c>
      <c r="B189" s="24" t="s">
        <v>612</v>
      </c>
      <c r="C189" s="12" t="s">
        <v>93</v>
      </c>
      <c r="D189" s="12" t="s">
        <v>466</v>
      </c>
      <c r="E189" s="25" t="s">
        <v>137</v>
      </c>
      <c r="F189" s="25" t="s">
        <v>613</v>
      </c>
      <c r="G189" s="12"/>
      <c r="H189" s="12" t="s">
        <v>15</v>
      </c>
      <c r="I189" s="12"/>
      <c r="J189" s="14">
        <v>6</v>
      </c>
      <c r="K189" s="12" t="s">
        <v>188</v>
      </c>
      <c r="L189" s="14">
        <v>5</v>
      </c>
      <c r="M189" s="14">
        <v>22</v>
      </c>
      <c r="N189" s="12"/>
      <c r="O189" s="12" t="s">
        <v>15</v>
      </c>
      <c r="P189" s="12"/>
      <c r="Q189" s="14"/>
      <c r="R189" s="14">
        <v>1</v>
      </c>
      <c r="S189" s="14"/>
      <c r="T189" s="14">
        <v>1</v>
      </c>
      <c r="U189" s="14"/>
      <c r="V189" s="14"/>
      <c r="W189" s="14"/>
      <c r="X189" s="26"/>
      <c r="Y189" s="12"/>
      <c r="Z189" s="33">
        <f>if(ISBLANK($X189), sum(Q189:W189), 1)</f>
      </c>
      <c r="AA189" s="12"/>
      <c r="AB189" s="12"/>
      <c r="AC189" s="39"/>
      <c r="AD189" s="12"/>
      <c r="AE189" s="32">
        <f>if(J189&lt;4,"X","")</f>
      </c>
      <c r="AF189" s="32">
        <f>if(countblank(N189:P189)&lt;=1,"X","")</f>
      </c>
      <c r="AG189" s="32">
        <f>$H189</f>
      </c>
      <c r="AH189" s="32">
        <f>if($R189 &gt; 0, "X", "")</f>
      </c>
      <c r="AI189" s="32">
        <f>if(and(sum(Q189:W189) = 3, ISBLANK($X189)), "X", "")</f>
      </c>
      <c r="AJ189" s="32">
        <f>if(or($K189="ground", $K189="wild"), "X", "")</f>
      </c>
      <c r="AK189" s="32">
        <f>$G189</f>
      </c>
      <c r="AL189" s="32">
        <f>if($S189 &gt; 0, "X", "")</f>
      </c>
      <c r="AM189" s="32">
        <f>if(and($Q189 &gt; 0, isblank($W189), isblank($R189), isblank($T189), isblank($S189), isblank($U189)), "X", "")</f>
      </c>
      <c r="AN189" s="32">
        <f>if(and(not(isblank($N189)), isblank($O189), isblank($P189)), "X", "")</f>
      </c>
      <c r="AO189" s="32">
        <f>if(M189&gt;65,"X","")</f>
      </c>
      <c r="AP189" s="32">
        <f>if(or($K189="cavity", $K189="wild"), "X", "")</f>
      </c>
      <c r="AQ189" s="32">
        <f>if($W189 &gt; 0, "X", "")</f>
      </c>
      <c r="AR189" s="32">
        <f>if(M189&lt;=30,"X","")</f>
      </c>
      <c r="AS189" s="32">
        <f>if(or($K189="platform", $K189="wild"), "X", "")</f>
      </c>
      <c r="AT189" s="32">
        <f>if(and(not(isblank($O189)), isblank($P189), isblank($N189)), "X", "")</f>
      </c>
      <c r="AU189" s="32">
        <f>if($U189 &gt; 0, "X", "")</f>
      </c>
      <c r="AV189" s="32">
        <f>if($T189 &gt; 0, "X", "")</f>
      </c>
      <c r="AW189" s="32">
        <f>if(and(not(isblank($P189)), isblank($N189), isblank($O189)), "X", "")</f>
      </c>
      <c r="AX189" s="32">
        <f>if(or($K189="bowl", $K189="wild"), "X", "")</f>
      </c>
    </row>
    <row x14ac:dyDescent="0.25" r="190" customHeight="1" ht="18.75">
      <c r="A190" s="25" t="s">
        <v>938</v>
      </c>
      <c r="B190" s="25" t="s">
        <v>939</v>
      </c>
      <c r="C190" s="12" t="s">
        <v>685</v>
      </c>
      <c r="D190" s="12" t="s">
        <v>160</v>
      </c>
      <c r="E190" s="25" t="s">
        <v>198</v>
      </c>
      <c r="F190" s="25" t="s">
        <v>940</v>
      </c>
      <c r="G190" s="12"/>
      <c r="H190" s="12"/>
      <c r="I190" s="12"/>
      <c r="J190" s="14">
        <v>1</v>
      </c>
      <c r="K190" s="12" t="s">
        <v>188</v>
      </c>
      <c r="L190" s="14">
        <v>5</v>
      </c>
      <c r="M190" s="14">
        <v>15</v>
      </c>
      <c r="N190" s="12" t="s">
        <v>15</v>
      </c>
      <c r="O190" s="12" t="s">
        <v>15</v>
      </c>
      <c r="P190" s="12"/>
      <c r="Q190" s="14">
        <v>1</v>
      </c>
      <c r="R190" s="14"/>
      <c r="S190" s="14"/>
      <c r="T190" s="14"/>
      <c r="U190" s="14"/>
      <c r="V190" s="14"/>
      <c r="W190" s="14"/>
      <c r="X190" s="26"/>
      <c r="Y190" s="12"/>
      <c r="Z190" s="33">
        <f>if(ISBLANK($X190), sum(Q190:W190), 1)</f>
      </c>
      <c r="AA190" s="12"/>
      <c r="AB190" s="12"/>
      <c r="AC190" s="39"/>
      <c r="AD190" s="12"/>
      <c r="AE190" s="32">
        <f>if(J190&lt;4,"X","")</f>
      </c>
      <c r="AF190" s="32">
        <f>if(countblank(N190:P190)&lt;=1,"X","")</f>
      </c>
      <c r="AG190" s="32">
        <f>$H190</f>
      </c>
      <c r="AH190" s="32">
        <f>if($R190 &gt; 0, "X", "")</f>
      </c>
      <c r="AI190" s="32">
        <f>if(and(sum(Q190:W190) = 3, ISBLANK($X190)), "X", "")</f>
      </c>
      <c r="AJ190" s="32">
        <f>if(or($K190="ground", $K190="wild"), "X", "")</f>
      </c>
      <c r="AK190" s="32">
        <f>$G190</f>
      </c>
      <c r="AL190" s="32">
        <f>if($S190 &gt; 0, "X", "")</f>
      </c>
      <c r="AM190" s="32">
        <f>if(and($Q190 &gt; 0, isblank($W190), isblank($R190), isblank($T190), isblank($S190), isblank($U190)), "X", "")</f>
      </c>
      <c r="AN190" s="32">
        <f>if(and(not(isblank($N190)), isblank($O190), isblank($P190)), "X", "")</f>
      </c>
      <c r="AO190" s="32">
        <f>if(M190&gt;65,"X","")</f>
      </c>
      <c r="AP190" s="32">
        <f>if(or($K190="cavity", $K190="wild"), "X", "")</f>
      </c>
      <c r="AQ190" s="32">
        <f>if($W190 &gt; 0, "X", "")</f>
      </c>
      <c r="AR190" s="32">
        <f>if(M190&lt;=30,"X","")</f>
      </c>
      <c r="AS190" s="32">
        <f>if(or($K190="platform", $K190="wild"), "X", "")</f>
      </c>
      <c r="AT190" s="32">
        <f>if(and(not(isblank($O190)), isblank($P190), isblank($N190)), "X", "")</f>
      </c>
      <c r="AU190" s="32">
        <f>if($U190 &gt; 0, "X", "")</f>
      </c>
      <c r="AV190" s="32">
        <f>if($T190 &gt; 0, "X", "")</f>
      </c>
      <c r="AW190" s="32">
        <f>if(and(not(isblank($P190)), isblank($N190), isblank($O190)), "X", "")</f>
      </c>
      <c r="AX190" s="32">
        <f>if(or($K190="bowl", $K190="wild"), "X", "")</f>
      </c>
    </row>
    <row x14ac:dyDescent="0.25" r="191" customHeight="1" ht="18.75">
      <c r="A191" s="25" t="s">
        <v>941</v>
      </c>
      <c r="B191" s="25" t="s">
        <v>942</v>
      </c>
      <c r="C191" s="12" t="s">
        <v>685</v>
      </c>
      <c r="D191" s="12" t="s">
        <v>160</v>
      </c>
      <c r="E191" s="25" t="s">
        <v>174</v>
      </c>
      <c r="F191" s="25" t="s">
        <v>943</v>
      </c>
      <c r="G191" s="12"/>
      <c r="H191" s="12"/>
      <c r="I191" s="12"/>
      <c r="J191" s="14">
        <v>2</v>
      </c>
      <c r="K191" s="12" t="s">
        <v>166</v>
      </c>
      <c r="L191" s="14">
        <v>4</v>
      </c>
      <c r="M191" s="14">
        <v>28</v>
      </c>
      <c r="N191" s="12"/>
      <c r="O191" s="12" t="s">
        <v>15</v>
      </c>
      <c r="P191" s="12"/>
      <c r="Q191" s="14"/>
      <c r="R191" s="14">
        <v>2</v>
      </c>
      <c r="S191" s="14"/>
      <c r="T191" s="14"/>
      <c r="U191" s="14"/>
      <c r="V191" s="14"/>
      <c r="W191" s="14"/>
      <c r="X191" s="26"/>
      <c r="Y191" s="12"/>
      <c r="Z191" s="33">
        <f>if(ISBLANK($X191), sum(Q191:W191), 1)</f>
      </c>
      <c r="AA191" s="12"/>
      <c r="AB191" s="12" t="s">
        <v>15</v>
      </c>
      <c r="AC191" s="39"/>
      <c r="AD191" s="12"/>
      <c r="AE191" s="32">
        <f>if(J191&lt;4,"X","")</f>
      </c>
      <c r="AF191" s="32">
        <f>if(countblank(N191:P191)&lt;=1,"X","")</f>
      </c>
      <c r="AG191" s="32">
        <f>$H191</f>
      </c>
      <c r="AH191" s="32">
        <f>if($R191 &gt; 0, "X", "")</f>
      </c>
      <c r="AI191" s="32">
        <f>if(and(sum(Q191:W191) = 3, ISBLANK($X191)), "X", "")</f>
      </c>
      <c r="AJ191" s="32">
        <f>if(or($K191="ground", $K191="wild"), "X", "")</f>
      </c>
      <c r="AK191" s="32">
        <f>$G191</f>
      </c>
      <c r="AL191" s="32">
        <f>if($S191 &gt; 0, "X", "")</f>
      </c>
      <c r="AM191" s="32">
        <f>if(and($Q191 &gt; 0, isblank($W191), isblank($R191), isblank($T191), isblank($S191), isblank($U191)), "X", "")</f>
      </c>
      <c r="AN191" s="32">
        <f>if(and(not(isblank($N191)), isblank($O191), isblank($P191)), "X", "")</f>
      </c>
      <c r="AO191" s="32">
        <f>if(M191&gt;65,"X","")</f>
      </c>
      <c r="AP191" s="32">
        <f>if(or($K191="cavity", $K191="wild"), "X", "")</f>
      </c>
      <c r="AQ191" s="32">
        <f>if($W191 &gt; 0, "X", "")</f>
      </c>
      <c r="AR191" s="32">
        <f>if(M191&lt;=30,"X","")</f>
      </c>
      <c r="AS191" s="32">
        <f>if(or($K191="platform", $K191="wild"), "X", "")</f>
      </c>
      <c r="AT191" s="32">
        <f>if(and(not(isblank($O191)), isblank($P191), isblank($N191)), "X", "")</f>
      </c>
      <c r="AU191" s="32">
        <f>if($U191 &gt; 0, "X", "")</f>
      </c>
      <c r="AV191" s="32">
        <f>if($T191 &gt; 0, "X", "")</f>
      </c>
      <c r="AW191" s="32">
        <f>if(and(not(isblank($P191)), isblank($N191), isblank($O191)), "X", "")</f>
      </c>
      <c r="AX191" s="32">
        <f>if(or($K191="bowl", $K191="wild"), "X", "")</f>
      </c>
    </row>
    <row x14ac:dyDescent="0.25" r="192" customHeight="1" ht="18.75">
      <c r="A192" s="25" t="s">
        <v>944</v>
      </c>
      <c r="B192" s="25" t="s">
        <v>945</v>
      </c>
      <c r="C192" s="12" t="s">
        <v>685</v>
      </c>
      <c r="D192" s="12" t="s">
        <v>173</v>
      </c>
      <c r="E192" s="25" t="s">
        <v>727</v>
      </c>
      <c r="F192" s="25" t="s">
        <v>946</v>
      </c>
      <c r="G192" s="12"/>
      <c r="H192" s="12"/>
      <c r="I192" s="12"/>
      <c r="J192" s="14">
        <v>5</v>
      </c>
      <c r="K192" s="12" t="s">
        <v>195</v>
      </c>
      <c r="L192" s="14">
        <v>3</v>
      </c>
      <c r="M192" s="14">
        <v>20</v>
      </c>
      <c r="N192" s="12" t="s">
        <v>15</v>
      </c>
      <c r="O192" s="12" t="s">
        <v>15</v>
      </c>
      <c r="P192" s="12"/>
      <c r="Q192" s="14">
        <v>1</v>
      </c>
      <c r="R192" s="14">
        <v>1</v>
      </c>
      <c r="S192" s="14"/>
      <c r="T192" s="14">
        <v>1</v>
      </c>
      <c r="U192" s="14"/>
      <c r="V192" s="14"/>
      <c r="W192" s="14"/>
      <c r="X192" s="26"/>
      <c r="Y192" s="12"/>
      <c r="Z192" s="33">
        <f>if(ISBLANK($X192), sum(Q192:W192), 1)</f>
      </c>
      <c r="AA192" s="12"/>
      <c r="AB192" s="12"/>
      <c r="AC192" s="39"/>
      <c r="AD192" s="12" t="s">
        <v>15</v>
      </c>
      <c r="AE192" s="32">
        <f>if(J192&lt;4,"X","")</f>
      </c>
      <c r="AF192" s="32">
        <f>if(countblank(N192:P192)&lt;=1,"X","")</f>
      </c>
      <c r="AG192" s="32">
        <f>$H192</f>
      </c>
      <c r="AH192" s="32">
        <f>if($R192 &gt; 0, "X", "")</f>
      </c>
      <c r="AI192" s="32">
        <f>if(and(sum(Q192:W192) = 3, ISBLANK($X192)), "X", "")</f>
      </c>
      <c r="AJ192" s="32">
        <f>if(or($K192="ground", $K192="wild"), "X", "")</f>
      </c>
      <c r="AK192" s="32">
        <f>$G192</f>
      </c>
      <c r="AL192" s="32">
        <f>if($S192 &gt; 0, "X", "")</f>
      </c>
      <c r="AM192" s="32">
        <f>if(and($Q192 &gt; 0, isblank($W192), isblank($R192), isblank($T192), isblank($S192), isblank($U192)), "X", "")</f>
      </c>
      <c r="AN192" s="32">
        <f>if(and(not(isblank($N192)), isblank($O192), isblank($P192)), "X", "")</f>
      </c>
      <c r="AO192" s="32">
        <f>if(M192&gt;65,"X","")</f>
      </c>
      <c r="AP192" s="32">
        <f>if(or($K192="cavity", $K192="wild"), "X", "")</f>
      </c>
      <c r="AQ192" s="32">
        <f>if($W192 &gt; 0, "X", "")</f>
      </c>
      <c r="AR192" s="32">
        <f>if(M192&lt;=30,"X","")</f>
      </c>
      <c r="AS192" s="32">
        <f>if(or($K192="platform", $K192="wild"), "X", "")</f>
      </c>
      <c r="AT192" s="32">
        <f>if(and(not(isblank($O192)), isblank($P192), isblank($N192)), "X", "")</f>
      </c>
      <c r="AU192" s="32">
        <f>if($U192 &gt; 0, "X", "")</f>
      </c>
      <c r="AV192" s="32">
        <f>if($T192 &gt; 0, "X", "")</f>
      </c>
      <c r="AW192" s="32">
        <f>if(and(not(isblank($P192)), isblank($N192), isblank($O192)), "X", "")</f>
      </c>
      <c r="AX192" s="32">
        <f>if(or($K192="bowl", $K192="wild"), "X", "")</f>
      </c>
    </row>
    <row x14ac:dyDescent="0.25" r="193" customHeight="1" ht="18.75">
      <c r="A193" s="25" t="s">
        <v>947</v>
      </c>
      <c r="B193" s="25" t="s">
        <v>948</v>
      </c>
      <c r="C193" s="12" t="s">
        <v>685</v>
      </c>
      <c r="D193" s="12" t="s">
        <v>173</v>
      </c>
      <c r="E193" s="25" t="s">
        <v>686</v>
      </c>
      <c r="F193" s="25" t="s">
        <v>828</v>
      </c>
      <c r="G193" s="12"/>
      <c r="H193" s="12"/>
      <c r="I193" s="12"/>
      <c r="J193" s="14">
        <v>4</v>
      </c>
      <c r="K193" s="12" t="s">
        <v>188</v>
      </c>
      <c r="L193" s="14">
        <v>3</v>
      </c>
      <c r="M193" s="14">
        <v>23</v>
      </c>
      <c r="N193" s="12" t="s">
        <v>15</v>
      </c>
      <c r="O193" s="12"/>
      <c r="P193" s="12"/>
      <c r="Q193" s="14">
        <v>1</v>
      </c>
      <c r="R193" s="14">
        <v>1</v>
      </c>
      <c r="S193" s="14"/>
      <c r="T193" s="14"/>
      <c r="U193" s="14"/>
      <c r="V193" s="14"/>
      <c r="W193" s="14"/>
      <c r="X193" s="26"/>
      <c r="Y193" s="12"/>
      <c r="Z193" s="33">
        <f>if(ISBLANK($X193), sum(Q193:W193), 1)</f>
      </c>
      <c r="AA193" s="12"/>
      <c r="AB193" s="12"/>
      <c r="AC193" s="39"/>
      <c r="AD193" s="12"/>
      <c r="AE193" s="32">
        <f>if(J193&lt;4,"X","")</f>
      </c>
      <c r="AF193" s="32">
        <f>if(countblank(N193:P193)&lt;=1,"X","")</f>
      </c>
      <c r="AG193" s="32">
        <f>$H193</f>
      </c>
      <c r="AH193" s="32">
        <f>if($R193 &gt; 0, "X", "")</f>
      </c>
      <c r="AI193" s="32">
        <f>if(and(sum(Q193:W193) = 3, ISBLANK($X193)), "X", "")</f>
      </c>
      <c r="AJ193" s="32">
        <f>if(or($K193="ground", $K193="wild"), "X", "")</f>
      </c>
      <c r="AK193" s="32">
        <f>$G193</f>
      </c>
      <c r="AL193" s="32">
        <f>if($S193 &gt; 0, "X", "")</f>
      </c>
      <c r="AM193" s="32">
        <f>if(and($Q193 &gt; 0, isblank($W193), isblank($R193), isblank($T193), isblank($S193), isblank($U193)), "X", "")</f>
      </c>
      <c r="AN193" s="32">
        <f>if(and(not(isblank($N193)), isblank($O193), isblank($P193)), "X", "")</f>
      </c>
      <c r="AO193" s="32">
        <f>if(M193&gt;65,"X","")</f>
      </c>
      <c r="AP193" s="32">
        <f>if(or($K193="cavity", $K193="wild"), "X", "")</f>
      </c>
      <c r="AQ193" s="32">
        <f>if($W193 &gt; 0, "X", "")</f>
      </c>
      <c r="AR193" s="32">
        <f>if(M193&lt;=30,"X","")</f>
      </c>
      <c r="AS193" s="32">
        <f>if(or($K193="platform", $K193="wild"), "X", "")</f>
      </c>
      <c r="AT193" s="32">
        <f>if(and(not(isblank($O193)), isblank($P193), isblank($N193)), "X", "")</f>
      </c>
      <c r="AU193" s="32">
        <f>if($U193 &gt; 0, "X", "")</f>
      </c>
      <c r="AV193" s="32">
        <f>if($T193 &gt; 0, "X", "")</f>
      </c>
      <c r="AW193" s="32">
        <f>if(and(not(isblank($P193)), isblank($N193), isblank($O193)), "X", "")</f>
      </c>
      <c r="AX193" s="32">
        <f>if(or($K193="bowl", $K193="wild"), "X", "")</f>
      </c>
    </row>
    <row x14ac:dyDescent="0.25" r="194" customHeight="1" ht="18.75">
      <c r="A194" s="24" t="s">
        <v>1124</v>
      </c>
      <c r="B194" s="1" t="s">
        <v>283</v>
      </c>
      <c r="C194" s="12" t="s">
        <v>116</v>
      </c>
      <c r="D194" s="12" t="s">
        <v>169</v>
      </c>
      <c r="E194" s="25" t="s">
        <v>198</v>
      </c>
      <c r="F194" s="25" t="s">
        <v>284</v>
      </c>
      <c r="G194" s="12"/>
      <c r="H194" s="12"/>
      <c r="I194" s="12" t="s">
        <v>15</v>
      </c>
      <c r="J194" s="14">
        <v>4</v>
      </c>
      <c r="K194" s="12" t="s">
        <v>162</v>
      </c>
      <c r="L194" s="14">
        <v>2</v>
      </c>
      <c r="M194" s="14" t="s">
        <v>247</v>
      </c>
      <c r="N194" s="12" t="s">
        <v>15</v>
      </c>
      <c r="O194" s="12"/>
      <c r="P194" s="12"/>
      <c r="Q194" s="14"/>
      <c r="R194" s="14">
        <v>1</v>
      </c>
      <c r="S194" s="14"/>
      <c r="T194" s="14">
        <v>1</v>
      </c>
      <c r="U194" s="14"/>
      <c r="V194" s="14"/>
      <c r="W194" s="14"/>
      <c r="X194" s="26"/>
      <c r="Y194" s="12"/>
      <c r="Z194" s="33"/>
      <c r="AA194" s="12"/>
      <c r="AB194" s="12"/>
      <c r="AC194" s="39"/>
      <c r="AD194" s="12"/>
      <c r="AE194" s="32">
        <f>if(J194&lt;4,"X","")</f>
      </c>
      <c r="AF194" s="32">
        <f>if(countblank(N194:P194)&lt;=1,"X","")</f>
      </c>
      <c r="AG194" s="32">
        <f>$H194</f>
      </c>
      <c r="AH194" s="32">
        <f>if($R194 &gt; 0, "X", "")</f>
      </c>
      <c r="AI194" s="32">
        <f>if(and(sum(Q194:W194) = 3, ISBLANK($X194)), "X", "")</f>
      </c>
      <c r="AJ194" s="32">
        <f>if(or($K194="ground", $K194="wild"), "X", "")</f>
      </c>
      <c r="AK194" s="32">
        <f>$G194</f>
      </c>
      <c r="AL194" s="32">
        <f>if($S194 &gt; 0, "X", "")</f>
      </c>
      <c r="AM194" s="32">
        <f>if(and($Q194 &gt; 0, isblank($W194), isblank($R194), isblank($T194), isblank($S194), isblank($U194)), "X", "")</f>
      </c>
      <c r="AN194" s="32">
        <f>if(and(not(isblank($N194)), isblank($O194), isblank($P194)), "X", "")</f>
      </c>
      <c r="AO194" s="32">
        <f>if(M194&gt;65,"X","")</f>
      </c>
      <c r="AP194" s="32">
        <f>if(or($K194="cavity", $K194="wild"), "X", "")</f>
      </c>
      <c r="AQ194" s="32">
        <f>if($W194 &gt; 0, "X", "")</f>
      </c>
      <c r="AR194" s="32">
        <f>if(M194&lt;=30,"X","")</f>
      </c>
      <c r="AS194" s="32">
        <f>if(or($K194="platform", $K194="wild"), "X", "")</f>
      </c>
      <c r="AT194" s="32">
        <f>if(and(not(isblank($O194)), isblank($P194), isblank($N194)), "X", "")</f>
      </c>
      <c r="AU194" s="32">
        <f>if($U194 &gt; 0, "X", "")</f>
      </c>
      <c r="AV194" s="32">
        <f>if($T194 &gt; 0, "X", "")</f>
      </c>
      <c r="AW194" s="32">
        <f>if(and(not(isblank($P194)), isblank($N194), isblank($O194)), "X", "")</f>
      </c>
      <c r="AX194" s="32">
        <f>if(or($K194="bowl", $K194="wild"), "X", "")</f>
      </c>
    </row>
    <row x14ac:dyDescent="0.25" r="195" customHeight="1" ht="18.75">
      <c r="A195" s="24" t="s">
        <v>285</v>
      </c>
      <c r="B195" s="1" t="s">
        <v>286</v>
      </c>
      <c r="C195" s="12" t="s">
        <v>116</v>
      </c>
      <c r="D195" s="12" t="s">
        <v>160</v>
      </c>
      <c r="E195" s="25"/>
      <c r="F195" s="25" t="s">
        <v>287</v>
      </c>
      <c r="G195" s="12"/>
      <c r="H195" s="12"/>
      <c r="I195" s="12" t="s">
        <v>15</v>
      </c>
      <c r="J195" s="14">
        <v>5</v>
      </c>
      <c r="K195" s="12" t="s">
        <v>162</v>
      </c>
      <c r="L195" s="14">
        <v>2</v>
      </c>
      <c r="M195" s="14">
        <v>90</v>
      </c>
      <c r="N195" s="12" t="s">
        <v>15</v>
      </c>
      <c r="O195" s="12" t="s">
        <v>15</v>
      </c>
      <c r="P195" s="12"/>
      <c r="Q195" s="14"/>
      <c r="R195" s="14"/>
      <c r="S195" s="14"/>
      <c r="T195" s="14">
        <v>1</v>
      </c>
      <c r="U195" s="14"/>
      <c r="V195" s="14">
        <v>1</v>
      </c>
      <c r="W195" s="14"/>
      <c r="X195" s="26"/>
      <c r="Y195" s="12"/>
      <c r="Z195" s="33"/>
      <c r="AA195" s="12"/>
      <c r="AB195" s="12"/>
      <c r="AC195" s="39"/>
      <c r="AD195" s="12"/>
      <c r="AE195" s="32">
        <f>if(J195&lt;4,"X","")</f>
      </c>
      <c r="AF195" s="32">
        <f>if(countblank(N195:P195)&lt;=1,"X","")</f>
      </c>
      <c r="AG195" s="32">
        <f>$H195</f>
      </c>
      <c r="AH195" s="32">
        <f>if($R195 &gt; 0, "X", "")</f>
      </c>
      <c r="AI195" s="32">
        <f>if(and(sum(Q195:W195) = 3, ISBLANK($X195)), "X", "")</f>
      </c>
      <c r="AJ195" s="32">
        <f>if(or($K195="ground", $K195="wild"), "X", "")</f>
      </c>
      <c r="AK195" s="32">
        <f>$G195</f>
      </c>
      <c r="AL195" s="32">
        <f>if($S195 &gt; 0, "X", "")</f>
      </c>
      <c r="AM195" s="32">
        <f>if(and($Q195 &gt; 0, isblank($W195), isblank($R195), isblank($T195), isblank($S195), isblank($U195)), "X", "")</f>
      </c>
      <c r="AN195" s="32">
        <f>if(and(not(isblank($N195)), isblank($O195), isblank($P195)), "X", "")</f>
      </c>
      <c r="AO195" s="32">
        <f>if(M195&gt;65,"X","")</f>
      </c>
      <c r="AP195" s="32">
        <f>if(or($K195="cavity", $K195="wild"), "X", "")</f>
      </c>
      <c r="AQ195" s="32">
        <f>if($W195 &gt; 0, "X", "")</f>
      </c>
      <c r="AR195" s="32">
        <f>if(M195&lt;=30,"X","")</f>
      </c>
      <c r="AS195" s="32">
        <f>if(or($K195="platform", $K195="wild"), "X", "")</f>
      </c>
      <c r="AT195" s="32">
        <f>if(and(not(isblank($O195)), isblank($P195), isblank($N195)), "X", "")</f>
      </c>
      <c r="AU195" s="32">
        <f>if($U195 &gt; 0, "X", "")</f>
      </c>
      <c r="AV195" s="32">
        <f>if($T195 &gt; 0, "X", "")</f>
      </c>
      <c r="AW195" s="32">
        <f>if(and(not(isblank($P195)), isblank($N195), isblank($O195)), "X", "")</f>
      </c>
      <c r="AX195" s="32">
        <f>if(or($K195="bowl", $K195="wild"), "X", "")</f>
      </c>
    </row>
    <row x14ac:dyDescent="0.25" r="196" customHeight="1" ht="18.75">
      <c r="A196" s="24" t="s">
        <v>288</v>
      </c>
      <c r="B196" s="1" t="s">
        <v>289</v>
      </c>
      <c r="C196" s="12" t="s">
        <v>116</v>
      </c>
      <c r="D196" s="12" t="s">
        <v>173</v>
      </c>
      <c r="E196" s="25" t="s">
        <v>182</v>
      </c>
      <c r="F196" s="25" t="s">
        <v>290</v>
      </c>
      <c r="G196" s="12"/>
      <c r="H196" s="12"/>
      <c r="I196" s="12"/>
      <c r="J196" s="14">
        <v>6</v>
      </c>
      <c r="K196" s="12" t="s">
        <v>162</v>
      </c>
      <c r="L196" s="14">
        <v>2</v>
      </c>
      <c r="M196" s="14">
        <v>135</v>
      </c>
      <c r="N196" s="12"/>
      <c r="O196" s="12"/>
      <c r="P196" s="12" t="s">
        <v>15</v>
      </c>
      <c r="Q196" s="14"/>
      <c r="R196" s="14"/>
      <c r="S196" s="14">
        <v>1</v>
      </c>
      <c r="T196" s="14"/>
      <c r="U196" s="14"/>
      <c r="V196" s="14"/>
      <c r="W196" s="14">
        <v>1</v>
      </c>
      <c r="X196" s="26"/>
      <c r="Y196" s="12"/>
      <c r="Z196" s="33"/>
      <c r="AA196" s="12"/>
      <c r="AB196" s="12"/>
      <c r="AC196" s="39"/>
      <c r="AD196" s="12"/>
      <c r="AE196" s="32">
        <f>if(J196&lt;4,"X","")</f>
      </c>
      <c r="AF196" s="32">
        <f>if(countblank(N196:P196)&lt;=1,"X","")</f>
      </c>
      <c r="AG196" s="32">
        <f>$H196</f>
      </c>
      <c r="AH196" s="32">
        <f>if($R196 &gt; 0, "X", "")</f>
      </c>
      <c r="AI196" s="32">
        <f>if(and(sum(Q196:W196) = 3, ISBLANK($X196)), "X", "")</f>
      </c>
      <c r="AJ196" s="32">
        <f>if(or($K196="ground", $K196="wild"), "X", "")</f>
      </c>
      <c r="AK196" s="32">
        <f>$G196</f>
      </c>
      <c r="AL196" s="32">
        <f>if($S196 &gt; 0, "X", "")</f>
      </c>
      <c r="AM196" s="32">
        <f>if(and($Q196 &gt; 0, isblank($W196), isblank($R196), isblank($T196), isblank($S196), isblank($U196)), "X", "")</f>
      </c>
      <c r="AN196" s="32">
        <f>if(and(not(isblank($N196)), isblank($O196), isblank($P196)), "X", "")</f>
      </c>
      <c r="AO196" s="32">
        <f>if(M196&gt;65,"X","")</f>
      </c>
      <c r="AP196" s="32">
        <f>if(or($K196="cavity", $K196="wild"), "X", "")</f>
      </c>
      <c r="AQ196" s="32">
        <f>if($W196 &gt; 0, "X", "")</f>
      </c>
      <c r="AR196" s="32">
        <f>if(M196&lt;=30,"X","")</f>
      </c>
      <c r="AS196" s="32">
        <f>if(or($K196="platform", $K196="wild"), "X", "")</f>
      </c>
      <c r="AT196" s="32">
        <f>if(and(not(isblank($O196)), isblank($P196), isblank($N196)), "X", "")</f>
      </c>
      <c r="AU196" s="32">
        <f>if($U196 &gt; 0, "X", "")</f>
      </c>
      <c r="AV196" s="32">
        <f>if($T196 &gt; 0, "X", "")</f>
      </c>
      <c r="AW196" s="32">
        <f>if(and(not(isblank($P196)), isblank($N196), isblank($O196)), "X", "")</f>
      </c>
      <c r="AX196" s="32">
        <f>if(or($K196="bowl", $K196="wild"), "X", "")</f>
      </c>
    </row>
    <row x14ac:dyDescent="0.25" r="197" customHeight="1" ht="18.75">
      <c r="A197" s="1" t="s">
        <v>291</v>
      </c>
      <c r="B197" s="1" t="s">
        <v>292</v>
      </c>
      <c r="C197" s="12" t="s">
        <v>116</v>
      </c>
      <c r="D197" s="12" t="s">
        <v>173</v>
      </c>
      <c r="E197" s="25" t="s">
        <v>198</v>
      </c>
      <c r="F197" s="25" t="s">
        <v>293</v>
      </c>
      <c r="G197" s="12"/>
      <c r="H197" s="12"/>
      <c r="I197" s="12"/>
      <c r="J197" s="14">
        <v>3</v>
      </c>
      <c r="K197" s="12" t="s">
        <v>166</v>
      </c>
      <c r="L197" s="14">
        <v>2</v>
      </c>
      <c r="M197" s="14">
        <v>75</v>
      </c>
      <c r="N197" s="12" t="s">
        <v>15</v>
      </c>
      <c r="O197" s="12"/>
      <c r="P197" s="12"/>
      <c r="Q197" s="14"/>
      <c r="R197" s="14"/>
      <c r="S197" s="14"/>
      <c r="T197" s="14">
        <v>1</v>
      </c>
      <c r="U197" s="14"/>
      <c r="V197" s="14">
        <v>1</v>
      </c>
      <c r="W197" s="14"/>
      <c r="X197" s="26"/>
      <c r="Y197" s="12"/>
      <c r="Z197" s="33"/>
      <c r="AA197" s="12"/>
      <c r="AB197" s="12"/>
      <c r="AC197" s="39"/>
      <c r="AD197" s="12"/>
      <c r="AE197" s="32">
        <f>if(J197&lt;4,"X","")</f>
      </c>
      <c r="AF197" s="32">
        <f>if(countblank(N197:P197)&lt;=1,"X","")</f>
      </c>
      <c r="AG197" s="32">
        <f>$H197</f>
      </c>
      <c r="AH197" s="32">
        <f>if($R197 &gt; 0, "X", "")</f>
      </c>
      <c r="AI197" s="32">
        <f>if(and(sum(Q197:W197) = 3, ISBLANK($X197)), "X", "")</f>
      </c>
      <c r="AJ197" s="32">
        <f>if(or($K197="ground", $K197="wild"), "X", "")</f>
      </c>
      <c r="AK197" s="32">
        <f>$G197</f>
      </c>
      <c r="AL197" s="32">
        <f>if($S197 &gt; 0, "X", "")</f>
      </c>
      <c r="AM197" s="32">
        <f>if(and($Q197 &gt; 0, isblank($W197), isblank($R197), isblank($T197), isblank($S197), isblank($U197)), "X", "")</f>
      </c>
      <c r="AN197" s="32">
        <f>if(and(not(isblank($N197)), isblank($O197), isblank($P197)), "X", "")</f>
      </c>
      <c r="AO197" s="32">
        <f>if(M197&gt;65,"X","")</f>
      </c>
      <c r="AP197" s="32">
        <f>if(or($K197="cavity", $K197="wild"), "X", "")</f>
      </c>
      <c r="AQ197" s="32">
        <f>if($W197 &gt; 0, "X", "")</f>
      </c>
      <c r="AR197" s="32">
        <f>if(M197&lt;=30,"X","")</f>
      </c>
      <c r="AS197" s="32">
        <f>if(or($K197="platform", $K197="wild"), "X", "")</f>
      </c>
      <c r="AT197" s="32">
        <f>if(and(not(isblank($O197)), isblank($P197), isblank($N197)), "X", "")</f>
      </c>
      <c r="AU197" s="32">
        <f>if($U197 &gt; 0, "X", "")</f>
      </c>
      <c r="AV197" s="32">
        <f>if($T197 &gt; 0, "X", "")</f>
      </c>
      <c r="AW197" s="32">
        <f>if(and(not(isblank($P197)), isblank($N197), isblank($O197)), "X", "")</f>
      </c>
      <c r="AX197" s="32">
        <f>if(or($K197="bowl", $K197="wild"), "X", "")</f>
      </c>
    </row>
    <row x14ac:dyDescent="0.25" r="198" customHeight="1" ht="18.75">
      <c r="A198" s="25" t="s">
        <v>949</v>
      </c>
      <c r="B198" s="25" t="s">
        <v>950</v>
      </c>
      <c r="C198" s="12" t="s">
        <v>685</v>
      </c>
      <c r="D198" s="12" t="s">
        <v>173</v>
      </c>
      <c r="E198" s="25" t="s">
        <v>178</v>
      </c>
      <c r="F198" s="25" t="s">
        <v>898</v>
      </c>
      <c r="G198" s="12"/>
      <c r="H198" s="12"/>
      <c r="I198" s="12"/>
      <c r="J198" s="14">
        <v>1</v>
      </c>
      <c r="K198" s="12" t="s">
        <v>162</v>
      </c>
      <c r="L198" s="14">
        <v>3</v>
      </c>
      <c r="M198" s="14">
        <v>46</v>
      </c>
      <c r="N198" s="12"/>
      <c r="O198" s="12" t="s">
        <v>15</v>
      </c>
      <c r="P198" s="12" t="s">
        <v>15</v>
      </c>
      <c r="Q198" s="14">
        <v>1</v>
      </c>
      <c r="R198" s="14">
        <v>1</v>
      </c>
      <c r="S198" s="14"/>
      <c r="T198" s="14"/>
      <c r="U198" s="14"/>
      <c r="V198" s="14"/>
      <c r="W198" s="14"/>
      <c r="X198" s="26" t="s">
        <v>15</v>
      </c>
      <c r="Y198" s="12"/>
      <c r="Z198" s="33">
        <f>if(ISBLANK($X198), sum(Q198:W198), 1)</f>
      </c>
      <c r="AA198" s="12"/>
      <c r="AB198" s="12"/>
      <c r="AC198" s="39"/>
      <c r="AD198" s="12"/>
      <c r="AE198" s="32">
        <f>if(J198&lt;4,"X","")</f>
      </c>
      <c r="AF198" s="32">
        <f>if(countblank(N198:P198)&lt;=1,"X","")</f>
      </c>
      <c r="AG198" s="32">
        <f>$H198</f>
      </c>
      <c r="AH198" s="32">
        <f>if($R198 &gt; 0, "X", "")</f>
      </c>
      <c r="AI198" s="32">
        <f>if(and(sum(Q198:W198) = 3, ISBLANK($X198)), "X", "")</f>
      </c>
      <c r="AJ198" s="32">
        <f>if(or($K198="ground", $K198="wild"), "X", "")</f>
      </c>
      <c r="AK198" s="32">
        <f>$G198</f>
      </c>
      <c r="AL198" s="32">
        <f>if($S198 &gt; 0, "X", "")</f>
      </c>
      <c r="AM198" s="32">
        <f>if(and($Q198 &gt; 0, isblank($W198), isblank($R198), isblank($T198), isblank($S198), isblank($U198)), "X", "")</f>
      </c>
      <c r="AN198" s="32">
        <f>if(and(not(isblank($N198)), isblank($O198), isblank($P198)), "X", "")</f>
      </c>
      <c r="AO198" s="32">
        <f>if(M198&gt;65,"X","")</f>
      </c>
      <c r="AP198" s="32">
        <f>if(or($K198="cavity", $K198="wild"), "X", "")</f>
      </c>
      <c r="AQ198" s="32">
        <f>if($W198 &gt; 0, "X", "")</f>
      </c>
      <c r="AR198" s="32">
        <f>if(M198&lt;=30,"X","")</f>
      </c>
      <c r="AS198" s="32">
        <f>if(or($K198="platform", $K198="wild"), "X", "")</f>
      </c>
      <c r="AT198" s="32">
        <f>if(and(not(isblank($O198)), isblank($P198), isblank($N198)), "X", "")</f>
      </c>
      <c r="AU198" s="32">
        <f>if($U198 &gt; 0, "X", "")</f>
      </c>
      <c r="AV198" s="32">
        <f>if($T198 &gt; 0, "X", "")</f>
      </c>
      <c r="AW198" s="32">
        <f>if(and(not(isblank($P198)), isblank($N198), isblank($O198)), "X", "")</f>
      </c>
      <c r="AX198" s="32">
        <f>if(or($K198="bowl", $K198="wild"), "X", "")</f>
      </c>
    </row>
    <row x14ac:dyDescent="0.25" r="199" customHeight="1" ht="18.75">
      <c r="A199" s="25" t="s">
        <v>951</v>
      </c>
      <c r="B199" s="25" t="s">
        <v>952</v>
      </c>
      <c r="C199" s="12" t="s">
        <v>685</v>
      </c>
      <c r="D199" s="12" t="s">
        <v>160</v>
      </c>
      <c r="E199" s="25" t="s">
        <v>198</v>
      </c>
      <c r="F199" s="25" t="s">
        <v>734</v>
      </c>
      <c r="G199" s="12"/>
      <c r="H199" s="12"/>
      <c r="I199" s="12" t="s">
        <v>15</v>
      </c>
      <c r="J199" s="14">
        <v>4</v>
      </c>
      <c r="K199" s="12" t="s">
        <v>166</v>
      </c>
      <c r="L199" s="14">
        <v>6</v>
      </c>
      <c r="M199" s="14">
        <v>51</v>
      </c>
      <c r="N199" s="12"/>
      <c r="O199" s="12"/>
      <c r="P199" s="12" t="s">
        <v>15</v>
      </c>
      <c r="Q199" s="14">
        <v>1</v>
      </c>
      <c r="R199" s="14"/>
      <c r="S199" s="14">
        <v>1</v>
      </c>
      <c r="T199" s="14"/>
      <c r="U199" s="14"/>
      <c r="V199" s="14"/>
      <c r="W199" s="14">
        <v>1</v>
      </c>
      <c r="X199" s="26"/>
      <c r="Y199" s="12"/>
      <c r="Z199" s="33">
        <f>if(ISBLANK($X199), sum(Q199:W199), 1)</f>
      </c>
      <c r="AA199" s="12"/>
      <c r="AB199" s="12"/>
      <c r="AC199" s="39"/>
      <c r="AD199" s="12"/>
      <c r="AE199" s="32">
        <f>if(J199&lt;4,"X","")</f>
      </c>
      <c r="AF199" s="32">
        <f>if(countblank(N199:P199)&lt;=1,"X","")</f>
      </c>
      <c r="AG199" s="32">
        <f>$H199</f>
      </c>
      <c r="AH199" s="32">
        <f>if($R199 &gt; 0, "X", "")</f>
      </c>
      <c r="AI199" s="32">
        <f>if(and(sum(Q199:W199) = 3, ISBLANK($X199)), "X", "")</f>
      </c>
      <c r="AJ199" s="32">
        <f>if(or($K199="ground", $K199="wild"), "X", "")</f>
      </c>
      <c r="AK199" s="32">
        <f>$G199</f>
      </c>
      <c r="AL199" s="32">
        <f>if($S199 &gt; 0, "X", "")</f>
      </c>
      <c r="AM199" s="32">
        <f>if(and($Q199 &gt; 0, isblank($W199), isblank($R199), isblank($T199), isblank($S199), isblank($U199)), "X", "")</f>
      </c>
      <c r="AN199" s="32">
        <f>if(and(not(isblank($N199)), isblank($O199), isblank($P199)), "X", "")</f>
      </c>
      <c r="AO199" s="32">
        <f>if(M199&gt;65,"X","")</f>
      </c>
      <c r="AP199" s="32">
        <f>if(or($K199="cavity", $K199="wild"), "X", "")</f>
      </c>
      <c r="AQ199" s="32">
        <f>if($W199 &gt; 0, "X", "")</f>
      </c>
      <c r="AR199" s="32">
        <f>if(M199&lt;=30,"X","")</f>
      </c>
      <c r="AS199" s="32">
        <f>if(or($K199="platform", $K199="wild"), "X", "")</f>
      </c>
      <c r="AT199" s="32">
        <f>if(and(not(isblank($O199)), isblank($P199), isblank($N199)), "X", "")</f>
      </c>
      <c r="AU199" s="32">
        <f>if($U199 &gt; 0, "X", "")</f>
      </c>
      <c r="AV199" s="32">
        <f>if($T199 &gt; 0, "X", "")</f>
      </c>
      <c r="AW199" s="32">
        <f>if(and(not(isblank($P199)), isblank($N199), isblank($O199)), "X", "")</f>
      </c>
      <c r="AX199" s="32">
        <f>if(or($K199="bowl", $K199="wild"), "X", "")</f>
      </c>
    </row>
    <row x14ac:dyDescent="0.25" r="200" customHeight="1" ht="18.75">
      <c r="A200" s="24" t="s">
        <v>294</v>
      </c>
      <c r="B200" s="1" t="s">
        <v>295</v>
      </c>
      <c r="C200" s="12" t="s">
        <v>116</v>
      </c>
      <c r="D200" s="12" t="s">
        <v>173</v>
      </c>
      <c r="E200" s="25" t="s">
        <v>137</v>
      </c>
      <c r="F200" s="25" t="s">
        <v>296</v>
      </c>
      <c r="G200" s="12"/>
      <c r="H200" s="12"/>
      <c r="I200" s="12"/>
      <c r="J200" s="14">
        <v>4</v>
      </c>
      <c r="K200" s="12" t="s">
        <v>195</v>
      </c>
      <c r="L200" s="14">
        <v>3</v>
      </c>
      <c r="M200" s="14">
        <v>22</v>
      </c>
      <c r="N200" s="12" t="s">
        <v>15</v>
      </c>
      <c r="O200" s="12"/>
      <c r="P200" s="12"/>
      <c r="Q200" s="14">
        <v>1</v>
      </c>
      <c r="R200" s="14"/>
      <c r="S200" s="14"/>
      <c r="T200" s="14">
        <v>1</v>
      </c>
      <c r="U200" s="14"/>
      <c r="V200" s="14">
        <v>1</v>
      </c>
      <c r="W200" s="14"/>
      <c r="X200" s="26"/>
      <c r="Y200" s="12"/>
      <c r="Z200" s="33"/>
      <c r="AA200" s="12"/>
      <c r="AB200" s="12"/>
      <c r="AC200" s="39"/>
      <c r="AD200" s="12"/>
      <c r="AE200" s="32">
        <f>if(J200&lt;4,"X","")</f>
      </c>
      <c r="AF200" s="32">
        <f>if(countblank(N200:P200)&lt;=1,"X","")</f>
      </c>
      <c r="AG200" s="32">
        <f>$H200</f>
      </c>
      <c r="AH200" s="32">
        <f>if($R200 &gt; 0, "X", "")</f>
      </c>
      <c r="AI200" s="32">
        <f>if(and(sum(Q200:W200) = 3, ISBLANK($X200)), "X", "")</f>
      </c>
      <c r="AJ200" s="32">
        <f>if(or($K200="ground", $K200="wild"), "X", "")</f>
      </c>
      <c r="AK200" s="32">
        <f>$G200</f>
      </c>
      <c r="AL200" s="32">
        <f>if($S200 &gt; 0, "X", "")</f>
      </c>
      <c r="AM200" s="32">
        <f>if(and($Q200 &gt; 0, isblank($W200), isblank($R200), isblank($T200), isblank($S200), isblank($U200)), "X", "")</f>
      </c>
      <c r="AN200" s="32">
        <f>if(and(not(isblank($N200)), isblank($O200), isblank($P200)), "X", "")</f>
      </c>
      <c r="AO200" s="32">
        <f>if(M200&gt;65,"X","")</f>
      </c>
      <c r="AP200" s="32">
        <f>if(or($K200="cavity", $K200="wild"), "X", "")</f>
      </c>
      <c r="AQ200" s="32">
        <f>if($W200 &gt; 0, "X", "")</f>
      </c>
      <c r="AR200" s="32">
        <f>if(M200&lt;=30,"X","")</f>
      </c>
      <c r="AS200" s="32">
        <f>if(or($K200="platform", $K200="wild"), "X", "")</f>
      </c>
      <c r="AT200" s="32">
        <f>if(and(not(isblank($O200)), isblank($P200), isblank($N200)), "X", "")</f>
      </c>
      <c r="AU200" s="32">
        <f>if($U200 &gt; 0, "X", "")</f>
      </c>
      <c r="AV200" s="32">
        <f>if($T200 &gt; 0, "X", "")</f>
      </c>
      <c r="AW200" s="32">
        <f>if(and(not(isblank($P200)), isblank($N200), isblank($O200)), "X", "")</f>
      </c>
      <c r="AX200" s="32">
        <f>if(or($K200="bowl", $K200="wild"), "X", "")</f>
      </c>
    </row>
    <row x14ac:dyDescent="0.25" r="201" customHeight="1" ht="18.75">
      <c r="A201" s="24" t="s">
        <v>297</v>
      </c>
      <c r="B201" s="1" t="s">
        <v>298</v>
      </c>
      <c r="C201" s="12" t="s">
        <v>116</v>
      </c>
      <c r="D201" s="12" t="s">
        <v>173</v>
      </c>
      <c r="E201" s="25" t="s">
        <v>198</v>
      </c>
      <c r="F201" s="25" t="s">
        <v>299</v>
      </c>
      <c r="G201" s="12" t="s">
        <v>15</v>
      </c>
      <c r="H201" s="12"/>
      <c r="I201" s="12"/>
      <c r="J201" s="14">
        <v>1</v>
      </c>
      <c r="K201" s="12" t="s">
        <v>188</v>
      </c>
      <c r="L201" s="14">
        <v>3</v>
      </c>
      <c r="M201" s="14">
        <v>60</v>
      </c>
      <c r="N201" s="12" t="s">
        <v>15</v>
      </c>
      <c r="O201" s="12" t="s">
        <v>15</v>
      </c>
      <c r="P201" s="12" t="s">
        <v>15</v>
      </c>
      <c r="Q201" s="14">
        <v>1</v>
      </c>
      <c r="R201" s="14"/>
      <c r="S201" s="14">
        <v>1</v>
      </c>
      <c r="T201" s="14"/>
      <c r="U201" s="14">
        <v>1</v>
      </c>
      <c r="V201" s="14"/>
      <c r="W201" s="14"/>
      <c r="X201" s="26" t="s">
        <v>15</v>
      </c>
      <c r="Y201" s="12"/>
      <c r="Z201" s="33"/>
      <c r="AA201" s="12"/>
      <c r="AB201" s="12"/>
      <c r="AC201" s="39"/>
      <c r="AD201" s="12"/>
      <c r="AE201" s="32">
        <f>if(J201&lt;4,"X","")</f>
      </c>
      <c r="AF201" s="32">
        <f>if(countblank(N201:P201)&lt;=1,"X","")</f>
      </c>
      <c r="AG201" s="32">
        <f>$H201</f>
      </c>
      <c r="AH201" s="32">
        <f>if($R201 &gt; 0, "X", "")</f>
      </c>
      <c r="AI201" s="32">
        <f>if(and(sum(Q201:W201) = 3, ISBLANK($X201)), "X", "")</f>
      </c>
      <c r="AJ201" s="32">
        <f>if(or($K201="ground", $K201="wild"), "X", "")</f>
      </c>
      <c r="AK201" s="32">
        <f>$G201</f>
      </c>
      <c r="AL201" s="32">
        <f>if($S201 &gt; 0, "X", "")</f>
      </c>
      <c r="AM201" s="32">
        <f>if(and($Q201 &gt; 0, isblank($W201), isblank($R201), isblank($T201), isblank($S201), isblank($U201)), "X", "")</f>
      </c>
      <c r="AN201" s="32">
        <f>if(and(not(isblank($N201)), isblank($O201), isblank($P201)), "X", "")</f>
      </c>
      <c r="AO201" s="32">
        <f>if(M201&gt;65,"X","")</f>
      </c>
      <c r="AP201" s="32">
        <f>if(or($K201="cavity", $K201="wild"), "X", "")</f>
      </c>
      <c r="AQ201" s="32">
        <f>if($W201 &gt; 0, "X", "")</f>
      </c>
      <c r="AR201" s="32">
        <f>if(M201&lt;=30,"X","")</f>
      </c>
      <c r="AS201" s="32">
        <f>if(or($K201="platform", $K201="wild"), "X", "")</f>
      </c>
      <c r="AT201" s="32">
        <f>if(and(not(isblank($O201)), isblank($P201), isblank($N201)), "X", "")</f>
      </c>
      <c r="AU201" s="32">
        <f>if($U201 &gt; 0, "X", "")</f>
      </c>
      <c r="AV201" s="32">
        <f>if($T201 &gt; 0, "X", "")</f>
      </c>
      <c r="AW201" s="32">
        <f>if(and(not(isblank($P201)), isblank($N201), isblank($O201)), "X", "")</f>
      </c>
      <c r="AX201" s="32">
        <f>if(or($K201="bowl", $K201="wild"), "X", "")</f>
      </c>
    </row>
    <row x14ac:dyDescent="0.25" r="202" customHeight="1" ht="18.75">
      <c r="A202" s="25" t="s">
        <v>953</v>
      </c>
      <c r="B202" s="25" t="s">
        <v>954</v>
      </c>
      <c r="C202" s="12" t="s">
        <v>685</v>
      </c>
      <c r="D202" s="12" t="s">
        <v>173</v>
      </c>
      <c r="E202" s="25" t="s">
        <v>174</v>
      </c>
      <c r="F202" s="25" t="s">
        <v>955</v>
      </c>
      <c r="G202" s="12"/>
      <c r="H202" s="12"/>
      <c r="I202" s="12"/>
      <c r="J202" s="14">
        <v>4</v>
      </c>
      <c r="K202" s="12" t="s">
        <v>195</v>
      </c>
      <c r="L202" s="14">
        <v>4</v>
      </c>
      <c r="M202" s="14">
        <v>23</v>
      </c>
      <c r="N202" s="12"/>
      <c r="O202" s="12" t="s">
        <v>15</v>
      </c>
      <c r="P202" s="12"/>
      <c r="Q202" s="14">
        <v>1</v>
      </c>
      <c r="R202" s="14">
        <v>1</v>
      </c>
      <c r="S202" s="14"/>
      <c r="T202" s="14">
        <v>1</v>
      </c>
      <c r="U202" s="14"/>
      <c r="V202" s="14"/>
      <c r="W202" s="14"/>
      <c r="X202" s="26"/>
      <c r="Y202" s="12"/>
      <c r="Z202" s="33">
        <f>if(ISBLANK($X202), sum(Q202:W202), 1)</f>
      </c>
      <c r="AA202" s="12"/>
      <c r="AB202" s="12"/>
      <c r="AC202" s="39"/>
      <c r="AD202" s="12" t="s">
        <v>15</v>
      </c>
      <c r="AE202" s="32">
        <f>if(J202&lt;4,"X","")</f>
      </c>
      <c r="AF202" s="32">
        <f>if(countblank(N202:P202)&lt;=1,"X","")</f>
      </c>
      <c r="AG202" s="32">
        <f>$H202</f>
      </c>
      <c r="AH202" s="32">
        <f>if($R202 &gt; 0, "X", "")</f>
      </c>
      <c r="AI202" s="32">
        <f>if(and(sum(Q202:W202) = 3, ISBLANK($X202)), "X", "")</f>
      </c>
      <c r="AJ202" s="32">
        <f>if(or($K202="ground", $K202="wild"), "X", "")</f>
      </c>
      <c r="AK202" s="32">
        <f>$G202</f>
      </c>
      <c r="AL202" s="32">
        <f>if($S202 &gt; 0, "X", "")</f>
      </c>
      <c r="AM202" s="32">
        <f>if(and($Q202 &gt; 0, isblank($W202), isblank($R202), isblank($T202), isblank($S202), isblank($U202)), "X", "")</f>
      </c>
      <c r="AN202" s="32">
        <f>if(and(not(isblank($N202)), isblank($O202), isblank($P202)), "X", "")</f>
      </c>
      <c r="AO202" s="32">
        <f>if(M202&gt;65,"X","")</f>
      </c>
      <c r="AP202" s="32">
        <f>if(or($K202="cavity", $K202="wild"), "X", "")</f>
      </c>
      <c r="AQ202" s="32">
        <f>if($W202 &gt; 0, "X", "")</f>
      </c>
      <c r="AR202" s="32">
        <f>if(M202&lt;=30,"X","")</f>
      </c>
      <c r="AS202" s="32">
        <f>if(or($K202="platform", $K202="wild"), "X", "")</f>
      </c>
      <c r="AT202" s="32">
        <f>if(and(not(isblank($O202)), isblank($P202), isblank($N202)), "X", "")</f>
      </c>
      <c r="AU202" s="32">
        <f>if($U202 &gt; 0, "X", "")</f>
      </c>
      <c r="AV202" s="32">
        <f>if($T202 &gt; 0, "X", "")</f>
      </c>
      <c r="AW202" s="32">
        <f>if(and(not(isblank($P202)), isblank($N202), isblank($O202)), "X", "")</f>
      </c>
      <c r="AX202" s="32">
        <f>if(or($K202="bowl", $K202="wild"), "X", "")</f>
      </c>
    </row>
    <row x14ac:dyDescent="0.25" r="203" customHeight="1" ht="18.75">
      <c r="A203" s="24" t="s">
        <v>300</v>
      </c>
      <c r="B203" s="1" t="s">
        <v>301</v>
      </c>
      <c r="C203" s="12" t="s">
        <v>116</v>
      </c>
      <c r="D203" s="12" t="s">
        <v>173</v>
      </c>
      <c r="E203" s="25" t="s">
        <v>137</v>
      </c>
      <c r="F203" s="25" t="s">
        <v>302</v>
      </c>
      <c r="G203" s="12"/>
      <c r="H203" s="12"/>
      <c r="I203" s="12"/>
      <c r="J203" s="14">
        <v>9</v>
      </c>
      <c r="K203" s="12" t="s">
        <v>166</v>
      </c>
      <c r="L203" s="14">
        <v>1</v>
      </c>
      <c r="M203" s="14">
        <v>175</v>
      </c>
      <c r="N203" s="12"/>
      <c r="O203" s="12"/>
      <c r="P203" s="12" t="s">
        <v>15</v>
      </c>
      <c r="Q203" s="14">
        <v>1</v>
      </c>
      <c r="R203" s="14"/>
      <c r="S203" s="14">
        <v>2</v>
      </c>
      <c r="T203" s="14"/>
      <c r="U203" s="14"/>
      <c r="V203" s="14"/>
      <c r="W203" s="14"/>
      <c r="X203" s="26"/>
      <c r="Y203" s="12"/>
      <c r="Z203" s="33"/>
      <c r="AA203" s="12"/>
      <c r="AB203" s="12"/>
      <c r="AC203" s="39"/>
      <c r="AD203" s="12"/>
      <c r="AE203" s="32">
        <f>if(J203&lt;4,"X","")</f>
      </c>
      <c r="AF203" s="32">
        <f>if(countblank(N203:P203)&lt;=1,"X","")</f>
      </c>
      <c r="AG203" s="32">
        <f>$H203</f>
      </c>
      <c r="AH203" s="32">
        <f>if($R203 &gt; 0, "X", "")</f>
      </c>
      <c r="AI203" s="32">
        <f>if(and(sum(Q203:W203) = 3, ISBLANK($X203)), "X", "")</f>
      </c>
      <c r="AJ203" s="32">
        <f>if(or($K203="ground", $K203="wild"), "X", "")</f>
      </c>
      <c r="AK203" s="32">
        <f>$G203</f>
      </c>
      <c r="AL203" s="32">
        <f>if($S203 &gt; 0, "X", "")</f>
      </c>
      <c r="AM203" s="32">
        <f>if(and($Q203 &gt; 0, isblank($W203), isblank($R203), isblank($T203), isblank($S203), isblank($U203)), "X", "")</f>
      </c>
      <c r="AN203" s="32">
        <f>if(and(not(isblank($N203)), isblank($O203), isblank($P203)), "X", "")</f>
      </c>
      <c r="AO203" s="32">
        <f>if(M203&gt;65,"X","")</f>
      </c>
      <c r="AP203" s="32">
        <f>if(or($K203="cavity", $K203="wild"), "X", "")</f>
      </c>
      <c r="AQ203" s="32">
        <f>if($W203 &gt; 0, "X", "")</f>
      </c>
      <c r="AR203" s="32">
        <f>if(M203&lt;=30,"X","")</f>
      </c>
      <c r="AS203" s="32">
        <f>if(or($K203="platform", $K203="wild"), "X", "")</f>
      </c>
      <c r="AT203" s="32">
        <f>if(and(not(isblank($O203)), isblank($P203), isblank($N203)), "X", "")</f>
      </c>
      <c r="AU203" s="32">
        <f>if($U203 &gt; 0, "X", "")</f>
      </c>
      <c r="AV203" s="32">
        <f>if($T203 &gt; 0, "X", "")</f>
      </c>
      <c r="AW203" s="32">
        <f>if(and(not(isblank($P203)), isblank($N203), isblank($O203)), "X", "")</f>
      </c>
      <c r="AX203" s="32">
        <f>if(or($K203="bowl", $K203="wild"), "X", "")</f>
      </c>
    </row>
    <row x14ac:dyDescent="0.25" r="204" customHeight="1" ht="18.75">
      <c r="A204" s="24" t="s">
        <v>614</v>
      </c>
      <c r="B204" s="24" t="s">
        <v>615</v>
      </c>
      <c r="C204" s="12" t="s">
        <v>93</v>
      </c>
      <c r="D204" s="12" t="s">
        <v>466</v>
      </c>
      <c r="E204" s="25" t="s">
        <v>174</v>
      </c>
      <c r="F204" s="25" t="s">
        <v>467</v>
      </c>
      <c r="G204" s="12"/>
      <c r="H204" s="12"/>
      <c r="I204" s="12"/>
      <c r="J204" s="14">
        <v>0</v>
      </c>
      <c r="K204" s="12" t="s">
        <v>195</v>
      </c>
      <c r="L204" s="14">
        <v>2</v>
      </c>
      <c r="M204" s="14">
        <v>18</v>
      </c>
      <c r="N204" s="12" t="s">
        <v>15</v>
      </c>
      <c r="O204" s="12" t="s">
        <v>15</v>
      </c>
      <c r="P204" s="12"/>
      <c r="Q204" s="14">
        <v>1</v>
      </c>
      <c r="R204" s="14"/>
      <c r="S204" s="14"/>
      <c r="T204" s="14">
        <v>1</v>
      </c>
      <c r="U204" s="14"/>
      <c r="V204" s="14"/>
      <c r="W204" s="14"/>
      <c r="X204" s="26"/>
      <c r="Y204" s="12"/>
      <c r="Z204" s="33">
        <f>if(ISBLANK($X204), sum(Q204:W204), 1)</f>
      </c>
      <c r="AA204" s="12" t="s">
        <v>15</v>
      </c>
      <c r="AB204" s="12"/>
      <c r="AC204" s="39"/>
      <c r="AD204" s="12" t="s">
        <v>15</v>
      </c>
      <c r="AE204" s="32">
        <f>if(J204&lt;4,"X","")</f>
      </c>
      <c r="AF204" s="32">
        <f>if(countblank(N204:P204)&lt;=1,"X","")</f>
      </c>
      <c r="AG204" s="32">
        <f>$H204</f>
      </c>
      <c r="AH204" s="32">
        <f>if($R204 &gt; 0, "X", "")</f>
      </c>
      <c r="AI204" s="32">
        <f>if(and(sum(Q204:W204) = 3, ISBLANK($X204)), "X", "")</f>
      </c>
      <c r="AJ204" s="32">
        <f>if(or($K204="ground", $K204="wild"), "X", "")</f>
      </c>
      <c r="AK204" s="32">
        <f>$G204</f>
      </c>
      <c r="AL204" s="32">
        <f>if($S204 &gt; 0, "X", "")</f>
      </c>
      <c r="AM204" s="32">
        <f>if(and($Q204 &gt; 0, isblank($W204), isblank($R204), isblank($T204), isblank($S204), isblank($U204)), "X", "")</f>
      </c>
      <c r="AN204" s="32">
        <f>if(and(not(isblank($N204)), isblank($O204), isblank($P204)), "X", "")</f>
      </c>
      <c r="AO204" s="32">
        <f>if(M204&gt;65,"X","")</f>
      </c>
      <c r="AP204" s="32">
        <f>if(or($K204="cavity", $K204="wild"), "X", "")</f>
      </c>
      <c r="AQ204" s="32">
        <f>if($W204 &gt; 0, "X", "")</f>
      </c>
      <c r="AR204" s="32">
        <f>if(M204&lt;=30,"X","")</f>
      </c>
      <c r="AS204" s="32">
        <f>if(or($K204="platform", $K204="wild"), "X", "")</f>
      </c>
      <c r="AT204" s="32">
        <f>if(and(not(isblank($O204)), isblank($P204), isblank($N204)), "X", "")</f>
      </c>
      <c r="AU204" s="32">
        <f>if($U204 &gt; 0, "X", "")</f>
      </c>
      <c r="AV204" s="32">
        <f>if($T204 &gt; 0, "X", "")</f>
      </c>
      <c r="AW204" s="32">
        <f>if(and(not(isblank($P204)), isblank($N204), isblank($O204)), "X", "")</f>
      </c>
      <c r="AX204" s="32">
        <f>if(or($K204="bowl", $K204="wild"), "X", "")</f>
      </c>
    </row>
    <row x14ac:dyDescent="0.25" r="205" customHeight="1" ht="18.75">
      <c r="A205" s="24" t="s">
        <v>303</v>
      </c>
      <c r="B205" s="1" t="s">
        <v>304</v>
      </c>
      <c r="C205" s="12" t="s">
        <v>116</v>
      </c>
      <c r="D205" s="12" t="s">
        <v>173</v>
      </c>
      <c r="E205" s="25" t="s">
        <v>137</v>
      </c>
      <c r="F205" s="25" t="s">
        <v>1125</v>
      </c>
      <c r="G205" s="12"/>
      <c r="H205" s="12"/>
      <c r="I205" s="12"/>
      <c r="J205" s="14">
        <v>5</v>
      </c>
      <c r="K205" s="12" t="s">
        <v>195</v>
      </c>
      <c r="L205" s="14">
        <v>2</v>
      </c>
      <c r="M205" s="14">
        <v>29</v>
      </c>
      <c r="N205" s="12" t="s">
        <v>15</v>
      </c>
      <c r="O205" s="12"/>
      <c r="P205" s="12"/>
      <c r="Q205" s="14"/>
      <c r="R205" s="14"/>
      <c r="S205" s="14"/>
      <c r="T205" s="14">
        <v>1</v>
      </c>
      <c r="U205" s="14"/>
      <c r="V205" s="14">
        <v>1</v>
      </c>
      <c r="W205" s="14"/>
      <c r="X205" s="26"/>
      <c r="Y205" s="12"/>
      <c r="Z205" s="33"/>
      <c r="AA205" s="12"/>
      <c r="AB205" s="12"/>
      <c r="AC205" s="39"/>
      <c r="AD205" s="12"/>
      <c r="AE205" s="32">
        <f>if(J205&lt;4,"X","")</f>
      </c>
      <c r="AF205" s="32">
        <f>if(countblank(N205:P205)&lt;=1,"X","")</f>
      </c>
      <c r="AG205" s="32">
        <f>$H205</f>
      </c>
      <c r="AH205" s="32">
        <f>if($R205 &gt; 0, "X", "")</f>
      </c>
      <c r="AI205" s="32">
        <f>if(and(sum(Q205:W205) = 3, ISBLANK($X205)), "X", "")</f>
      </c>
      <c r="AJ205" s="32">
        <f>if(or($K205="ground", $K205="wild"), "X", "")</f>
      </c>
      <c r="AK205" s="32">
        <f>$G205</f>
      </c>
      <c r="AL205" s="32">
        <f>if($S205 &gt; 0, "X", "")</f>
      </c>
      <c r="AM205" s="32">
        <f>if(and($Q205 &gt; 0, isblank($W205), isblank($R205), isblank($T205), isblank($S205), isblank($U205)), "X", "")</f>
      </c>
      <c r="AN205" s="32">
        <f>if(and(not(isblank($N205)), isblank($O205), isblank($P205)), "X", "")</f>
      </c>
      <c r="AO205" s="32">
        <f>if(M205&gt;65,"X","")</f>
      </c>
      <c r="AP205" s="32">
        <f>if(or($K205="cavity", $K205="wild"), "X", "")</f>
      </c>
      <c r="AQ205" s="32">
        <f>if($W205 &gt; 0, "X", "")</f>
      </c>
      <c r="AR205" s="32">
        <f>if(M205&lt;=30,"X","")</f>
      </c>
      <c r="AS205" s="32">
        <f>if(or($K205="platform", $K205="wild"), "X", "")</f>
      </c>
      <c r="AT205" s="32">
        <f>if(and(not(isblank($O205)), isblank($P205), isblank($N205)), "X", "")</f>
      </c>
      <c r="AU205" s="32">
        <f>if($U205 &gt; 0, "X", "")</f>
      </c>
      <c r="AV205" s="32">
        <f>if($T205 &gt; 0, "X", "")</f>
      </c>
      <c r="AW205" s="32">
        <f>if(and(not(isblank($P205)), isblank($N205), isblank($O205)), "X", "")</f>
      </c>
      <c r="AX205" s="32">
        <f>if(or($K205="bowl", $K205="wild"), "X", "")</f>
      </c>
    </row>
    <row x14ac:dyDescent="0.25" r="206" customHeight="1" ht="18.75">
      <c r="A206" s="25" t="s">
        <v>956</v>
      </c>
      <c r="B206" s="25" t="s">
        <v>957</v>
      </c>
      <c r="C206" s="12" t="s">
        <v>685</v>
      </c>
      <c r="D206" s="12" t="s">
        <v>173</v>
      </c>
      <c r="E206" s="25" t="s">
        <v>198</v>
      </c>
      <c r="F206" s="25" t="s">
        <v>761</v>
      </c>
      <c r="G206" s="12"/>
      <c r="H206" s="12"/>
      <c r="I206" s="12"/>
      <c r="J206" s="14">
        <v>3</v>
      </c>
      <c r="K206" s="12" t="s">
        <v>162</v>
      </c>
      <c r="L206" s="14">
        <v>2</v>
      </c>
      <c r="M206" s="14">
        <v>20</v>
      </c>
      <c r="N206" s="12" t="s">
        <v>15</v>
      </c>
      <c r="O206" s="12" t="s">
        <v>15</v>
      </c>
      <c r="P206" s="12" t="s">
        <v>15</v>
      </c>
      <c r="Q206" s="14">
        <v>1</v>
      </c>
      <c r="R206" s="14">
        <v>1</v>
      </c>
      <c r="S206" s="14"/>
      <c r="T206" s="14"/>
      <c r="U206" s="14"/>
      <c r="V206" s="14"/>
      <c r="W206" s="14"/>
      <c r="X206" s="26"/>
      <c r="Y206" s="12"/>
      <c r="Z206" s="33">
        <f>if(ISBLANK($X206), sum(Q206:W206), 1)</f>
      </c>
      <c r="AA206" s="12"/>
      <c r="AB206" s="12"/>
      <c r="AC206" s="39" t="s">
        <v>15</v>
      </c>
      <c r="AD206" s="12"/>
      <c r="AE206" s="32">
        <f>if(J206&lt;4,"X","")</f>
      </c>
      <c r="AF206" s="32">
        <f>if(countblank(N206:P206)&lt;=1,"X","")</f>
      </c>
      <c r="AG206" s="32">
        <f>$H206</f>
      </c>
      <c r="AH206" s="32">
        <f>if($R206 &gt; 0, "X", "")</f>
      </c>
      <c r="AI206" s="32">
        <f>if(and(sum(Q206:W206) = 3, ISBLANK($X206)), "X", "")</f>
      </c>
      <c r="AJ206" s="32">
        <f>if(or($K206="ground", $K206="wild"), "X", "")</f>
      </c>
      <c r="AK206" s="32">
        <f>$G206</f>
      </c>
      <c r="AL206" s="32">
        <f>if($S206 &gt; 0, "X", "")</f>
      </c>
      <c r="AM206" s="32">
        <f>if(and($Q206 &gt; 0, isblank($W206), isblank($R206), isblank($T206), isblank($S206), isblank($U206)), "X", "")</f>
      </c>
      <c r="AN206" s="32">
        <f>if(and(not(isblank($N206)), isblank($O206), isblank($P206)), "X", "")</f>
      </c>
      <c r="AO206" s="32">
        <f>if(M206&gt;65,"X","")</f>
      </c>
      <c r="AP206" s="32">
        <f>if(or($K206="cavity", $K206="wild"), "X", "")</f>
      </c>
      <c r="AQ206" s="32">
        <f>if($W206 &gt; 0, "X", "")</f>
      </c>
      <c r="AR206" s="32">
        <f>if(M206&lt;=30,"X","")</f>
      </c>
      <c r="AS206" s="32">
        <f>if(or($K206="platform", $K206="wild"), "X", "")</f>
      </c>
      <c r="AT206" s="32">
        <f>if(and(not(isblank($O206)), isblank($P206), isblank($N206)), "X", "")</f>
      </c>
      <c r="AU206" s="32">
        <f>if($U206 &gt; 0, "X", "")</f>
      </c>
      <c r="AV206" s="32">
        <f>if($T206 &gt; 0, "X", "")</f>
      </c>
      <c r="AW206" s="32">
        <f>if(and(not(isblank($P206)), isblank($N206), isblank($O206)), "X", "")</f>
      </c>
      <c r="AX206" s="32">
        <f>if(or($K206="bowl", $K206="wild"), "X", "")</f>
      </c>
    </row>
    <row x14ac:dyDescent="0.25" r="207" customHeight="1" ht="18.75">
      <c r="A207" s="24" t="s">
        <v>616</v>
      </c>
      <c r="B207" s="24" t="s">
        <v>617</v>
      </c>
      <c r="C207" s="12" t="s">
        <v>93</v>
      </c>
      <c r="D207" s="12" t="s">
        <v>160</v>
      </c>
      <c r="E207" s="25" t="s">
        <v>198</v>
      </c>
      <c r="F207" s="25" t="s">
        <v>618</v>
      </c>
      <c r="G207" s="12"/>
      <c r="H207" s="12"/>
      <c r="I207" s="12" t="s">
        <v>15</v>
      </c>
      <c r="J207" s="14">
        <v>4</v>
      </c>
      <c r="K207" s="12" t="s">
        <v>162</v>
      </c>
      <c r="L207" s="14">
        <v>2</v>
      </c>
      <c r="M207" s="14">
        <v>110</v>
      </c>
      <c r="N207" s="12"/>
      <c r="O207" s="12" t="s">
        <v>15</v>
      </c>
      <c r="P207" s="12"/>
      <c r="Q207" s="14">
        <v>1</v>
      </c>
      <c r="R207" s="14">
        <v>1</v>
      </c>
      <c r="S207" s="14"/>
      <c r="T207" s="14"/>
      <c r="U207" s="14"/>
      <c r="V207" s="14"/>
      <c r="W207" s="14"/>
      <c r="X207" s="26"/>
      <c r="Y207" s="12"/>
      <c r="Z207" s="33">
        <f>if(ISBLANK($X207), sum(Q207:W207), 1)</f>
      </c>
      <c r="AA207" s="12"/>
      <c r="AB207" s="12"/>
      <c r="AC207" s="39"/>
      <c r="AD207" s="12"/>
      <c r="AE207" s="32">
        <f>if(J207&lt;4,"X","")</f>
      </c>
      <c r="AF207" s="32">
        <f>if(countblank(N207:P207)&lt;=1,"X","")</f>
      </c>
      <c r="AG207" s="32">
        <f>$H207</f>
      </c>
      <c r="AH207" s="32">
        <f>if($R207 &gt; 0, "X", "")</f>
      </c>
      <c r="AI207" s="32">
        <f>if(and(sum(Q207:W207) = 3, ISBLANK($X207)), "X", "")</f>
      </c>
      <c r="AJ207" s="32">
        <f>if(or($K207="ground", $K207="wild"), "X", "")</f>
      </c>
      <c r="AK207" s="32">
        <f>$G207</f>
      </c>
      <c r="AL207" s="32">
        <f>if($S207 &gt; 0, "X", "")</f>
      </c>
      <c r="AM207" s="32">
        <f>if(and($Q207 &gt; 0, isblank($W207), isblank($R207), isblank($T207), isblank($S207), isblank($U207)), "X", "")</f>
      </c>
      <c r="AN207" s="32">
        <f>if(and(not(isblank($N207)), isblank($O207), isblank($P207)), "X", "")</f>
      </c>
      <c r="AO207" s="32">
        <f>if(M207&gt;65,"X","")</f>
      </c>
      <c r="AP207" s="32">
        <f>if(or($K207="cavity", $K207="wild"), "X", "")</f>
      </c>
      <c r="AQ207" s="32">
        <f>if($W207 &gt; 0, "X", "")</f>
      </c>
      <c r="AR207" s="32">
        <f>if(M207&lt;=30,"X","")</f>
      </c>
      <c r="AS207" s="32">
        <f>if(or($K207="platform", $K207="wild"), "X", "")</f>
      </c>
      <c r="AT207" s="32">
        <f>if(and(not(isblank($O207)), isblank($P207), isblank($N207)), "X", "")</f>
      </c>
      <c r="AU207" s="32">
        <f>if($U207 &gt; 0, "X", "")</f>
      </c>
      <c r="AV207" s="32">
        <f>if($T207 &gt; 0, "X", "")</f>
      </c>
      <c r="AW207" s="32">
        <f>if(and(not(isblank($P207)), isblank($N207), isblank($O207)), "X", "")</f>
      </c>
      <c r="AX207" s="32">
        <f>if(or($K207="bowl", $K207="wild"), "X", "")</f>
      </c>
    </row>
    <row x14ac:dyDescent="0.25" r="208" customHeight="1" ht="18.75">
      <c r="A208" s="24" t="s">
        <v>619</v>
      </c>
      <c r="B208" s="24" t="s">
        <v>620</v>
      </c>
      <c r="C208" s="12" t="s">
        <v>93</v>
      </c>
      <c r="D208" s="12" t="s">
        <v>173</v>
      </c>
      <c r="E208" s="25" t="s">
        <v>182</v>
      </c>
      <c r="F208" s="25" t="s">
        <v>621</v>
      </c>
      <c r="G208" s="12"/>
      <c r="H208" s="12"/>
      <c r="I208" s="12"/>
      <c r="J208" s="14">
        <v>4</v>
      </c>
      <c r="K208" s="12" t="s">
        <v>188</v>
      </c>
      <c r="L208" s="14">
        <v>2</v>
      </c>
      <c r="M208" s="14">
        <v>56</v>
      </c>
      <c r="N208" s="12" t="s">
        <v>15</v>
      </c>
      <c r="O208" s="12" t="s">
        <v>15</v>
      </c>
      <c r="P208" s="12"/>
      <c r="Q208" s="14">
        <v>1</v>
      </c>
      <c r="R208" s="14"/>
      <c r="S208" s="14"/>
      <c r="T208" s="14"/>
      <c r="U208" s="14">
        <v>1</v>
      </c>
      <c r="V208" s="14"/>
      <c r="W208" s="14"/>
      <c r="X208" s="26"/>
      <c r="Y208" s="12"/>
      <c r="Z208" s="33">
        <f>if(ISBLANK($X208), sum(Q208:W208), 1)</f>
      </c>
      <c r="AA208" s="12"/>
      <c r="AB208" s="12"/>
      <c r="AC208" s="39"/>
      <c r="AD208" s="12"/>
      <c r="AE208" s="32">
        <f>if(J208&lt;4,"X","")</f>
      </c>
      <c r="AF208" s="32">
        <f>if(countblank(N208:P208)&lt;=1,"X","")</f>
      </c>
      <c r="AG208" s="32">
        <f>$H208</f>
      </c>
      <c r="AH208" s="32">
        <f>if($R208 &gt; 0, "X", "")</f>
      </c>
      <c r="AI208" s="32">
        <f>if(and(sum(Q208:W208) = 3, ISBLANK($X208)), "X", "")</f>
      </c>
      <c r="AJ208" s="32">
        <f>if(or($K208="ground", $K208="wild"), "X", "")</f>
      </c>
      <c r="AK208" s="32">
        <f>$G208</f>
      </c>
      <c r="AL208" s="32">
        <f>if($S208 &gt; 0, "X", "")</f>
      </c>
      <c r="AM208" s="32">
        <f>if(and($Q208 &gt; 0, isblank($W208), isblank($R208), isblank($T208), isblank($S208), isblank($U208)), "X", "")</f>
      </c>
      <c r="AN208" s="32">
        <f>if(and(not(isblank($N208)), isblank($O208), isblank($P208)), "X", "")</f>
      </c>
      <c r="AO208" s="32">
        <f>if(M208&gt;65,"X","")</f>
      </c>
      <c r="AP208" s="32">
        <f>if(or($K208="cavity", $K208="wild"), "X", "")</f>
      </c>
      <c r="AQ208" s="32">
        <f>if($W208 &gt; 0, "X", "")</f>
      </c>
      <c r="AR208" s="32">
        <f>if(M208&lt;=30,"X","")</f>
      </c>
      <c r="AS208" s="32">
        <f>if(or($K208="platform", $K208="wild"), "X", "")</f>
      </c>
      <c r="AT208" s="32">
        <f>if(and(not(isblank($O208)), isblank($P208), isblank($N208)), "X", "")</f>
      </c>
      <c r="AU208" s="32">
        <f>if($U208 &gt; 0, "X", "")</f>
      </c>
      <c r="AV208" s="32">
        <f>if($T208 &gt; 0, "X", "")</f>
      </c>
      <c r="AW208" s="32">
        <f>if(and(not(isblank($P208)), isblank($N208), isblank($O208)), "X", "")</f>
      </c>
      <c r="AX208" s="32">
        <f>if(or($K208="bowl", $K208="wild"), "X", "")</f>
      </c>
    </row>
    <row x14ac:dyDescent="0.25" r="209" customHeight="1" ht="18.75">
      <c r="A209" s="24" t="s">
        <v>306</v>
      </c>
      <c r="B209" s="1" t="s">
        <v>307</v>
      </c>
      <c r="C209" s="12" t="s">
        <v>116</v>
      </c>
      <c r="D209" s="12" t="s">
        <v>173</v>
      </c>
      <c r="E209" s="25" t="s">
        <v>198</v>
      </c>
      <c r="F209" s="25" t="s">
        <v>308</v>
      </c>
      <c r="G209" s="12" t="s">
        <v>15</v>
      </c>
      <c r="H209" s="12"/>
      <c r="I209" s="12"/>
      <c r="J209" s="14">
        <v>7</v>
      </c>
      <c r="K209" s="12" t="s">
        <v>203</v>
      </c>
      <c r="L209" s="14">
        <v>2</v>
      </c>
      <c r="M209" s="14" t="s">
        <v>247</v>
      </c>
      <c r="N209" s="12"/>
      <c r="O209" s="12"/>
      <c r="P209" s="12" t="s">
        <v>15</v>
      </c>
      <c r="Q209" s="14"/>
      <c r="R209" s="14"/>
      <c r="S209" s="14">
        <v>3</v>
      </c>
      <c r="T209" s="14"/>
      <c r="U209" s="14"/>
      <c r="V209" s="14"/>
      <c r="W209" s="14"/>
      <c r="X209" s="26"/>
      <c r="Y209" s="12"/>
      <c r="Z209" s="33"/>
      <c r="AA209" s="12"/>
      <c r="AB209" s="12"/>
      <c r="AC209" s="39"/>
      <c r="AD209" s="12"/>
      <c r="AE209" s="32">
        <f>if(J209&lt;4,"X","")</f>
      </c>
      <c r="AF209" s="32">
        <f>if(countblank(N209:P209)&lt;=1,"X","")</f>
      </c>
      <c r="AG209" s="32">
        <f>$H209</f>
      </c>
      <c r="AH209" s="32">
        <f>if($R209 &gt; 0, "X", "")</f>
      </c>
      <c r="AI209" s="32">
        <f>if(and(sum(Q209:W209) = 3, ISBLANK($X209)), "X", "")</f>
      </c>
      <c r="AJ209" s="32">
        <f>if(or($K209="ground", $K209="wild"), "X", "")</f>
      </c>
      <c r="AK209" s="32">
        <f>$G209</f>
      </c>
      <c r="AL209" s="32">
        <f>if($S209 &gt; 0, "X", "")</f>
      </c>
      <c r="AM209" s="32">
        <f>if(and($Q209 &gt; 0, isblank($W209), isblank($R209), isblank($T209), isblank($S209), isblank($U209)), "X", "")</f>
      </c>
      <c r="AN209" s="32">
        <f>if(and(not(isblank($N209)), isblank($O209), isblank($P209)), "X", "")</f>
      </c>
      <c r="AO209" s="32">
        <f>if(M209&gt;65,"X","")</f>
      </c>
      <c r="AP209" s="32">
        <f>if(or($K209="cavity", $K209="wild"), "X", "")</f>
      </c>
      <c r="AQ209" s="32">
        <f>if($W209 &gt; 0, "X", "")</f>
      </c>
      <c r="AR209" s="32">
        <f>if(M209&lt;=30,"X","")</f>
      </c>
      <c r="AS209" s="32">
        <f>if(or($K209="platform", $K209="wild"), "X", "")</f>
      </c>
      <c r="AT209" s="32">
        <f>if(and(not(isblank($O209)), isblank($P209), isblank($N209)), "X", "")</f>
      </c>
      <c r="AU209" s="32">
        <f>if($U209 &gt; 0, "X", "")</f>
      </c>
      <c r="AV209" s="32">
        <f>if($T209 &gt; 0, "X", "")</f>
      </c>
      <c r="AW209" s="32">
        <f>if(and(not(isblank($P209)), isblank($N209), isblank($O209)), "X", "")</f>
      </c>
      <c r="AX209" s="32">
        <f>if(or($K209="bowl", $K209="wild"), "X", "")</f>
      </c>
    </row>
    <row x14ac:dyDescent="0.25" r="210" customHeight="1" ht="18.75">
      <c r="A210" s="24" t="s">
        <v>309</v>
      </c>
      <c r="B210" s="1" t="s">
        <v>310</v>
      </c>
      <c r="C210" s="12" t="s">
        <v>116</v>
      </c>
      <c r="D210" s="12" t="s">
        <v>169</v>
      </c>
      <c r="E210" s="25" t="s">
        <v>182</v>
      </c>
      <c r="F210" s="25" t="s">
        <v>311</v>
      </c>
      <c r="G210" s="12"/>
      <c r="H210" s="12"/>
      <c r="I210" s="12"/>
      <c r="J210" s="14">
        <v>4</v>
      </c>
      <c r="K210" s="12" t="s">
        <v>166</v>
      </c>
      <c r="L210" s="14">
        <v>2</v>
      </c>
      <c r="M210" s="14">
        <v>88</v>
      </c>
      <c r="N210" s="12"/>
      <c r="O210" s="12"/>
      <c r="P210" s="12" t="s">
        <v>15</v>
      </c>
      <c r="Q210" s="14">
        <v>1</v>
      </c>
      <c r="R210" s="14"/>
      <c r="S210" s="14">
        <v>1</v>
      </c>
      <c r="T210" s="14"/>
      <c r="U210" s="14"/>
      <c r="V210" s="14"/>
      <c r="W210" s="14"/>
      <c r="X210" s="26"/>
      <c r="Y210" s="12"/>
      <c r="Z210" s="33"/>
      <c r="AA210" s="12"/>
      <c r="AB210" s="12"/>
      <c r="AC210" s="39"/>
      <c r="AD210" s="12"/>
      <c r="AE210" s="32">
        <f>if(J210&lt;4,"X","")</f>
      </c>
      <c r="AF210" s="32">
        <f>if(countblank(N210:P210)&lt;=1,"X","")</f>
      </c>
      <c r="AG210" s="32">
        <f>$H210</f>
      </c>
      <c r="AH210" s="32">
        <f>if($R210 &gt; 0, "X", "")</f>
      </c>
      <c r="AI210" s="32">
        <f>if(and(sum(Q210:W210) = 3, ISBLANK($X210)), "X", "")</f>
      </c>
      <c r="AJ210" s="32">
        <f>if(or($K210="ground", $K210="wild"), "X", "")</f>
      </c>
      <c r="AK210" s="32">
        <f>$G210</f>
      </c>
      <c r="AL210" s="32">
        <f>if($S210 &gt; 0, "X", "")</f>
      </c>
      <c r="AM210" s="32">
        <f>if(and($Q210 &gt; 0, isblank($W210), isblank($R210), isblank($T210), isblank($S210), isblank($U210)), "X", "")</f>
      </c>
      <c r="AN210" s="32">
        <f>if(and(not(isblank($N210)), isblank($O210), isblank($P210)), "X", "")</f>
      </c>
      <c r="AO210" s="32">
        <f>if(M210&gt;65,"X","")</f>
      </c>
      <c r="AP210" s="32">
        <f>if(or($K210="cavity", $K210="wild"), "X", "")</f>
      </c>
      <c r="AQ210" s="32">
        <f>if($W210 &gt; 0, "X", "")</f>
      </c>
      <c r="AR210" s="32">
        <f>if(M210&lt;=30,"X","")</f>
      </c>
      <c r="AS210" s="32">
        <f>if(or($K210="platform", $K210="wild"), "X", "")</f>
      </c>
      <c r="AT210" s="32">
        <f>if(and(not(isblank($O210)), isblank($P210), isblank($N210)), "X", "")</f>
      </c>
      <c r="AU210" s="32">
        <f>if($U210 &gt; 0, "X", "")</f>
      </c>
      <c r="AV210" s="32">
        <f>if($T210 &gt; 0, "X", "")</f>
      </c>
      <c r="AW210" s="32">
        <f>if(and(not(isblank($P210)), isblank($N210), isblank($O210)), "X", "")</f>
      </c>
      <c r="AX210" s="32">
        <f>if(or($K210="bowl", $K210="wild"), "X", "")</f>
      </c>
    </row>
    <row x14ac:dyDescent="0.25" r="211" customHeight="1" ht="18.75">
      <c r="A211" s="25" t="s">
        <v>958</v>
      </c>
      <c r="B211" s="25" t="s">
        <v>959</v>
      </c>
      <c r="C211" s="12" t="s">
        <v>685</v>
      </c>
      <c r="D211" s="12" t="s">
        <v>186</v>
      </c>
      <c r="E211" s="25" t="s">
        <v>686</v>
      </c>
      <c r="F211" s="25" t="s">
        <v>960</v>
      </c>
      <c r="G211" s="12"/>
      <c r="H211" s="12"/>
      <c r="I211" s="12"/>
      <c r="J211" s="14">
        <v>3</v>
      </c>
      <c r="K211" s="12" t="s">
        <v>195</v>
      </c>
      <c r="L211" s="14">
        <v>4</v>
      </c>
      <c r="M211" s="14">
        <v>30</v>
      </c>
      <c r="N211" s="12"/>
      <c r="O211" s="12" t="s">
        <v>15</v>
      </c>
      <c r="P211" s="12" t="s">
        <v>15</v>
      </c>
      <c r="Q211" s="14">
        <v>1</v>
      </c>
      <c r="R211" s="14"/>
      <c r="S211" s="14"/>
      <c r="T211" s="14"/>
      <c r="U211" s="14">
        <v>1</v>
      </c>
      <c r="V211" s="14"/>
      <c r="W211" s="14"/>
      <c r="X211" s="26"/>
      <c r="Y211" s="12"/>
      <c r="Z211" s="33">
        <f>if(ISBLANK($X211), sum(Q211:W211), 1)</f>
      </c>
      <c r="AA211" s="12" t="s">
        <v>15</v>
      </c>
      <c r="AB211" s="12"/>
      <c r="AC211" s="39"/>
      <c r="AD211" s="12"/>
      <c r="AE211" s="32">
        <f>if(J211&lt;4,"X","")</f>
      </c>
      <c r="AF211" s="32">
        <f>if(countblank(N211:P211)&lt;=1,"X","")</f>
      </c>
      <c r="AG211" s="32">
        <f>$H211</f>
      </c>
      <c r="AH211" s="32">
        <f>if($R211 &gt; 0, "X", "")</f>
      </c>
      <c r="AI211" s="32">
        <f>if(and(sum(Q211:W211) = 3, ISBLANK($X211)), "X", "")</f>
      </c>
      <c r="AJ211" s="32">
        <f>if(or($K211="ground", $K211="wild"), "X", "")</f>
      </c>
      <c r="AK211" s="32">
        <f>$G211</f>
      </c>
      <c r="AL211" s="32">
        <f>if($S211 &gt; 0, "X", "")</f>
      </c>
      <c r="AM211" s="32">
        <f>if(and($Q211 &gt; 0, isblank($W211), isblank($R211), isblank($T211), isblank($S211), isblank($U211)), "X", "")</f>
      </c>
      <c r="AN211" s="32">
        <f>if(and(not(isblank($N211)), isblank($O211), isblank($P211)), "X", "")</f>
      </c>
      <c r="AO211" s="32">
        <f>if(M211&gt;65,"X","")</f>
      </c>
      <c r="AP211" s="32">
        <f>if(or($K211="cavity", $K211="wild"), "X", "")</f>
      </c>
      <c r="AQ211" s="32">
        <f>if($W211 &gt; 0, "X", "")</f>
      </c>
      <c r="AR211" s="32">
        <f>if(M211&lt;=30,"X","")</f>
      </c>
      <c r="AS211" s="32">
        <f>if(or($K211="platform", $K211="wild"), "X", "")</f>
      </c>
      <c r="AT211" s="32">
        <f>if(and(not(isblank($O211)), isblank($P211), isblank($N211)), "X", "")</f>
      </c>
      <c r="AU211" s="32">
        <f>if($U211 &gt; 0, "X", "")</f>
      </c>
      <c r="AV211" s="32">
        <f>if($T211 &gt; 0, "X", "")</f>
      </c>
      <c r="AW211" s="32">
        <f>if(and(not(isblank($P211)), isblank($N211), isblank($O211)), "X", "")</f>
      </c>
      <c r="AX211" s="32">
        <f>if(or($K211="bowl", $K211="wild"), "X", "")</f>
      </c>
    </row>
    <row x14ac:dyDescent="0.25" r="212" customHeight="1" ht="18.75">
      <c r="A212" s="24" t="s">
        <v>622</v>
      </c>
      <c r="B212" s="24" t="s">
        <v>623</v>
      </c>
      <c r="C212" s="12" t="s">
        <v>93</v>
      </c>
      <c r="D212" s="12" t="s">
        <v>160</v>
      </c>
      <c r="E212" s="25" t="s">
        <v>198</v>
      </c>
      <c r="F212" s="25" t="s">
        <v>500</v>
      </c>
      <c r="G212" s="12"/>
      <c r="H212" s="12"/>
      <c r="I212" s="12"/>
      <c r="J212" s="14">
        <v>0</v>
      </c>
      <c r="K212" s="12" t="s">
        <v>203</v>
      </c>
      <c r="L212" s="14">
        <v>4</v>
      </c>
      <c r="M212" s="14">
        <v>18</v>
      </c>
      <c r="N212" s="12" t="s">
        <v>15</v>
      </c>
      <c r="O212" s="12"/>
      <c r="P212" s="12"/>
      <c r="Q212" s="14">
        <v>1</v>
      </c>
      <c r="R212" s="14">
        <v>1</v>
      </c>
      <c r="S212" s="14"/>
      <c r="T212" s="14"/>
      <c r="U212" s="14"/>
      <c r="V212" s="14"/>
      <c r="W212" s="14"/>
      <c r="X212" s="26"/>
      <c r="Y212" s="12"/>
      <c r="Z212" s="33">
        <f>if(ISBLANK($X212), sum(Q212:W212), 1)</f>
      </c>
      <c r="AA212" s="12" t="s">
        <v>15</v>
      </c>
      <c r="AB212" s="12"/>
      <c r="AC212" s="39"/>
      <c r="AD212" s="12"/>
      <c r="AE212" s="32">
        <f>if(J212&lt;4,"X","")</f>
      </c>
      <c r="AF212" s="32">
        <f>if(countblank(N212:P212)&lt;=1,"X","")</f>
      </c>
      <c r="AG212" s="32">
        <f>$H212</f>
      </c>
      <c r="AH212" s="32">
        <f>if($R212 &gt; 0, "X", "")</f>
      </c>
      <c r="AI212" s="32">
        <f>if(and(sum(Q212:W212) = 3, ISBLANK($X212)), "X", "")</f>
      </c>
      <c r="AJ212" s="32">
        <f>if(or($K212="ground", $K212="wild"), "X", "")</f>
      </c>
      <c r="AK212" s="32">
        <f>$G212</f>
      </c>
      <c r="AL212" s="32">
        <f>if($S212 &gt; 0, "X", "")</f>
      </c>
      <c r="AM212" s="32">
        <f>if(and($Q212 &gt; 0, isblank($W212), isblank($R212), isblank($T212), isblank($S212), isblank($U212)), "X", "")</f>
      </c>
      <c r="AN212" s="32">
        <f>if(and(not(isblank($N212)), isblank($O212), isblank($P212)), "X", "")</f>
      </c>
      <c r="AO212" s="32">
        <f>if(M212&gt;65,"X","")</f>
      </c>
      <c r="AP212" s="32">
        <f>if(or($K212="cavity", $K212="wild"), "X", "")</f>
      </c>
      <c r="AQ212" s="32">
        <f>if($W212 &gt; 0, "X", "")</f>
      </c>
      <c r="AR212" s="32">
        <f>if(M212&lt;=30,"X","")</f>
      </c>
      <c r="AS212" s="32">
        <f>if(or($K212="platform", $K212="wild"), "X", "")</f>
      </c>
      <c r="AT212" s="32">
        <f>if(and(not(isblank($O212)), isblank($P212), isblank($N212)), "X", "")</f>
      </c>
      <c r="AU212" s="32">
        <f>if($U212 &gt; 0, "X", "")</f>
      </c>
      <c r="AV212" s="32">
        <f>if($T212 &gt; 0, "X", "")</f>
      </c>
      <c r="AW212" s="32">
        <f>if(and(not(isblank($P212)), isblank($N212), isblank($O212)), "X", "")</f>
      </c>
      <c r="AX212" s="32">
        <f>if(or($K212="bowl", $K212="wild"), "X", "")</f>
      </c>
    </row>
    <row x14ac:dyDescent="0.25" r="213" customHeight="1" ht="18.75">
      <c r="A213" s="24" t="s">
        <v>312</v>
      </c>
      <c r="B213" s="1" t="s">
        <v>313</v>
      </c>
      <c r="C213" s="12" t="s">
        <v>116</v>
      </c>
      <c r="D213" s="12" t="s">
        <v>169</v>
      </c>
      <c r="E213" s="25" t="s">
        <v>182</v>
      </c>
      <c r="F213" s="25" t="s">
        <v>314</v>
      </c>
      <c r="G213" s="12"/>
      <c r="H213" s="12"/>
      <c r="I213" s="12"/>
      <c r="J213" s="14">
        <v>5</v>
      </c>
      <c r="K213" s="12" t="s">
        <v>195</v>
      </c>
      <c r="L213" s="14">
        <v>3</v>
      </c>
      <c r="M213" s="14">
        <v>57</v>
      </c>
      <c r="N213" s="12"/>
      <c r="O213" s="12" t="s">
        <v>15</v>
      </c>
      <c r="P213" s="12"/>
      <c r="Q213" s="14">
        <v>1</v>
      </c>
      <c r="R213" s="14">
        <v>1</v>
      </c>
      <c r="S213" s="14"/>
      <c r="T213" s="14"/>
      <c r="U213" s="14"/>
      <c r="V213" s="14"/>
      <c r="W213" s="14"/>
      <c r="X213" s="26" t="s">
        <v>15</v>
      </c>
      <c r="Y213" s="12"/>
      <c r="Z213" s="33"/>
      <c r="AA213" s="12"/>
      <c r="AB213" s="12"/>
      <c r="AC213" s="39"/>
      <c r="AD213" s="12"/>
      <c r="AE213" s="32">
        <f>if(J213&lt;4,"X","")</f>
      </c>
      <c r="AF213" s="32">
        <f>if(countblank(N213:P213)&lt;=1,"X","")</f>
      </c>
      <c r="AG213" s="32">
        <f>$H213</f>
      </c>
      <c r="AH213" s="32">
        <f>if($R213 &gt; 0, "X", "")</f>
      </c>
      <c r="AI213" s="32">
        <f>if(and(sum(Q213:W213) = 3, ISBLANK($X213)), "X", "")</f>
      </c>
      <c r="AJ213" s="32">
        <f>if(or($K213="ground", $K213="wild"), "X", "")</f>
      </c>
      <c r="AK213" s="32">
        <f>$G213</f>
      </c>
      <c r="AL213" s="32">
        <f>if($S213 &gt; 0, "X", "")</f>
      </c>
      <c r="AM213" s="32">
        <f>if(and($Q213 &gt; 0, isblank($W213), isblank($R213), isblank($T213), isblank($S213), isblank($U213)), "X", "")</f>
      </c>
      <c r="AN213" s="32">
        <f>if(and(not(isblank($N213)), isblank($O213), isblank($P213)), "X", "")</f>
      </c>
      <c r="AO213" s="32">
        <f>if(M213&gt;65,"X","")</f>
      </c>
      <c r="AP213" s="32">
        <f>if(or($K213="cavity", $K213="wild"), "X", "")</f>
      </c>
      <c r="AQ213" s="32">
        <f>if($W213 &gt; 0, "X", "")</f>
      </c>
      <c r="AR213" s="32">
        <f>if(M213&lt;=30,"X","")</f>
      </c>
      <c r="AS213" s="32">
        <f>if(or($K213="platform", $K213="wild"), "X", "")</f>
      </c>
      <c r="AT213" s="32">
        <f>if(and(not(isblank($O213)), isblank($P213), isblank($N213)), "X", "")</f>
      </c>
      <c r="AU213" s="32">
        <f>if($U213 &gt; 0, "X", "")</f>
      </c>
      <c r="AV213" s="32">
        <f>if($T213 &gt; 0, "X", "")</f>
      </c>
      <c r="AW213" s="32">
        <f>if(and(not(isblank($P213)), isblank($N213), isblank($O213)), "X", "")</f>
      </c>
      <c r="AX213" s="32">
        <f>if(or($K213="bowl", $K213="wild"), "X", "")</f>
      </c>
    </row>
    <row x14ac:dyDescent="0.25" r="214" customHeight="1" ht="18.75">
      <c r="A214" s="24" t="s">
        <v>315</v>
      </c>
      <c r="B214" s="1" t="s">
        <v>316</v>
      </c>
      <c r="C214" s="12" t="s">
        <v>116</v>
      </c>
      <c r="D214" s="12" t="s">
        <v>173</v>
      </c>
      <c r="E214" s="25" t="s">
        <v>198</v>
      </c>
      <c r="F214" s="25" t="s">
        <v>317</v>
      </c>
      <c r="G214" s="12"/>
      <c r="H214" s="12" t="s">
        <v>15</v>
      </c>
      <c r="I214" s="12"/>
      <c r="J214" s="14">
        <v>6</v>
      </c>
      <c r="K214" s="12" t="s">
        <v>188</v>
      </c>
      <c r="L214" s="14">
        <v>2</v>
      </c>
      <c r="M214" s="14">
        <v>81</v>
      </c>
      <c r="N214" s="12" t="s">
        <v>15</v>
      </c>
      <c r="O214" s="12" t="s">
        <v>15</v>
      </c>
      <c r="P214" s="12"/>
      <c r="Q214" s="14"/>
      <c r="R214" s="14">
        <v>2</v>
      </c>
      <c r="S214" s="14"/>
      <c r="T214" s="14"/>
      <c r="U214" s="14"/>
      <c r="V214" s="14"/>
      <c r="W214" s="14"/>
      <c r="X214" s="26"/>
      <c r="Y214" s="12"/>
      <c r="Z214" s="33"/>
      <c r="AA214" s="12"/>
      <c r="AB214" s="12"/>
      <c r="AC214" s="39"/>
      <c r="AD214" s="12"/>
      <c r="AE214" s="32">
        <f>if(J214&lt;4,"X","")</f>
      </c>
      <c r="AF214" s="32">
        <f>if(countblank(N214:P214)&lt;=1,"X","")</f>
      </c>
      <c r="AG214" s="32">
        <f>$H214</f>
      </c>
      <c r="AH214" s="32">
        <f>if($R214 &gt; 0, "X", "")</f>
      </c>
      <c r="AI214" s="32">
        <f>if(and(sum(Q214:W214) = 3, ISBLANK($X214)), "X", "")</f>
      </c>
      <c r="AJ214" s="32">
        <f>if(or($K214="ground", $K214="wild"), "X", "")</f>
      </c>
      <c r="AK214" s="32">
        <f>$G214</f>
      </c>
      <c r="AL214" s="32">
        <f>if($S214 &gt; 0, "X", "")</f>
      </c>
      <c r="AM214" s="32">
        <f>if(and($Q214 &gt; 0, isblank($W214), isblank($R214), isblank($T214), isblank($S214), isblank($U214)), "X", "")</f>
      </c>
      <c r="AN214" s="32">
        <f>if(and(not(isblank($N214)), isblank($O214), isblank($P214)), "X", "")</f>
      </c>
      <c r="AO214" s="32">
        <f>if(M214&gt;65,"X","")</f>
      </c>
      <c r="AP214" s="32">
        <f>if(or($K214="cavity", $K214="wild"), "X", "")</f>
      </c>
      <c r="AQ214" s="32">
        <f>if($W214 &gt; 0, "X", "")</f>
      </c>
      <c r="AR214" s="32">
        <f>if(M214&lt;=30,"X","")</f>
      </c>
      <c r="AS214" s="32">
        <f>if(or($K214="platform", $K214="wild"), "X", "")</f>
      </c>
      <c r="AT214" s="32">
        <f>if(and(not(isblank($O214)), isblank($P214), isblank($N214)), "X", "")</f>
      </c>
      <c r="AU214" s="32">
        <f>if($U214 &gt; 0, "X", "")</f>
      </c>
      <c r="AV214" s="32">
        <f>if($T214 &gt; 0, "X", "")</f>
      </c>
      <c r="AW214" s="32">
        <f>if(and(not(isblank($P214)), isblank($N214), isblank($O214)), "X", "")</f>
      </c>
      <c r="AX214" s="32">
        <f>if(or($K214="bowl", $K214="wild"), "X", "")</f>
      </c>
    </row>
    <row x14ac:dyDescent="0.25" r="215" customHeight="1" ht="18.75">
      <c r="A215" s="25" t="s">
        <v>961</v>
      </c>
      <c r="B215" s="25" t="s">
        <v>962</v>
      </c>
      <c r="C215" s="12" t="s">
        <v>685</v>
      </c>
      <c r="D215" s="12" t="s">
        <v>173</v>
      </c>
      <c r="E215" s="25" t="s">
        <v>178</v>
      </c>
      <c r="F215" s="25" t="s">
        <v>963</v>
      </c>
      <c r="G215" s="12"/>
      <c r="H215" s="12"/>
      <c r="I215" s="12"/>
      <c r="J215" s="14">
        <v>0</v>
      </c>
      <c r="K215" s="12" t="s">
        <v>162</v>
      </c>
      <c r="L215" s="14">
        <v>4</v>
      </c>
      <c r="M215" s="14">
        <v>89</v>
      </c>
      <c r="N215" s="12"/>
      <c r="O215" s="12"/>
      <c r="P215" s="12" t="s">
        <v>15</v>
      </c>
      <c r="Q215" s="14">
        <v>1</v>
      </c>
      <c r="R215" s="14">
        <v>1</v>
      </c>
      <c r="S215" s="14"/>
      <c r="T215" s="14"/>
      <c r="U215" s="14"/>
      <c r="V215" s="14"/>
      <c r="W215" s="14"/>
      <c r="X215" s="26" t="s">
        <v>15</v>
      </c>
      <c r="Y215" s="12"/>
      <c r="Z215" s="33">
        <f>if(ISBLANK($X215), sum(Q215:W215), 1)</f>
      </c>
      <c r="AA215" s="12"/>
      <c r="AB215" s="12"/>
      <c r="AC215" s="39"/>
      <c r="AD215" s="12"/>
      <c r="AE215" s="32">
        <f>if(J215&lt;4,"X","")</f>
      </c>
      <c r="AF215" s="32">
        <f>if(countblank(N215:P215)&lt;=1,"X","")</f>
      </c>
      <c r="AG215" s="32">
        <f>$H215</f>
      </c>
      <c r="AH215" s="32">
        <f>if($R215 &gt; 0, "X", "")</f>
      </c>
      <c r="AI215" s="32">
        <f>if(and(sum(Q215:W215) = 3, ISBLANK($X215)), "X", "")</f>
      </c>
      <c r="AJ215" s="32">
        <f>if(or($K215="ground", $K215="wild"), "X", "")</f>
      </c>
      <c r="AK215" s="32">
        <f>$G215</f>
      </c>
      <c r="AL215" s="32">
        <f>if($S215 &gt; 0, "X", "")</f>
      </c>
      <c r="AM215" s="32">
        <f>if(and($Q215 &gt; 0, isblank($W215), isblank($R215), isblank($T215), isblank($S215), isblank($U215)), "X", "")</f>
      </c>
      <c r="AN215" s="32">
        <f>if(and(not(isblank($N215)), isblank($O215), isblank($P215)), "X", "")</f>
      </c>
      <c r="AO215" s="32">
        <f>if(M215&gt;65,"X","")</f>
      </c>
      <c r="AP215" s="32">
        <f>if(or($K215="cavity", $K215="wild"), "X", "")</f>
      </c>
      <c r="AQ215" s="32">
        <f>if($W215 &gt; 0, "X", "")</f>
      </c>
      <c r="AR215" s="32">
        <f>if(M215&lt;=30,"X","")</f>
      </c>
      <c r="AS215" s="32">
        <f>if(or($K215="platform", $K215="wild"), "X", "")</f>
      </c>
      <c r="AT215" s="32">
        <f>if(and(not(isblank($O215)), isblank($P215), isblank($N215)), "X", "")</f>
      </c>
      <c r="AU215" s="32">
        <f>if($U215 &gt; 0, "X", "")</f>
      </c>
      <c r="AV215" s="32">
        <f>if($T215 &gt; 0, "X", "")</f>
      </c>
      <c r="AW215" s="32">
        <f>if(and(not(isblank($P215)), isblank($N215), isblank($O215)), "X", "")</f>
      </c>
      <c r="AX215" s="32">
        <f>if(or($K215="bowl", $K215="wild"), "X", "")</f>
      </c>
    </row>
    <row x14ac:dyDescent="0.25" r="216" customHeight="1" ht="18.75">
      <c r="A216" s="24" t="s">
        <v>318</v>
      </c>
      <c r="B216" s="1" t="s">
        <v>319</v>
      </c>
      <c r="C216" s="12" t="s">
        <v>116</v>
      </c>
      <c r="D216" s="12" t="s">
        <v>169</v>
      </c>
      <c r="E216" s="25" t="s">
        <v>182</v>
      </c>
      <c r="F216" s="25" t="s">
        <v>320</v>
      </c>
      <c r="G216" s="12"/>
      <c r="H216" s="12"/>
      <c r="I216" s="12"/>
      <c r="J216" s="14">
        <v>2</v>
      </c>
      <c r="K216" s="12" t="s">
        <v>162</v>
      </c>
      <c r="L216" s="14">
        <v>6</v>
      </c>
      <c r="M216" s="14">
        <v>33</v>
      </c>
      <c r="N216" s="12" t="s">
        <v>15</v>
      </c>
      <c r="O216" s="12" t="s">
        <v>15</v>
      </c>
      <c r="P216" s="12"/>
      <c r="Q216" s="14"/>
      <c r="R216" s="14">
        <v>1</v>
      </c>
      <c r="S216" s="14"/>
      <c r="T216" s="14"/>
      <c r="U216" s="14"/>
      <c r="V216" s="14"/>
      <c r="W216" s="14">
        <v>1</v>
      </c>
      <c r="X216" s="26"/>
      <c r="Y216" s="12"/>
      <c r="Z216" s="33"/>
      <c r="AA216" s="12"/>
      <c r="AB216" s="12" t="s">
        <v>15</v>
      </c>
      <c r="AC216" s="39"/>
      <c r="AD216" s="12"/>
      <c r="AE216" s="32">
        <f>if(J216&lt;4,"X","")</f>
      </c>
      <c r="AF216" s="32">
        <f>if(countblank(N216:P216)&lt;=1,"X","")</f>
      </c>
      <c r="AG216" s="32">
        <f>$H216</f>
      </c>
      <c r="AH216" s="32">
        <f>if($R216 &gt; 0, "X", "")</f>
      </c>
      <c r="AI216" s="32">
        <f>if(and(sum(Q216:W216) = 3, ISBLANK($X216)), "X", "")</f>
      </c>
      <c r="AJ216" s="32">
        <f>if(or($K216="ground", $K216="wild"), "X", "")</f>
      </c>
      <c r="AK216" s="32">
        <f>$G216</f>
      </c>
      <c r="AL216" s="32">
        <f>if($S216 &gt; 0, "X", "")</f>
      </c>
      <c r="AM216" s="32">
        <f>if(and($Q216 &gt; 0, isblank($W216), isblank($R216), isblank($T216), isblank($S216), isblank($U216)), "X", "")</f>
      </c>
      <c r="AN216" s="32">
        <f>if(and(not(isblank($N216)), isblank($O216), isblank($P216)), "X", "")</f>
      </c>
      <c r="AO216" s="32">
        <f>if(M216&gt;65,"X","")</f>
      </c>
      <c r="AP216" s="32">
        <f>if(or($K216="cavity", $K216="wild"), "X", "")</f>
      </c>
      <c r="AQ216" s="32">
        <f>if($W216 &gt; 0, "X", "")</f>
      </c>
      <c r="AR216" s="32">
        <f>if(M216&lt;=30,"X","")</f>
      </c>
      <c r="AS216" s="32">
        <f>if(or($K216="platform", $K216="wild"), "X", "")</f>
      </c>
      <c r="AT216" s="32">
        <f>if(and(not(isblank($O216)), isblank($P216), isblank($N216)), "X", "")</f>
      </c>
      <c r="AU216" s="32">
        <f>if($U216 &gt; 0, "X", "")</f>
      </c>
      <c r="AV216" s="32">
        <f>if($T216 &gt; 0, "X", "")</f>
      </c>
      <c r="AW216" s="32">
        <f>if(and(not(isblank($P216)), isblank($N216), isblank($O216)), "X", "")</f>
      </c>
      <c r="AX216" s="32">
        <f>if(or($K216="bowl", $K216="wild"), "X", "")</f>
      </c>
    </row>
    <row x14ac:dyDescent="0.25" r="217" customHeight="1" ht="18.75">
      <c r="A217" s="24" t="s">
        <v>321</v>
      </c>
      <c r="B217" s="1" t="s">
        <v>322</v>
      </c>
      <c r="C217" s="12" t="s">
        <v>116</v>
      </c>
      <c r="D217" s="12" t="s">
        <v>173</v>
      </c>
      <c r="E217" s="25" t="s">
        <v>178</v>
      </c>
      <c r="F217" s="25" t="s">
        <v>323</v>
      </c>
      <c r="G217" s="12"/>
      <c r="H217" s="12" t="s">
        <v>15</v>
      </c>
      <c r="I217" s="12"/>
      <c r="J217" s="14">
        <v>2</v>
      </c>
      <c r="K217" s="12" t="s">
        <v>188</v>
      </c>
      <c r="L217" s="14">
        <v>4</v>
      </c>
      <c r="M217" s="14">
        <v>79</v>
      </c>
      <c r="N217" s="12"/>
      <c r="O217" s="12"/>
      <c r="P217" s="12" t="s">
        <v>15</v>
      </c>
      <c r="Q217" s="14"/>
      <c r="R217" s="14"/>
      <c r="S217" s="14"/>
      <c r="T217" s="14"/>
      <c r="U217" s="14"/>
      <c r="V217" s="14"/>
      <c r="W217" s="14">
        <v>2</v>
      </c>
      <c r="X217" s="26"/>
      <c r="Y217" s="12"/>
      <c r="Z217" s="33"/>
      <c r="AA217" s="12"/>
      <c r="AB217" s="12"/>
      <c r="AC217" s="39"/>
      <c r="AD217" s="12"/>
      <c r="AE217" s="32">
        <f>if(J217&lt;4,"X","")</f>
      </c>
      <c r="AF217" s="32">
        <f>if(countblank(N217:P217)&lt;=1,"X","")</f>
      </c>
      <c r="AG217" s="32">
        <f>$H217</f>
      </c>
      <c r="AH217" s="32">
        <f>if($R217 &gt; 0, "X", "")</f>
      </c>
      <c r="AI217" s="32">
        <f>if(and(sum(Q217:W217) = 3, ISBLANK($X217)), "X", "")</f>
      </c>
      <c r="AJ217" s="32">
        <f>if(or($K217="ground", $K217="wild"), "X", "")</f>
      </c>
      <c r="AK217" s="32">
        <f>$G217</f>
      </c>
      <c r="AL217" s="32">
        <f>if($S217 &gt; 0, "X", "")</f>
      </c>
      <c r="AM217" s="32">
        <f>if(and($Q217 &gt; 0, isblank($W217), isblank($R217), isblank($T217), isblank($S217), isblank($U217)), "X", "")</f>
      </c>
      <c r="AN217" s="32">
        <f>if(and(not(isblank($N217)), isblank($O217), isblank($P217)), "X", "")</f>
      </c>
      <c r="AO217" s="32">
        <f>if(M217&gt;65,"X","")</f>
      </c>
      <c r="AP217" s="32">
        <f>if(or($K217="cavity", $K217="wild"), "X", "")</f>
      </c>
      <c r="AQ217" s="32">
        <f>if($W217 &gt; 0, "X", "")</f>
      </c>
      <c r="AR217" s="32">
        <f>if(M217&lt;=30,"X","")</f>
      </c>
      <c r="AS217" s="32">
        <f>if(or($K217="platform", $K217="wild"), "X", "")</f>
      </c>
      <c r="AT217" s="32">
        <f>if(and(not(isblank($O217)), isblank($P217), isblank($N217)), "X", "")</f>
      </c>
      <c r="AU217" s="32">
        <f>if($U217 &gt; 0, "X", "")</f>
      </c>
      <c r="AV217" s="32">
        <f>if($T217 &gt; 0, "X", "")</f>
      </c>
      <c r="AW217" s="32">
        <f>if(and(not(isblank($P217)), isblank($N217), isblank($O217)), "X", "")</f>
      </c>
      <c r="AX217" s="32">
        <f>if(or($K217="bowl", $K217="wild"), "X", "")</f>
      </c>
    </row>
    <row x14ac:dyDescent="0.25" r="218" customHeight="1" ht="18.75">
      <c r="A218" s="24" t="s">
        <v>324</v>
      </c>
      <c r="B218" s="1" t="s">
        <v>325</v>
      </c>
      <c r="C218" s="12" t="s">
        <v>116</v>
      </c>
      <c r="D218" s="12" t="s">
        <v>173</v>
      </c>
      <c r="E218" s="25" t="s">
        <v>174</v>
      </c>
      <c r="F218" s="25" t="s">
        <v>326</v>
      </c>
      <c r="G218" s="12"/>
      <c r="H218" s="12"/>
      <c r="I218" s="12"/>
      <c r="J218" s="14">
        <v>2</v>
      </c>
      <c r="K218" s="12" t="s">
        <v>166</v>
      </c>
      <c r="L218" s="14">
        <v>2</v>
      </c>
      <c r="M218" s="14">
        <v>30</v>
      </c>
      <c r="N218" s="12" t="s">
        <v>15</v>
      </c>
      <c r="O218" s="12"/>
      <c r="P218" s="12"/>
      <c r="Q218" s="14"/>
      <c r="R218" s="14"/>
      <c r="S218" s="14"/>
      <c r="T218" s="14">
        <v>1</v>
      </c>
      <c r="U218" s="14"/>
      <c r="V218" s="14"/>
      <c r="W218" s="14"/>
      <c r="X218" s="26"/>
      <c r="Y218" s="12"/>
      <c r="Z218" s="33"/>
      <c r="AA218" s="12"/>
      <c r="AB218" s="12"/>
      <c r="AC218" s="39"/>
      <c r="AD218" s="12"/>
      <c r="AE218" s="32">
        <f>if(J218&lt;4,"X","")</f>
      </c>
      <c r="AF218" s="32">
        <f>if(countblank(N218:P218)&lt;=1,"X","")</f>
      </c>
      <c r="AG218" s="32">
        <f>$H218</f>
      </c>
      <c r="AH218" s="32">
        <f>if($R218 &gt; 0, "X", "")</f>
      </c>
      <c r="AI218" s="32">
        <f>if(and(sum(Q218:W218) = 3, ISBLANK($X218)), "X", "")</f>
      </c>
      <c r="AJ218" s="32">
        <f>if(or($K218="ground", $K218="wild"), "X", "")</f>
      </c>
      <c r="AK218" s="32">
        <f>$G218</f>
      </c>
      <c r="AL218" s="32">
        <f>if($S218 &gt; 0, "X", "")</f>
      </c>
      <c r="AM218" s="32">
        <f>if(and($Q218 &gt; 0, isblank($W218), isblank($R218), isblank($T218), isblank($S218), isblank($U218)), "X", "")</f>
      </c>
      <c r="AN218" s="32">
        <f>if(and(not(isblank($N218)), isblank($O218), isblank($P218)), "X", "")</f>
      </c>
      <c r="AO218" s="32">
        <f>if(M218&gt;65,"X","")</f>
      </c>
      <c r="AP218" s="32">
        <f>if(or($K218="cavity", $K218="wild"), "X", "")</f>
      </c>
      <c r="AQ218" s="32">
        <f>if($W218 &gt; 0, "X", "")</f>
      </c>
      <c r="AR218" s="32">
        <f>if(M218&lt;=30,"X","")</f>
      </c>
      <c r="AS218" s="32">
        <f>if(or($K218="platform", $K218="wild"), "X", "")</f>
      </c>
      <c r="AT218" s="32">
        <f>if(and(not(isblank($O218)), isblank($P218), isblank($N218)), "X", "")</f>
      </c>
      <c r="AU218" s="32">
        <f>if($U218 &gt; 0, "X", "")</f>
      </c>
      <c r="AV218" s="32">
        <f>if($T218 &gt; 0, "X", "")</f>
      </c>
      <c r="AW218" s="32">
        <f>if(and(not(isblank($P218)), isblank($N218), isblank($O218)), "X", "")</f>
      </c>
      <c r="AX218" s="32">
        <f>if(or($K218="bowl", $K218="wild"), "X", "")</f>
      </c>
    </row>
    <row x14ac:dyDescent="0.25" r="219" customHeight="1" ht="18.75">
      <c r="A219" s="24" t="s">
        <v>327</v>
      </c>
      <c r="B219" s="1" t="s">
        <v>328</v>
      </c>
      <c r="C219" s="12" t="s">
        <v>116</v>
      </c>
      <c r="D219" s="12" t="s">
        <v>160</v>
      </c>
      <c r="E219" s="25"/>
      <c r="F219" s="25" t="s">
        <v>329</v>
      </c>
      <c r="G219" s="12"/>
      <c r="H219" s="12"/>
      <c r="I219" s="12"/>
      <c r="J219" s="14">
        <v>1</v>
      </c>
      <c r="K219" s="12" t="s">
        <v>162</v>
      </c>
      <c r="L219" s="14">
        <v>3</v>
      </c>
      <c r="M219" s="14">
        <v>80</v>
      </c>
      <c r="N219" s="12"/>
      <c r="O219" s="12" t="s">
        <v>15</v>
      </c>
      <c r="P219" s="12" t="s">
        <v>15</v>
      </c>
      <c r="Q219" s="14">
        <v>1</v>
      </c>
      <c r="R219" s="14">
        <v>1</v>
      </c>
      <c r="S219" s="14"/>
      <c r="T219" s="14"/>
      <c r="U219" s="14"/>
      <c r="V219" s="14"/>
      <c r="W219" s="14"/>
      <c r="X219" s="26" t="s">
        <v>15</v>
      </c>
      <c r="Y219" s="12"/>
      <c r="Z219" s="33"/>
      <c r="AA219" s="12" t="s">
        <v>15</v>
      </c>
      <c r="AB219" s="12"/>
      <c r="AC219" s="39"/>
      <c r="AD219" s="12"/>
      <c r="AE219" s="32">
        <f>if(J219&lt;4,"X","")</f>
      </c>
      <c r="AF219" s="32">
        <f>if(countblank(N219:P219)&lt;=1,"X","")</f>
      </c>
      <c r="AG219" s="32">
        <f>$H219</f>
      </c>
      <c r="AH219" s="32">
        <f>if($R219 &gt; 0, "X", "")</f>
      </c>
      <c r="AI219" s="32">
        <f>if(and(sum(Q219:W219) = 3, ISBLANK($X219)), "X", "")</f>
      </c>
      <c r="AJ219" s="32">
        <f>if(or($K219="ground", $K219="wild"), "X", "")</f>
      </c>
      <c r="AK219" s="32">
        <f>$G219</f>
      </c>
      <c r="AL219" s="32">
        <f>if($S219 &gt; 0, "X", "")</f>
      </c>
      <c r="AM219" s="32">
        <f>if(and($Q219 &gt; 0, isblank($W219), isblank($R219), isblank($T219), isblank($S219), isblank($U219)), "X", "")</f>
      </c>
      <c r="AN219" s="32">
        <f>if(and(not(isblank($N219)), isblank($O219), isblank($P219)), "X", "")</f>
      </c>
      <c r="AO219" s="32">
        <f>if(M219&gt;65,"X","")</f>
      </c>
      <c r="AP219" s="32">
        <f>if(or($K219="cavity", $K219="wild"), "X", "")</f>
      </c>
      <c r="AQ219" s="32">
        <f>if($W219 &gt; 0, "X", "")</f>
      </c>
      <c r="AR219" s="32">
        <f>if(M219&lt;=30,"X","")</f>
      </c>
      <c r="AS219" s="32">
        <f>if(or($K219="platform", $K219="wild"), "X", "")</f>
      </c>
      <c r="AT219" s="32">
        <f>if(and(not(isblank($O219)), isblank($P219), isblank($N219)), "X", "")</f>
      </c>
      <c r="AU219" s="32">
        <f>if($U219 &gt; 0, "X", "")</f>
      </c>
      <c r="AV219" s="32">
        <f>if($T219 &gt; 0, "X", "")</f>
      </c>
      <c r="AW219" s="32">
        <f>if(and(not(isblank($P219)), isblank($N219), isblank($O219)), "X", "")</f>
      </c>
      <c r="AX219" s="32">
        <f>if(or($K219="bowl", $K219="wild"), "X", "")</f>
      </c>
    </row>
    <row x14ac:dyDescent="0.25" r="220" customHeight="1" ht="18.75">
      <c r="A220" s="25" t="s">
        <v>964</v>
      </c>
      <c r="B220" s="25" t="s">
        <v>965</v>
      </c>
      <c r="C220" s="12" t="s">
        <v>685</v>
      </c>
      <c r="D220" s="12" t="s">
        <v>173</v>
      </c>
      <c r="E220" s="25" t="s">
        <v>706</v>
      </c>
      <c r="F220" s="25" t="s">
        <v>707</v>
      </c>
      <c r="G220" s="12" t="s">
        <v>15</v>
      </c>
      <c r="H220" s="12"/>
      <c r="I220" s="12"/>
      <c r="J220" s="14">
        <v>4</v>
      </c>
      <c r="K220" s="12" t="s">
        <v>166</v>
      </c>
      <c r="L220" s="14">
        <v>1</v>
      </c>
      <c r="M220" s="14">
        <v>79</v>
      </c>
      <c r="N220" s="12" t="s">
        <v>15</v>
      </c>
      <c r="O220" s="12" t="s">
        <v>15</v>
      </c>
      <c r="P220" s="12"/>
      <c r="Q220" s="14">
        <v>1</v>
      </c>
      <c r="R220" s="14"/>
      <c r="S220" s="14"/>
      <c r="T220" s="14"/>
      <c r="U220" s="14">
        <v>1</v>
      </c>
      <c r="V220" s="14"/>
      <c r="W220" s="14"/>
      <c r="X220" s="26" t="s">
        <v>15</v>
      </c>
      <c r="Y220" s="12"/>
      <c r="Z220" s="33">
        <f>if(ISBLANK($X220), sum(Q220:W220), 1)</f>
      </c>
      <c r="AA220" s="12"/>
      <c r="AB220" s="12" t="s">
        <v>15</v>
      </c>
      <c r="AC220" s="39"/>
      <c r="AD220" s="12"/>
      <c r="AE220" s="32">
        <f>if(J220&lt;4,"X","")</f>
      </c>
      <c r="AF220" s="32">
        <f>if(countblank(N220:P220)&lt;=1,"X","")</f>
      </c>
      <c r="AG220" s="32">
        <f>$H220</f>
      </c>
      <c r="AH220" s="32">
        <f>if($R220 &gt; 0, "X", "")</f>
      </c>
      <c r="AI220" s="32">
        <f>if(and(sum(Q220:W220) = 3, ISBLANK($X220)), "X", "")</f>
      </c>
      <c r="AJ220" s="32">
        <f>if(or($K220="ground", $K220="wild"), "X", "")</f>
      </c>
      <c r="AK220" s="32">
        <f>$G220</f>
      </c>
      <c r="AL220" s="32">
        <f>if($S220 &gt; 0, "X", "")</f>
      </c>
      <c r="AM220" s="32">
        <f>if(and($Q220 &gt; 0, isblank($W220), isblank($R220), isblank($T220), isblank($S220), isblank($U220)), "X", "")</f>
      </c>
      <c r="AN220" s="32">
        <f>if(and(not(isblank($N220)), isblank($O220), isblank($P220)), "X", "")</f>
      </c>
      <c r="AO220" s="32">
        <f>if(M220&gt;65,"X","")</f>
      </c>
      <c r="AP220" s="32">
        <f>if(or($K220="cavity", $K220="wild"), "X", "")</f>
      </c>
      <c r="AQ220" s="32">
        <f>if($W220 &gt; 0, "X", "")</f>
      </c>
      <c r="AR220" s="32">
        <f>if(M220&lt;=30,"X","")</f>
      </c>
      <c r="AS220" s="32">
        <f>if(or($K220="platform", $K220="wild"), "X", "")</f>
      </c>
      <c r="AT220" s="32">
        <f>if(and(not(isblank($O220)), isblank($P220), isblank($N220)), "X", "")</f>
      </c>
      <c r="AU220" s="32">
        <f>if($U220 &gt; 0, "X", "")</f>
      </c>
      <c r="AV220" s="32">
        <f>if($T220 &gt; 0, "X", "")</f>
      </c>
      <c r="AW220" s="32">
        <f>if(and(not(isblank($P220)), isblank($N220), isblank($O220)), "X", "")</f>
      </c>
      <c r="AX220" s="32">
        <f>if(or($K220="bowl", $K220="wild"), "X", "")</f>
      </c>
    </row>
    <row x14ac:dyDescent="0.25" r="221" customHeight="1" ht="18.75">
      <c r="A221" s="24" t="s">
        <v>330</v>
      </c>
      <c r="B221" s="1" t="s">
        <v>331</v>
      </c>
      <c r="C221" s="12" t="s">
        <v>116</v>
      </c>
      <c r="D221" s="12" t="s">
        <v>173</v>
      </c>
      <c r="E221" s="25" t="s">
        <v>178</v>
      </c>
      <c r="F221" s="25" t="s">
        <v>332</v>
      </c>
      <c r="G221" s="12"/>
      <c r="H221" s="12"/>
      <c r="I221" s="12"/>
      <c r="J221" s="14">
        <v>3</v>
      </c>
      <c r="K221" s="12" t="s">
        <v>203</v>
      </c>
      <c r="L221" s="14">
        <v>4</v>
      </c>
      <c r="M221" s="14">
        <v>18</v>
      </c>
      <c r="N221" s="12" t="s">
        <v>15</v>
      </c>
      <c r="O221" s="12"/>
      <c r="P221" s="12"/>
      <c r="Q221" s="14"/>
      <c r="R221" s="14"/>
      <c r="S221" s="14"/>
      <c r="T221" s="14">
        <v>2</v>
      </c>
      <c r="U221" s="14"/>
      <c r="V221" s="14">
        <v>1</v>
      </c>
      <c r="W221" s="14"/>
      <c r="X221" s="26"/>
      <c r="Y221" s="12"/>
      <c r="Z221" s="33"/>
      <c r="AA221" s="12"/>
      <c r="AB221" s="12"/>
      <c r="AC221" s="39"/>
      <c r="AD221" s="12"/>
      <c r="AE221" s="32">
        <f>if(J221&lt;4,"X","")</f>
      </c>
      <c r="AF221" s="32">
        <f>if(countblank(N221:P221)&lt;=1,"X","")</f>
      </c>
      <c r="AG221" s="32">
        <f>$H221</f>
      </c>
      <c r="AH221" s="32">
        <f>if($R221 &gt; 0, "X", "")</f>
      </c>
      <c r="AI221" s="32">
        <f>if(and(sum(Q221:W221) = 3, ISBLANK($X221)), "X", "")</f>
      </c>
      <c r="AJ221" s="32">
        <f>if(or($K221="ground", $K221="wild"), "X", "")</f>
      </c>
      <c r="AK221" s="32">
        <f>$G221</f>
      </c>
      <c r="AL221" s="32">
        <f>if($S221 &gt; 0, "X", "")</f>
      </c>
      <c r="AM221" s="32">
        <f>if(and($Q221 &gt; 0, isblank($W221), isblank($R221), isblank($T221), isblank($S221), isblank($U221)), "X", "")</f>
      </c>
      <c r="AN221" s="32">
        <f>if(and(not(isblank($N221)), isblank($O221), isblank($P221)), "X", "")</f>
      </c>
      <c r="AO221" s="32">
        <f>if(M221&gt;65,"X","")</f>
      </c>
      <c r="AP221" s="32">
        <f>if(or($K221="cavity", $K221="wild"), "X", "")</f>
      </c>
      <c r="AQ221" s="32">
        <f>if($W221 &gt; 0, "X", "")</f>
      </c>
      <c r="AR221" s="32">
        <f>if(M221&lt;=30,"X","")</f>
      </c>
      <c r="AS221" s="32">
        <f>if(or($K221="platform", $K221="wild"), "X", "")</f>
      </c>
      <c r="AT221" s="32">
        <f>if(and(not(isblank($O221)), isblank($P221), isblank($N221)), "X", "")</f>
      </c>
      <c r="AU221" s="32">
        <f>if($U221 &gt; 0, "X", "")</f>
      </c>
      <c r="AV221" s="32">
        <f>if($T221 &gt; 0, "X", "")</f>
      </c>
      <c r="AW221" s="32">
        <f>if(and(not(isblank($P221)), isblank($N221), isblank($O221)), "X", "")</f>
      </c>
      <c r="AX221" s="32">
        <f>if(or($K221="bowl", $K221="wild"), "X", "")</f>
      </c>
    </row>
    <row x14ac:dyDescent="0.25" r="222" customHeight="1" ht="18.75">
      <c r="A222" s="24" t="s">
        <v>624</v>
      </c>
      <c r="B222" s="24" t="s">
        <v>625</v>
      </c>
      <c r="C222" s="12" t="s">
        <v>93</v>
      </c>
      <c r="D222" s="12" t="s">
        <v>466</v>
      </c>
      <c r="E222" s="25" t="s">
        <v>198</v>
      </c>
      <c r="F222" s="25" t="s">
        <v>626</v>
      </c>
      <c r="G222" s="12"/>
      <c r="H222" s="12"/>
      <c r="I222" s="12"/>
      <c r="J222" s="14">
        <v>3</v>
      </c>
      <c r="K222" s="12" t="s">
        <v>195</v>
      </c>
      <c r="L222" s="14">
        <v>2</v>
      </c>
      <c r="M222" s="14">
        <v>17</v>
      </c>
      <c r="N222" s="12"/>
      <c r="O222" s="12" t="s">
        <v>15</v>
      </c>
      <c r="P222" s="12"/>
      <c r="Q222" s="14">
        <v>1</v>
      </c>
      <c r="R222" s="14"/>
      <c r="S222" s="14"/>
      <c r="T222" s="14">
        <v>1</v>
      </c>
      <c r="U222" s="14"/>
      <c r="V222" s="14"/>
      <c r="W222" s="14"/>
      <c r="X222" s="26"/>
      <c r="Y222" s="12"/>
      <c r="Z222" s="33">
        <f>if(ISBLANK($X222), sum(Q222:W222), 1)</f>
      </c>
      <c r="AA222" s="12"/>
      <c r="AB222" s="12"/>
      <c r="AC222" s="39" t="s">
        <v>15</v>
      </c>
      <c r="AD222" s="12"/>
      <c r="AE222" s="32">
        <f>if(J222&lt;4,"X","")</f>
      </c>
      <c r="AF222" s="32">
        <f>if(countblank(N222:P222)&lt;=1,"X","")</f>
      </c>
      <c r="AG222" s="32">
        <f>$H222</f>
      </c>
      <c r="AH222" s="32">
        <f>if($R222 &gt; 0, "X", "")</f>
      </c>
      <c r="AI222" s="32">
        <f>if(and(sum(Q222:W222) = 3, ISBLANK($X222)), "X", "")</f>
      </c>
      <c r="AJ222" s="32">
        <f>if(or($K222="ground", $K222="wild"), "X", "")</f>
      </c>
      <c r="AK222" s="32">
        <f>$G222</f>
      </c>
      <c r="AL222" s="32">
        <f>if($S222 &gt; 0, "X", "")</f>
      </c>
      <c r="AM222" s="32">
        <f>if(and($Q222 &gt; 0, isblank($W222), isblank($R222), isblank($T222), isblank($S222), isblank($U222)), "X", "")</f>
      </c>
      <c r="AN222" s="32">
        <f>if(and(not(isblank($N222)), isblank($O222), isblank($P222)), "X", "")</f>
      </c>
      <c r="AO222" s="32">
        <f>if(M222&gt;65,"X","")</f>
      </c>
      <c r="AP222" s="32">
        <f>if(or($K222="cavity", $K222="wild"), "X", "")</f>
      </c>
      <c r="AQ222" s="32">
        <f>if($W222 &gt; 0, "X", "")</f>
      </c>
      <c r="AR222" s="32">
        <f>if(M222&lt;=30,"X","")</f>
      </c>
      <c r="AS222" s="32">
        <f>if(or($K222="platform", $K222="wild"), "X", "")</f>
      </c>
      <c r="AT222" s="32">
        <f>if(and(not(isblank($O222)), isblank($P222), isblank($N222)), "X", "")</f>
      </c>
      <c r="AU222" s="32">
        <f>if($U222 &gt; 0, "X", "")</f>
      </c>
      <c r="AV222" s="32">
        <f>if($T222 &gt; 0, "X", "")</f>
      </c>
      <c r="AW222" s="32">
        <f>if(and(not(isblank($P222)), isblank($N222), isblank($O222)), "X", "")</f>
      </c>
      <c r="AX222" s="32">
        <f>if(or($K222="bowl", $K222="wild"), "X", "")</f>
      </c>
    </row>
    <row x14ac:dyDescent="0.25" r="223" customHeight="1" ht="18.75">
      <c r="A223" s="24" t="s">
        <v>627</v>
      </c>
      <c r="B223" s="24" t="s">
        <v>628</v>
      </c>
      <c r="C223" s="12" t="s">
        <v>93</v>
      </c>
      <c r="D223" s="12" t="s">
        <v>160</v>
      </c>
      <c r="E223" s="25" t="s">
        <v>250</v>
      </c>
      <c r="F223" s="25" t="s">
        <v>503</v>
      </c>
      <c r="G223" s="12" t="s">
        <v>15</v>
      </c>
      <c r="H223" s="12"/>
      <c r="I223" s="12"/>
      <c r="J223" s="14">
        <v>4</v>
      </c>
      <c r="K223" s="12" t="s">
        <v>162</v>
      </c>
      <c r="L223" s="14">
        <v>2</v>
      </c>
      <c r="M223" s="14">
        <v>113</v>
      </c>
      <c r="N223" s="12"/>
      <c r="O223" s="12" t="s">
        <v>15</v>
      </c>
      <c r="P223" s="12"/>
      <c r="Q223" s="14"/>
      <c r="R223" s="14"/>
      <c r="S223" s="14"/>
      <c r="T223" s="14"/>
      <c r="U223" s="14">
        <v>2</v>
      </c>
      <c r="V223" s="14"/>
      <c r="W223" s="14"/>
      <c r="X223" s="26"/>
      <c r="Y223" s="12" t="s">
        <v>15</v>
      </c>
      <c r="Z223" s="33">
        <f>if(ISBLANK($X223), sum(Q223:W223), 1)</f>
      </c>
      <c r="AA223" s="12"/>
      <c r="AB223" s="12"/>
      <c r="AC223" s="39" t="s">
        <v>15</v>
      </c>
      <c r="AD223" s="12"/>
      <c r="AE223" s="32">
        <f>if(J223&lt;4,"X","")</f>
      </c>
      <c r="AF223" s="32">
        <f>if(countblank(N223:P223)&lt;=1,"X","")</f>
      </c>
      <c r="AG223" s="32">
        <f>$H223</f>
      </c>
      <c r="AH223" s="32">
        <f>if($R223 &gt; 0, "X", "")</f>
      </c>
      <c r="AI223" s="32">
        <f>if(and(sum(Q223:W223) = 3, ISBLANK($X223)), "X", "")</f>
      </c>
      <c r="AJ223" s="32">
        <f>if(or($K223="ground", $K223="wild"), "X", "")</f>
      </c>
      <c r="AK223" s="32">
        <f>$G223</f>
      </c>
      <c r="AL223" s="32">
        <f>if($S223 &gt; 0, "X", "")</f>
      </c>
      <c r="AM223" s="32">
        <f>if(and($Q223 &gt; 0, isblank($W223), isblank($R223), isblank($T223), isblank($S223), isblank($U223)), "X", "")</f>
      </c>
      <c r="AN223" s="32">
        <f>if(and(not(isblank($N223)), isblank($O223), isblank($P223)), "X", "")</f>
      </c>
      <c r="AO223" s="32">
        <f>if(M223&gt;65,"X","")</f>
      </c>
      <c r="AP223" s="32">
        <f>if(or($K223="cavity", $K223="wild"), "X", "")</f>
      </c>
      <c r="AQ223" s="32">
        <f>if($W223 &gt; 0, "X", "")</f>
      </c>
      <c r="AR223" s="32">
        <f>if(M223&lt;=30,"X","")</f>
      </c>
      <c r="AS223" s="32">
        <f>if(or($K223="platform", $K223="wild"), "X", "")</f>
      </c>
      <c r="AT223" s="32">
        <f>if(and(not(isblank($O223)), isblank($P223), isblank($N223)), "X", "")</f>
      </c>
      <c r="AU223" s="32">
        <f>if($U223 &gt; 0, "X", "")</f>
      </c>
      <c r="AV223" s="32">
        <f>if($T223 &gt; 0, "X", "")</f>
      </c>
      <c r="AW223" s="32">
        <f>if(and(not(isblank($P223)), isblank($N223), isblank($O223)), "X", "")</f>
      </c>
      <c r="AX223" s="32">
        <f>if(or($K223="bowl", $K223="wild"), "X", "")</f>
      </c>
    </row>
    <row x14ac:dyDescent="0.25" r="224" customHeight="1" ht="18.75">
      <c r="A224" s="25" t="s">
        <v>966</v>
      </c>
      <c r="B224" s="25" t="s">
        <v>967</v>
      </c>
      <c r="C224" s="12" t="s">
        <v>685</v>
      </c>
      <c r="D224" s="12" t="s">
        <v>160</v>
      </c>
      <c r="E224" s="25" t="s">
        <v>198</v>
      </c>
      <c r="F224" s="25" t="s">
        <v>881</v>
      </c>
      <c r="G224" s="12"/>
      <c r="H224" s="12"/>
      <c r="I224" s="12"/>
      <c r="J224" s="14">
        <v>4</v>
      </c>
      <c r="K224" s="12" t="s">
        <v>188</v>
      </c>
      <c r="L224" s="14">
        <v>5</v>
      </c>
      <c r="M224" s="14">
        <v>36</v>
      </c>
      <c r="N224" s="12"/>
      <c r="O224" s="12" t="s">
        <v>15</v>
      </c>
      <c r="P224" s="12"/>
      <c r="Q224" s="14">
        <v>1</v>
      </c>
      <c r="R224" s="14"/>
      <c r="S224" s="14"/>
      <c r="T224" s="14">
        <v>1</v>
      </c>
      <c r="U224" s="14"/>
      <c r="V224" s="14"/>
      <c r="W224" s="14"/>
      <c r="X224" s="26"/>
      <c r="Y224" s="12"/>
      <c r="Z224" s="33">
        <f>if(ISBLANK($X224), sum(Q224:W224), 1)</f>
      </c>
      <c r="AA224" s="12"/>
      <c r="AB224" s="12" t="s">
        <v>15</v>
      </c>
      <c r="AC224" s="39"/>
      <c r="AD224" s="12" t="s">
        <v>15</v>
      </c>
      <c r="AE224" s="32">
        <f>if(J224&lt;4,"X","")</f>
      </c>
      <c r="AF224" s="32">
        <f>if(countblank(N224:P224)&lt;=1,"X","")</f>
      </c>
      <c r="AG224" s="32">
        <f>$H224</f>
      </c>
      <c r="AH224" s="32">
        <f>if($R224 &gt; 0, "X", "")</f>
      </c>
      <c r="AI224" s="32">
        <f>if(and(sum(Q224:W224) = 3, ISBLANK($X224)), "X", "")</f>
      </c>
      <c r="AJ224" s="32">
        <f>if(or($K224="ground", $K224="wild"), "X", "")</f>
      </c>
      <c r="AK224" s="32">
        <f>$G224</f>
      </c>
      <c r="AL224" s="32">
        <f>if($S224 &gt; 0, "X", "")</f>
      </c>
      <c r="AM224" s="32">
        <f>if(and($Q224 &gt; 0, isblank($W224), isblank($R224), isblank($T224), isblank($S224), isblank($U224)), "X", "")</f>
      </c>
      <c r="AN224" s="32">
        <f>if(and(not(isblank($N224)), isblank($O224), isblank($P224)), "X", "")</f>
      </c>
      <c r="AO224" s="32">
        <f>if(M224&gt;65,"X","")</f>
      </c>
      <c r="AP224" s="32">
        <f>if(or($K224="cavity", $K224="wild"), "X", "")</f>
      </c>
      <c r="AQ224" s="32">
        <f>if($W224 &gt; 0, "X", "")</f>
      </c>
      <c r="AR224" s="32">
        <f>if(M224&lt;=30,"X","")</f>
      </c>
      <c r="AS224" s="32">
        <f>if(or($K224="platform", $K224="wild"), "X", "")</f>
      </c>
      <c r="AT224" s="32">
        <f>if(and(not(isblank($O224)), isblank($P224), isblank($N224)), "X", "")</f>
      </c>
      <c r="AU224" s="32">
        <f>if($U224 &gt; 0, "X", "")</f>
      </c>
      <c r="AV224" s="32">
        <f>if($T224 &gt; 0, "X", "")</f>
      </c>
      <c r="AW224" s="32">
        <f>if(and(not(isblank($P224)), isblank($N224), isblank($O224)), "X", "")</f>
      </c>
      <c r="AX224" s="32">
        <f>if(or($K224="bowl", $K224="wild"), "X", "")</f>
      </c>
    </row>
    <row x14ac:dyDescent="0.25" r="225" customHeight="1" ht="18.75">
      <c r="A225" s="25" t="s">
        <v>968</v>
      </c>
      <c r="B225" s="25" t="s">
        <v>969</v>
      </c>
      <c r="C225" s="12" t="s">
        <v>685</v>
      </c>
      <c r="D225" s="12" t="s">
        <v>173</v>
      </c>
      <c r="E225" s="25" t="s">
        <v>686</v>
      </c>
      <c r="F225" s="25" t="s">
        <v>828</v>
      </c>
      <c r="G225" s="12"/>
      <c r="H225" s="12"/>
      <c r="I225" s="12"/>
      <c r="J225" s="14">
        <v>2</v>
      </c>
      <c r="K225" s="12" t="s">
        <v>188</v>
      </c>
      <c r="L225" s="14">
        <v>3</v>
      </c>
      <c r="M225" s="14">
        <v>23</v>
      </c>
      <c r="N225" s="12" t="s">
        <v>15</v>
      </c>
      <c r="O225" s="12"/>
      <c r="P225" s="12"/>
      <c r="Q225" s="14">
        <v>1</v>
      </c>
      <c r="R225" s="14">
        <v>1</v>
      </c>
      <c r="S225" s="14"/>
      <c r="T225" s="14"/>
      <c r="U225" s="14"/>
      <c r="V225" s="14"/>
      <c r="W225" s="14"/>
      <c r="X225" s="26" t="s">
        <v>15</v>
      </c>
      <c r="Y225" s="12"/>
      <c r="Z225" s="33">
        <f>if(ISBLANK($X225), sum(Q225:W225), 1)</f>
      </c>
      <c r="AA225" s="12"/>
      <c r="AB225" s="12" t="s">
        <v>15</v>
      </c>
      <c r="AC225" s="39"/>
      <c r="AD225" s="12"/>
      <c r="AE225" s="32">
        <f>if(J225&lt;4,"X","")</f>
      </c>
      <c r="AF225" s="32">
        <f>if(countblank(N225:P225)&lt;=1,"X","")</f>
      </c>
      <c r="AG225" s="32">
        <f>$H225</f>
      </c>
      <c r="AH225" s="32">
        <f>if($R225 &gt; 0, "X", "")</f>
      </c>
      <c r="AI225" s="32">
        <f>if(and(sum(Q225:W225) = 3, ISBLANK($X225)), "X", "")</f>
      </c>
      <c r="AJ225" s="32">
        <f>if(or($K225="ground", $K225="wild"), "X", "")</f>
      </c>
      <c r="AK225" s="32">
        <f>$G225</f>
      </c>
      <c r="AL225" s="32">
        <f>if($S225 &gt; 0, "X", "")</f>
      </c>
      <c r="AM225" s="32">
        <f>if(and($Q225 &gt; 0, isblank($W225), isblank($R225), isblank($T225), isblank($S225), isblank($U225)), "X", "")</f>
      </c>
      <c r="AN225" s="32">
        <f>if(and(not(isblank($N225)), isblank($O225), isblank($P225)), "X", "")</f>
      </c>
      <c r="AO225" s="32">
        <f>if(M225&gt;65,"X","")</f>
      </c>
      <c r="AP225" s="32">
        <f>if(or($K225="cavity", $K225="wild"), "X", "")</f>
      </c>
      <c r="AQ225" s="32">
        <f>if($W225 &gt; 0, "X", "")</f>
      </c>
      <c r="AR225" s="32">
        <f>if(M225&lt;=30,"X","")</f>
      </c>
      <c r="AS225" s="32">
        <f>if(or($K225="platform", $K225="wild"), "X", "")</f>
      </c>
      <c r="AT225" s="32">
        <f>if(and(not(isblank($O225)), isblank($P225), isblank($N225)), "X", "")</f>
      </c>
      <c r="AU225" s="32">
        <f>if($U225 &gt; 0, "X", "")</f>
      </c>
      <c r="AV225" s="32">
        <f>if($T225 &gt; 0, "X", "")</f>
      </c>
      <c r="AW225" s="32">
        <f>if(and(not(isblank($P225)), isblank($N225), isblank($O225)), "X", "")</f>
      </c>
      <c r="AX225" s="32">
        <f>if(or($K225="bowl", $K225="wild"), "X", "")</f>
      </c>
    </row>
    <row x14ac:dyDescent="0.25" r="226" customHeight="1" ht="18.75">
      <c r="A226" s="25" t="s">
        <v>970</v>
      </c>
      <c r="B226" s="25" t="s">
        <v>971</v>
      </c>
      <c r="C226" s="12" t="s">
        <v>685</v>
      </c>
      <c r="D226" s="12" t="s">
        <v>173</v>
      </c>
      <c r="E226" s="25" t="s">
        <v>174</v>
      </c>
      <c r="F226" s="25" t="s">
        <v>820</v>
      </c>
      <c r="G226" s="12"/>
      <c r="H226" s="12"/>
      <c r="I226" s="12"/>
      <c r="J226" s="14">
        <v>0</v>
      </c>
      <c r="K226" s="12" t="s">
        <v>166</v>
      </c>
      <c r="L226" s="14">
        <v>5</v>
      </c>
      <c r="M226" s="14">
        <v>46</v>
      </c>
      <c r="N226" s="12" t="s">
        <v>15</v>
      </c>
      <c r="O226" s="12" t="s">
        <v>15</v>
      </c>
      <c r="P226" s="12" t="s">
        <v>15</v>
      </c>
      <c r="Q226" s="14"/>
      <c r="R226" s="14">
        <v>1</v>
      </c>
      <c r="S226" s="14"/>
      <c r="T226" s="14"/>
      <c r="U226" s="14"/>
      <c r="V226" s="14"/>
      <c r="W226" s="14"/>
      <c r="X226" s="26"/>
      <c r="Y226" s="12"/>
      <c r="Z226" s="33">
        <f>if(ISBLANK($X226), sum(Q226:W226), 1)</f>
      </c>
      <c r="AA226" s="12"/>
      <c r="AB226" s="12"/>
      <c r="AC226" s="39"/>
      <c r="AD226" s="12"/>
      <c r="AE226" s="32">
        <f>if(J226&lt;4,"X","")</f>
      </c>
      <c r="AF226" s="32">
        <f>if(countblank(N226:P226)&lt;=1,"X","")</f>
      </c>
      <c r="AG226" s="32">
        <f>$H226</f>
      </c>
      <c r="AH226" s="32">
        <f>if($R226 &gt; 0, "X", "")</f>
      </c>
      <c r="AI226" s="32">
        <f>if(and(sum(Q226:W226) = 3, ISBLANK($X226)), "X", "")</f>
      </c>
      <c r="AJ226" s="32">
        <f>if(or($K226="ground", $K226="wild"), "X", "")</f>
      </c>
      <c r="AK226" s="32">
        <f>$G226</f>
      </c>
      <c r="AL226" s="32">
        <f>if($S226 &gt; 0, "X", "")</f>
      </c>
      <c r="AM226" s="32">
        <f>if(and($Q226 &gt; 0, isblank($W226), isblank($R226), isblank($T226), isblank($S226), isblank($U226)), "X", "")</f>
      </c>
      <c r="AN226" s="32">
        <f>if(and(not(isblank($N226)), isblank($O226), isblank($P226)), "X", "")</f>
      </c>
      <c r="AO226" s="32">
        <f>if(M226&gt;65,"X","")</f>
      </c>
      <c r="AP226" s="32">
        <f>if(or($K226="cavity", $K226="wild"), "X", "")</f>
      </c>
      <c r="AQ226" s="32">
        <f>if($W226 &gt; 0, "X", "")</f>
      </c>
      <c r="AR226" s="32">
        <f>if(M226&lt;=30,"X","")</f>
      </c>
      <c r="AS226" s="32">
        <f>if(or($K226="platform", $K226="wild"), "X", "")</f>
      </c>
      <c r="AT226" s="32">
        <f>if(and(not(isblank($O226)), isblank($P226), isblank($N226)), "X", "")</f>
      </c>
      <c r="AU226" s="32">
        <f>if($U226 &gt; 0, "X", "")</f>
      </c>
      <c r="AV226" s="32">
        <f>if($T226 &gt; 0, "X", "")</f>
      </c>
      <c r="AW226" s="32">
        <f>if(and(not(isblank($P226)), isblank($N226), isblank($O226)), "X", "")</f>
      </c>
      <c r="AX226" s="32">
        <f>if(or($K226="bowl", $K226="wild"), "X", "")</f>
      </c>
    </row>
    <row x14ac:dyDescent="0.25" r="227" customHeight="1" ht="18.75">
      <c r="A227" s="24" t="s">
        <v>333</v>
      </c>
      <c r="B227" s="1" t="s">
        <v>334</v>
      </c>
      <c r="C227" s="12" t="s">
        <v>116</v>
      </c>
      <c r="D227" s="12" t="s">
        <v>173</v>
      </c>
      <c r="E227" s="25" t="s">
        <v>198</v>
      </c>
      <c r="F227" s="25" t="s">
        <v>335</v>
      </c>
      <c r="G227" s="12"/>
      <c r="H227" s="12"/>
      <c r="I227" s="12"/>
      <c r="J227" s="14">
        <v>2</v>
      </c>
      <c r="K227" s="12" t="s">
        <v>162</v>
      </c>
      <c r="L227" s="14">
        <v>2</v>
      </c>
      <c r="M227" s="14">
        <v>87</v>
      </c>
      <c r="N227" s="12"/>
      <c r="O227" s="12"/>
      <c r="P227" s="12" t="s">
        <v>15</v>
      </c>
      <c r="Q227" s="14">
        <v>1</v>
      </c>
      <c r="R227" s="14">
        <v>1</v>
      </c>
      <c r="S227" s="14">
        <v>1</v>
      </c>
      <c r="T227" s="14"/>
      <c r="U227" s="14"/>
      <c r="V227" s="14"/>
      <c r="W227" s="14"/>
      <c r="X227" s="26" t="s">
        <v>15</v>
      </c>
      <c r="Y227" s="12"/>
      <c r="Z227" s="33"/>
      <c r="AA227" s="12"/>
      <c r="AB227" s="12"/>
      <c r="AC227" s="39"/>
      <c r="AD227" s="12"/>
      <c r="AE227" s="32">
        <f>if(J227&lt;4,"X","")</f>
      </c>
      <c r="AF227" s="32">
        <f>if(countblank(N227:P227)&lt;=1,"X","")</f>
      </c>
      <c r="AG227" s="32">
        <f>$H227</f>
      </c>
      <c r="AH227" s="32">
        <f>if($R227 &gt; 0, "X", "")</f>
      </c>
      <c r="AI227" s="32">
        <f>if(and(sum(Q227:W227) = 3, ISBLANK($X227)), "X", "")</f>
      </c>
      <c r="AJ227" s="32">
        <f>if(or($K227="ground", $K227="wild"), "X", "")</f>
      </c>
      <c r="AK227" s="32">
        <f>$G227</f>
      </c>
      <c r="AL227" s="32">
        <f>if($S227 &gt; 0, "X", "")</f>
      </c>
      <c r="AM227" s="32">
        <f>if(and($Q227 &gt; 0, isblank($W227), isblank($R227), isblank($T227), isblank($S227), isblank($U227)), "X", "")</f>
      </c>
      <c r="AN227" s="32">
        <f>if(and(not(isblank($N227)), isblank($O227), isblank($P227)), "X", "")</f>
      </c>
      <c r="AO227" s="32">
        <f>if(M227&gt;65,"X","")</f>
      </c>
      <c r="AP227" s="32">
        <f>if(or($K227="cavity", $K227="wild"), "X", "")</f>
      </c>
      <c r="AQ227" s="32">
        <f>if($W227 &gt; 0, "X", "")</f>
      </c>
      <c r="AR227" s="32">
        <f>if(M227&lt;=30,"X","")</f>
      </c>
      <c r="AS227" s="32">
        <f>if(or($K227="platform", $K227="wild"), "X", "")</f>
      </c>
      <c r="AT227" s="32">
        <f>if(and(not(isblank($O227)), isblank($P227), isblank($N227)), "X", "")</f>
      </c>
      <c r="AU227" s="32">
        <f>if($U227 &gt; 0, "X", "")</f>
      </c>
      <c r="AV227" s="32">
        <f>if($T227 &gt; 0, "X", "")</f>
      </c>
      <c r="AW227" s="32">
        <f>if(and(not(isblank($P227)), isblank($N227), isblank($O227)), "X", "")</f>
      </c>
      <c r="AX227" s="32">
        <f>if(or($K227="bowl", $K227="wild"), "X", "")</f>
      </c>
    </row>
    <row x14ac:dyDescent="0.25" r="228" customHeight="1" ht="18.75">
      <c r="A228" s="24" t="s">
        <v>629</v>
      </c>
      <c r="B228" s="24" t="s">
        <v>630</v>
      </c>
      <c r="C228" s="12" t="s">
        <v>93</v>
      </c>
      <c r="D228" s="12" t="s">
        <v>173</v>
      </c>
      <c r="E228" s="25" t="s">
        <v>137</v>
      </c>
      <c r="F228" s="25" t="s">
        <v>631</v>
      </c>
      <c r="G228" s="12"/>
      <c r="H228" s="12"/>
      <c r="I228" s="12"/>
      <c r="J228" s="14">
        <v>4</v>
      </c>
      <c r="K228" s="12" t="s">
        <v>162</v>
      </c>
      <c r="L228" s="14">
        <v>3</v>
      </c>
      <c r="M228" s="14">
        <v>220</v>
      </c>
      <c r="N228" s="12"/>
      <c r="O228" s="12"/>
      <c r="P228" s="12" t="s">
        <v>15</v>
      </c>
      <c r="Q228" s="14">
        <v>1</v>
      </c>
      <c r="R228" s="14">
        <v>1</v>
      </c>
      <c r="S228" s="14"/>
      <c r="T228" s="14"/>
      <c r="U228" s="14"/>
      <c r="V228" s="14"/>
      <c r="W228" s="14">
        <v>1</v>
      </c>
      <c r="X228" s="26"/>
      <c r="Y228" s="12"/>
      <c r="Z228" s="33">
        <f>if(ISBLANK($X228), sum(Q228:W228), 1)</f>
      </c>
      <c r="AA228" s="12"/>
      <c r="AB228" s="12"/>
      <c r="AC228" s="39"/>
      <c r="AD228" s="12"/>
      <c r="AE228" s="32">
        <f>if(J228&lt;4,"X","")</f>
      </c>
      <c r="AF228" s="32">
        <f>if(countblank(N228:P228)&lt;=1,"X","")</f>
      </c>
      <c r="AG228" s="32">
        <f>$H228</f>
      </c>
      <c r="AH228" s="32">
        <f>if($R228 &gt; 0, "X", "")</f>
      </c>
      <c r="AI228" s="32">
        <f>if(and(sum(Q228:W228) = 3, ISBLANK($X228)), "X", "")</f>
      </c>
      <c r="AJ228" s="32">
        <f>if(or($K228="ground", $K228="wild"), "X", "")</f>
      </c>
      <c r="AK228" s="32">
        <f>$G228</f>
      </c>
      <c r="AL228" s="32">
        <f>if($S228 &gt; 0, "X", "")</f>
      </c>
      <c r="AM228" s="32">
        <f>if(and($Q228 &gt; 0, isblank($W228), isblank($R228), isblank($T228), isblank($S228), isblank($U228)), "X", "")</f>
      </c>
      <c r="AN228" s="32">
        <f>if(and(not(isblank($N228)), isblank($O228), isblank($P228)), "X", "")</f>
      </c>
      <c r="AO228" s="32">
        <f>if(M228&gt;65,"X","")</f>
      </c>
      <c r="AP228" s="32">
        <f>if(or($K228="cavity", $K228="wild"), "X", "")</f>
      </c>
      <c r="AQ228" s="32">
        <f>if($W228 &gt; 0, "X", "")</f>
      </c>
      <c r="AR228" s="32">
        <f>if(M228&lt;=30,"X","")</f>
      </c>
      <c r="AS228" s="32">
        <f>if(or($K228="platform", $K228="wild"), "X", "")</f>
      </c>
      <c r="AT228" s="32">
        <f>if(and(not(isblank($O228)), isblank($P228), isblank($N228)), "X", "")</f>
      </c>
      <c r="AU228" s="32">
        <f>if($U228 &gt; 0, "X", "")</f>
      </c>
      <c r="AV228" s="32">
        <f>if($T228 &gt; 0, "X", "")</f>
      </c>
      <c r="AW228" s="32">
        <f>if(and(not(isblank($P228)), isblank($N228), isblank($O228)), "X", "")</f>
      </c>
      <c r="AX228" s="32">
        <f>if(or($K228="bowl", $K228="wild"), "X", "")</f>
      </c>
    </row>
    <row x14ac:dyDescent="0.25" r="229" customHeight="1" ht="18.75">
      <c r="A229" s="24" t="s">
        <v>336</v>
      </c>
      <c r="B229" s="1" t="s">
        <v>337</v>
      </c>
      <c r="C229" s="12" t="s">
        <v>116</v>
      </c>
      <c r="D229" s="12" t="s">
        <v>173</v>
      </c>
      <c r="E229" s="25" t="s">
        <v>182</v>
      </c>
      <c r="F229" s="25" t="s">
        <v>338</v>
      </c>
      <c r="G229" s="12"/>
      <c r="H229" s="12"/>
      <c r="I229" s="12"/>
      <c r="J229" s="14">
        <v>0</v>
      </c>
      <c r="K229" s="12" t="s">
        <v>195</v>
      </c>
      <c r="L229" s="14">
        <v>3</v>
      </c>
      <c r="M229" s="14">
        <v>20</v>
      </c>
      <c r="N229" s="12"/>
      <c r="O229" s="12" t="s">
        <v>15</v>
      </c>
      <c r="P229" s="12"/>
      <c r="Q229" s="14"/>
      <c r="R229" s="14"/>
      <c r="S229" s="14"/>
      <c r="T229" s="14"/>
      <c r="U229" s="14"/>
      <c r="V229" s="14">
        <v>1</v>
      </c>
      <c r="W229" s="14"/>
      <c r="X229" s="26"/>
      <c r="Y229" s="12"/>
      <c r="Z229" s="33"/>
      <c r="AA229" s="12"/>
      <c r="AB229" s="12" t="s">
        <v>15</v>
      </c>
      <c r="AC229" s="39"/>
      <c r="AD229" s="12"/>
      <c r="AE229" s="32">
        <f>if(J229&lt;4,"X","")</f>
      </c>
      <c r="AF229" s="32">
        <f>if(countblank(N229:P229)&lt;=1,"X","")</f>
      </c>
      <c r="AG229" s="32">
        <f>$H229</f>
      </c>
      <c r="AH229" s="32">
        <f>if($R229 &gt; 0, "X", "")</f>
      </c>
      <c r="AI229" s="32">
        <f>if(and(sum(Q229:W229) = 3, ISBLANK($X229)), "X", "")</f>
      </c>
      <c r="AJ229" s="32">
        <f>if(or($K229="ground", $K229="wild"), "X", "")</f>
      </c>
      <c r="AK229" s="32">
        <f>$G229</f>
      </c>
      <c r="AL229" s="32">
        <f>if($S229 &gt; 0, "X", "")</f>
      </c>
      <c r="AM229" s="32">
        <f>if(and($Q229 &gt; 0, isblank($W229), isblank($R229), isblank($T229), isblank($S229), isblank($U229)), "X", "")</f>
      </c>
      <c r="AN229" s="32">
        <f>if(and(not(isblank($N229)), isblank($O229), isblank($P229)), "X", "")</f>
      </c>
      <c r="AO229" s="32">
        <f>if(M229&gt;65,"X","")</f>
      </c>
      <c r="AP229" s="32">
        <f>if(or($K229="cavity", $K229="wild"), "X", "")</f>
      </c>
      <c r="AQ229" s="32">
        <f>if($W229 &gt; 0, "X", "")</f>
      </c>
      <c r="AR229" s="32">
        <f>if(M229&lt;=30,"X","")</f>
      </c>
      <c r="AS229" s="32">
        <f>if(or($K229="platform", $K229="wild"), "X", "")</f>
      </c>
      <c r="AT229" s="32">
        <f>if(and(not(isblank($O229)), isblank($P229), isblank($N229)), "X", "")</f>
      </c>
      <c r="AU229" s="32">
        <f>if($U229 &gt; 0, "X", "")</f>
      </c>
      <c r="AV229" s="32">
        <f>if($T229 &gt; 0, "X", "")</f>
      </c>
      <c r="AW229" s="32">
        <f>if(and(not(isblank($P229)), isblank($N229), isblank($O229)), "X", "")</f>
      </c>
      <c r="AX229" s="32">
        <f>if(or($K229="bowl", $K229="wild"), "X", "")</f>
      </c>
    </row>
    <row x14ac:dyDescent="0.25" r="230" customHeight="1" ht="18.75">
      <c r="A230" s="24" t="s">
        <v>339</v>
      </c>
      <c r="B230" s="1" t="s">
        <v>340</v>
      </c>
      <c r="C230" s="12" t="s">
        <v>116</v>
      </c>
      <c r="D230" s="12" t="s">
        <v>173</v>
      </c>
      <c r="E230" s="25" t="s">
        <v>182</v>
      </c>
      <c r="F230" s="25" t="s">
        <v>341</v>
      </c>
      <c r="G230" s="12"/>
      <c r="H230" s="12" t="s">
        <v>15</v>
      </c>
      <c r="I230" s="12"/>
      <c r="J230" s="14">
        <v>3</v>
      </c>
      <c r="K230" s="12" t="s">
        <v>195</v>
      </c>
      <c r="L230" s="14">
        <v>6</v>
      </c>
      <c r="M230" s="14">
        <v>41</v>
      </c>
      <c r="N230" s="12" t="s">
        <v>15</v>
      </c>
      <c r="O230" s="12" t="s">
        <v>15</v>
      </c>
      <c r="P230" s="12"/>
      <c r="Q230" s="14">
        <v>1</v>
      </c>
      <c r="R230" s="14"/>
      <c r="S230" s="14"/>
      <c r="T230" s="14"/>
      <c r="U230" s="14"/>
      <c r="V230" s="14">
        <v>1</v>
      </c>
      <c r="W230" s="14">
        <v>1</v>
      </c>
      <c r="X230" s="26"/>
      <c r="Y230" s="12"/>
      <c r="Z230" s="33"/>
      <c r="AA230" s="12"/>
      <c r="AB230" s="12"/>
      <c r="AC230" s="39"/>
      <c r="AD230" s="12"/>
      <c r="AE230" s="32">
        <f>if(J230&lt;4,"X","")</f>
      </c>
      <c r="AF230" s="32">
        <f>if(countblank(N230:P230)&lt;=1,"X","")</f>
      </c>
      <c r="AG230" s="32">
        <f>$H230</f>
      </c>
      <c r="AH230" s="32">
        <f>if($R230 &gt; 0, "X", "")</f>
      </c>
      <c r="AI230" s="32">
        <f>if(and(sum(Q230:W230) = 3, ISBLANK($X230)), "X", "")</f>
      </c>
      <c r="AJ230" s="32">
        <f>if(or($K230="ground", $K230="wild"), "X", "")</f>
      </c>
      <c r="AK230" s="32">
        <f>$G230</f>
      </c>
      <c r="AL230" s="32">
        <f>if($S230 &gt; 0, "X", "")</f>
      </c>
      <c r="AM230" s="32">
        <f>if(and($Q230 &gt; 0, isblank($W230), isblank($R230), isblank($T230), isblank($S230), isblank($U230)), "X", "")</f>
      </c>
      <c r="AN230" s="32">
        <f>if(and(not(isblank($N230)), isblank($O230), isblank($P230)), "X", "")</f>
      </c>
      <c r="AO230" s="32">
        <f>if(M230&gt;65,"X","")</f>
      </c>
      <c r="AP230" s="32">
        <f>if(or($K230="cavity", $K230="wild"), "X", "")</f>
      </c>
      <c r="AQ230" s="32">
        <f>if($W230 &gt; 0, "X", "")</f>
      </c>
      <c r="AR230" s="32">
        <f>if(M230&lt;=30,"X","")</f>
      </c>
      <c r="AS230" s="32">
        <f>if(or($K230="platform", $K230="wild"), "X", "")</f>
      </c>
      <c r="AT230" s="32">
        <f>if(and(not(isblank($O230)), isblank($P230), isblank($N230)), "X", "")</f>
      </c>
      <c r="AU230" s="32">
        <f>if($U230 &gt; 0, "X", "")</f>
      </c>
      <c r="AV230" s="32">
        <f>if($T230 &gt; 0, "X", "")</f>
      </c>
      <c r="AW230" s="32">
        <f>if(and(not(isblank($P230)), isblank($N230), isblank($O230)), "X", "")</f>
      </c>
      <c r="AX230" s="32">
        <f>if(or($K230="bowl", $K230="wild"), "X", "")</f>
      </c>
    </row>
    <row x14ac:dyDescent="0.25" r="231" customHeight="1" ht="18.75">
      <c r="A231" s="24" t="s">
        <v>342</v>
      </c>
      <c r="B231" s="1" t="s">
        <v>343</v>
      </c>
      <c r="C231" s="12" t="s">
        <v>116</v>
      </c>
      <c r="D231" s="12" t="s">
        <v>160</v>
      </c>
      <c r="E231" s="25"/>
      <c r="F231" s="25" t="s">
        <v>344</v>
      </c>
      <c r="G231" s="12"/>
      <c r="H231" s="12"/>
      <c r="I231" s="12" t="s">
        <v>15</v>
      </c>
      <c r="J231" s="14">
        <v>6</v>
      </c>
      <c r="K231" s="12" t="s">
        <v>203</v>
      </c>
      <c r="L231" s="14">
        <v>1</v>
      </c>
      <c r="M231" s="14" t="s">
        <v>247</v>
      </c>
      <c r="N231" s="12" t="s">
        <v>15</v>
      </c>
      <c r="O231" s="12" t="s">
        <v>15</v>
      </c>
      <c r="P231" s="12"/>
      <c r="Q231" s="14">
        <v>2</v>
      </c>
      <c r="R231" s="14">
        <v>1</v>
      </c>
      <c r="S231" s="14"/>
      <c r="T231" s="14"/>
      <c r="U231" s="14"/>
      <c r="V231" s="14"/>
      <c r="W231" s="14"/>
      <c r="X231" s="26"/>
      <c r="Y231" s="12"/>
      <c r="Z231" s="33"/>
      <c r="AA231" s="12"/>
      <c r="AB231" s="12" t="s">
        <v>15</v>
      </c>
      <c r="AC231" s="39"/>
      <c r="AD231" s="12" t="s">
        <v>15</v>
      </c>
      <c r="AE231" s="32">
        <f>if(J231&lt;4,"X","")</f>
      </c>
      <c r="AF231" s="32">
        <f>if(countblank(N231:P231)&lt;=1,"X","")</f>
      </c>
      <c r="AG231" s="32">
        <f>$H231</f>
      </c>
      <c r="AH231" s="32">
        <f>if($R231 &gt; 0, "X", "")</f>
      </c>
      <c r="AI231" s="32">
        <f>if(and(sum(Q231:W231) = 3, ISBLANK($X231)), "X", "")</f>
      </c>
      <c r="AJ231" s="32">
        <f>if(or($K231="ground", $K231="wild"), "X", "")</f>
      </c>
      <c r="AK231" s="32">
        <f>$G231</f>
      </c>
      <c r="AL231" s="32">
        <f>if($S231 &gt; 0, "X", "")</f>
      </c>
      <c r="AM231" s="32">
        <f>if(and($Q231 &gt; 0, isblank($W231), isblank($R231), isblank($T231), isblank($S231), isblank($U231)), "X", "")</f>
      </c>
      <c r="AN231" s="32">
        <f>if(and(not(isblank($N231)), isblank($O231), isblank($P231)), "X", "")</f>
      </c>
      <c r="AO231" s="32">
        <f>if(M231&gt;65,"X","")</f>
      </c>
      <c r="AP231" s="32">
        <f>if(or($K231="cavity", $K231="wild"), "X", "")</f>
      </c>
      <c r="AQ231" s="32">
        <f>if($W231 &gt; 0, "X", "")</f>
      </c>
      <c r="AR231" s="32">
        <f>if(M231&lt;=30,"X","")</f>
      </c>
      <c r="AS231" s="32">
        <f>if(or($K231="platform", $K231="wild"), "X", "")</f>
      </c>
      <c r="AT231" s="32">
        <f>if(and(not(isblank($O231)), isblank($P231), isblank($N231)), "X", "")</f>
      </c>
      <c r="AU231" s="32">
        <f>if($U231 &gt; 0, "X", "")</f>
      </c>
      <c r="AV231" s="32">
        <f>if($T231 &gt; 0, "X", "")</f>
      </c>
      <c r="AW231" s="32">
        <f>if(and(not(isblank($P231)), isblank($N231), isblank($O231)), "X", "")</f>
      </c>
      <c r="AX231" s="32">
        <f>if(or($K231="bowl", $K231="wild"), "X", "")</f>
      </c>
    </row>
    <row x14ac:dyDescent="0.25" r="232" customHeight="1" ht="18.75">
      <c r="A232" s="25" t="s">
        <v>972</v>
      </c>
      <c r="B232" s="25" t="s">
        <v>973</v>
      </c>
      <c r="C232" s="12" t="s">
        <v>685</v>
      </c>
      <c r="D232" s="12" t="s">
        <v>173</v>
      </c>
      <c r="E232" s="25" t="s">
        <v>174</v>
      </c>
      <c r="F232" s="25" t="s">
        <v>820</v>
      </c>
      <c r="G232" s="12"/>
      <c r="H232" s="12"/>
      <c r="I232" s="12"/>
      <c r="J232" s="14">
        <v>5</v>
      </c>
      <c r="K232" s="12" t="s">
        <v>162</v>
      </c>
      <c r="L232" s="14">
        <v>6</v>
      </c>
      <c r="M232" s="14">
        <v>33</v>
      </c>
      <c r="N232" s="12"/>
      <c r="O232" s="12" t="s">
        <v>15</v>
      </c>
      <c r="P232" s="12"/>
      <c r="Q232" s="14"/>
      <c r="R232" s="14">
        <v>3</v>
      </c>
      <c r="S232" s="14"/>
      <c r="T232" s="14"/>
      <c r="U232" s="14"/>
      <c r="V232" s="14"/>
      <c r="W232" s="14"/>
      <c r="X232" s="26"/>
      <c r="Y232" s="12"/>
      <c r="Z232" s="33">
        <f>if(ISBLANK($X232), sum(Q232:W232), 1)</f>
      </c>
      <c r="AA232" s="12"/>
      <c r="AB232" s="12" t="s">
        <v>15</v>
      </c>
      <c r="AC232" s="39"/>
      <c r="AD232" s="12" t="s">
        <v>15</v>
      </c>
      <c r="AE232" s="32">
        <f>if(J232&lt;4,"X","")</f>
      </c>
      <c r="AF232" s="32">
        <f>if(countblank(N232:P232)&lt;=1,"X","")</f>
      </c>
      <c r="AG232" s="32">
        <f>$H232</f>
      </c>
      <c r="AH232" s="32">
        <f>if($R232 &gt; 0, "X", "")</f>
      </c>
      <c r="AI232" s="32">
        <f>if(and(sum(Q232:W232) = 3, ISBLANK($X232)), "X", "")</f>
      </c>
      <c r="AJ232" s="32">
        <f>if(or($K232="ground", $K232="wild"), "X", "")</f>
      </c>
      <c r="AK232" s="32">
        <f>$G232</f>
      </c>
      <c r="AL232" s="32">
        <f>if($S232 &gt; 0, "X", "")</f>
      </c>
      <c r="AM232" s="32">
        <f>if(and($Q232 &gt; 0, isblank($W232), isblank($R232), isblank($T232), isblank($S232), isblank($U232)), "X", "")</f>
      </c>
      <c r="AN232" s="32">
        <f>if(and(not(isblank($N232)), isblank($O232), isblank($P232)), "X", "")</f>
      </c>
      <c r="AO232" s="32">
        <f>if(M232&gt;65,"X","")</f>
      </c>
      <c r="AP232" s="32">
        <f>if(or($K232="cavity", $K232="wild"), "X", "")</f>
      </c>
      <c r="AQ232" s="32">
        <f>if($W232 &gt; 0, "X", "")</f>
      </c>
      <c r="AR232" s="32">
        <f>if(M232&lt;=30,"X","")</f>
      </c>
      <c r="AS232" s="32">
        <f>if(or($K232="platform", $K232="wild"), "X", "")</f>
      </c>
      <c r="AT232" s="32">
        <f>if(and(not(isblank($O232)), isblank($P232), isblank($N232)), "X", "")</f>
      </c>
      <c r="AU232" s="32">
        <f>if($U232 &gt; 0, "X", "")</f>
      </c>
      <c r="AV232" s="32">
        <f>if($T232 &gt; 0, "X", "")</f>
      </c>
      <c r="AW232" s="32">
        <f>if(and(not(isblank($P232)), isblank($N232), isblank($O232)), "X", "")</f>
      </c>
      <c r="AX232" s="32">
        <f>if(or($K232="bowl", $K232="wild"), "X", "")</f>
      </c>
    </row>
    <row x14ac:dyDescent="0.25" r="233" customHeight="1" ht="18.75">
      <c r="A233" s="25" t="s">
        <v>974</v>
      </c>
      <c r="B233" s="25" t="s">
        <v>975</v>
      </c>
      <c r="C233" s="12" t="s">
        <v>685</v>
      </c>
      <c r="D233" s="12" t="s">
        <v>173</v>
      </c>
      <c r="E233" s="25" t="s">
        <v>699</v>
      </c>
      <c r="F233" s="25" t="s">
        <v>976</v>
      </c>
      <c r="G233" s="12"/>
      <c r="H233" s="12"/>
      <c r="I233" s="12"/>
      <c r="J233" s="14">
        <v>3</v>
      </c>
      <c r="K233" s="12" t="s">
        <v>195</v>
      </c>
      <c r="L233" s="14">
        <v>5</v>
      </c>
      <c r="M233" s="14">
        <v>30</v>
      </c>
      <c r="N233" s="12" t="s">
        <v>15</v>
      </c>
      <c r="O233" s="12"/>
      <c r="P233" s="12"/>
      <c r="Q233" s="14"/>
      <c r="R233" s="14">
        <v>1</v>
      </c>
      <c r="S233" s="14"/>
      <c r="T233" s="14">
        <v>1</v>
      </c>
      <c r="U233" s="14"/>
      <c r="V233" s="14"/>
      <c r="W233" s="14"/>
      <c r="X233" s="26"/>
      <c r="Y233" s="12"/>
      <c r="Z233" s="33">
        <f>if(ISBLANK($X233), sum(Q233:W233), 1)</f>
      </c>
      <c r="AA233" s="12"/>
      <c r="AB233" s="12" t="s">
        <v>15</v>
      </c>
      <c r="AC233" s="39"/>
      <c r="AD233" s="12"/>
      <c r="AE233" s="32">
        <f>if(J233&lt;4,"X","")</f>
      </c>
      <c r="AF233" s="32">
        <f>if(countblank(N233:P233)&lt;=1,"X","")</f>
      </c>
      <c r="AG233" s="32">
        <f>$H233</f>
      </c>
      <c r="AH233" s="32">
        <f>if($R233 &gt; 0, "X", "")</f>
      </c>
      <c r="AI233" s="32">
        <f>if(and(sum(Q233:W233) = 3, ISBLANK($X233)), "X", "")</f>
      </c>
      <c r="AJ233" s="32">
        <f>if(or($K233="ground", $K233="wild"), "X", "")</f>
      </c>
      <c r="AK233" s="32">
        <f>$G233</f>
      </c>
      <c r="AL233" s="32">
        <f>if($S233 &gt; 0, "X", "")</f>
      </c>
      <c r="AM233" s="32">
        <f>if(and($Q233 &gt; 0, isblank($W233), isblank($R233), isblank($T233), isblank($S233), isblank($U233)), "X", "")</f>
      </c>
      <c r="AN233" s="32">
        <f>if(and(not(isblank($N233)), isblank($O233), isblank($P233)), "X", "")</f>
      </c>
      <c r="AO233" s="32">
        <f>if(M233&gt;65,"X","")</f>
      </c>
      <c r="AP233" s="32">
        <f>if(or($K233="cavity", $K233="wild"), "X", "")</f>
      </c>
      <c r="AQ233" s="32">
        <f>if($W233 &gt; 0, "X", "")</f>
      </c>
      <c r="AR233" s="32">
        <f>if(M233&lt;=30,"X","")</f>
      </c>
      <c r="AS233" s="32">
        <f>if(or($K233="platform", $K233="wild"), "X", "")</f>
      </c>
      <c r="AT233" s="32">
        <f>if(and(not(isblank($O233)), isblank($P233), isblank($N233)), "X", "")</f>
      </c>
      <c r="AU233" s="32">
        <f>if($U233 &gt; 0, "X", "")</f>
      </c>
      <c r="AV233" s="32">
        <f>if($T233 &gt; 0, "X", "")</f>
      </c>
      <c r="AW233" s="32">
        <f>if(and(not(isblank($P233)), isblank($N233), isblank($O233)), "X", "")</f>
      </c>
      <c r="AX233" s="32">
        <f>if(or($K233="bowl", $K233="wild"), "X", "")</f>
      </c>
    </row>
    <row x14ac:dyDescent="0.25" r="234" customHeight="1" ht="18.75">
      <c r="A234" s="25" t="s">
        <v>977</v>
      </c>
      <c r="B234" s="25" t="s">
        <v>978</v>
      </c>
      <c r="C234" s="12" t="s">
        <v>685</v>
      </c>
      <c r="D234" s="12" t="s">
        <v>160</v>
      </c>
      <c r="E234" s="25" t="s">
        <v>727</v>
      </c>
      <c r="F234" s="25" t="s">
        <v>470</v>
      </c>
      <c r="G234" s="12"/>
      <c r="H234" s="12"/>
      <c r="I234" s="12"/>
      <c r="J234" s="14">
        <v>2</v>
      </c>
      <c r="K234" s="12" t="s">
        <v>188</v>
      </c>
      <c r="L234" s="14">
        <v>4</v>
      </c>
      <c r="M234" s="14">
        <v>51</v>
      </c>
      <c r="N234" s="12" t="s">
        <v>15</v>
      </c>
      <c r="O234" s="12" t="s">
        <v>15</v>
      </c>
      <c r="P234" s="12"/>
      <c r="Q234" s="14">
        <v>1</v>
      </c>
      <c r="R234" s="14">
        <v>1</v>
      </c>
      <c r="S234" s="14"/>
      <c r="T234" s="14">
        <v>1</v>
      </c>
      <c r="U234" s="14"/>
      <c r="V234" s="14"/>
      <c r="W234" s="14"/>
      <c r="X234" s="26" t="s">
        <v>15</v>
      </c>
      <c r="Y234" s="12"/>
      <c r="Z234" s="33">
        <f>if(ISBLANK($X234), sum(Q234:W234), 1)</f>
      </c>
      <c r="AA234" s="12"/>
      <c r="AB234" s="12" t="s">
        <v>15</v>
      </c>
      <c r="AC234" s="39"/>
      <c r="AD234" s="12"/>
      <c r="AE234" s="32">
        <f>if(J234&lt;4,"X","")</f>
      </c>
      <c r="AF234" s="32">
        <f>if(countblank(N234:P234)&lt;=1,"X","")</f>
      </c>
      <c r="AG234" s="32">
        <f>$H234</f>
      </c>
      <c r="AH234" s="32">
        <f>if($R234 &gt; 0, "X", "")</f>
      </c>
      <c r="AI234" s="32">
        <f>if(and(sum(Q234:W234) = 3, ISBLANK($X234)), "X", "")</f>
      </c>
      <c r="AJ234" s="32">
        <f>if(or($K234="ground", $K234="wild"), "X", "")</f>
      </c>
      <c r="AK234" s="32">
        <f>$G234</f>
      </c>
      <c r="AL234" s="32">
        <f>if($S234 &gt; 0, "X", "")</f>
      </c>
      <c r="AM234" s="32">
        <f>if(and($Q234 &gt; 0, isblank($W234), isblank($R234), isblank($T234), isblank($S234), isblank($U234)), "X", "")</f>
      </c>
      <c r="AN234" s="32">
        <f>if(and(not(isblank($N234)), isblank($O234), isblank($P234)), "X", "")</f>
      </c>
      <c r="AO234" s="32">
        <f>if(M234&gt;65,"X","")</f>
      </c>
      <c r="AP234" s="32">
        <f>if(or($K234="cavity", $K234="wild"), "X", "")</f>
      </c>
      <c r="AQ234" s="32">
        <f>if($W234 &gt; 0, "X", "")</f>
      </c>
      <c r="AR234" s="32">
        <f>if(M234&lt;=30,"X","")</f>
      </c>
      <c r="AS234" s="32">
        <f>if(or($K234="platform", $K234="wild"), "X", "")</f>
      </c>
      <c r="AT234" s="32">
        <f>if(and(not(isblank($O234)), isblank($P234), isblank($N234)), "X", "")</f>
      </c>
      <c r="AU234" s="32">
        <f>if($U234 &gt; 0, "X", "")</f>
      </c>
      <c r="AV234" s="32">
        <f>if($T234 &gt; 0, "X", "")</f>
      </c>
      <c r="AW234" s="32">
        <f>if(and(not(isblank($P234)), isblank($N234), isblank($O234)), "X", "")</f>
      </c>
      <c r="AX234" s="32">
        <f>if(or($K234="bowl", $K234="wild"), "X", "")</f>
      </c>
    </row>
    <row x14ac:dyDescent="0.25" r="235" customHeight="1" ht="18.75">
      <c r="A235" s="24" t="s">
        <v>632</v>
      </c>
      <c r="B235" s="24" t="s">
        <v>633</v>
      </c>
      <c r="C235" s="12" t="s">
        <v>93</v>
      </c>
      <c r="D235" s="12" t="s">
        <v>173</v>
      </c>
      <c r="E235" s="25" t="s">
        <v>250</v>
      </c>
      <c r="F235" s="25" t="s">
        <v>634</v>
      </c>
      <c r="G235" s="12" t="s">
        <v>15</v>
      </c>
      <c r="H235" s="12"/>
      <c r="I235" s="12"/>
      <c r="J235" s="14">
        <v>5</v>
      </c>
      <c r="K235" s="12" t="s">
        <v>162</v>
      </c>
      <c r="L235" s="14">
        <v>1</v>
      </c>
      <c r="M235" s="14">
        <v>173</v>
      </c>
      <c r="N235" s="12"/>
      <c r="O235" s="12"/>
      <c r="P235" s="12" t="s">
        <v>15</v>
      </c>
      <c r="Q235" s="14"/>
      <c r="R235" s="14"/>
      <c r="S235" s="14">
        <v>2</v>
      </c>
      <c r="T235" s="14"/>
      <c r="U235" s="14"/>
      <c r="V235" s="14"/>
      <c r="W235" s="14"/>
      <c r="X235" s="26"/>
      <c r="Y235" s="12"/>
      <c r="Z235" s="33">
        <f>if(ISBLANK($X235), sum(Q235:W235), 1)</f>
      </c>
      <c r="AA235" s="12"/>
      <c r="AB235" s="12" t="s">
        <v>15</v>
      </c>
      <c r="AC235" s="39"/>
      <c r="AD235" s="12"/>
      <c r="AE235" s="32">
        <f>if(J235&lt;4,"X","")</f>
      </c>
      <c r="AF235" s="32">
        <f>if(countblank(N235:P235)&lt;=1,"X","")</f>
      </c>
      <c r="AG235" s="32">
        <f>$H235</f>
      </c>
      <c r="AH235" s="32">
        <f>if($R235 &gt; 0, "X", "")</f>
      </c>
      <c r="AI235" s="32">
        <f>if(and(sum(Q235:W235) = 3, ISBLANK($X235)), "X", "")</f>
      </c>
      <c r="AJ235" s="32">
        <f>if(or($K235="ground", $K235="wild"), "X", "")</f>
      </c>
      <c r="AK235" s="32">
        <f>$G235</f>
      </c>
      <c r="AL235" s="32">
        <f>if($S235 &gt; 0, "X", "")</f>
      </c>
      <c r="AM235" s="32">
        <f>if(and($Q235 &gt; 0, isblank($W235), isblank($R235), isblank($T235), isblank($S235), isblank($U235)), "X", "")</f>
      </c>
      <c r="AN235" s="32">
        <f>if(and(not(isblank($N235)), isblank($O235), isblank($P235)), "X", "")</f>
      </c>
      <c r="AO235" s="32">
        <f>if(M235&gt;65,"X","")</f>
      </c>
      <c r="AP235" s="32">
        <f>if(or($K235="cavity", $K235="wild"), "X", "")</f>
      </c>
      <c r="AQ235" s="32">
        <f>if($W235 &gt; 0, "X", "")</f>
      </c>
      <c r="AR235" s="32">
        <f>if(M235&lt;=30,"X","")</f>
      </c>
      <c r="AS235" s="32">
        <f>if(or($K235="platform", $K235="wild"), "X", "")</f>
      </c>
      <c r="AT235" s="32">
        <f>if(and(not(isblank($O235)), isblank($P235), isblank($N235)), "X", "")</f>
      </c>
      <c r="AU235" s="32">
        <f>if($U235 &gt; 0, "X", "")</f>
      </c>
      <c r="AV235" s="32">
        <f>if($T235 &gt; 0, "X", "")</f>
      </c>
      <c r="AW235" s="32">
        <f>if(and(not(isblank($P235)), isblank($N235), isblank($O235)), "X", "")</f>
      </c>
      <c r="AX235" s="32">
        <f>if(or($K235="bowl", $K235="wild"), "X", "")</f>
      </c>
    </row>
    <row x14ac:dyDescent="0.25" r="236" customHeight="1" ht="18.75">
      <c r="A236" s="24" t="s">
        <v>635</v>
      </c>
      <c r="B236" s="24" t="s">
        <v>636</v>
      </c>
      <c r="C236" s="12" t="s">
        <v>93</v>
      </c>
      <c r="D236" s="12" t="s">
        <v>160</v>
      </c>
      <c r="E236" s="25" t="s">
        <v>221</v>
      </c>
      <c r="F236" s="25" t="s">
        <v>485</v>
      </c>
      <c r="G236" s="12" t="s">
        <v>15</v>
      </c>
      <c r="H236" s="12"/>
      <c r="I236" s="12"/>
      <c r="J236" s="14">
        <v>5</v>
      </c>
      <c r="K236" s="12" t="s">
        <v>166</v>
      </c>
      <c r="L236" s="14">
        <v>2</v>
      </c>
      <c r="M236" s="14">
        <v>106</v>
      </c>
      <c r="N236" s="12" t="s">
        <v>15</v>
      </c>
      <c r="O236" s="12"/>
      <c r="P236" s="12"/>
      <c r="Q236" s="14"/>
      <c r="R236" s="14"/>
      <c r="S236" s="14"/>
      <c r="T236" s="14"/>
      <c r="U236" s="14">
        <v>2</v>
      </c>
      <c r="V236" s="14"/>
      <c r="W236" s="14"/>
      <c r="X236" s="26"/>
      <c r="Y236" s="12" t="s">
        <v>15</v>
      </c>
      <c r="Z236" s="33">
        <f>if(ISBLANK($X236), sum(Q236:W236), 1)</f>
      </c>
      <c r="AA236" s="12"/>
      <c r="AB236" s="12" t="s">
        <v>15</v>
      </c>
      <c r="AC236" s="39"/>
      <c r="AD236" s="12"/>
      <c r="AE236" s="32">
        <f>if(J236&lt;4,"X","")</f>
      </c>
      <c r="AF236" s="32">
        <f>if(countblank(N236:P236)&lt;=1,"X","")</f>
      </c>
      <c r="AG236" s="32">
        <f>$H236</f>
      </c>
      <c r="AH236" s="32">
        <f>if($R236 &gt; 0, "X", "")</f>
      </c>
      <c r="AI236" s="32">
        <f>if(and(sum(Q236:W236) = 3, ISBLANK($X236)), "X", "")</f>
      </c>
      <c r="AJ236" s="32">
        <f>if(or($K236="ground", $K236="wild"), "X", "")</f>
      </c>
      <c r="AK236" s="32">
        <f>$G236</f>
      </c>
      <c r="AL236" s="32">
        <f>if($S236 &gt; 0, "X", "")</f>
      </c>
      <c r="AM236" s="32">
        <f>if(and($Q236 &gt; 0, isblank($W236), isblank($R236), isblank($T236), isblank($S236), isblank($U236)), "X", "")</f>
      </c>
      <c r="AN236" s="32">
        <f>if(and(not(isblank($N236)), isblank($O236), isblank($P236)), "X", "")</f>
      </c>
      <c r="AO236" s="32">
        <f>if(M236&gt;65,"X","")</f>
      </c>
      <c r="AP236" s="32">
        <f>if(or($K236="cavity", $K236="wild"), "X", "")</f>
      </c>
      <c r="AQ236" s="32">
        <f>if($W236 &gt; 0, "X", "")</f>
      </c>
      <c r="AR236" s="32">
        <f>if(M236&lt;=30,"X","")</f>
      </c>
      <c r="AS236" s="32">
        <f>if(or($K236="platform", $K236="wild"), "X", "")</f>
      </c>
      <c r="AT236" s="32">
        <f>if(and(not(isblank($O236)), isblank($P236), isblank($N236)), "X", "")</f>
      </c>
      <c r="AU236" s="32">
        <f>if($U236 &gt; 0, "X", "")</f>
      </c>
      <c r="AV236" s="32">
        <f>if($T236 &gt; 0, "X", "")</f>
      </c>
      <c r="AW236" s="32">
        <f>if(and(not(isblank($P236)), isblank($N236), isblank($O236)), "X", "")</f>
      </c>
      <c r="AX236" s="32">
        <f>if(or($K236="bowl", $K236="wild"), "X", "")</f>
      </c>
    </row>
    <row x14ac:dyDescent="0.25" r="237" customHeight="1" ht="18.75">
      <c r="A237" s="25" t="s">
        <v>979</v>
      </c>
      <c r="B237" s="25" t="s">
        <v>980</v>
      </c>
      <c r="C237" s="12" t="s">
        <v>685</v>
      </c>
      <c r="D237" s="12" t="s">
        <v>173</v>
      </c>
      <c r="E237" s="25" t="s">
        <v>706</v>
      </c>
      <c r="F237" s="25" t="s">
        <v>750</v>
      </c>
      <c r="G237" s="12" t="s">
        <v>15</v>
      </c>
      <c r="H237" s="12"/>
      <c r="I237" s="12"/>
      <c r="J237" s="14">
        <v>3</v>
      </c>
      <c r="K237" s="12" t="s">
        <v>166</v>
      </c>
      <c r="L237" s="14">
        <v>2</v>
      </c>
      <c r="M237" s="14">
        <v>109</v>
      </c>
      <c r="N237" s="12"/>
      <c r="O237" s="12" t="s">
        <v>15</v>
      </c>
      <c r="P237" s="12" t="s">
        <v>15</v>
      </c>
      <c r="Q237" s="14"/>
      <c r="R237" s="14"/>
      <c r="S237" s="14"/>
      <c r="T237" s="14"/>
      <c r="U237" s="14">
        <v>1</v>
      </c>
      <c r="V237" s="14"/>
      <c r="W237" s="14"/>
      <c r="X237" s="26"/>
      <c r="Y237" s="12"/>
      <c r="Z237" s="33">
        <f>if(ISBLANK($X237), sum(Q237:W237), 1)</f>
      </c>
      <c r="AA237" s="12"/>
      <c r="AB237" s="12" t="s">
        <v>15</v>
      </c>
      <c r="AC237" s="39"/>
      <c r="AD237" s="12"/>
      <c r="AE237" s="32">
        <f>if(J237&lt;4,"X","")</f>
      </c>
      <c r="AF237" s="32">
        <f>if(countblank(N237:P237)&lt;=1,"X","")</f>
      </c>
      <c r="AG237" s="32">
        <f>$H237</f>
      </c>
      <c r="AH237" s="32">
        <f>if($R237 &gt; 0, "X", "")</f>
      </c>
      <c r="AI237" s="32">
        <f>if(and(sum(Q237:W237) = 3, ISBLANK($X237)), "X", "")</f>
      </c>
      <c r="AJ237" s="32">
        <f>if(or($K237="ground", $K237="wild"), "X", "")</f>
      </c>
      <c r="AK237" s="32">
        <f>$G237</f>
      </c>
      <c r="AL237" s="32">
        <f>if($S237 &gt; 0, "X", "")</f>
      </c>
      <c r="AM237" s="32">
        <f>if(and($Q237 &gt; 0, isblank($W237), isblank($R237), isblank($T237), isblank($S237), isblank($U237)), "X", "")</f>
      </c>
      <c r="AN237" s="32">
        <f>if(and(not(isblank($N237)), isblank($O237), isblank($P237)), "X", "")</f>
      </c>
      <c r="AO237" s="32">
        <f>if(M237&gt;65,"X","")</f>
      </c>
      <c r="AP237" s="32">
        <f>if(or($K237="cavity", $K237="wild"), "X", "")</f>
      </c>
      <c r="AQ237" s="32">
        <f>if($W237 &gt; 0, "X", "")</f>
      </c>
      <c r="AR237" s="32">
        <f>if(M237&lt;=30,"X","")</f>
      </c>
      <c r="AS237" s="32">
        <f>if(or($K237="platform", $K237="wild"), "X", "")</f>
      </c>
      <c r="AT237" s="32">
        <f>if(and(not(isblank($O237)), isblank($P237), isblank($N237)), "X", "")</f>
      </c>
      <c r="AU237" s="32">
        <f>if($U237 &gt; 0, "X", "")</f>
      </c>
      <c r="AV237" s="32">
        <f>if($T237 &gt; 0, "X", "")</f>
      </c>
      <c r="AW237" s="32">
        <f>if(and(not(isblank($P237)), isblank($N237), isblank($O237)), "X", "")</f>
      </c>
      <c r="AX237" s="32">
        <f>if(or($K237="bowl", $K237="wild"), "X", "")</f>
      </c>
    </row>
    <row x14ac:dyDescent="0.25" r="238" customHeight="1" ht="18.75">
      <c r="A238" s="25" t="s">
        <v>981</v>
      </c>
      <c r="B238" s="25" t="s">
        <v>982</v>
      </c>
      <c r="C238" s="12" t="s">
        <v>685</v>
      </c>
      <c r="D238" s="12" t="s">
        <v>173</v>
      </c>
      <c r="E238" s="25" t="s">
        <v>198</v>
      </c>
      <c r="F238" s="25" t="s">
        <v>906</v>
      </c>
      <c r="G238" s="12"/>
      <c r="H238" s="12"/>
      <c r="I238" s="12"/>
      <c r="J238" s="14">
        <v>2</v>
      </c>
      <c r="K238" s="12" t="s">
        <v>195</v>
      </c>
      <c r="L238" s="14">
        <v>4</v>
      </c>
      <c r="M238" s="14">
        <v>36</v>
      </c>
      <c r="N238" s="12" t="s">
        <v>15</v>
      </c>
      <c r="O238" s="12" t="s">
        <v>15</v>
      </c>
      <c r="P238" s="12" t="s">
        <v>15</v>
      </c>
      <c r="Q238" s="14">
        <v>1</v>
      </c>
      <c r="R238" s="14"/>
      <c r="S238" s="14"/>
      <c r="T238" s="14">
        <v>1</v>
      </c>
      <c r="U238" s="14"/>
      <c r="V238" s="14"/>
      <c r="W238" s="14"/>
      <c r="X238" s="26"/>
      <c r="Y238" s="12"/>
      <c r="Z238" s="33">
        <f>if(ISBLANK($X238), sum(Q238:W238), 1)</f>
      </c>
      <c r="AA238" s="12"/>
      <c r="AB238" s="12" t="s">
        <v>15</v>
      </c>
      <c r="AC238" s="39"/>
      <c r="AD238" s="12"/>
      <c r="AE238" s="32">
        <f>if(J238&lt;4,"X","")</f>
      </c>
      <c r="AF238" s="32">
        <f>if(countblank(N238:P238)&lt;=1,"X","")</f>
      </c>
      <c r="AG238" s="32">
        <f>$H238</f>
      </c>
      <c r="AH238" s="32">
        <f>if($R238 &gt; 0, "X", "")</f>
      </c>
      <c r="AI238" s="32">
        <f>if(and(sum(Q238:W238) = 3, ISBLANK($X238)), "X", "")</f>
      </c>
      <c r="AJ238" s="32">
        <f>if(or($K238="ground", $K238="wild"), "X", "")</f>
      </c>
      <c r="AK238" s="32">
        <f>$G238</f>
      </c>
      <c r="AL238" s="32">
        <f>if($S238 &gt; 0, "X", "")</f>
      </c>
      <c r="AM238" s="32">
        <f>if(and($Q238 &gt; 0, isblank($W238), isblank($R238), isblank($T238), isblank($S238), isblank($U238)), "X", "")</f>
      </c>
      <c r="AN238" s="32">
        <f>if(and(not(isblank($N238)), isblank($O238), isblank($P238)), "X", "")</f>
      </c>
      <c r="AO238" s="32">
        <f>if(M238&gt;65,"X","")</f>
      </c>
      <c r="AP238" s="32">
        <f>if(or($K238="cavity", $K238="wild"), "X", "")</f>
      </c>
      <c r="AQ238" s="32">
        <f>if($W238 &gt; 0, "X", "")</f>
      </c>
      <c r="AR238" s="32">
        <f>if(M238&lt;=30,"X","")</f>
      </c>
      <c r="AS238" s="32">
        <f>if(or($K238="platform", $K238="wild"), "X", "")</f>
      </c>
      <c r="AT238" s="32">
        <f>if(and(not(isblank($O238)), isblank($P238), isblank($N238)), "X", "")</f>
      </c>
      <c r="AU238" s="32">
        <f>if($U238 &gt; 0, "X", "")</f>
      </c>
      <c r="AV238" s="32">
        <f>if($T238 &gt; 0, "X", "")</f>
      </c>
      <c r="AW238" s="32">
        <f>if(and(not(isblank($P238)), isblank($N238), isblank($O238)), "X", "")</f>
      </c>
      <c r="AX238" s="32">
        <f>if(or($K238="bowl", $K238="wild"), "X", "")</f>
      </c>
    </row>
    <row x14ac:dyDescent="0.25" r="239" customHeight="1" ht="18.75">
      <c r="A239" s="25" t="s">
        <v>983</v>
      </c>
      <c r="B239" s="25" t="s">
        <v>984</v>
      </c>
      <c r="C239" s="12" t="s">
        <v>685</v>
      </c>
      <c r="D239" s="12" t="s">
        <v>173</v>
      </c>
      <c r="E239" s="25" t="s">
        <v>178</v>
      </c>
      <c r="F239" s="25" t="s">
        <v>825</v>
      </c>
      <c r="G239" s="12"/>
      <c r="H239" s="12"/>
      <c r="I239" s="12"/>
      <c r="J239" s="14">
        <v>7</v>
      </c>
      <c r="K239" s="12" t="s">
        <v>162</v>
      </c>
      <c r="L239" s="14">
        <v>4</v>
      </c>
      <c r="M239" s="14">
        <v>76</v>
      </c>
      <c r="N239" s="12"/>
      <c r="O239" s="12"/>
      <c r="P239" s="12" t="s">
        <v>15</v>
      </c>
      <c r="Q239" s="14">
        <v>1</v>
      </c>
      <c r="R239" s="14">
        <v>2</v>
      </c>
      <c r="S239" s="14"/>
      <c r="T239" s="14"/>
      <c r="U239" s="14"/>
      <c r="V239" s="14"/>
      <c r="W239" s="14"/>
      <c r="X239" s="26"/>
      <c r="Y239" s="12"/>
      <c r="Z239" s="33">
        <f>if(ISBLANK($X239), sum(Q239:W239), 1)</f>
      </c>
      <c r="AA239" s="12"/>
      <c r="AB239" s="12" t="s">
        <v>15</v>
      </c>
      <c r="AC239" s="39"/>
      <c r="AD239" s="12"/>
      <c r="AE239" s="32">
        <f>if(J239&lt;4,"X","")</f>
      </c>
      <c r="AF239" s="32">
        <f>if(countblank(N239:P239)&lt;=1,"X","")</f>
      </c>
      <c r="AG239" s="32">
        <f>$H239</f>
      </c>
      <c r="AH239" s="32">
        <f>if($R239 &gt; 0, "X", "")</f>
      </c>
      <c r="AI239" s="32">
        <f>if(and(sum(Q239:W239) = 3, ISBLANK($X239)), "X", "")</f>
      </c>
      <c r="AJ239" s="32">
        <f>if(or($K239="ground", $K239="wild"), "X", "")</f>
      </c>
      <c r="AK239" s="32">
        <f>$G239</f>
      </c>
      <c r="AL239" s="32">
        <f>if($S239 &gt; 0, "X", "")</f>
      </c>
      <c r="AM239" s="32">
        <f>if(and($Q239 &gt; 0, isblank($W239), isblank($R239), isblank($T239), isblank($S239), isblank($U239)), "X", "")</f>
      </c>
      <c r="AN239" s="32">
        <f>if(and(not(isblank($N239)), isblank($O239), isblank($P239)), "X", "")</f>
      </c>
      <c r="AO239" s="32">
        <f>if(M239&gt;65,"X","")</f>
      </c>
      <c r="AP239" s="32">
        <f>if(or($K239="cavity", $K239="wild"), "X", "")</f>
      </c>
      <c r="AQ239" s="32">
        <f>if($W239 &gt; 0, "X", "")</f>
      </c>
      <c r="AR239" s="32">
        <f>if(M239&lt;=30,"X","")</f>
      </c>
      <c r="AS239" s="32">
        <f>if(or($K239="platform", $K239="wild"), "X", "")</f>
      </c>
      <c r="AT239" s="32">
        <f>if(and(not(isblank($O239)), isblank($P239), isblank($N239)), "X", "")</f>
      </c>
      <c r="AU239" s="32">
        <f>if($U239 &gt; 0, "X", "")</f>
      </c>
      <c r="AV239" s="32">
        <f>if($T239 &gt; 0, "X", "")</f>
      </c>
      <c r="AW239" s="32">
        <f>if(and(not(isblank($P239)), isblank($N239), isblank($O239)), "X", "")</f>
      </c>
      <c r="AX239" s="32">
        <f>if(or($K239="bowl", $K239="wild"), "X", "")</f>
      </c>
    </row>
    <row x14ac:dyDescent="0.25" r="240" customHeight="1" ht="18.75">
      <c r="A240" s="24" t="s">
        <v>345</v>
      </c>
      <c r="B240" s="1" t="s">
        <v>346</v>
      </c>
      <c r="C240" s="12" t="s">
        <v>116</v>
      </c>
      <c r="D240" s="12" t="s">
        <v>169</v>
      </c>
      <c r="E240" s="25" t="s">
        <v>182</v>
      </c>
      <c r="F240" s="25" t="s">
        <v>320</v>
      </c>
      <c r="G240" s="12"/>
      <c r="H240" s="12"/>
      <c r="I240" s="12"/>
      <c r="J240" s="14">
        <v>1</v>
      </c>
      <c r="K240" s="12" t="s">
        <v>162</v>
      </c>
      <c r="L240" s="14">
        <v>5</v>
      </c>
      <c r="M240" s="14">
        <v>43</v>
      </c>
      <c r="N240" s="12" t="s">
        <v>15</v>
      </c>
      <c r="O240" s="12"/>
      <c r="P240" s="12"/>
      <c r="Q240" s="14"/>
      <c r="R240" s="14">
        <v>1</v>
      </c>
      <c r="S240" s="14"/>
      <c r="T240" s="14">
        <v>1</v>
      </c>
      <c r="U240" s="14"/>
      <c r="V240" s="14"/>
      <c r="W240" s="14"/>
      <c r="X240" s="26" t="s">
        <v>15</v>
      </c>
      <c r="Y240" s="12"/>
      <c r="Z240" s="33"/>
      <c r="AA240" s="12" t="s">
        <v>15</v>
      </c>
      <c r="AB240" s="12" t="s">
        <v>15</v>
      </c>
      <c r="AC240" s="39"/>
      <c r="AD240" s="12" t="s">
        <v>15</v>
      </c>
      <c r="AE240" s="32">
        <f>if(J240&lt;4,"X","")</f>
      </c>
      <c r="AF240" s="32">
        <f>if(countblank(N240:P240)&lt;=1,"X","")</f>
      </c>
      <c r="AG240" s="32">
        <f>$H240</f>
      </c>
      <c r="AH240" s="32">
        <f>if($R240 &gt; 0, "X", "")</f>
      </c>
      <c r="AI240" s="32">
        <f>if(and(sum(Q240:W240) = 3, ISBLANK($X240)), "X", "")</f>
      </c>
      <c r="AJ240" s="32">
        <f>if(or($K240="ground", $K240="wild"), "X", "")</f>
      </c>
      <c r="AK240" s="32">
        <f>$G240</f>
      </c>
      <c r="AL240" s="32">
        <f>if($S240 &gt; 0, "X", "")</f>
      </c>
      <c r="AM240" s="32">
        <f>if(and($Q240 &gt; 0, isblank($W240), isblank($R240), isblank($T240), isblank($S240), isblank($U240)), "X", "")</f>
      </c>
      <c r="AN240" s="32">
        <f>if(and(not(isblank($N240)), isblank($O240), isblank($P240)), "X", "")</f>
      </c>
      <c r="AO240" s="32">
        <f>if(M240&gt;65,"X","")</f>
      </c>
      <c r="AP240" s="32">
        <f>if(or($K240="cavity", $K240="wild"), "X", "")</f>
      </c>
      <c r="AQ240" s="32">
        <f>if($W240 &gt; 0, "X", "")</f>
      </c>
      <c r="AR240" s="32">
        <f>if(M240&lt;=30,"X","")</f>
      </c>
      <c r="AS240" s="32">
        <f>if(or($K240="platform", $K240="wild"), "X", "")</f>
      </c>
      <c r="AT240" s="32">
        <f>if(and(not(isblank($O240)), isblank($P240), isblank($N240)), "X", "")</f>
      </c>
      <c r="AU240" s="32">
        <f>if($U240 &gt; 0, "X", "")</f>
      </c>
      <c r="AV240" s="32">
        <f>if($T240 &gt; 0, "X", "")</f>
      </c>
      <c r="AW240" s="32">
        <f>if(and(not(isblank($P240)), isblank($N240), isblank($O240)), "X", "")</f>
      </c>
      <c r="AX240" s="32">
        <f>if(or($K240="bowl", $K240="wild"), "X", "")</f>
      </c>
    </row>
    <row x14ac:dyDescent="0.25" r="241" customHeight="1" ht="18.75">
      <c r="A241" s="25" t="s">
        <v>985</v>
      </c>
      <c r="B241" s="25" t="s">
        <v>986</v>
      </c>
      <c r="C241" s="12" t="s">
        <v>685</v>
      </c>
      <c r="D241" s="12" t="s">
        <v>173</v>
      </c>
      <c r="E241" s="25" t="s">
        <v>699</v>
      </c>
      <c r="F241" s="25" t="s">
        <v>987</v>
      </c>
      <c r="G241" s="12"/>
      <c r="H241" s="12"/>
      <c r="I241" s="12"/>
      <c r="J241" s="14">
        <v>5</v>
      </c>
      <c r="K241" s="12" t="s">
        <v>166</v>
      </c>
      <c r="L241" s="14">
        <v>2</v>
      </c>
      <c r="M241" s="14">
        <v>160</v>
      </c>
      <c r="N241" s="12"/>
      <c r="O241" s="12"/>
      <c r="P241" s="12" t="s">
        <v>15</v>
      </c>
      <c r="Q241" s="14"/>
      <c r="R241" s="14"/>
      <c r="S241" s="14">
        <v>1</v>
      </c>
      <c r="T241" s="14"/>
      <c r="U241" s="14"/>
      <c r="V241" s="14"/>
      <c r="W241" s="14"/>
      <c r="X241" s="26"/>
      <c r="Y241" s="12"/>
      <c r="Z241" s="33">
        <f>if(ISBLANK($X241), sum(Q241:W241), 1)</f>
      </c>
      <c r="AA241" s="12"/>
      <c r="AB241" s="12"/>
      <c r="AC241" s="39"/>
      <c r="AD241" s="12"/>
      <c r="AE241" s="32">
        <f>if(J241&lt;4,"X","")</f>
      </c>
      <c r="AF241" s="32">
        <f>if(countblank(N241:P241)&lt;=1,"X","")</f>
      </c>
      <c r="AG241" s="32">
        <f>$H241</f>
      </c>
      <c r="AH241" s="32">
        <f>if($R241 &gt; 0, "X", "")</f>
      </c>
      <c r="AI241" s="32">
        <f>if(and(sum(Q241:W241) = 3, ISBLANK($X241)), "X", "")</f>
      </c>
      <c r="AJ241" s="32">
        <f>if(or($K241="ground", $K241="wild"), "X", "")</f>
      </c>
      <c r="AK241" s="32">
        <f>$G241</f>
      </c>
      <c r="AL241" s="32">
        <f>if($S241 &gt; 0, "X", "")</f>
      </c>
      <c r="AM241" s="32">
        <f>if(and($Q241 &gt; 0, isblank($W241), isblank($R241), isblank($T241), isblank($S241), isblank($U241)), "X", "")</f>
      </c>
      <c r="AN241" s="32">
        <f>if(and(not(isblank($N241)), isblank($O241), isblank($P241)), "X", "")</f>
      </c>
      <c r="AO241" s="32">
        <f>if(M241&gt;65,"X","")</f>
      </c>
      <c r="AP241" s="32">
        <f>if(or($K241="cavity", $K241="wild"), "X", "")</f>
      </c>
      <c r="AQ241" s="32">
        <f>if($W241 &gt; 0, "X", "")</f>
      </c>
      <c r="AR241" s="32">
        <f>if(M241&lt;=30,"X","")</f>
      </c>
      <c r="AS241" s="32">
        <f>if(or($K241="platform", $K241="wild"), "X", "")</f>
      </c>
      <c r="AT241" s="32">
        <f>if(and(not(isblank($O241)), isblank($P241), isblank($N241)), "X", "")</f>
      </c>
      <c r="AU241" s="32">
        <f>if($U241 &gt; 0, "X", "")</f>
      </c>
      <c r="AV241" s="32">
        <f>if($T241 &gt; 0, "X", "")</f>
      </c>
      <c r="AW241" s="32">
        <f>if(and(not(isblank($P241)), isblank($N241), isblank($O241)), "X", "")</f>
      </c>
      <c r="AX241" s="32">
        <f>if(or($K241="bowl", $K241="wild"), "X", "")</f>
      </c>
    </row>
    <row x14ac:dyDescent="0.25" r="242" customHeight="1" ht="18.75">
      <c r="A242" s="24" t="s">
        <v>347</v>
      </c>
      <c r="B242" s="1" t="s">
        <v>348</v>
      </c>
      <c r="C242" s="12" t="s">
        <v>116</v>
      </c>
      <c r="D242" s="12" t="s">
        <v>169</v>
      </c>
      <c r="E242" s="25" t="s">
        <v>178</v>
      </c>
      <c r="F242" s="25" t="s">
        <v>349</v>
      </c>
      <c r="G242" s="12"/>
      <c r="H242" s="12"/>
      <c r="I242" s="12"/>
      <c r="J242" s="14">
        <v>2</v>
      </c>
      <c r="K242" s="12" t="s">
        <v>188</v>
      </c>
      <c r="L242" s="14">
        <v>6</v>
      </c>
      <c r="M242" s="14">
        <v>88</v>
      </c>
      <c r="N242" s="12"/>
      <c r="O242" s="12"/>
      <c r="P242" s="12" t="s">
        <v>15</v>
      </c>
      <c r="Q242" s="14"/>
      <c r="R242" s="14">
        <v>1</v>
      </c>
      <c r="S242" s="14"/>
      <c r="T242" s="14"/>
      <c r="U242" s="14"/>
      <c r="V242" s="14"/>
      <c r="W242" s="14">
        <v>1</v>
      </c>
      <c r="X242" s="26"/>
      <c r="Y242" s="12"/>
      <c r="Z242" s="33"/>
      <c r="AA242" s="12"/>
      <c r="AB242" s="12" t="s">
        <v>15</v>
      </c>
      <c r="AC242" s="39"/>
      <c r="AD242" s="12" t="s">
        <v>15</v>
      </c>
      <c r="AE242" s="32">
        <f>if(J242&lt;4,"X","")</f>
      </c>
      <c r="AF242" s="32">
        <f>if(countblank(N242:P242)&lt;=1,"X","")</f>
      </c>
      <c r="AG242" s="32">
        <f>$H242</f>
      </c>
      <c r="AH242" s="32">
        <f>if($R242 &gt; 0, "X", "")</f>
      </c>
      <c r="AI242" s="32">
        <f>if(and(sum(Q242:W242) = 3, ISBLANK($X242)), "X", "")</f>
      </c>
      <c r="AJ242" s="32">
        <f>if(or($K242="ground", $K242="wild"), "X", "")</f>
      </c>
      <c r="AK242" s="32">
        <f>$G242</f>
      </c>
      <c r="AL242" s="32">
        <f>if($S242 &gt; 0, "X", "")</f>
      </c>
      <c r="AM242" s="32">
        <f>if(and($Q242 &gt; 0, isblank($W242), isblank($R242), isblank($T242), isblank($S242), isblank($U242)), "X", "")</f>
      </c>
      <c r="AN242" s="32">
        <f>if(and(not(isblank($N242)), isblank($O242), isblank($P242)), "X", "")</f>
      </c>
      <c r="AO242" s="32">
        <f>if(M242&gt;65,"X","")</f>
      </c>
      <c r="AP242" s="32">
        <f>if(or($K242="cavity", $K242="wild"), "X", "")</f>
      </c>
      <c r="AQ242" s="32">
        <f>if($W242 &gt; 0, "X", "")</f>
      </c>
      <c r="AR242" s="32">
        <f>if(M242&lt;=30,"X","")</f>
      </c>
      <c r="AS242" s="32">
        <f>if(or($K242="platform", $K242="wild"), "X", "")</f>
      </c>
      <c r="AT242" s="32">
        <f>if(and(not(isblank($O242)), isblank($P242), isblank($N242)), "X", "")</f>
      </c>
      <c r="AU242" s="32">
        <f>if($U242 &gt; 0, "X", "")</f>
      </c>
      <c r="AV242" s="32">
        <f>if($T242 &gt; 0, "X", "")</f>
      </c>
      <c r="AW242" s="32">
        <f>if(and(not(isblank($P242)), isblank($N242), isblank($O242)), "X", "")</f>
      </c>
      <c r="AX242" s="32">
        <f>if(or($K242="bowl", $K242="wild"), "X", "")</f>
      </c>
    </row>
    <row x14ac:dyDescent="0.25" r="243" customHeight="1" ht="18.75">
      <c r="A243" s="25" t="s">
        <v>988</v>
      </c>
      <c r="B243" s="25" t="s">
        <v>989</v>
      </c>
      <c r="C243" s="12" t="s">
        <v>685</v>
      </c>
      <c r="D243" s="12" t="s">
        <v>160</v>
      </c>
      <c r="E243" s="25" t="s">
        <v>198</v>
      </c>
      <c r="F243" s="25" t="s">
        <v>734</v>
      </c>
      <c r="G243" s="12"/>
      <c r="H243" s="12"/>
      <c r="I243" s="12" t="s">
        <v>15</v>
      </c>
      <c r="J243" s="14">
        <v>5</v>
      </c>
      <c r="K243" s="12" t="s">
        <v>195</v>
      </c>
      <c r="L243" s="14">
        <v>4</v>
      </c>
      <c r="M243" s="14">
        <v>23</v>
      </c>
      <c r="N243" s="12"/>
      <c r="O243" s="12" t="s">
        <v>15</v>
      </c>
      <c r="P243" s="12"/>
      <c r="Q243" s="14">
        <v>1</v>
      </c>
      <c r="R243" s="14">
        <v>2</v>
      </c>
      <c r="S243" s="14"/>
      <c r="T243" s="14"/>
      <c r="U243" s="14"/>
      <c r="V243" s="14"/>
      <c r="W243" s="14"/>
      <c r="X243" s="26"/>
      <c r="Y243" s="12"/>
      <c r="Z243" s="33">
        <f>if(ISBLANK($X243), sum(Q243:W243), 1)</f>
      </c>
      <c r="AA243" s="12"/>
      <c r="AB243" s="12"/>
      <c r="AC243" s="39"/>
      <c r="AD243" s="12"/>
      <c r="AE243" s="32">
        <f>if(J243&lt;4,"X","")</f>
      </c>
      <c r="AF243" s="32">
        <f>if(countblank(N243:P243)&lt;=1,"X","")</f>
      </c>
      <c r="AG243" s="32">
        <f>$H243</f>
      </c>
      <c r="AH243" s="32">
        <f>if($R243 &gt; 0, "X", "")</f>
      </c>
      <c r="AI243" s="32">
        <f>if(and(sum(Q243:W243) = 3, ISBLANK($X243)), "X", "")</f>
      </c>
      <c r="AJ243" s="32">
        <f>if(or($K243="ground", $K243="wild"), "X", "")</f>
      </c>
      <c r="AK243" s="32">
        <f>$G243</f>
      </c>
      <c r="AL243" s="32">
        <f>if($S243 &gt; 0, "X", "")</f>
      </c>
      <c r="AM243" s="32">
        <f>if(and($Q243 &gt; 0, isblank($W243), isblank($R243), isblank($T243), isblank($S243), isblank($U243)), "X", "")</f>
      </c>
      <c r="AN243" s="32">
        <f>if(and(not(isblank($N243)), isblank($O243), isblank($P243)), "X", "")</f>
      </c>
      <c r="AO243" s="32">
        <f>if(M243&gt;65,"X","")</f>
      </c>
      <c r="AP243" s="32">
        <f>if(or($K243="cavity", $K243="wild"), "X", "")</f>
      </c>
      <c r="AQ243" s="32">
        <f>if($W243 &gt; 0, "X", "")</f>
      </c>
      <c r="AR243" s="32">
        <f>if(M243&lt;=30,"X","")</f>
      </c>
      <c r="AS243" s="32">
        <f>if(or($K243="platform", $K243="wild"), "X", "")</f>
      </c>
      <c r="AT243" s="32">
        <f>if(and(not(isblank($O243)), isblank($P243), isblank($N243)), "X", "")</f>
      </c>
      <c r="AU243" s="32">
        <f>if($U243 &gt; 0, "X", "")</f>
      </c>
      <c r="AV243" s="32">
        <f>if($T243 &gt; 0, "X", "")</f>
      </c>
      <c r="AW243" s="32">
        <f>if(and(not(isblank($P243)), isblank($N243), isblank($O243)), "X", "")</f>
      </c>
      <c r="AX243" s="32">
        <f>if(or($K243="bowl", $K243="wild"), "X", "")</f>
      </c>
    </row>
    <row x14ac:dyDescent="0.25" r="244" customHeight="1" ht="18.75">
      <c r="A244" s="24" t="s">
        <v>990</v>
      </c>
      <c r="B244" s="25" t="s">
        <v>991</v>
      </c>
      <c r="C244" s="12" t="s">
        <v>713</v>
      </c>
      <c r="D244" s="12" t="s">
        <v>173</v>
      </c>
      <c r="E244" s="25"/>
      <c r="F244" s="25" t="s">
        <v>789</v>
      </c>
      <c r="G244" s="12"/>
      <c r="H244" s="12"/>
      <c r="I244" s="12"/>
      <c r="J244" s="14">
        <v>1</v>
      </c>
      <c r="K244" s="12" t="s">
        <v>162</v>
      </c>
      <c r="L244" s="14">
        <v>3</v>
      </c>
      <c r="M244" s="14">
        <v>22</v>
      </c>
      <c r="N244" s="12" t="s">
        <v>15</v>
      </c>
      <c r="O244" s="12"/>
      <c r="P244" s="12"/>
      <c r="Q244" s="14">
        <v>1</v>
      </c>
      <c r="R244" s="14"/>
      <c r="S244" s="14"/>
      <c r="T244" s="14"/>
      <c r="U244" s="14"/>
      <c r="V244" s="14"/>
      <c r="W244" s="14"/>
      <c r="X244" s="26"/>
      <c r="Y244" s="12"/>
      <c r="Z244" s="33">
        <f>if(ISBLANK($X244), sum(Q244:W244), 1)</f>
      </c>
      <c r="AA244" s="12"/>
      <c r="AB244" s="12"/>
      <c r="AC244" s="39"/>
      <c r="AD244" s="12" t="s">
        <v>15</v>
      </c>
      <c r="AE244" s="32">
        <f>if(J244&lt;4,"X","")</f>
      </c>
      <c r="AF244" s="32">
        <f>if(countblank(N244:P244)&lt;=1,"X","")</f>
      </c>
      <c r="AG244" s="32">
        <f>$H244</f>
      </c>
      <c r="AH244" s="32">
        <f>if($R244 &gt; 0, "X", "")</f>
      </c>
      <c r="AI244" s="32">
        <f>if(and(sum(Q244:W244) = 3, ISBLANK($X244)), "X", "")</f>
      </c>
      <c r="AJ244" s="32">
        <f>if(or($K244="ground", $K244="wild"), "X", "")</f>
      </c>
      <c r="AK244" s="32">
        <f>$G244</f>
      </c>
      <c r="AL244" s="32">
        <f>if($S244 &gt; 0, "X", "")</f>
      </c>
      <c r="AM244" s="32">
        <f>if(and($Q244 &gt; 0, isblank($W244), isblank($R244), isblank($T244), isblank($S244), isblank($U244)), "X", "")</f>
      </c>
      <c r="AN244" s="32">
        <f>if(and(not(isblank($N244)), isblank($O244), isblank($P244)), "X", "")</f>
      </c>
      <c r="AO244" s="32">
        <f>if(M244&gt;65,"X","")</f>
      </c>
      <c r="AP244" s="32">
        <f>if(or($K244="cavity", $K244="wild"), "X", "")</f>
      </c>
      <c r="AQ244" s="32">
        <f>if($W244 &gt; 0, "X", "")</f>
      </c>
      <c r="AR244" s="32">
        <f>if(M244&lt;=30,"X","")</f>
      </c>
      <c r="AS244" s="32">
        <f>if(or($K244="platform", $K244="wild"), "X", "")</f>
      </c>
      <c r="AT244" s="32">
        <f>if(and(not(isblank($O244)), isblank($P244), isblank($N244)), "X", "")</f>
      </c>
      <c r="AU244" s="32">
        <f>if($U244 &gt; 0, "X", "")</f>
      </c>
      <c r="AV244" s="32">
        <f>if($T244 &gt; 0, "X", "")</f>
      </c>
      <c r="AW244" s="32">
        <f>if(and(not(isblank($P244)), isblank($N244), isblank($O244)), "X", "")</f>
      </c>
      <c r="AX244" s="32">
        <f>if(or($K244="bowl", $K244="wild"), "X", "")</f>
      </c>
    </row>
    <row x14ac:dyDescent="0.25" r="245" customHeight="1" ht="18.75">
      <c r="A245" s="24" t="s">
        <v>637</v>
      </c>
      <c r="B245" s="24" t="s">
        <v>638</v>
      </c>
      <c r="C245" s="12" t="s">
        <v>93</v>
      </c>
      <c r="D245" s="12" t="s">
        <v>173</v>
      </c>
      <c r="E245" s="25" t="s">
        <v>182</v>
      </c>
      <c r="F245" s="25" t="s">
        <v>639</v>
      </c>
      <c r="G245" s="12"/>
      <c r="H245" s="12"/>
      <c r="I245" s="12"/>
      <c r="J245" s="14">
        <v>6</v>
      </c>
      <c r="K245" s="12" t="s">
        <v>195</v>
      </c>
      <c r="L245" s="14">
        <v>2</v>
      </c>
      <c r="M245" s="14">
        <v>30</v>
      </c>
      <c r="N245" s="12" t="s">
        <v>15</v>
      </c>
      <c r="O245" s="12"/>
      <c r="P245" s="12"/>
      <c r="Q245" s="14"/>
      <c r="R245" s="14">
        <v>3</v>
      </c>
      <c r="S245" s="14"/>
      <c r="T245" s="14"/>
      <c r="U245" s="14"/>
      <c r="V245" s="14"/>
      <c r="W245" s="14"/>
      <c r="X245" s="26"/>
      <c r="Y245" s="12"/>
      <c r="Z245" s="33">
        <f>if(ISBLANK($X245), sum(Q245:W245), 1)</f>
      </c>
      <c r="AA245" s="12" t="s">
        <v>15</v>
      </c>
      <c r="AB245" s="12"/>
      <c r="AC245" s="39"/>
      <c r="AD245" s="12"/>
      <c r="AE245" s="32">
        <f>if(J245&lt;4,"X","")</f>
      </c>
      <c r="AF245" s="32">
        <f>if(countblank(N245:P245)&lt;=1,"X","")</f>
      </c>
      <c r="AG245" s="32">
        <f>$H245</f>
      </c>
      <c r="AH245" s="32">
        <f>if($R245 &gt; 0, "X", "")</f>
      </c>
      <c r="AI245" s="32">
        <f>if(and(sum(Q245:W245) = 3, ISBLANK($X245)), "X", "")</f>
      </c>
      <c r="AJ245" s="32">
        <f>if(or($K245="ground", $K245="wild"), "X", "")</f>
      </c>
      <c r="AK245" s="32">
        <f>$G245</f>
      </c>
      <c r="AL245" s="32">
        <f>if($S245 &gt; 0, "X", "")</f>
      </c>
      <c r="AM245" s="32">
        <f>if(and($Q245 &gt; 0, isblank($W245), isblank($R245), isblank($T245), isblank($S245), isblank($U245)), "X", "")</f>
      </c>
      <c r="AN245" s="32">
        <f>if(and(not(isblank($N245)), isblank($O245), isblank($P245)), "X", "")</f>
      </c>
      <c r="AO245" s="32">
        <f>if(M245&gt;65,"X","")</f>
      </c>
      <c r="AP245" s="32">
        <f>if(or($K245="cavity", $K245="wild"), "X", "")</f>
      </c>
      <c r="AQ245" s="32">
        <f>if($W245 &gt; 0, "X", "")</f>
      </c>
      <c r="AR245" s="32">
        <f>if(M245&lt;=30,"X","")</f>
      </c>
      <c r="AS245" s="32">
        <f>if(or($K245="platform", $K245="wild"), "X", "")</f>
      </c>
      <c r="AT245" s="32">
        <f>if(and(not(isblank($O245)), isblank($P245), isblank($N245)), "X", "")</f>
      </c>
      <c r="AU245" s="32">
        <f>if($U245 &gt; 0, "X", "")</f>
      </c>
      <c r="AV245" s="32">
        <f>if($T245 &gt; 0, "X", "")</f>
      </c>
      <c r="AW245" s="32">
        <f>if(and(not(isblank($P245)), isblank($N245), isblank($O245)), "X", "")</f>
      </c>
      <c r="AX245" s="32">
        <f>if(or($K245="bowl", $K245="wild"), "X", "")</f>
      </c>
    </row>
    <row x14ac:dyDescent="0.25" r="246" customHeight="1" ht="18.75">
      <c r="A246" s="24" t="s">
        <v>350</v>
      </c>
      <c r="B246" s="1" t="s">
        <v>351</v>
      </c>
      <c r="C246" s="12" t="s">
        <v>116</v>
      </c>
      <c r="D246" s="12" t="s">
        <v>173</v>
      </c>
      <c r="E246" s="25" t="s">
        <v>182</v>
      </c>
      <c r="F246" s="25" t="s">
        <v>352</v>
      </c>
      <c r="G246" s="12"/>
      <c r="H246" s="12"/>
      <c r="I246" s="12"/>
      <c r="J246" s="14">
        <v>3</v>
      </c>
      <c r="K246" s="12" t="s">
        <v>166</v>
      </c>
      <c r="L246" s="14">
        <v>4</v>
      </c>
      <c r="M246" s="14">
        <v>25</v>
      </c>
      <c r="N246" s="12" t="s">
        <v>15</v>
      </c>
      <c r="O246" s="12" t="s">
        <v>15</v>
      </c>
      <c r="P246" s="12"/>
      <c r="Q246" s="14"/>
      <c r="R246" s="14">
        <v>1</v>
      </c>
      <c r="S246" s="14"/>
      <c r="T246" s="14"/>
      <c r="U246" s="14"/>
      <c r="V246" s="14"/>
      <c r="W246" s="14"/>
      <c r="X246" s="26"/>
      <c r="Y246" s="12"/>
      <c r="Z246" s="33"/>
      <c r="AA246" s="12"/>
      <c r="AB246" s="12"/>
      <c r="AC246" s="39"/>
      <c r="AD246" s="12"/>
      <c r="AE246" s="32">
        <f>if(J246&lt;4,"X","")</f>
      </c>
      <c r="AF246" s="32">
        <f>if(countblank(N246:P246)&lt;=1,"X","")</f>
      </c>
      <c r="AG246" s="32">
        <f>$H246</f>
      </c>
      <c r="AH246" s="32">
        <f>if($R246 &gt; 0, "X", "")</f>
      </c>
      <c r="AI246" s="32">
        <f>if(and(sum(Q246:W246) = 3, ISBLANK($X246)), "X", "")</f>
      </c>
      <c r="AJ246" s="32">
        <f>if(or($K246="ground", $K246="wild"), "X", "")</f>
      </c>
      <c r="AK246" s="32">
        <f>$G246</f>
      </c>
      <c r="AL246" s="32">
        <f>if($S246 &gt; 0, "X", "")</f>
      </c>
      <c r="AM246" s="32">
        <f>if(and($Q246 &gt; 0, isblank($W246), isblank($R246), isblank($T246), isblank($S246), isblank($U246)), "X", "")</f>
      </c>
      <c r="AN246" s="32">
        <f>if(and(not(isblank($N246)), isblank($O246), isblank($P246)), "X", "")</f>
      </c>
      <c r="AO246" s="32">
        <f>if(M246&gt;65,"X","")</f>
      </c>
      <c r="AP246" s="32">
        <f>if(or($K246="cavity", $K246="wild"), "X", "")</f>
      </c>
      <c r="AQ246" s="32">
        <f>if($W246 &gt; 0, "X", "")</f>
      </c>
      <c r="AR246" s="32">
        <f>if(M246&lt;=30,"X","")</f>
      </c>
      <c r="AS246" s="32">
        <f>if(or($K246="platform", $K246="wild"), "X", "")</f>
      </c>
      <c r="AT246" s="32">
        <f>if(and(not(isblank($O246)), isblank($P246), isblank($N246)), "X", "")</f>
      </c>
      <c r="AU246" s="32">
        <f>if($U246 &gt; 0, "X", "")</f>
      </c>
      <c r="AV246" s="32">
        <f>if($T246 &gt; 0, "X", "")</f>
      </c>
      <c r="AW246" s="32">
        <f>if(and(not(isblank($P246)), isblank($N246), isblank($O246)), "X", "")</f>
      </c>
      <c r="AX246" s="32">
        <f>if(or($K246="bowl", $K246="wild"), "X", "")</f>
      </c>
    </row>
    <row x14ac:dyDescent="0.25" r="247" customHeight="1" ht="18.75">
      <c r="A247" s="25" t="s">
        <v>992</v>
      </c>
      <c r="B247" s="25" t="s">
        <v>993</v>
      </c>
      <c r="C247" s="12" t="s">
        <v>685</v>
      </c>
      <c r="D247" s="12" t="s">
        <v>173</v>
      </c>
      <c r="E247" s="25" t="s">
        <v>706</v>
      </c>
      <c r="F247" s="25" t="s">
        <v>901</v>
      </c>
      <c r="G247" s="12" t="s">
        <v>15</v>
      </c>
      <c r="H247" s="12"/>
      <c r="I247" s="12"/>
      <c r="J247" s="14">
        <v>5</v>
      </c>
      <c r="K247" s="12" t="s">
        <v>166</v>
      </c>
      <c r="L247" s="14">
        <v>2</v>
      </c>
      <c r="M247" s="14">
        <v>104</v>
      </c>
      <c r="N247" s="12"/>
      <c r="O247" s="12" t="s">
        <v>15</v>
      </c>
      <c r="P247" s="12" t="s">
        <v>15</v>
      </c>
      <c r="Q247" s="14"/>
      <c r="R247" s="14"/>
      <c r="S247" s="14"/>
      <c r="T247" s="14"/>
      <c r="U247" s="14">
        <v>2</v>
      </c>
      <c r="V247" s="14"/>
      <c r="W247" s="14"/>
      <c r="X247" s="26"/>
      <c r="Y247" s="12"/>
      <c r="Z247" s="33">
        <f>if(ISBLANK($X247), sum(Q247:W247), 1)</f>
      </c>
      <c r="AA247" s="12"/>
      <c r="AB247" s="12"/>
      <c r="AC247" s="39"/>
      <c r="AD247" s="12"/>
      <c r="AE247" s="32">
        <f>if(J247&lt;4,"X","")</f>
      </c>
      <c r="AF247" s="32">
        <f>if(countblank(N247:P247)&lt;=1,"X","")</f>
      </c>
      <c r="AG247" s="32">
        <f>$H247</f>
      </c>
      <c r="AH247" s="32">
        <f>if($R247 &gt; 0, "X", "")</f>
      </c>
      <c r="AI247" s="32">
        <f>if(and(sum(Q247:W247) = 3, ISBLANK($X247)), "X", "")</f>
      </c>
      <c r="AJ247" s="32">
        <f>if(or($K247="ground", $K247="wild"), "X", "")</f>
      </c>
      <c r="AK247" s="32">
        <f>$G247</f>
      </c>
      <c r="AL247" s="32">
        <f>if($S247 &gt; 0, "X", "")</f>
      </c>
      <c r="AM247" s="32">
        <f>if(and($Q247 &gt; 0, isblank($W247), isblank($R247), isblank($T247), isblank($S247), isblank($U247)), "X", "")</f>
      </c>
      <c r="AN247" s="32">
        <f>if(and(not(isblank($N247)), isblank($O247), isblank($P247)), "X", "")</f>
      </c>
      <c r="AO247" s="32">
        <f>if(M247&gt;65,"X","")</f>
      </c>
      <c r="AP247" s="32">
        <f>if(or($K247="cavity", $K247="wild"), "X", "")</f>
      </c>
      <c r="AQ247" s="32">
        <f>if($W247 &gt; 0, "X", "")</f>
      </c>
      <c r="AR247" s="32">
        <f>if(M247&lt;=30,"X","")</f>
      </c>
      <c r="AS247" s="32">
        <f>if(or($K247="platform", $K247="wild"), "X", "")</f>
      </c>
      <c r="AT247" s="32">
        <f>if(and(not(isblank($O247)), isblank($P247), isblank($N247)), "X", "")</f>
      </c>
      <c r="AU247" s="32">
        <f>if($U247 &gt; 0, "X", "")</f>
      </c>
      <c r="AV247" s="32">
        <f>if($T247 &gt; 0, "X", "")</f>
      </c>
      <c r="AW247" s="32">
        <f>if(and(not(isblank($P247)), isblank($N247), isblank($O247)), "X", "")</f>
      </c>
      <c r="AX247" s="32">
        <f>if(or($K247="bowl", $K247="wild"), "X", "")</f>
      </c>
    </row>
    <row x14ac:dyDescent="0.25" r="248" customHeight="1" ht="18.75">
      <c r="A248" s="24" t="s">
        <v>353</v>
      </c>
      <c r="B248" s="1" t="s">
        <v>354</v>
      </c>
      <c r="C248" s="12" t="s">
        <v>116</v>
      </c>
      <c r="D248" s="12" t="s">
        <v>173</v>
      </c>
      <c r="E248" s="25" t="s">
        <v>250</v>
      </c>
      <c r="F248" s="25" t="s">
        <v>355</v>
      </c>
      <c r="G248" s="12"/>
      <c r="H248" s="12"/>
      <c r="I248" s="12"/>
      <c r="J248" s="14">
        <v>3</v>
      </c>
      <c r="K248" s="12" t="s">
        <v>188</v>
      </c>
      <c r="L248" s="14">
        <v>2</v>
      </c>
      <c r="M248" s="14">
        <v>30</v>
      </c>
      <c r="N248" s="12" t="s">
        <v>15</v>
      </c>
      <c r="O248" s="12"/>
      <c r="P248" s="12"/>
      <c r="Q248" s="14"/>
      <c r="R248" s="14"/>
      <c r="S248" s="14"/>
      <c r="T248" s="14">
        <v>1</v>
      </c>
      <c r="U248" s="14"/>
      <c r="V248" s="14">
        <v>1</v>
      </c>
      <c r="W248" s="14"/>
      <c r="X248" s="26"/>
      <c r="Y248" s="12"/>
      <c r="Z248" s="33"/>
      <c r="AA248" s="12"/>
      <c r="AB248" s="12"/>
      <c r="AC248" s="39"/>
      <c r="AD248" s="12"/>
      <c r="AE248" s="32">
        <f>if(J248&lt;4,"X","")</f>
      </c>
      <c r="AF248" s="32">
        <f>if(countblank(N248:P248)&lt;=1,"X","")</f>
      </c>
      <c r="AG248" s="32">
        <f>$H248</f>
      </c>
      <c r="AH248" s="32">
        <f>if($R248 &gt; 0, "X", "")</f>
      </c>
      <c r="AI248" s="32">
        <f>if(and(sum(Q248:W248) = 3, ISBLANK($X248)), "X", "")</f>
      </c>
      <c r="AJ248" s="32">
        <f>if(or($K248="ground", $K248="wild"), "X", "")</f>
      </c>
      <c r="AK248" s="32">
        <f>$G248</f>
      </c>
      <c r="AL248" s="32">
        <f>if($S248 &gt; 0, "X", "")</f>
      </c>
      <c r="AM248" s="32">
        <f>if(and($Q248 &gt; 0, isblank($W248), isblank($R248), isblank($T248), isblank($S248), isblank($U248)), "X", "")</f>
      </c>
      <c r="AN248" s="32">
        <f>if(and(not(isblank($N248)), isblank($O248), isblank($P248)), "X", "")</f>
      </c>
      <c r="AO248" s="32">
        <f>if(M248&gt;65,"X","")</f>
      </c>
      <c r="AP248" s="32">
        <f>if(or($K248="cavity", $K248="wild"), "X", "")</f>
      </c>
      <c r="AQ248" s="32">
        <f>if($W248 &gt; 0, "X", "")</f>
      </c>
      <c r="AR248" s="32">
        <f>if(M248&lt;=30,"X","")</f>
      </c>
      <c r="AS248" s="32">
        <f>if(or($K248="platform", $K248="wild"), "X", "")</f>
      </c>
      <c r="AT248" s="32">
        <f>if(and(not(isblank($O248)), isblank($P248), isblank($N248)), "X", "")</f>
      </c>
      <c r="AU248" s="32">
        <f>if($U248 &gt; 0, "X", "")</f>
      </c>
      <c r="AV248" s="32">
        <f>if($T248 &gt; 0, "X", "")</f>
      </c>
      <c r="AW248" s="32">
        <f>if(and(not(isblank($P248)), isblank($N248), isblank($O248)), "X", "")</f>
      </c>
      <c r="AX248" s="32">
        <f>if(or($K248="bowl", $K248="wild"), "X", "")</f>
      </c>
    </row>
    <row x14ac:dyDescent="0.25" r="249" customHeight="1" ht="18.75">
      <c r="A249" s="24" t="s">
        <v>356</v>
      </c>
      <c r="B249" s="1" t="s">
        <v>357</v>
      </c>
      <c r="C249" s="12" t="s">
        <v>116</v>
      </c>
      <c r="D249" s="12" t="s">
        <v>186</v>
      </c>
      <c r="E249" s="25" t="s">
        <v>198</v>
      </c>
      <c r="F249" s="25" t="s">
        <v>358</v>
      </c>
      <c r="G249" s="12"/>
      <c r="H249" s="12"/>
      <c r="I249" s="12"/>
      <c r="J249" s="14">
        <v>1</v>
      </c>
      <c r="K249" s="12" t="s">
        <v>162</v>
      </c>
      <c r="L249" s="14">
        <v>4</v>
      </c>
      <c r="M249" s="14">
        <v>50</v>
      </c>
      <c r="N249" s="12"/>
      <c r="O249" s="12" t="s">
        <v>15</v>
      </c>
      <c r="P249" s="12"/>
      <c r="Q249" s="14">
        <v>1</v>
      </c>
      <c r="R249" s="14"/>
      <c r="S249" s="14"/>
      <c r="T249" s="14"/>
      <c r="U249" s="14">
        <v>1</v>
      </c>
      <c r="V249" s="14"/>
      <c r="W249" s="14"/>
      <c r="X249" s="26"/>
      <c r="Y249" s="12"/>
      <c r="Z249" s="33"/>
      <c r="AA249" s="12"/>
      <c r="AB249" s="12"/>
      <c r="AC249" s="39"/>
      <c r="AD249" s="12"/>
      <c r="AE249" s="32">
        <f>if(J249&lt;4,"X","")</f>
      </c>
      <c r="AF249" s="32">
        <f>if(countblank(N249:P249)&lt;=1,"X","")</f>
      </c>
      <c r="AG249" s="32">
        <f>$H249</f>
      </c>
      <c r="AH249" s="32">
        <f>if($R249 &gt; 0, "X", "")</f>
      </c>
      <c r="AI249" s="32">
        <f>if(and(sum(Q249:W249) = 3, ISBLANK($X249)), "X", "")</f>
      </c>
      <c r="AJ249" s="32">
        <f>if(or($K249="ground", $K249="wild"), "X", "")</f>
      </c>
      <c r="AK249" s="32">
        <f>$G249</f>
      </c>
      <c r="AL249" s="32">
        <f>if($S249 &gt; 0, "X", "")</f>
      </c>
      <c r="AM249" s="32">
        <f>if(and($Q249 &gt; 0, isblank($W249), isblank($R249), isblank($T249), isblank($S249), isblank($U249)), "X", "")</f>
      </c>
      <c r="AN249" s="32">
        <f>if(and(not(isblank($N249)), isblank($O249), isblank($P249)), "X", "")</f>
      </c>
      <c r="AO249" s="32">
        <f>if(M249&gt;65,"X","")</f>
      </c>
      <c r="AP249" s="32">
        <f>if(or($K249="cavity", $K249="wild"), "X", "")</f>
      </c>
      <c r="AQ249" s="32">
        <f>if($W249 &gt; 0, "X", "")</f>
      </c>
      <c r="AR249" s="32">
        <f>if(M249&lt;=30,"X","")</f>
      </c>
      <c r="AS249" s="32">
        <f>if(or($K249="platform", $K249="wild"), "X", "")</f>
      </c>
      <c r="AT249" s="32">
        <f>if(and(not(isblank($O249)), isblank($P249), isblank($N249)), "X", "")</f>
      </c>
      <c r="AU249" s="32">
        <f>if($U249 &gt; 0, "X", "")</f>
      </c>
      <c r="AV249" s="32">
        <f>if($T249 &gt; 0, "X", "")</f>
      </c>
      <c r="AW249" s="32">
        <f>if(and(not(isblank($P249)), isblank($N249), isblank($O249)), "X", "")</f>
      </c>
      <c r="AX249" s="32">
        <f>if(or($K249="bowl", $K249="wild"), "X", "")</f>
      </c>
    </row>
    <row x14ac:dyDescent="0.25" r="250" customHeight="1" ht="18.75">
      <c r="A250" s="25" t="s">
        <v>994</v>
      </c>
      <c r="B250" s="25" t="s">
        <v>995</v>
      </c>
      <c r="C250" s="12" t="s">
        <v>685</v>
      </c>
      <c r="D250" s="12" t="s">
        <v>173</v>
      </c>
      <c r="E250" s="25" t="s">
        <v>178</v>
      </c>
      <c r="F250" s="25" t="s">
        <v>865</v>
      </c>
      <c r="G250" s="12"/>
      <c r="H250" s="12"/>
      <c r="I250" s="12"/>
      <c r="J250" s="14">
        <v>0</v>
      </c>
      <c r="K250" s="12" t="s">
        <v>166</v>
      </c>
      <c r="L250" s="14">
        <v>4</v>
      </c>
      <c r="M250" s="14">
        <v>41</v>
      </c>
      <c r="N250" s="12"/>
      <c r="O250" s="12"/>
      <c r="P250" s="12" t="s">
        <v>15</v>
      </c>
      <c r="Q250" s="14">
        <v>1</v>
      </c>
      <c r="R250" s="14"/>
      <c r="S250" s="14">
        <v>1</v>
      </c>
      <c r="T250" s="14"/>
      <c r="U250" s="14"/>
      <c r="V250" s="14"/>
      <c r="W250" s="14"/>
      <c r="X250" s="26" t="s">
        <v>15</v>
      </c>
      <c r="Y250" s="12"/>
      <c r="Z250" s="33">
        <f>if(ISBLANK($X250), sum(Q250:W250), 1)</f>
      </c>
      <c r="AA250" s="12" t="s">
        <v>15</v>
      </c>
      <c r="AB250" s="12"/>
      <c r="AC250" s="39"/>
      <c r="AD250" s="12"/>
      <c r="AE250" s="32">
        <f>if(J250&lt;4,"X","")</f>
      </c>
      <c r="AF250" s="32">
        <f>if(countblank(N250:P250)&lt;=1,"X","")</f>
      </c>
      <c r="AG250" s="32">
        <f>$H250</f>
      </c>
      <c r="AH250" s="32">
        <f>if($R250 &gt; 0, "X", "")</f>
      </c>
      <c r="AI250" s="32">
        <f>if(and(sum(Q250:W250) = 3, ISBLANK($X250)), "X", "")</f>
      </c>
      <c r="AJ250" s="32">
        <f>if(or($K250="ground", $K250="wild"), "X", "")</f>
      </c>
      <c r="AK250" s="32">
        <f>$G250</f>
      </c>
      <c r="AL250" s="32">
        <f>if($S250 &gt; 0, "X", "")</f>
      </c>
      <c r="AM250" s="32">
        <f>if(and($Q250 &gt; 0, isblank($W250), isblank($R250), isblank($T250), isblank($S250), isblank($U250)), "X", "")</f>
      </c>
      <c r="AN250" s="32">
        <f>if(and(not(isblank($N250)), isblank($O250), isblank($P250)), "X", "")</f>
      </c>
      <c r="AO250" s="32">
        <f>if(M250&gt;65,"X","")</f>
      </c>
      <c r="AP250" s="32">
        <f>if(or($K250="cavity", $K250="wild"), "X", "")</f>
      </c>
      <c r="AQ250" s="32">
        <f>if($W250 &gt; 0, "X", "")</f>
      </c>
      <c r="AR250" s="32">
        <f>if(M250&lt;=30,"X","")</f>
      </c>
      <c r="AS250" s="32">
        <f>if(or($K250="platform", $K250="wild"), "X", "")</f>
      </c>
      <c r="AT250" s="32">
        <f>if(and(not(isblank($O250)), isblank($P250), isblank($N250)), "X", "")</f>
      </c>
      <c r="AU250" s="32">
        <f>if($U250 &gt; 0, "X", "")</f>
      </c>
      <c r="AV250" s="32">
        <f>if($T250 &gt; 0, "X", "")</f>
      </c>
      <c r="AW250" s="32">
        <f>if(and(not(isblank($P250)), isblank($N250), isblank($O250)), "X", "")</f>
      </c>
      <c r="AX250" s="32">
        <f>if(or($K250="bowl", $K250="wild"), "X", "")</f>
      </c>
    </row>
    <row x14ac:dyDescent="0.25" r="251" customHeight="1" ht="18.75">
      <c r="A251" s="25" t="s">
        <v>996</v>
      </c>
      <c r="B251" s="25" t="s">
        <v>997</v>
      </c>
      <c r="C251" s="12" t="s">
        <v>685</v>
      </c>
      <c r="D251" s="12" t="s">
        <v>173</v>
      </c>
      <c r="E251" s="25" t="s">
        <v>174</v>
      </c>
      <c r="F251" s="25" t="s">
        <v>998</v>
      </c>
      <c r="G251" s="12"/>
      <c r="H251" s="12"/>
      <c r="I251" s="12"/>
      <c r="J251" s="14">
        <v>4</v>
      </c>
      <c r="K251" s="12" t="s">
        <v>188</v>
      </c>
      <c r="L251" s="14">
        <v>2</v>
      </c>
      <c r="M251" s="14">
        <v>74</v>
      </c>
      <c r="N251" s="12" t="s">
        <v>15</v>
      </c>
      <c r="O251" s="12"/>
      <c r="P251" s="12"/>
      <c r="Q251" s="14">
        <v>1</v>
      </c>
      <c r="R251" s="14"/>
      <c r="S251" s="14"/>
      <c r="T251" s="14">
        <v>1</v>
      </c>
      <c r="U251" s="14"/>
      <c r="V251" s="14"/>
      <c r="W251" s="14"/>
      <c r="X251" s="26"/>
      <c r="Y251" s="12"/>
      <c r="Z251" s="33">
        <f>if(ISBLANK($X251), sum(Q251:W251), 1)</f>
      </c>
      <c r="AA251" s="12"/>
      <c r="AB251" s="12"/>
      <c r="AC251" s="39"/>
      <c r="AD251" s="12"/>
      <c r="AE251" s="32">
        <f>if(J251&lt;4,"X","")</f>
      </c>
      <c r="AF251" s="32">
        <f>if(countblank(N251:P251)&lt;=1,"X","")</f>
      </c>
      <c r="AG251" s="32">
        <f>$H251</f>
      </c>
      <c r="AH251" s="32">
        <f>if($R251 &gt; 0, "X", "")</f>
      </c>
      <c r="AI251" s="32">
        <f>if(and(sum(Q251:W251) = 3, ISBLANK($X251)), "X", "")</f>
      </c>
      <c r="AJ251" s="32">
        <f>if(or($K251="ground", $K251="wild"), "X", "")</f>
      </c>
      <c r="AK251" s="32">
        <f>$G251</f>
      </c>
      <c r="AL251" s="32">
        <f>if($S251 &gt; 0, "X", "")</f>
      </c>
      <c r="AM251" s="32">
        <f>if(and($Q251 &gt; 0, isblank($W251), isblank($R251), isblank($T251), isblank($S251), isblank($U251)), "X", "")</f>
      </c>
      <c r="AN251" s="32">
        <f>if(and(not(isblank($N251)), isblank($O251), isblank($P251)), "X", "")</f>
      </c>
      <c r="AO251" s="32">
        <f>if(M251&gt;65,"X","")</f>
      </c>
      <c r="AP251" s="32">
        <f>if(or($K251="cavity", $K251="wild"), "X", "")</f>
      </c>
      <c r="AQ251" s="32">
        <f>if($W251 &gt; 0, "X", "")</f>
      </c>
      <c r="AR251" s="32">
        <f>if(M251&lt;=30,"X","")</f>
      </c>
      <c r="AS251" s="32">
        <f>if(or($K251="platform", $K251="wild"), "X", "")</f>
      </c>
      <c r="AT251" s="32">
        <f>if(and(not(isblank($O251)), isblank($P251), isblank($N251)), "X", "")</f>
      </c>
      <c r="AU251" s="32">
        <f>if($U251 &gt; 0, "X", "")</f>
      </c>
      <c r="AV251" s="32">
        <f>if($T251 &gt; 0, "X", "")</f>
      </c>
      <c r="AW251" s="32">
        <f>if(and(not(isblank($P251)), isblank($N251), isblank($O251)), "X", "")</f>
      </c>
      <c r="AX251" s="32">
        <f>if(or($K251="bowl", $K251="wild"), "X", "")</f>
      </c>
    </row>
    <row x14ac:dyDescent="0.25" r="252" customHeight="1" ht="18.75">
      <c r="A252" s="25" t="s">
        <v>999</v>
      </c>
      <c r="B252" s="25" t="s">
        <v>1000</v>
      </c>
      <c r="C252" s="12" t="s">
        <v>685</v>
      </c>
      <c r="D252" s="12" t="s">
        <v>173</v>
      </c>
      <c r="E252" s="25" t="s">
        <v>137</v>
      </c>
      <c r="F252" s="25" t="s">
        <v>870</v>
      </c>
      <c r="G252" s="12"/>
      <c r="H252" s="12" t="s">
        <v>15</v>
      </c>
      <c r="I252" s="12"/>
      <c r="J252" s="14">
        <v>3</v>
      </c>
      <c r="K252" s="12" t="s">
        <v>195</v>
      </c>
      <c r="L252" s="14">
        <v>2</v>
      </c>
      <c r="M252" s="14">
        <v>23</v>
      </c>
      <c r="N252" s="12" t="s">
        <v>15</v>
      </c>
      <c r="O252" s="12"/>
      <c r="P252" s="12"/>
      <c r="Q252" s="14"/>
      <c r="R252" s="14">
        <v>2</v>
      </c>
      <c r="S252" s="14"/>
      <c r="T252" s="14"/>
      <c r="U252" s="14"/>
      <c r="V252" s="14"/>
      <c r="W252" s="14"/>
      <c r="X252" s="26"/>
      <c r="Y252" s="12"/>
      <c r="Z252" s="33">
        <f>if(ISBLANK($X252), sum(Q252:W252), 1)</f>
      </c>
      <c r="AA252" s="12"/>
      <c r="AB252" s="12"/>
      <c r="AC252" s="39"/>
      <c r="AD252" s="12"/>
      <c r="AE252" s="32">
        <f>if(J252&lt;4,"X","")</f>
      </c>
      <c r="AF252" s="32">
        <f>if(countblank(N252:P252)&lt;=1,"X","")</f>
      </c>
      <c r="AG252" s="32">
        <f>$H252</f>
      </c>
      <c r="AH252" s="32">
        <f>if($R252 &gt; 0, "X", "")</f>
      </c>
      <c r="AI252" s="32">
        <f>if(and(sum(Q252:W252) = 3, ISBLANK($X252)), "X", "")</f>
      </c>
      <c r="AJ252" s="32">
        <f>if(or($K252="ground", $K252="wild"), "X", "")</f>
      </c>
      <c r="AK252" s="32">
        <f>$G252</f>
      </c>
      <c r="AL252" s="32">
        <f>if($S252 &gt; 0, "X", "")</f>
      </c>
      <c r="AM252" s="32">
        <f>if(and($Q252 &gt; 0, isblank($W252), isblank($R252), isblank($T252), isblank($S252), isblank($U252)), "X", "")</f>
      </c>
      <c r="AN252" s="32">
        <f>if(and(not(isblank($N252)), isblank($O252), isblank($P252)), "X", "")</f>
      </c>
      <c r="AO252" s="32">
        <f>if(M252&gt;65,"X","")</f>
      </c>
      <c r="AP252" s="32">
        <f>if(or($K252="cavity", $K252="wild"), "X", "")</f>
      </c>
      <c r="AQ252" s="32">
        <f>if($W252 &gt; 0, "X", "")</f>
      </c>
      <c r="AR252" s="32">
        <f>if(M252&lt;=30,"X","")</f>
      </c>
      <c r="AS252" s="32">
        <f>if(or($K252="platform", $K252="wild"), "X", "")</f>
      </c>
      <c r="AT252" s="32">
        <f>if(and(not(isblank($O252)), isblank($P252), isblank($N252)), "X", "")</f>
      </c>
      <c r="AU252" s="32">
        <f>if($U252 &gt; 0, "X", "")</f>
      </c>
      <c r="AV252" s="32">
        <f>if($T252 &gt; 0, "X", "")</f>
      </c>
      <c r="AW252" s="32">
        <f>if(and(not(isblank($P252)), isblank($N252), isblank($O252)), "X", "")</f>
      </c>
      <c r="AX252" s="32">
        <f>if(or($K252="bowl", $K252="wild"), "X", "")</f>
      </c>
    </row>
    <row x14ac:dyDescent="0.25" r="253" customHeight="1" ht="18.75">
      <c r="A253" s="24" t="s">
        <v>359</v>
      </c>
      <c r="B253" s="1" t="s">
        <v>360</v>
      </c>
      <c r="C253" s="12" t="s">
        <v>116</v>
      </c>
      <c r="D253" s="12" t="s">
        <v>173</v>
      </c>
      <c r="E253" s="25" t="s">
        <v>198</v>
      </c>
      <c r="F253" s="25" t="s">
        <v>260</v>
      </c>
      <c r="G253" s="12"/>
      <c r="H253" s="12"/>
      <c r="I253" s="12"/>
      <c r="J253" s="14">
        <v>4</v>
      </c>
      <c r="K253" s="12" t="s">
        <v>188</v>
      </c>
      <c r="L253" s="14">
        <v>3</v>
      </c>
      <c r="M253" s="14">
        <v>64</v>
      </c>
      <c r="N253" s="12"/>
      <c r="O253" s="12"/>
      <c r="P253" s="12" t="s">
        <v>15</v>
      </c>
      <c r="Q253" s="14"/>
      <c r="R253" s="14">
        <v>1</v>
      </c>
      <c r="S253" s="14"/>
      <c r="T253" s="14"/>
      <c r="U253" s="14"/>
      <c r="V253" s="14"/>
      <c r="W253" s="14">
        <v>1</v>
      </c>
      <c r="X253" s="26"/>
      <c r="Y253" s="12"/>
      <c r="Z253" s="33"/>
      <c r="AA253" s="12" t="s">
        <v>15</v>
      </c>
      <c r="AB253" s="12"/>
      <c r="AC253" s="39"/>
      <c r="AD253" s="12" t="s">
        <v>15</v>
      </c>
      <c r="AE253" s="32">
        <f>if(J253&lt;4,"X","")</f>
      </c>
      <c r="AF253" s="32">
        <f>if(countblank(N253:P253)&lt;=1,"X","")</f>
      </c>
      <c r="AG253" s="32">
        <f>$H253</f>
      </c>
      <c r="AH253" s="32">
        <f>if($R253 &gt; 0, "X", "")</f>
      </c>
      <c r="AI253" s="32">
        <f>if(and(sum(Q253:W253) = 3, ISBLANK($X253)), "X", "")</f>
      </c>
      <c r="AJ253" s="32">
        <f>if(or($K253="ground", $K253="wild"), "X", "")</f>
      </c>
      <c r="AK253" s="32">
        <f>$G253</f>
      </c>
      <c r="AL253" s="32">
        <f>if($S253 &gt; 0, "X", "")</f>
      </c>
      <c r="AM253" s="32">
        <f>if(and($Q253 &gt; 0, isblank($W253), isblank($R253), isblank($T253), isblank($S253), isblank($U253)), "X", "")</f>
      </c>
      <c r="AN253" s="32">
        <f>if(and(not(isblank($N253)), isblank($O253), isblank($P253)), "X", "")</f>
      </c>
      <c r="AO253" s="32">
        <f>if(M253&gt;65,"X","")</f>
      </c>
      <c r="AP253" s="32">
        <f>if(or($K253="cavity", $K253="wild"), "X", "")</f>
      </c>
      <c r="AQ253" s="32">
        <f>if($W253 &gt; 0, "X", "")</f>
      </c>
      <c r="AR253" s="32">
        <f>if(M253&lt;=30,"X","")</f>
      </c>
      <c r="AS253" s="32">
        <f>if(or($K253="platform", $K253="wild"), "X", "")</f>
      </c>
      <c r="AT253" s="32">
        <f>if(and(not(isblank($O253)), isblank($P253), isblank($N253)), "X", "")</f>
      </c>
      <c r="AU253" s="32">
        <f>if($U253 &gt; 0, "X", "")</f>
      </c>
      <c r="AV253" s="32">
        <f>if($T253 &gt; 0, "X", "")</f>
      </c>
      <c r="AW253" s="32">
        <f>if(and(not(isblank($P253)), isblank($N253), isblank($O253)), "X", "")</f>
      </c>
      <c r="AX253" s="32">
        <f>if(or($K253="bowl", $K253="wild"), "X", "")</f>
      </c>
    </row>
    <row x14ac:dyDescent="0.25" r="254" customHeight="1" ht="18.75">
      <c r="A254" s="24" t="s">
        <v>361</v>
      </c>
      <c r="B254" s="1" t="s">
        <v>362</v>
      </c>
      <c r="C254" s="12" t="s">
        <v>116</v>
      </c>
      <c r="D254" s="12" t="s">
        <v>160</v>
      </c>
      <c r="E254" s="25"/>
      <c r="F254" s="25" t="s">
        <v>363</v>
      </c>
      <c r="G254" s="12"/>
      <c r="H254" s="12"/>
      <c r="I254" s="12" t="s">
        <v>15</v>
      </c>
      <c r="J254" s="14">
        <v>4</v>
      </c>
      <c r="K254" s="12" t="s">
        <v>162</v>
      </c>
      <c r="L254" s="14">
        <v>3</v>
      </c>
      <c r="M254" s="14">
        <v>32</v>
      </c>
      <c r="N254" s="12"/>
      <c r="O254" s="12" t="s">
        <v>15</v>
      </c>
      <c r="P254" s="12"/>
      <c r="Q254" s="14">
        <v>1</v>
      </c>
      <c r="R254" s="14">
        <v>1</v>
      </c>
      <c r="S254" s="14"/>
      <c r="T254" s="14"/>
      <c r="U254" s="14"/>
      <c r="V254" s="14"/>
      <c r="W254" s="14"/>
      <c r="X254" s="26"/>
      <c r="Y254" s="12"/>
      <c r="Z254" s="33"/>
      <c r="AA254" s="12"/>
      <c r="AB254" s="12" t="s">
        <v>15</v>
      </c>
      <c r="AC254" s="39"/>
      <c r="AD254" s="12"/>
      <c r="AE254" s="32">
        <f>if(J254&lt;4,"X","")</f>
      </c>
      <c r="AF254" s="32">
        <f>if(countblank(N254:P254)&lt;=1,"X","")</f>
      </c>
      <c r="AG254" s="32">
        <f>$H254</f>
      </c>
      <c r="AH254" s="32">
        <f>if($R254 &gt; 0, "X", "")</f>
      </c>
      <c r="AI254" s="32">
        <f>if(and(sum(Q254:W254) = 3, ISBLANK($X254)), "X", "")</f>
      </c>
      <c r="AJ254" s="32">
        <f>if(or($K254="ground", $K254="wild"), "X", "")</f>
      </c>
      <c r="AK254" s="32">
        <f>$G254</f>
      </c>
      <c r="AL254" s="32">
        <f>if($S254 &gt; 0, "X", "")</f>
      </c>
      <c r="AM254" s="32">
        <f>if(and($Q254 &gt; 0, isblank($W254), isblank($R254), isblank($T254), isblank($S254), isblank($U254)), "X", "")</f>
      </c>
      <c r="AN254" s="32">
        <f>if(and(not(isblank($N254)), isblank($O254), isblank($P254)), "X", "")</f>
      </c>
      <c r="AO254" s="32">
        <f>if(M254&gt;65,"X","")</f>
      </c>
      <c r="AP254" s="32">
        <f>if(or($K254="cavity", $K254="wild"), "X", "")</f>
      </c>
      <c r="AQ254" s="32">
        <f>if($W254 &gt; 0, "X", "")</f>
      </c>
      <c r="AR254" s="32">
        <f>if(M254&lt;=30,"X","")</f>
      </c>
      <c r="AS254" s="32">
        <f>if(or($K254="platform", $K254="wild"), "X", "")</f>
      </c>
      <c r="AT254" s="32">
        <f>if(and(not(isblank($O254)), isblank($P254), isblank($N254)), "X", "")</f>
      </c>
      <c r="AU254" s="32">
        <f>if($U254 &gt; 0, "X", "")</f>
      </c>
      <c r="AV254" s="32">
        <f>if($T254 &gt; 0, "X", "")</f>
      </c>
      <c r="AW254" s="32">
        <f>if(and(not(isblank($P254)), isblank($N254), isblank($O254)), "X", "")</f>
      </c>
      <c r="AX254" s="32">
        <f>if(or($K254="bowl", $K254="wild"), "X", "")</f>
      </c>
    </row>
    <row x14ac:dyDescent="0.25" r="255" customHeight="1" ht="18.75">
      <c r="A255" s="24" t="s">
        <v>364</v>
      </c>
      <c r="B255" s="1" t="s">
        <v>365</v>
      </c>
      <c r="C255" s="12" t="s">
        <v>116</v>
      </c>
      <c r="D255" s="12" t="s">
        <v>173</v>
      </c>
      <c r="E255" s="25" t="s">
        <v>198</v>
      </c>
      <c r="F255" s="25" t="s">
        <v>366</v>
      </c>
      <c r="G255" s="12"/>
      <c r="H255" s="12"/>
      <c r="I255" s="12"/>
      <c r="J255" s="14">
        <v>6</v>
      </c>
      <c r="K255" s="12" t="s">
        <v>166</v>
      </c>
      <c r="L255" s="14">
        <v>1</v>
      </c>
      <c r="M255" s="14">
        <v>45</v>
      </c>
      <c r="N255" s="12" t="s">
        <v>15</v>
      </c>
      <c r="O255" s="12"/>
      <c r="P255" s="12"/>
      <c r="Q255" s="14">
        <v>1</v>
      </c>
      <c r="R255" s="14"/>
      <c r="S255" s="14"/>
      <c r="T255" s="14">
        <v>1</v>
      </c>
      <c r="U255" s="14"/>
      <c r="V255" s="14"/>
      <c r="W255" s="14"/>
      <c r="X255" s="26"/>
      <c r="Y255" s="12"/>
      <c r="Z255" s="33"/>
      <c r="AA255" s="12"/>
      <c r="AB255" s="12"/>
      <c r="AC255" s="39"/>
      <c r="AD255" s="12"/>
      <c r="AE255" s="32">
        <f>if(J255&lt;4,"X","")</f>
      </c>
      <c r="AF255" s="32">
        <f>if(countblank(N255:P255)&lt;=1,"X","")</f>
      </c>
      <c r="AG255" s="32">
        <f>$H255</f>
      </c>
      <c r="AH255" s="32">
        <f>if($R255 &gt; 0, "X", "")</f>
      </c>
      <c r="AI255" s="32">
        <f>if(and(sum(Q255:W255) = 3, ISBLANK($X255)), "X", "")</f>
      </c>
      <c r="AJ255" s="32">
        <f>if(or($K255="ground", $K255="wild"), "X", "")</f>
      </c>
      <c r="AK255" s="32">
        <f>$G255</f>
      </c>
      <c r="AL255" s="32">
        <f>if($S255 &gt; 0, "X", "")</f>
      </c>
      <c r="AM255" s="32">
        <f>if(and($Q255 &gt; 0, isblank($W255), isblank($R255), isblank($T255), isblank($S255), isblank($U255)), "X", "")</f>
      </c>
      <c r="AN255" s="32">
        <f>if(and(not(isblank($N255)), isblank($O255), isblank($P255)), "X", "")</f>
      </c>
      <c r="AO255" s="32">
        <f>if(M255&gt;65,"X","")</f>
      </c>
      <c r="AP255" s="32">
        <f>if(or($K255="cavity", $K255="wild"), "X", "")</f>
      </c>
      <c r="AQ255" s="32">
        <f>if($W255 &gt; 0, "X", "")</f>
      </c>
      <c r="AR255" s="32">
        <f>if(M255&lt;=30,"X","")</f>
      </c>
      <c r="AS255" s="32">
        <f>if(or($K255="platform", $K255="wild"), "X", "")</f>
      </c>
      <c r="AT255" s="32">
        <f>if(and(not(isblank($O255)), isblank($P255), isblank($N255)), "X", "")</f>
      </c>
      <c r="AU255" s="32">
        <f>if($U255 &gt; 0, "X", "")</f>
      </c>
      <c r="AV255" s="32">
        <f>if($T255 &gt; 0, "X", "")</f>
      </c>
      <c r="AW255" s="32">
        <f>if(and(not(isblank($P255)), isblank($N255), isblank($O255)), "X", "")</f>
      </c>
      <c r="AX255" s="32">
        <f>if(or($K255="bowl", $K255="wild"), "X", "")</f>
      </c>
    </row>
    <row x14ac:dyDescent="0.25" r="256" customHeight="1" ht="18.75">
      <c r="A256" s="25" t="s">
        <v>1001</v>
      </c>
      <c r="B256" s="25" t="s">
        <v>1002</v>
      </c>
      <c r="C256" s="12" t="s">
        <v>685</v>
      </c>
      <c r="D256" s="12"/>
      <c r="E256" s="25"/>
      <c r="F256" s="25"/>
      <c r="G256" s="12"/>
      <c r="H256" s="12"/>
      <c r="I256" s="12"/>
      <c r="J256" s="14">
        <v>8</v>
      </c>
      <c r="K256" s="12" t="s">
        <v>188</v>
      </c>
      <c r="L256" s="14">
        <v>4</v>
      </c>
      <c r="M256" s="14">
        <v>23</v>
      </c>
      <c r="N256" s="12" t="s">
        <v>15</v>
      </c>
      <c r="O256" s="12"/>
      <c r="P256" s="12" t="s">
        <v>15</v>
      </c>
      <c r="Q256" s="14">
        <v>2</v>
      </c>
      <c r="R256" s="14">
        <v>1</v>
      </c>
      <c r="S256" s="14"/>
      <c r="T256" s="14"/>
      <c r="U256" s="14"/>
      <c r="V256" s="14"/>
      <c r="W256" s="14"/>
      <c r="X256" s="26"/>
      <c r="Y256" s="12"/>
      <c r="Z256" s="33">
        <f>if(ISBLANK($X256), sum(Q256:W256), 1)</f>
      </c>
      <c r="AA256" s="12"/>
      <c r="AB256" s="12"/>
      <c r="AC256" s="39"/>
      <c r="AD256" s="12"/>
      <c r="AE256" s="32">
        <f>if(J256&lt;4,"X","")</f>
      </c>
      <c r="AF256" s="32">
        <f>if(countblank(N256:P256)&lt;=1,"X","")</f>
      </c>
      <c r="AG256" s="32">
        <f>$H256</f>
      </c>
      <c r="AH256" s="32">
        <f>if($R256 &gt; 0, "X", "")</f>
      </c>
      <c r="AI256" s="32">
        <f>if(and(sum(Q256:W256) = 3, ISBLANK($X256)), "X", "")</f>
      </c>
      <c r="AJ256" s="32">
        <f>if(or($K256="ground", $K256="wild"), "X", "")</f>
      </c>
      <c r="AK256" s="32">
        <f>$G256</f>
      </c>
      <c r="AL256" s="32">
        <f>if($S256 &gt; 0, "X", "")</f>
      </c>
      <c r="AM256" s="32">
        <f>if(and($Q256 &gt; 0, isblank($W256), isblank($R256), isblank($T256), isblank($S256), isblank($U256)), "X", "")</f>
      </c>
      <c r="AN256" s="32">
        <f>if(and(not(isblank($N256)), isblank($O256), isblank($P256)), "X", "")</f>
      </c>
      <c r="AO256" s="32">
        <f>if(M256&gt;65,"X","")</f>
      </c>
      <c r="AP256" s="32">
        <f>if(or($K256="cavity", $K256="wild"), "X", "")</f>
      </c>
      <c r="AQ256" s="32">
        <f>if($W256 &gt; 0, "X", "")</f>
      </c>
      <c r="AR256" s="32">
        <f>if(M256&lt;=30,"X","")</f>
      </c>
      <c r="AS256" s="32">
        <f>if(or($K256="platform", $K256="wild"), "X", "")</f>
      </c>
      <c r="AT256" s="32">
        <f>if(and(not(isblank($O256)), isblank($P256), isblank($N256)), "X", "")</f>
      </c>
      <c r="AU256" s="32">
        <f>if($U256 &gt; 0, "X", "")</f>
      </c>
      <c r="AV256" s="32">
        <f>if($T256 &gt; 0, "X", "")</f>
      </c>
      <c r="AW256" s="32">
        <f>if(and(not(isblank($P256)), isblank($N256), isblank($O256)), "X", "")</f>
      </c>
      <c r="AX256" s="32">
        <f>if(or($K256="bowl", $K256="wild"), "X", "")</f>
      </c>
    </row>
    <row x14ac:dyDescent="0.25" r="257" customHeight="1" ht="18.75">
      <c r="A257" s="1" t="s">
        <v>367</v>
      </c>
      <c r="B257" s="1" t="s">
        <v>368</v>
      </c>
      <c r="C257" s="12" t="s">
        <v>116</v>
      </c>
      <c r="D257" s="12" t="s">
        <v>173</v>
      </c>
      <c r="E257" s="25" t="s">
        <v>137</v>
      </c>
      <c r="F257" s="25" t="s">
        <v>369</v>
      </c>
      <c r="G257" s="12"/>
      <c r="H257" s="12"/>
      <c r="I257" s="12"/>
      <c r="J257" s="14">
        <v>4</v>
      </c>
      <c r="K257" s="12" t="s">
        <v>162</v>
      </c>
      <c r="L257" s="14">
        <v>3</v>
      </c>
      <c r="M257" s="14">
        <v>78</v>
      </c>
      <c r="N257" s="12"/>
      <c r="O257" s="12"/>
      <c r="P257" s="12" t="s">
        <v>15</v>
      </c>
      <c r="Q257" s="14"/>
      <c r="R257" s="14">
        <v>2</v>
      </c>
      <c r="S257" s="14"/>
      <c r="T257" s="14"/>
      <c r="U257" s="14"/>
      <c r="V257" s="14"/>
      <c r="W257" s="14">
        <v>1</v>
      </c>
      <c r="X257" s="26"/>
      <c r="Y257" s="12"/>
      <c r="Z257" s="33"/>
      <c r="AA257" s="12"/>
      <c r="AB257" s="12"/>
      <c r="AC257" s="39"/>
      <c r="AD257" s="12"/>
      <c r="AE257" s="32">
        <f>if(J257&lt;4,"X","")</f>
      </c>
      <c r="AF257" s="32">
        <f>if(countblank(N257:P257)&lt;=1,"X","")</f>
      </c>
      <c r="AG257" s="32">
        <f>$H257</f>
      </c>
      <c r="AH257" s="32">
        <f>if($R257 &gt; 0, "X", "")</f>
      </c>
      <c r="AI257" s="32">
        <f>if(and(sum(Q257:W257) = 3, ISBLANK($X257)), "X", "")</f>
      </c>
      <c r="AJ257" s="32">
        <f>if(or($K257="ground", $K257="wild"), "X", "")</f>
      </c>
      <c r="AK257" s="32">
        <f>$G257</f>
      </c>
      <c r="AL257" s="32">
        <f>if($S257 &gt; 0, "X", "")</f>
      </c>
      <c r="AM257" s="32">
        <f>if(and($Q257 &gt; 0, isblank($W257), isblank($R257), isblank($T257), isblank($S257), isblank($U257)), "X", "")</f>
      </c>
      <c r="AN257" s="32">
        <f>if(and(not(isblank($N257)), isblank($O257), isblank($P257)), "X", "")</f>
      </c>
      <c r="AO257" s="32">
        <f>if(M257&gt;65,"X","")</f>
      </c>
      <c r="AP257" s="32">
        <f>if(or($K257="cavity", $K257="wild"), "X", "")</f>
      </c>
      <c r="AQ257" s="32">
        <f>if($W257 &gt; 0, "X", "")</f>
      </c>
      <c r="AR257" s="32">
        <f>if(M257&lt;=30,"X","")</f>
      </c>
      <c r="AS257" s="32">
        <f>if(or($K257="platform", $K257="wild"), "X", "")</f>
      </c>
      <c r="AT257" s="32">
        <f>if(and(not(isblank($O257)), isblank($P257), isblank($N257)), "X", "")</f>
      </c>
      <c r="AU257" s="32">
        <f>if($U257 &gt; 0, "X", "")</f>
      </c>
      <c r="AV257" s="32">
        <f>if($T257 &gt; 0, "X", "")</f>
      </c>
      <c r="AW257" s="32">
        <f>if(and(not(isblank($P257)), isblank($N257), isblank($O257)), "X", "")</f>
      </c>
      <c r="AX257" s="32">
        <f>if(or($K257="bowl", $K257="wild"), "X", "")</f>
      </c>
    </row>
    <row x14ac:dyDescent="0.25" r="258" customHeight="1" ht="18.75">
      <c r="A258" s="25" t="s">
        <v>1003</v>
      </c>
      <c r="B258" s="25" t="s">
        <v>1004</v>
      </c>
      <c r="C258" s="12" t="s">
        <v>685</v>
      </c>
      <c r="D258" s="12" t="s">
        <v>173</v>
      </c>
      <c r="E258" s="25" t="s">
        <v>178</v>
      </c>
      <c r="F258" s="25" t="s">
        <v>825</v>
      </c>
      <c r="G258" s="12"/>
      <c r="H258" s="12"/>
      <c r="I258" s="12"/>
      <c r="J258" s="14">
        <v>7</v>
      </c>
      <c r="K258" s="12" t="s">
        <v>166</v>
      </c>
      <c r="L258" s="14">
        <v>4</v>
      </c>
      <c r="M258" s="14">
        <v>56</v>
      </c>
      <c r="N258" s="12"/>
      <c r="O258" s="12"/>
      <c r="P258" s="12" t="s">
        <v>15</v>
      </c>
      <c r="Q258" s="14"/>
      <c r="R258" s="14">
        <v>1</v>
      </c>
      <c r="S258" s="14"/>
      <c r="T258" s="14">
        <v>1</v>
      </c>
      <c r="U258" s="14"/>
      <c r="V258" s="14"/>
      <c r="W258" s="14">
        <v>1</v>
      </c>
      <c r="X258" s="26"/>
      <c r="Y258" s="12"/>
      <c r="Z258" s="33">
        <f>if(ISBLANK($X258), sum(Q258:W258), 1)</f>
      </c>
      <c r="AA258" s="12"/>
      <c r="AB258" s="12"/>
      <c r="AC258" s="39"/>
      <c r="AD258" s="12" t="s">
        <v>15</v>
      </c>
      <c r="AE258" s="32">
        <f>if(J258&lt;4,"X","")</f>
      </c>
      <c r="AF258" s="32">
        <f>if(countblank(N258:P258)&lt;=1,"X","")</f>
      </c>
      <c r="AG258" s="32">
        <f>$H258</f>
      </c>
      <c r="AH258" s="32">
        <f>if($R258 &gt; 0, "X", "")</f>
      </c>
      <c r="AI258" s="32">
        <f>if(and(sum(Q258:W258) = 3, ISBLANK($X258)), "X", "")</f>
      </c>
      <c r="AJ258" s="32">
        <f>if(or($K258="ground", $K258="wild"), "X", "")</f>
      </c>
      <c r="AK258" s="32">
        <f>$G258</f>
      </c>
      <c r="AL258" s="32">
        <f>if($S258 &gt; 0, "X", "")</f>
      </c>
      <c r="AM258" s="32">
        <f>if(and($Q258 &gt; 0, isblank($W258), isblank($R258), isblank($T258), isblank($S258), isblank($U258)), "X", "")</f>
      </c>
      <c r="AN258" s="32">
        <f>if(and(not(isblank($N258)), isblank($O258), isblank($P258)), "X", "")</f>
      </c>
      <c r="AO258" s="32">
        <f>if(M258&gt;65,"X","")</f>
      </c>
      <c r="AP258" s="32">
        <f>if(or($K258="cavity", $K258="wild"), "X", "")</f>
      </c>
      <c r="AQ258" s="32">
        <f>if($W258 &gt; 0, "X", "")</f>
      </c>
      <c r="AR258" s="32">
        <f>if(M258&lt;=30,"X","")</f>
      </c>
      <c r="AS258" s="32">
        <f>if(or($K258="platform", $K258="wild"), "X", "")</f>
      </c>
      <c r="AT258" s="32">
        <f>if(and(not(isblank($O258)), isblank($P258), isblank($N258)), "X", "")</f>
      </c>
      <c r="AU258" s="32">
        <f>if($U258 &gt; 0, "X", "")</f>
      </c>
      <c r="AV258" s="32">
        <f>if($T258 &gt; 0, "X", "")</f>
      </c>
      <c r="AW258" s="32">
        <f>if(and(not(isblank($P258)), isblank($N258), isblank($O258)), "X", "")</f>
      </c>
      <c r="AX258" s="32">
        <f>if(or($K258="bowl", $K258="wild"), "X", "")</f>
      </c>
    </row>
    <row x14ac:dyDescent="0.25" r="259" customHeight="1" ht="18.75">
      <c r="A259" s="25" t="s">
        <v>1005</v>
      </c>
      <c r="B259" s="25" t="s">
        <v>1006</v>
      </c>
      <c r="C259" s="12" t="s">
        <v>685</v>
      </c>
      <c r="D259" s="12" t="s">
        <v>173</v>
      </c>
      <c r="E259" s="25" t="s">
        <v>137</v>
      </c>
      <c r="F259" s="25" t="s">
        <v>696</v>
      </c>
      <c r="G259" s="12"/>
      <c r="H259" s="12" t="s">
        <v>15</v>
      </c>
      <c r="I259" s="12"/>
      <c r="J259" s="14">
        <v>2</v>
      </c>
      <c r="K259" s="12" t="s">
        <v>188</v>
      </c>
      <c r="L259" s="14">
        <v>3</v>
      </c>
      <c r="M259" s="14">
        <v>46</v>
      </c>
      <c r="N259" s="12"/>
      <c r="O259" s="12" t="s">
        <v>15</v>
      </c>
      <c r="P259" s="12" t="s">
        <v>15</v>
      </c>
      <c r="Q259" s="14">
        <v>1</v>
      </c>
      <c r="R259" s="14"/>
      <c r="S259" s="14"/>
      <c r="T259" s="14"/>
      <c r="U259" s="14"/>
      <c r="V259" s="14"/>
      <c r="W259" s="14"/>
      <c r="X259" s="26"/>
      <c r="Y259" s="12"/>
      <c r="Z259" s="33">
        <f>if(ISBLANK($X259), sum(Q259:W259), 1)</f>
      </c>
      <c r="AA259" s="12"/>
      <c r="AB259" s="12"/>
      <c r="AC259" s="39"/>
      <c r="AD259" s="12" t="s">
        <v>15</v>
      </c>
      <c r="AE259" s="32">
        <f>if(J259&lt;4,"X","")</f>
      </c>
      <c r="AF259" s="32">
        <f>if(countblank(N259:P259)&lt;=1,"X","")</f>
      </c>
      <c r="AG259" s="32">
        <f>$H259</f>
      </c>
      <c r="AH259" s="32">
        <f>if($R259 &gt; 0, "X", "")</f>
      </c>
      <c r="AI259" s="32">
        <f>if(and(sum(Q259:W259) = 3, ISBLANK($X259)), "X", "")</f>
      </c>
      <c r="AJ259" s="32">
        <f>if(or($K259="ground", $K259="wild"), "X", "")</f>
      </c>
      <c r="AK259" s="32">
        <f>$G259</f>
      </c>
      <c r="AL259" s="32">
        <f>if($S259 &gt; 0, "X", "")</f>
      </c>
      <c r="AM259" s="32">
        <f>if(and($Q259 &gt; 0, isblank($W259), isblank($R259), isblank($T259), isblank($S259), isblank($U259)), "X", "")</f>
      </c>
      <c r="AN259" s="32">
        <f>if(and(not(isblank($N259)), isblank($O259), isblank($P259)), "X", "")</f>
      </c>
      <c r="AO259" s="32">
        <f>if(M259&gt;65,"X","")</f>
      </c>
      <c r="AP259" s="32">
        <f>if(or($K259="cavity", $K259="wild"), "X", "")</f>
      </c>
      <c r="AQ259" s="32">
        <f>if($W259 &gt; 0, "X", "")</f>
      </c>
      <c r="AR259" s="32">
        <f>if(M259&lt;=30,"X","")</f>
      </c>
      <c r="AS259" s="32">
        <f>if(or($K259="platform", $K259="wild"), "X", "")</f>
      </c>
      <c r="AT259" s="32">
        <f>if(and(not(isblank($O259)), isblank($P259), isblank($N259)), "X", "")</f>
      </c>
      <c r="AU259" s="32">
        <f>if($U259 &gt; 0, "X", "")</f>
      </c>
      <c r="AV259" s="32">
        <f>if($T259 &gt; 0, "X", "")</f>
      </c>
      <c r="AW259" s="32">
        <f>if(and(not(isblank($P259)), isblank($N259), isblank($O259)), "X", "")</f>
      </c>
      <c r="AX259" s="32">
        <f>if(or($K259="bowl", $K259="wild"), "X", "")</f>
      </c>
    </row>
    <row x14ac:dyDescent="0.25" r="260" customHeight="1" ht="18.75">
      <c r="A260" s="25" t="s">
        <v>1007</v>
      </c>
      <c r="B260" s="25" t="s">
        <v>1008</v>
      </c>
      <c r="C260" s="12" t="s">
        <v>685</v>
      </c>
      <c r="D260" s="12" t="s">
        <v>173</v>
      </c>
      <c r="E260" s="25" t="s">
        <v>137</v>
      </c>
      <c r="F260" s="25" t="s">
        <v>1009</v>
      </c>
      <c r="G260" s="12"/>
      <c r="H260" s="12" t="s">
        <v>15</v>
      </c>
      <c r="I260" s="12"/>
      <c r="J260" s="14">
        <v>2</v>
      </c>
      <c r="K260" s="12" t="s">
        <v>188</v>
      </c>
      <c r="L260" s="14">
        <v>4</v>
      </c>
      <c r="M260" s="14">
        <v>20</v>
      </c>
      <c r="N260" s="12" t="s">
        <v>15</v>
      </c>
      <c r="O260" s="12"/>
      <c r="P260" s="12"/>
      <c r="Q260" s="14">
        <v>1</v>
      </c>
      <c r="R260" s="14">
        <v>1</v>
      </c>
      <c r="S260" s="14"/>
      <c r="T260" s="14"/>
      <c r="U260" s="14"/>
      <c r="V260" s="14"/>
      <c r="W260" s="14"/>
      <c r="X260" s="26"/>
      <c r="Y260" s="12"/>
      <c r="Z260" s="33">
        <f>if(ISBLANK($X260), sum(Q260:W260), 1)</f>
      </c>
      <c r="AA260" s="12"/>
      <c r="AB260" s="12"/>
      <c r="AC260" s="39"/>
      <c r="AD260" s="12"/>
      <c r="AE260" s="32">
        <f>if(J260&lt;4,"X","")</f>
      </c>
      <c r="AF260" s="32">
        <f>if(countblank(N260:P260)&lt;=1,"X","")</f>
      </c>
      <c r="AG260" s="32">
        <f>$H260</f>
      </c>
      <c r="AH260" s="32">
        <f>if($R260 &gt; 0, "X", "")</f>
      </c>
      <c r="AI260" s="32">
        <f>if(and(sum(Q260:W260) = 3, ISBLANK($X260)), "X", "")</f>
      </c>
      <c r="AJ260" s="32">
        <f>if(or($K260="ground", $K260="wild"), "X", "")</f>
      </c>
      <c r="AK260" s="32">
        <f>$G260</f>
      </c>
      <c r="AL260" s="32">
        <f>if($S260 &gt; 0, "X", "")</f>
      </c>
      <c r="AM260" s="32">
        <f>if(and($Q260 &gt; 0, isblank($W260), isblank($R260), isblank($T260), isblank($S260), isblank($U260)), "X", "")</f>
      </c>
      <c r="AN260" s="32">
        <f>if(and(not(isblank($N260)), isblank($O260), isblank($P260)), "X", "")</f>
      </c>
      <c r="AO260" s="32">
        <f>if(M260&gt;65,"X","")</f>
      </c>
      <c r="AP260" s="32">
        <f>if(or($K260="cavity", $K260="wild"), "X", "")</f>
      </c>
      <c r="AQ260" s="32">
        <f>if($W260 &gt; 0, "X", "")</f>
      </c>
      <c r="AR260" s="32">
        <f>if(M260&lt;=30,"X","")</f>
      </c>
      <c r="AS260" s="32">
        <f>if(or($K260="platform", $K260="wild"), "X", "")</f>
      </c>
      <c r="AT260" s="32">
        <f>if(and(not(isblank($O260)), isblank($P260), isblank($N260)), "X", "")</f>
      </c>
      <c r="AU260" s="32">
        <f>if($U260 &gt; 0, "X", "")</f>
      </c>
      <c r="AV260" s="32">
        <f>if($T260 &gt; 0, "X", "")</f>
      </c>
      <c r="AW260" s="32">
        <f>if(and(not(isblank($P260)), isblank($N260), isblank($O260)), "X", "")</f>
      </c>
      <c r="AX260" s="32">
        <f>if(or($K260="bowl", $K260="wild"), "X", "")</f>
      </c>
    </row>
    <row x14ac:dyDescent="0.25" r="261" customHeight="1" ht="18.75">
      <c r="A261" s="24" t="s">
        <v>370</v>
      </c>
      <c r="B261" s="1" t="s">
        <v>371</v>
      </c>
      <c r="C261" s="12" t="s">
        <v>116</v>
      </c>
      <c r="D261" s="12" t="s">
        <v>173</v>
      </c>
      <c r="E261" s="25" t="s">
        <v>174</v>
      </c>
      <c r="F261" s="25" t="s">
        <v>372</v>
      </c>
      <c r="G261" s="12"/>
      <c r="H261" s="12"/>
      <c r="I261" s="12"/>
      <c r="J261" s="14">
        <v>1</v>
      </c>
      <c r="K261" s="12" t="s">
        <v>188</v>
      </c>
      <c r="L261" s="14">
        <v>2</v>
      </c>
      <c r="M261" s="14">
        <v>46</v>
      </c>
      <c r="N261" s="12" t="s">
        <v>15</v>
      </c>
      <c r="O261" s="12"/>
      <c r="P261" s="12"/>
      <c r="Q261" s="14"/>
      <c r="R261" s="14"/>
      <c r="S261" s="14"/>
      <c r="T261" s="14">
        <v>1</v>
      </c>
      <c r="U261" s="14"/>
      <c r="V261" s="14">
        <v>1</v>
      </c>
      <c r="W261" s="14"/>
      <c r="X261" s="26"/>
      <c r="Y261" s="12"/>
      <c r="Z261" s="33"/>
      <c r="AA261" s="12"/>
      <c r="AB261" s="12"/>
      <c r="AC261" s="39"/>
      <c r="AD261" s="12"/>
      <c r="AE261" s="32">
        <f>if(J261&lt;4,"X","")</f>
      </c>
      <c r="AF261" s="32">
        <f>if(countblank(N261:P261)&lt;=1,"X","")</f>
      </c>
      <c r="AG261" s="32">
        <f>$H261</f>
      </c>
      <c r="AH261" s="32">
        <f>if($R261 &gt; 0, "X", "")</f>
      </c>
      <c r="AI261" s="32">
        <f>if(and(sum(Q261:W261) = 3, ISBLANK($X261)), "X", "")</f>
      </c>
      <c r="AJ261" s="32">
        <f>if(or($K261="ground", $K261="wild"), "X", "")</f>
      </c>
      <c r="AK261" s="32">
        <f>$G261</f>
      </c>
      <c r="AL261" s="32">
        <f>if($S261 &gt; 0, "X", "")</f>
      </c>
      <c r="AM261" s="32">
        <f>if(and($Q261 &gt; 0, isblank($W261), isblank($R261), isblank($T261), isblank($S261), isblank($U261)), "X", "")</f>
      </c>
      <c r="AN261" s="32">
        <f>if(and(not(isblank($N261)), isblank($O261), isblank($P261)), "X", "")</f>
      </c>
      <c r="AO261" s="32">
        <f>if(M261&gt;65,"X","")</f>
      </c>
      <c r="AP261" s="32">
        <f>if(or($K261="cavity", $K261="wild"), "X", "")</f>
      </c>
      <c r="AQ261" s="32">
        <f>if($W261 &gt; 0, "X", "")</f>
      </c>
      <c r="AR261" s="32">
        <f>if(M261&lt;=30,"X","")</f>
      </c>
      <c r="AS261" s="32">
        <f>if(or($K261="platform", $K261="wild"), "X", "")</f>
      </c>
      <c r="AT261" s="32">
        <f>if(and(not(isblank($O261)), isblank($P261), isblank($N261)), "X", "")</f>
      </c>
      <c r="AU261" s="32">
        <f>if($U261 &gt; 0, "X", "")</f>
      </c>
      <c r="AV261" s="32">
        <f>if($T261 &gt; 0, "X", "")</f>
      </c>
      <c r="AW261" s="32">
        <f>if(and(not(isblank($P261)), isblank($N261), isblank($O261)), "X", "")</f>
      </c>
      <c r="AX261" s="32">
        <f>if(or($K261="bowl", $K261="wild"), "X", "")</f>
      </c>
    </row>
    <row x14ac:dyDescent="0.25" r="262" customHeight="1" ht="18.75">
      <c r="A262" s="25" t="s">
        <v>1010</v>
      </c>
      <c r="B262" s="25" t="s">
        <v>1011</v>
      </c>
      <c r="C262" s="12" t="s">
        <v>685</v>
      </c>
      <c r="D262" s="12" t="s">
        <v>173</v>
      </c>
      <c r="E262" s="25" t="s">
        <v>699</v>
      </c>
      <c r="F262" s="25" t="s">
        <v>1012</v>
      </c>
      <c r="G262" s="12"/>
      <c r="H262" s="12"/>
      <c r="I262" s="12"/>
      <c r="J262" s="14">
        <v>6</v>
      </c>
      <c r="K262" s="12" t="s">
        <v>195</v>
      </c>
      <c r="L262" s="14">
        <v>2</v>
      </c>
      <c r="M262" s="14">
        <v>28</v>
      </c>
      <c r="N262" s="12" t="s">
        <v>15</v>
      </c>
      <c r="O262" s="12"/>
      <c r="P262" s="12"/>
      <c r="Q262" s="14"/>
      <c r="R262" s="14">
        <v>2</v>
      </c>
      <c r="S262" s="14"/>
      <c r="T262" s="14"/>
      <c r="U262" s="14"/>
      <c r="V262" s="14"/>
      <c r="W262" s="14"/>
      <c r="X262" s="26"/>
      <c r="Y262" s="12"/>
      <c r="Z262" s="33">
        <f>if(ISBLANK($X262), sum(Q262:W262), 1)</f>
      </c>
      <c r="AA262" s="12" t="s">
        <v>15</v>
      </c>
      <c r="AB262" s="12"/>
      <c r="AC262" s="39"/>
      <c r="AD262" s="12" t="s">
        <v>15</v>
      </c>
      <c r="AE262" s="32">
        <f>if(J262&lt;4,"X","")</f>
      </c>
      <c r="AF262" s="32">
        <f>if(countblank(N262:P262)&lt;=1,"X","")</f>
      </c>
      <c r="AG262" s="32">
        <f>$H262</f>
      </c>
      <c r="AH262" s="32">
        <f>if($R262 &gt; 0, "X", "")</f>
      </c>
      <c r="AI262" s="32">
        <f>if(and(sum(Q262:W262) = 3, ISBLANK($X262)), "X", "")</f>
      </c>
      <c r="AJ262" s="32">
        <f>if(or($K262="ground", $K262="wild"), "X", "")</f>
      </c>
      <c r="AK262" s="32">
        <f>$G262</f>
      </c>
      <c r="AL262" s="32">
        <f>if($S262 &gt; 0, "X", "")</f>
      </c>
      <c r="AM262" s="32">
        <f>if(and($Q262 &gt; 0, isblank($W262), isblank($R262), isblank($T262), isblank($S262), isblank($U262)), "X", "")</f>
      </c>
      <c r="AN262" s="32">
        <f>if(and(not(isblank($N262)), isblank($O262), isblank($P262)), "X", "")</f>
      </c>
      <c r="AO262" s="32">
        <f>if(M262&gt;65,"X","")</f>
      </c>
      <c r="AP262" s="32">
        <f>if(or($K262="cavity", $K262="wild"), "X", "")</f>
      </c>
      <c r="AQ262" s="32">
        <f>if($W262 &gt; 0, "X", "")</f>
      </c>
      <c r="AR262" s="32">
        <f>if(M262&lt;=30,"X","")</f>
      </c>
      <c r="AS262" s="32">
        <f>if(or($K262="platform", $K262="wild"), "X", "")</f>
      </c>
      <c r="AT262" s="32">
        <f>if(and(not(isblank($O262)), isblank($P262), isblank($N262)), "X", "")</f>
      </c>
      <c r="AU262" s="32">
        <f>if($U262 &gt; 0, "X", "")</f>
      </c>
      <c r="AV262" s="32">
        <f>if($T262 &gt; 0, "X", "")</f>
      </c>
      <c r="AW262" s="32">
        <f>if(and(not(isblank($P262)), isblank($N262), isblank($O262)), "X", "")</f>
      </c>
      <c r="AX262" s="32">
        <f>if(or($K262="bowl", $K262="wild"), "X", "")</f>
      </c>
    </row>
    <row x14ac:dyDescent="0.25" r="263" customHeight="1" ht="18.75">
      <c r="A263" s="24" t="s">
        <v>640</v>
      </c>
      <c r="B263" s="24" t="s">
        <v>641</v>
      </c>
      <c r="C263" s="12" t="s">
        <v>93</v>
      </c>
      <c r="D263" s="12" t="s">
        <v>160</v>
      </c>
      <c r="E263" s="25" t="s">
        <v>250</v>
      </c>
      <c r="F263" s="25" t="s">
        <v>503</v>
      </c>
      <c r="G263" s="12" t="s">
        <v>15</v>
      </c>
      <c r="H263" s="12"/>
      <c r="I263" s="12"/>
      <c r="J263" s="14">
        <v>4</v>
      </c>
      <c r="K263" s="12" t="s">
        <v>166</v>
      </c>
      <c r="L263" s="14">
        <v>2</v>
      </c>
      <c r="M263" s="14">
        <v>157</v>
      </c>
      <c r="N263" s="12" t="s">
        <v>15</v>
      </c>
      <c r="O263" s="12" t="s">
        <v>15</v>
      </c>
      <c r="P263" s="12" t="s">
        <v>15</v>
      </c>
      <c r="Q263" s="14"/>
      <c r="R263" s="14"/>
      <c r="S263" s="14"/>
      <c r="T263" s="14"/>
      <c r="U263" s="14">
        <v>1</v>
      </c>
      <c r="V263" s="14"/>
      <c r="W263" s="14">
        <v>1</v>
      </c>
      <c r="X263" s="26"/>
      <c r="Y263" s="12" t="s">
        <v>15</v>
      </c>
      <c r="Z263" s="33">
        <f>if(ISBLANK($X263), sum(Q263:W263), 1)</f>
      </c>
      <c r="AA263" s="12"/>
      <c r="AB263" s="12"/>
      <c r="AC263" s="39"/>
      <c r="AD263" s="12" t="s">
        <v>15</v>
      </c>
      <c r="AE263" s="32">
        <f>if(J263&lt;4,"X","")</f>
      </c>
      <c r="AF263" s="32">
        <f>if(countblank(N263:P263)&lt;=1,"X","")</f>
      </c>
      <c r="AG263" s="32">
        <f>$H263</f>
      </c>
      <c r="AH263" s="32">
        <f>if($R263 &gt; 0, "X", "")</f>
      </c>
      <c r="AI263" s="32">
        <f>if(and(sum(Q263:W263) = 3, ISBLANK($X263)), "X", "")</f>
      </c>
      <c r="AJ263" s="32">
        <f>if(or($K263="ground", $K263="wild"), "X", "")</f>
      </c>
      <c r="AK263" s="32">
        <f>$G263</f>
      </c>
      <c r="AL263" s="32">
        <f>if($S263 &gt; 0, "X", "")</f>
      </c>
      <c r="AM263" s="32">
        <f>if(and($Q263 &gt; 0, isblank($W263), isblank($R263), isblank($T263), isblank($S263), isblank($U263)), "X", "")</f>
      </c>
      <c r="AN263" s="32">
        <f>if(and(not(isblank($N263)), isblank($O263), isblank($P263)), "X", "")</f>
      </c>
      <c r="AO263" s="32">
        <f>if(M263&gt;65,"X","")</f>
      </c>
      <c r="AP263" s="32">
        <f>if(or($K263="cavity", $K263="wild"), "X", "")</f>
      </c>
      <c r="AQ263" s="32">
        <f>if($W263 &gt; 0, "X", "")</f>
      </c>
      <c r="AR263" s="32">
        <f>if(M263&lt;=30,"X","")</f>
      </c>
      <c r="AS263" s="32">
        <f>if(or($K263="platform", $K263="wild"), "X", "")</f>
      </c>
      <c r="AT263" s="32">
        <f>if(and(not(isblank($O263)), isblank($P263), isblank($N263)), "X", "")</f>
      </c>
      <c r="AU263" s="32">
        <f>if($U263 &gt; 0, "X", "")</f>
      </c>
      <c r="AV263" s="32">
        <f>if($T263 &gt; 0, "X", "")</f>
      </c>
      <c r="AW263" s="32">
        <f>if(and(not(isblank($P263)), isblank($N263), isblank($O263)), "X", "")</f>
      </c>
      <c r="AX263" s="32">
        <f>if(or($K263="bowl", $K263="wild"), "X", "")</f>
      </c>
    </row>
    <row x14ac:dyDescent="0.25" r="264" customHeight="1" ht="18.75">
      <c r="A264" s="24" t="s">
        <v>642</v>
      </c>
      <c r="B264" s="24" t="s">
        <v>643</v>
      </c>
      <c r="C264" s="12" t="s">
        <v>93</v>
      </c>
      <c r="D264" s="12" t="s">
        <v>160</v>
      </c>
      <c r="E264" s="25" t="s">
        <v>198</v>
      </c>
      <c r="F264" s="25" t="s">
        <v>476</v>
      </c>
      <c r="G264" s="12"/>
      <c r="H264" s="12"/>
      <c r="I264" s="12" t="s">
        <v>15</v>
      </c>
      <c r="J264" s="14">
        <v>7</v>
      </c>
      <c r="K264" s="12" t="s">
        <v>162</v>
      </c>
      <c r="L264" s="14">
        <v>2</v>
      </c>
      <c r="M264" s="14">
        <v>50</v>
      </c>
      <c r="N264" s="12"/>
      <c r="O264" s="12"/>
      <c r="P264" s="12" t="s">
        <v>15</v>
      </c>
      <c r="Q264" s="14">
        <v>3</v>
      </c>
      <c r="R264" s="14"/>
      <c r="S264" s="14"/>
      <c r="T264" s="14"/>
      <c r="U264" s="14"/>
      <c r="V264" s="14"/>
      <c r="W264" s="14"/>
      <c r="X264" s="26"/>
      <c r="Y264" s="12"/>
      <c r="Z264" s="33">
        <f>if(ISBLANK($X264), sum(Q264:W264), 1)</f>
      </c>
      <c r="AA264" s="12"/>
      <c r="AB264" s="12"/>
      <c r="AC264" s="39"/>
      <c r="AD264" s="12" t="s">
        <v>15</v>
      </c>
      <c r="AE264" s="32">
        <f>if(J264&lt;4,"X","")</f>
      </c>
      <c r="AF264" s="32">
        <f>if(countblank(N264:P264)&lt;=1,"X","")</f>
      </c>
      <c r="AG264" s="32">
        <f>$H264</f>
      </c>
      <c r="AH264" s="32">
        <f>if($R264 &gt; 0, "X", "")</f>
      </c>
      <c r="AI264" s="32">
        <f>if(and(sum(Q264:W264) = 3, ISBLANK($X264)), "X", "")</f>
      </c>
      <c r="AJ264" s="32">
        <f>if(or($K264="ground", $K264="wild"), "X", "")</f>
      </c>
      <c r="AK264" s="32">
        <f>$G264</f>
      </c>
      <c r="AL264" s="32">
        <f>if($S264 &gt; 0, "X", "")</f>
      </c>
      <c r="AM264" s="32">
        <f>if(and($Q264 &gt; 0, isblank($W264), isblank($R264), isblank($T264), isblank($S264), isblank($U264)), "X", "")</f>
      </c>
      <c r="AN264" s="32">
        <f>if(and(not(isblank($N264)), isblank($O264), isblank($P264)), "X", "")</f>
      </c>
      <c r="AO264" s="32">
        <f>if(M264&gt;65,"X","")</f>
      </c>
      <c r="AP264" s="32">
        <f>if(or($K264="cavity", $K264="wild"), "X", "")</f>
      </c>
      <c r="AQ264" s="32">
        <f>if($W264 &gt; 0, "X", "")</f>
      </c>
      <c r="AR264" s="32">
        <f>if(M264&lt;=30,"X","")</f>
      </c>
      <c r="AS264" s="32">
        <f>if(or($K264="platform", $K264="wild"), "X", "")</f>
      </c>
      <c r="AT264" s="32">
        <f>if(and(not(isblank($O264)), isblank($P264), isblank($N264)), "X", "")</f>
      </c>
      <c r="AU264" s="32">
        <f>if($U264 &gt; 0, "X", "")</f>
      </c>
      <c r="AV264" s="32">
        <f>if($T264 &gt; 0, "X", "")</f>
      </c>
      <c r="AW264" s="32">
        <f>if(and(not(isblank($P264)), isblank($N264), isblank($O264)), "X", "")</f>
      </c>
      <c r="AX264" s="32">
        <f>if(or($K264="bowl", $K264="wild"), "X", "")</f>
      </c>
    </row>
    <row x14ac:dyDescent="0.25" r="265" customHeight="1" ht="18.75">
      <c r="A265" s="24" t="s">
        <v>373</v>
      </c>
      <c r="B265" s="1" t="s">
        <v>374</v>
      </c>
      <c r="C265" s="12" t="s">
        <v>116</v>
      </c>
      <c r="D265" s="12" t="s">
        <v>160</v>
      </c>
      <c r="E265" s="25"/>
      <c r="F265" s="25" t="s">
        <v>375</v>
      </c>
      <c r="G265" s="12"/>
      <c r="H265" s="12"/>
      <c r="I265" s="12"/>
      <c r="J265" s="14">
        <v>3</v>
      </c>
      <c r="K265" s="12" t="s">
        <v>195</v>
      </c>
      <c r="L265" s="14">
        <v>2</v>
      </c>
      <c r="M265" s="14">
        <v>49</v>
      </c>
      <c r="N265" s="12" t="s">
        <v>15</v>
      </c>
      <c r="O265" s="12"/>
      <c r="P265" s="12"/>
      <c r="Q265" s="14"/>
      <c r="R265" s="14"/>
      <c r="S265" s="14"/>
      <c r="T265" s="14"/>
      <c r="U265" s="14"/>
      <c r="V265" s="14">
        <v>2</v>
      </c>
      <c r="W265" s="14"/>
      <c r="X265" s="26"/>
      <c r="Y265" s="12"/>
      <c r="Z265" s="33"/>
      <c r="AA265" s="12" t="s">
        <v>15</v>
      </c>
      <c r="AB265" s="12"/>
      <c r="AC265" s="39"/>
      <c r="AD265" s="12" t="s">
        <v>15</v>
      </c>
      <c r="AE265" s="32">
        <f>if(J265&lt;4,"X","")</f>
      </c>
      <c r="AF265" s="32">
        <f>if(countblank(N265:P265)&lt;=1,"X","")</f>
      </c>
      <c r="AG265" s="32">
        <f>$H265</f>
      </c>
      <c r="AH265" s="32">
        <f>if($R265 &gt; 0, "X", "")</f>
      </c>
      <c r="AI265" s="32">
        <f>if(and(sum(Q265:W265) = 3, ISBLANK($X265)), "X", "")</f>
      </c>
      <c r="AJ265" s="32">
        <f>if(or($K265="ground", $K265="wild"), "X", "")</f>
      </c>
      <c r="AK265" s="32">
        <f>$G265</f>
      </c>
      <c r="AL265" s="32">
        <f>if($S265 &gt; 0, "X", "")</f>
      </c>
      <c r="AM265" s="32">
        <f>if(and($Q265 &gt; 0, isblank($W265), isblank($R265), isblank($T265), isblank($S265), isblank($U265)), "X", "")</f>
      </c>
      <c r="AN265" s="32">
        <f>if(and(not(isblank($N265)), isblank($O265), isblank($P265)), "X", "")</f>
      </c>
      <c r="AO265" s="32">
        <f>if(M265&gt;65,"X","")</f>
      </c>
      <c r="AP265" s="32">
        <f>if(or($K265="cavity", $K265="wild"), "X", "")</f>
      </c>
      <c r="AQ265" s="32">
        <f>if($W265 &gt; 0, "X", "")</f>
      </c>
      <c r="AR265" s="32">
        <f>if(M265&lt;=30,"X","")</f>
      </c>
      <c r="AS265" s="32">
        <f>if(or($K265="platform", $K265="wild"), "X", "")</f>
      </c>
      <c r="AT265" s="32">
        <f>if(and(not(isblank($O265)), isblank($P265), isblank($N265)), "X", "")</f>
      </c>
      <c r="AU265" s="32">
        <f>if($U265 &gt; 0, "X", "")</f>
      </c>
      <c r="AV265" s="32">
        <f>if($T265 &gt; 0, "X", "")</f>
      </c>
      <c r="AW265" s="32">
        <f>if(and(not(isblank($P265)), isblank($N265), isblank($O265)), "X", "")</f>
      </c>
      <c r="AX265" s="32">
        <f>if(or($K265="bowl", $K265="wild"), "X", "")</f>
      </c>
    </row>
    <row x14ac:dyDescent="0.25" r="266" customHeight="1" ht="18.75">
      <c r="A266" s="24" t="s">
        <v>376</v>
      </c>
      <c r="B266" s="1" t="s">
        <v>377</v>
      </c>
      <c r="C266" s="12" t="s">
        <v>116</v>
      </c>
      <c r="D266" s="12" t="s">
        <v>169</v>
      </c>
      <c r="E266" s="25" t="s">
        <v>198</v>
      </c>
      <c r="F266" s="25" t="s">
        <v>378</v>
      </c>
      <c r="G266" s="12"/>
      <c r="H266" s="12"/>
      <c r="I266" s="12"/>
      <c r="J266" s="14">
        <v>4</v>
      </c>
      <c r="K266" s="12" t="s">
        <v>203</v>
      </c>
      <c r="L266" s="14">
        <v>3</v>
      </c>
      <c r="M266" s="14">
        <v>15</v>
      </c>
      <c r="N266" s="12"/>
      <c r="O266" s="12" t="s">
        <v>15</v>
      </c>
      <c r="P266" s="12"/>
      <c r="Q266" s="14">
        <v>1</v>
      </c>
      <c r="R266" s="14">
        <v>1</v>
      </c>
      <c r="S266" s="14"/>
      <c r="T266" s="14"/>
      <c r="U266" s="14"/>
      <c r="V266" s="14"/>
      <c r="W266" s="14"/>
      <c r="X266" s="26"/>
      <c r="Y266" s="12"/>
      <c r="Z266" s="33"/>
      <c r="AA266" s="12" t="s">
        <v>15</v>
      </c>
      <c r="AB266" s="12"/>
      <c r="AC266" s="39"/>
      <c r="AD266" s="12" t="s">
        <v>15</v>
      </c>
      <c r="AE266" s="32">
        <f>if(J266&lt;4,"X","")</f>
      </c>
      <c r="AF266" s="32">
        <f>if(countblank(N266:P266)&lt;=1,"X","")</f>
      </c>
      <c r="AG266" s="32">
        <f>$H266</f>
      </c>
      <c r="AH266" s="32">
        <f>if($R266 &gt; 0, "X", "")</f>
      </c>
      <c r="AI266" s="32">
        <f>if(and(sum(Q266:W266) = 3, ISBLANK($X266)), "X", "")</f>
      </c>
      <c r="AJ266" s="32">
        <f>if(or($K266="ground", $K266="wild"), "X", "")</f>
      </c>
      <c r="AK266" s="32">
        <f>$G266</f>
      </c>
      <c r="AL266" s="32">
        <f>if($S266 &gt; 0, "X", "")</f>
      </c>
      <c r="AM266" s="32">
        <f>if(and($Q266 &gt; 0, isblank($W266), isblank($R266), isblank($T266), isblank($S266), isblank($U266)), "X", "")</f>
      </c>
      <c r="AN266" s="32">
        <f>if(and(not(isblank($N266)), isblank($O266), isblank($P266)), "X", "")</f>
      </c>
      <c r="AO266" s="32">
        <f>if(M266&gt;65,"X","")</f>
      </c>
      <c r="AP266" s="32">
        <f>if(or($K266="cavity", $K266="wild"), "X", "")</f>
      </c>
      <c r="AQ266" s="32">
        <f>if($W266 &gt; 0, "X", "")</f>
      </c>
      <c r="AR266" s="32">
        <f>if(M266&lt;=30,"X","")</f>
      </c>
      <c r="AS266" s="32">
        <f>if(or($K266="platform", $K266="wild"), "X", "")</f>
      </c>
      <c r="AT266" s="32">
        <f>if(and(not(isblank($O266)), isblank($P266), isblank($N266)), "X", "")</f>
      </c>
      <c r="AU266" s="32">
        <f>if($U266 &gt; 0, "X", "")</f>
      </c>
      <c r="AV266" s="32">
        <f>if($T266 &gt; 0, "X", "")</f>
      </c>
      <c r="AW266" s="32">
        <f>if(and(not(isblank($P266)), isblank($N266), isblank($O266)), "X", "")</f>
      </c>
      <c r="AX266" s="32">
        <f>if(or($K266="bowl", $K266="wild"), "X", "")</f>
      </c>
    </row>
    <row x14ac:dyDescent="0.25" r="267" customHeight="1" ht="18.75">
      <c r="A267" s="24" t="s">
        <v>644</v>
      </c>
      <c r="B267" s="24" t="s">
        <v>645</v>
      </c>
      <c r="C267" s="12" t="s">
        <v>93</v>
      </c>
      <c r="D267" s="12" t="s">
        <v>173</v>
      </c>
      <c r="E267" s="25" t="s">
        <v>182</v>
      </c>
      <c r="F267" s="25" t="s">
        <v>646</v>
      </c>
      <c r="G267" s="12"/>
      <c r="H267" s="12"/>
      <c r="I267" s="12"/>
      <c r="J267" s="14">
        <v>5</v>
      </c>
      <c r="K267" s="12" t="s">
        <v>195</v>
      </c>
      <c r="L267" s="14">
        <v>2</v>
      </c>
      <c r="M267" s="14">
        <v>33</v>
      </c>
      <c r="N267" s="12"/>
      <c r="O267" s="12" t="s">
        <v>15</v>
      </c>
      <c r="P267" s="12"/>
      <c r="Q267" s="14">
        <v>1</v>
      </c>
      <c r="R267" s="14"/>
      <c r="S267" s="14"/>
      <c r="T267" s="14"/>
      <c r="U267" s="14">
        <v>1</v>
      </c>
      <c r="V267" s="14"/>
      <c r="W267" s="14">
        <v>1</v>
      </c>
      <c r="X267" s="26"/>
      <c r="Y267" s="12"/>
      <c r="Z267" s="33">
        <f>if(ISBLANK($X267), sum(Q267:W267), 1)</f>
      </c>
      <c r="AA267" s="12" t="s">
        <v>15</v>
      </c>
      <c r="AB267" s="12"/>
      <c r="AC267" s="39"/>
      <c r="AD267" s="12" t="s">
        <v>15</v>
      </c>
      <c r="AE267" s="32">
        <f>if(J267&lt;4,"X","")</f>
      </c>
      <c r="AF267" s="32">
        <f>if(countblank(N267:P267)&lt;=1,"X","")</f>
      </c>
      <c r="AG267" s="32">
        <f>$H267</f>
      </c>
      <c r="AH267" s="32">
        <f>if($R267 &gt; 0, "X", "")</f>
      </c>
      <c r="AI267" s="32">
        <f>if(and(sum(Q267:W267) = 3, ISBLANK($X267)), "X", "")</f>
      </c>
      <c r="AJ267" s="32">
        <f>if(or($K267="ground", $K267="wild"), "X", "")</f>
      </c>
      <c r="AK267" s="32">
        <f>$G267</f>
      </c>
      <c r="AL267" s="32">
        <f>if($S267 &gt; 0, "X", "")</f>
      </c>
      <c r="AM267" s="32">
        <f>if(and($Q267 &gt; 0, isblank($W267), isblank($R267), isblank($T267), isblank($S267), isblank($U267)), "X", "")</f>
      </c>
      <c r="AN267" s="32">
        <f>if(and(not(isblank($N267)), isblank($O267), isblank($P267)), "X", "")</f>
      </c>
      <c r="AO267" s="32">
        <f>if(M267&gt;65,"X","")</f>
      </c>
      <c r="AP267" s="32">
        <f>if(or($K267="cavity", $K267="wild"), "X", "")</f>
      </c>
      <c r="AQ267" s="32">
        <f>if($W267 &gt; 0, "X", "")</f>
      </c>
      <c r="AR267" s="32">
        <f>if(M267&lt;=30,"X","")</f>
      </c>
      <c r="AS267" s="32">
        <f>if(or($K267="platform", $K267="wild"), "X", "")</f>
      </c>
      <c r="AT267" s="32">
        <f>if(and(not(isblank($O267)), isblank($P267), isblank($N267)), "X", "")</f>
      </c>
      <c r="AU267" s="32">
        <f>if($U267 &gt; 0, "X", "")</f>
      </c>
      <c r="AV267" s="32">
        <f>if($T267 &gt; 0, "X", "")</f>
      </c>
      <c r="AW267" s="32">
        <f>if(and(not(isblank($P267)), isblank($N267), isblank($O267)), "X", "")</f>
      </c>
      <c r="AX267" s="32">
        <f>if(or($K267="bowl", $K267="wild"), "X", "")</f>
      </c>
    </row>
    <row x14ac:dyDescent="0.25" r="268" customHeight="1" ht="18.75">
      <c r="A268" s="25" t="s">
        <v>1013</v>
      </c>
      <c r="B268" s="25" t="s">
        <v>1014</v>
      </c>
      <c r="C268" s="12" t="s">
        <v>685</v>
      </c>
      <c r="D268" s="12" t="s">
        <v>173</v>
      </c>
      <c r="E268" s="25" t="s">
        <v>686</v>
      </c>
      <c r="F268" s="25" t="s">
        <v>687</v>
      </c>
      <c r="G268" s="12"/>
      <c r="H268" s="12"/>
      <c r="I268" s="12"/>
      <c r="J268" s="14">
        <v>1</v>
      </c>
      <c r="K268" s="12" t="s">
        <v>188</v>
      </c>
      <c r="L268" s="14">
        <v>3</v>
      </c>
      <c r="M268" s="14">
        <v>41</v>
      </c>
      <c r="N268" s="12" t="s">
        <v>15</v>
      </c>
      <c r="O268" s="12"/>
      <c r="P268" s="12"/>
      <c r="Q268" s="14">
        <v>1</v>
      </c>
      <c r="R268" s="14">
        <v>1</v>
      </c>
      <c r="S268" s="14"/>
      <c r="T268" s="14"/>
      <c r="U268" s="14"/>
      <c r="V268" s="14"/>
      <c r="W268" s="14"/>
      <c r="X268" s="26" t="s">
        <v>15</v>
      </c>
      <c r="Y268" s="12"/>
      <c r="Z268" s="33">
        <f>if(ISBLANK($X268), sum(Q268:W268), 1)</f>
      </c>
      <c r="AA268" s="12" t="s">
        <v>15</v>
      </c>
      <c r="AB268" s="12"/>
      <c r="AC268" s="39"/>
      <c r="AD268" s="12" t="s">
        <v>15</v>
      </c>
      <c r="AE268" s="32">
        <f>if(J268&lt;4,"X","")</f>
      </c>
      <c r="AF268" s="32">
        <f>if(countblank(N268:P268)&lt;=1,"X","")</f>
      </c>
      <c r="AG268" s="32">
        <f>$H268</f>
      </c>
      <c r="AH268" s="32">
        <f>if($R268 &gt; 0, "X", "")</f>
      </c>
      <c r="AI268" s="32">
        <f>if(and(sum(Q268:W268) = 3, ISBLANK($X268)), "X", "")</f>
      </c>
      <c r="AJ268" s="32">
        <f>if(or($K268="ground", $K268="wild"), "X", "")</f>
      </c>
      <c r="AK268" s="32">
        <f>$G268</f>
      </c>
      <c r="AL268" s="32">
        <f>if($S268 &gt; 0, "X", "")</f>
      </c>
      <c r="AM268" s="32">
        <f>if(and($Q268 &gt; 0, isblank($W268), isblank($R268), isblank($T268), isblank($S268), isblank($U268)), "X", "")</f>
      </c>
      <c r="AN268" s="32">
        <f>if(and(not(isblank($N268)), isblank($O268), isblank($P268)), "X", "")</f>
      </c>
      <c r="AO268" s="32">
        <f>if(M268&gt;65,"X","")</f>
      </c>
      <c r="AP268" s="32">
        <f>if(or($K268="cavity", $K268="wild"), "X", "")</f>
      </c>
      <c r="AQ268" s="32">
        <f>if($W268 &gt; 0, "X", "")</f>
      </c>
      <c r="AR268" s="32">
        <f>if(M268&lt;=30,"X","")</f>
      </c>
      <c r="AS268" s="32">
        <f>if(or($K268="platform", $K268="wild"), "X", "")</f>
      </c>
      <c r="AT268" s="32">
        <f>if(and(not(isblank($O268)), isblank($P268), isblank($N268)), "X", "")</f>
      </c>
      <c r="AU268" s="32">
        <f>if($U268 &gt; 0, "X", "")</f>
      </c>
      <c r="AV268" s="32">
        <f>if($T268 &gt; 0, "X", "")</f>
      </c>
      <c r="AW268" s="32">
        <f>if(and(not(isblank($P268)), isblank($N268), isblank($O268)), "X", "")</f>
      </c>
      <c r="AX268" s="32">
        <f>if(or($K268="bowl", $K268="wild"), "X", "")</f>
      </c>
    </row>
    <row x14ac:dyDescent="0.25" r="269" customHeight="1" ht="18.75">
      <c r="A269" s="24" t="s">
        <v>1015</v>
      </c>
      <c r="B269" s="25" t="s">
        <v>1016</v>
      </c>
      <c r="C269" s="12" t="s">
        <v>713</v>
      </c>
      <c r="D269" s="12" t="s">
        <v>173</v>
      </c>
      <c r="E269" s="25"/>
      <c r="F269" s="25" t="s">
        <v>865</v>
      </c>
      <c r="G269" s="12"/>
      <c r="H269" s="12"/>
      <c r="I269" s="12"/>
      <c r="J269" s="14">
        <v>3</v>
      </c>
      <c r="K269" s="12" t="s">
        <v>162</v>
      </c>
      <c r="L269" s="14">
        <v>4</v>
      </c>
      <c r="M269" s="14">
        <v>78</v>
      </c>
      <c r="N269" s="12"/>
      <c r="O269" s="12"/>
      <c r="P269" s="12" t="s">
        <v>15</v>
      </c>
      <c r="Q269" s="14">
        <v>1</v>
      </c>
      <c r="R269" s="14"/>
      <c r="S269" s="14">
        <v>1</v>
      </c>
      <c r="T269" s="14"/>
      <c r="U269" s="14"/>
      <c r="V269" s="14"/>
      <c r="W269" s="14"/>
      <c r="X269" s="26"/>
      <c r="Y269" s="12"/>
      <c r="Z269" s="33">
        <f>if(ISBLANK($X269), sum(Q269:W269), 1)</f>
      </c>
      <c r="AA269" s="12" t="s">
        <v>15</v>
      </c>
      <c r="AB269" s="12"/>
      <c r="AC269" s="39"/>
      <c r="AD269" s="12" t="s">
        <v>15</v>
      </c>
      <c r="AE269" s="32">
        <f>if(J269&lt;4,"X","")</f>
      </c>
      <c r="AF269" s="32">
        <f>if(countblank(N269:P269)&lt;=1,"X","")</f>
      </c>
      <c r="AG269" s="32">
        <f>$H269</f>
      </c>
      <c r="AH269" s="32">
        <f>if($R269 &gt; 0, "X", "")</f>
      </c>
      <c r="AI269" s="32">
        <f>if(and(sum(Q269:W269) = 3, ISBLANK($X269)), "X", "")</f>
      </c>
      <c r="AJ269" s="32">
        <f>if(or($K269="ground", $K269="wild"), "X", "")</f>
      </c>
      <c r="AK269" s="32">
        <f>$G269</f>
      </c>
      <c r="AL269" s="32">
        <f>if($S269 &gt; 0, "X", "")</f>
      </c>
      <c r="AM269" s="32">
        <f>if(and($Q269 &gt; 0, isblank($W269), isblank($R269), isblank($T269), isblank($S269), isblank($U269)), "X", "")</f>
      </c>
      <c r="AN269" s="32">
        <f>if(and(not(isblank($N269)), isblank($O269), isblank($P269)), "X", "")</f>
      </c>
      <c r="AO269" s="32">
        <f>if(M269&gt;65,"X","")</f>
      </c>
      <c r="AP269" s="32">
        <f>if(or($K269="cavity", $K269="wild"), "X", "")</f>
      </c>
      <c r="AQ269" s="32">
        <f>if($W269 &gt; 0, "X", "")</f>
      </c>
      <c r="AR269" s="32">
        <f>if(M269&lt;=30,"X","")</f>
      </c>
      <c r="AS269" s="32">
        <f>if(or($K269="platform", $K269="wild"), "X", "")</f>
      </c>
      <c r="AT269" s="32">
        <f>if(and(not(isblank($O269)), isblank($P269), isblank($N269)), "X", "")</f>
      </c>
      <c r="AU269" s="32">
        <f>if($U269 &gt; 0, "X", "")</f>
      </c>
      <c r="AV269" s="32">
        <f>if($T269 &gt; 0, "X", "")</f>
      </c>
      <c r="AW269" s="32">
        <f>if(and(not(isblank($P269)), isblank($N269), isblank($O269)), "X", "")</f>
      </c>
      <c r="AX269" s="32">
        <f>if(or($K269="bowl", $K269="wild"), "X", "")</f>
      </c>
    </row>
    <row x14ac:dyDescent="0.25" r="270" customHeight="1" ht="18.75">
      <c r="A270" s="25" t="s">
        <v>1017</v>
      </c>
      <c r="B270" s="25" t="s">
        <v>1018</v>
      </c>
      <c r="C270" s="12" t="s">
        <v>685</v>
      </c>
      <c r="D270" s="12" t="s">
        <v>173</v>
      </c>
      <c r="E270" s="25" t="s">
        <v>686</v>
      </c>
      <c r="F270" s="25" t="s">
        <v>828</v>
      </c>
      <c r="G270" s="12"/>
      <c r="H270" s="12"/>
      <c r="I270" s="12"/>
      <c r="J270" s="14">
        <v>2</v>
      </c>
      <c r="K270" s="12" t="s">
        <v>188</v>
      </c>
      <c r="L270" s="14">
        <v>3</v>
      </c>
      <c r="M270" s="14">
        <v>23</v>
      </c>
      <c r="N270" s="12" t="s">
        <v>15</v>
      </c>
      <c r="O270" s="12"/>
      <c r="P270" s="12"/>
      <c r="Q270" s="14">
        <v>1</v>
      </c>
      <c r="R270" s="14">
        <v>1</v>
      </c>
      <c r="S270" s="14"/>
      <c r="T270" s="14"/>
      <c r="U270" s="14"/>
      <c r="V270" s="14"/>
      <c r="W270" s="14"/>
      <c r="X270" s="26" t="s">
        <v>15</v>
      </c>
      <c r="Y270" s="12"/>
      <c r="Z270" s="33">
        <f>if(ISBLANK($X270), sum(Q270:W270), 1)</f>
      </c>
      <c r="AA270" s="12" t="s">
        <v>15</v>
      </c>
      <c r="AB270" s="12"/>
      <c r="AC270" s="39"/>
      <c r="AD270" s="12" t="s">
        <v>15</v>
      </c>
      <c r="AE270" s="32">
        <f>if(J270&lt;4,"X","")</f>
      </c>
      <c r="AF270" s="32">
        <f>if(countblank(N270:P270)&lt;=1,"X","")</f>
      </c>
      <c r="AG270" s="32">
        <f>$H270</f>
      </c>
      <c r="AH270" s="32">
        <f>if($R270 &gt; 0, "X", "")</f>
      </c>
      <c r="AI270" s="32">
        <f>if(and(sum(Q270:W270) = 3, ISBLANK($X270)), "X", "")</f>
      </c>
      <c r="AJ270" s="32">
        <f>if(or($K270="ground", $K270="wild"), "X", "")</f>
      </c>
      <c r="AK270" s="32">
        <f>$G270</f>
      </c>
      <c r="AL270" s="32">
        <f>if($S270 &gt; 0, "X", "")</f>
      </c>
      <c r="AM270" s="32">
        <f>if(and($Q270 &gt; 0, isblank($W270), isblank($R270), isblank($T270), isblank($S270), isblank($U270)), "X", "")</f>
      </c>
      <c r="AN270" s="32">
        <f>if(and(not(isblank($N270)), isblank($O270), isblank($P270)), "X", "")</f>
      </c>
      <c r="AO270" s="32">
        <f>if(M270&gt;65,"X","")</f>
      </c>
      <c r="AP270" s="32">
        <f>if(or($K270="cavity", $K270="wild"), "X", "")</f>
      </c>
      <c r="AQ270" s="32">
        <f>if($W270 &gt; 0, "X", "")</f>
      </c>
      <c r="AR270" s="32">
        <f>if(M270&lt;=30,"X","")</f>
      </c>
      <c r="AS270" s="32">
        <f>if(or($K270="platform", $K270="wild"), "X", "")</f>
      </c>
      <c r="AT270" s="32">
        <f>if(and(not(isblank($O270)), isblank($P270), isblank($N270)), "X", "")</f>
      </c>
      <c r="AU270" s="32">
        <f>if($U270 &gt; 0, "X", "")</f>
      </c>
      <c r="AV270" s="32">
        <f>if($T270 &gt; 0, "X", "")</f>
      </c>
      <c r="AW270" s="32">
        <f>if(and(not(isblank($P270)), isblank($N270), isblank($O270)), "X", "")</f>
      </c>
      <c r="AX270" s="32">
        <f>if(or($K270="bowl", $K270="wild"), "X", "")</f>
      </c>
    </row>
    <row x14ac:dyDescent="0.25" r="271" customHeight="1" ht="18.75">
      <c r="A271" s="24" t="s">
        <v>379</v>
      </c>
      <c r="B271" s="1" t="s">
        <v>380</v>
      </c>
      <c r="C271" s="12" t="s">
        <v>116</v>
      </c>
      <c r="D271" s="12" t="s">
        <v>173</v>
      </c>
      <c r="E271" s="25" t="s">
        <v>137</v>
      </c>
      <c r="F271" s="25" t="s">
        <v>381</v>
      </c>
      <c r="G271" s="12"/>
      <c r="H271" s="12"/>
      <c r="I271" s="12"/>
      <c r="J271" s="14">
        <v>2</v>
      </c>
      <c r="K271" s="12" t="s">
        <v>195</v>
      </c>
      <c r="L271" s="14">
        <v>4</v>
      </c>
      <c r="M271" s="14">
        <v>17</v>
      </c>
      <c r="N271" s="12" t="s">
        <v>15</v>
      </c>
      <c r="O271" s="12"/>
      <c r="P271" s="12"/>
      <c r="Q271" s="14">
        <v>1</v>
      </c>
      <c r="R271" s="14"/>
      <c r="S271" s="14"/>
      <c r="T271" s="14"/>
      <c r="U271" s="14"/>
      <c r="V271" s="14"/>
      <c r="W271" s="14"/>
      <c r="X271" s="26"/>
      <c r="Y271" s="12"/>
      <c r="Z271" s="33"/>
      <c r="AA271" s="12" t="s">
        <v>15</v>
      </c>
      <c r="AB271" s="12"/>
      <c r="AC271" s="39"/>
      <c r="AD271" s="12" t="s">
        <v>15</v>
      </c>
      <c r="AE271" s="32">
        <f>if(J271&lt;4,"X","")</f>
      </c>
      <c r="AF271" s="32">
        <f>if(countblank(N271:P271)&lt;=1,"X","")</f>
      </c>
      <c r="AG271" s="32">
        <f>$H271</f>
      </c>
      <c r="AH271" s="32">
        <f>if($R271 &gt; 0, "X", "")</f>
      </c>
      <c r="AI271" s="32">
        <f>if(and(sum(Q271:W271) = 3, ISBLANK($X271)), "X", "")</f>
      </c>
      <c r="AJ271" s="32">
        <f>if(or($K271="ground", $K271="wild"), "X", "")</f>
      </c>
      <c r="AK271" s="32">
        <f>$G271</f>
      </c>
      <c r="AL271" s="32">
        <f>if($S271 &gt; 0, "X", "")</f>
      </c>
      <c r="AM271" s="32">
        <f>if(and($Q271 &gt; 0, isblank($W271), isblank($R271), isblank($T271), isblank($S271), isblank($U271)), "X", "")</f>
      </c>
      <c r="AN271" s="32">
        <f>if(and(not(isblank($N271)), isblank($O271), isblank($P271)), "X", "")</f>
      </c>
      <c r="AO271" s="32">
        <f>if(M271&gt;65,"X","")</f>
      </c>
      <c r="AP271" s="32">
        <f>if(or($K271="cavity", $K271="wild"), "X", "")</f>
      </c>
      <c r="AQ271" s="32">
        <f>if($W271 &gt; 0, "X", "")</f>
      </c>
      <c r="AR271" s="32">
        <f>if(M271&lt;=30,"X","")</f>
      </c>
      <c r="AS271" s="32">
        <f>if(or($K271="platform", $K271="wild"), "X", "")</f>
      </c>
      <c r="AT271" s="32">
        <f>if(and(not(isblank($O271)), isblank($P271), isblank($N271)), "X", "")</f>
      </c>
      <c r="AU271" s="32">
        <f>if($U271 &gt; 0, "X", "")</f>
      </c>
      <c r="AV271" s="32">
        <f>if($T271 &gt; 0, "X", "")</f>
      </c>
      <c r="AW271" s="32">
        <f>if(and(not(isblank($P271)), isblank($N271), isblank($O271)), "X", "")</f>
      </c>
      <c r="AX271" s="32">
        <f>if(or($K271="bowl", $K271="wild"), "X", "")</f>
      </c>
    </row>
    <row x14ac:dyDescent="0.25" r="272" customHeight="1" ht="18.75">
      <c r="A272" s="25" t="s">
        <v>1019</v>
      </c>
      <c r="B272" s="25" t="s">
        <v>1020</v>
      </c>
      <c r="C272" s="12" t="s">
        <v>685</v>
      </c>
      <c r="D272" s="12" t="s">
        <v>160</v>
      </c>
      <c r="E272" s="25" t="s">
        <v>198</v>
      </c>
      <c r="F272" s="25" t="s">
        <v>734</v>
      </c>
      <c r="G272" s="12"/>
      <c r="H272" s="12"/>
      <c r="I272" s="12" t="s">
        <v>15</v>
      </c>
      <c r="J272" s="14">
        <v>4</v>
      </c>
      <c r="K272" s="12" t="s">
        <v>188</v>
      </c>
      <c r="L272" s="14">
        <v>2</v>
      </c>
      <c r="M272" s="14">
        <v>36</v>
      </c>
      <c r="N272" s="12" t="s">
        <v>15</v>
      </c>
      <c r="O272" s="12"/>
      <c r="P272" s="12"/>
      <c r="Q272" s="14">
        <v>1</v>
      </c>
      <c r="R272" s="14"/>
      <c r="S272" s="14"/>
      <c r="T272" s="14">
        <v>1</v>
      </c>
      <c r="U272" s="14"/>
      <c r="V272" s="14"/>
      <c r="W272" s="14"/>
      <c r="X272" s="26"/>
      <c r="Y272" s="12"/>
      <c r="Z272" s="33">
        <f>if(ISBLANK($X272), sum(Q272:W272), 1)</f>
      </c>
      <c r="AA272" s="12"/>
      <c r="AB272" s="12"/>
      <c r="AC272" s="39"/>
      <c r="AD272" s="12" t="s">
        <v>15</v>
      </c>
      <c r="AE272" s="32">
        <f>if(J272&lt;4,"X","")</f>
      </c>
      <c r="AF272" s="32">
        <f>if(countblank(N272:P272)&lt;=1,"X","")</f>
      </c>
      <c r="AG272" s="32">
        <f>$H272</f>
      </c>
      <c r="AH272" s="32">
        <f>if($R272 &gt; 0, "X", "")</f>
      </c>
      <c r="AI272" s="32">
        <f>if(and(sum(Q272:W272) = 3, ISBLANK($X272)), "X", "")</f>
      </c>
      <c r="AJ272" s="32">
        <f>if(or($K272="ground", $K272="wild"), "X", "")</f>
      </c>
      <c r="AK272" s="32">
        <f>$G272</f>
      </c>
      <c r="AL272" s="32">
        <f>if($S272 &gt; 0, "X", "")</f>
      </c>
      <c r="AM272" s="32">
        <f>if(and($Q272 &gt; 0, isblank($W272), isblank($R272), isblank($T272), isblank($S272), isblank($U272)), "X", "")</f>
      </c>
      <c r="AN272" s="32">
        <f>if(and(not(isblank($N272)), isblank($O272), isblank($P272)), "X", "")</f>
      </c>
      <c r="AO272" s="32">
        <f>if(M272&gt;65,"X","")</f>
      </c>
      <c r="AP272" s="32">
        <f>if(or($K272="cavity", $K272="wild"), "X", "")</f>
      </c>
      <c r="AQ272" s="32">
        <f>if($W272 &gt; 0, "X", "")</f>
      </c>
      <c r="AR272" s="32">
        <f>if(M272&lt;=30,"X","")</f>
      </c>
      <c r="AS272" s="32">
        <f>if(or($K272="platform", $K272="wild"), "X", "")</f>
      </c>
      <c r="AT272" s="32">
        <f>if(and(not(isblank($O272)), isblank($P272), isblank($N272)), "X", "")</f>
      </c>
      <c r="AU272" s="32">
        <f>if($U272 &gt; 0, "X", "")</f>
      </c>
      <c r="AV272" s="32">
        <f>if($T272 &gt; 0, "X", "")</f>
      </c>
      <c r="AW272" s="32">
        <f>if(and(not(isblank($P272)), isblank($N272), isblank($O272)), "X", "")</f>
      </c>
      <c r="AX272" s="32">
        <f>if(or($K272="bowl", $K272="wild"), "X", "")</f>
      </c>
    </row>
    <row x14ac:dyDescent="0.25" r="273" customHeight="1" ht="18.75">
      <c r="A273" s="24" t="s">
        <v>157</v>
      </c>
      <c r="B273" s="24" t="s">
        <v>158</v>
      </c>
      <c r="C273" s="12" t="s">
        <v>159</v>
      </c>
      <c r="D273" s="12" t="s">
        <v>160</v>
      </c>
      <c r="E273" s="25"/>
      <c r="F273" s="1" t="s">
        <v>161</v>
      </c>
      <c r="G273" s="12"/>
      <c r="H273" s="12"/>
      <c r="I273" s="12" t="s">
        <v>15</v>
      </c>
      <c r="J273" s="14">
        <v>7</v>
      </c>
      <c r="K273" s="12" t="s">
        <v>162</v>
      </c>
      <c r="L273" s="14">
        <v>1</v>
      </c>
      <c r="M273" s="14">
        <v>235</v>
      </c>
      <c r="N273" s="12"/>
      <c r="O273" s="12"/>
      <c r="P273" s="12" t="s">
        <v>15</v>
      </c>
      <c r="Q273" s="14">
        <v>1</v>
      </c>
      <c r="R273" s="14">
        <v>1</v>
      </c>
      <c r="S273" s="14">
        <v>1</v>
      </c>
      <c r="T273" s="14"/>
      <c r="U273" s="14"/>
      <c r="V273" s="14"/>
      <c r="W273" s="14"/>
      <c r="X273" s="26"/>
      <c r="Y273" s="12"/>
      <c r="Z273" s="33">
        <f>if(ISBLANK($X273), sum(Q273:W273), 1)</f>
      </c>
      <c r="AA273" s="12" t="s">
        <v>15</v>
      </c>
      <c r="AB273" s="12"/>
      <c r="AC273" s="39"/>
      <c r="AD273" s="12" t="s">
        <v>15</v>
      </c>
      <c r="AE273" s="32">
        <f>if(J273&lt;4,"X","")</f>
      </c>
      <c r="AF273" s="32">
        <f>if(countblank(N273:P273)&lt;=1,"X","")</f>
      </c>
      <c r="AG273" s="32">
        <f>$H273</f>
      </c>
      <c r="AH273" s="32">
        <f>if($R273 &gt; 0, "X", "")</f>
      </c>
      <c r="AI273" s="32">
        <f>if(and(sum(Q273:W273) = 3, ISBLANK($X273)), "X", "")</f>
      </c>
      <c r="AJ273" s="32">
        <f>if(or($K273="ground", $K273="wild"), "X", "")</f>
      </c>
      <c r="AK273" s="32">
        <f>$G273</f>
      </c>
      <c r="AL273" s="32">
        <f>if($S273 &gt; 0, "X", "")</f>
      </c>
      <c r="AM273" s="32">
        <f>if(and($Q273 &gt; 0, isblank($W273), isblank($R273), isblank($T273), isblank($S273), isblank($U273)), "X", "")</f>
      </c>
      <c r="AN273" s="32">
        <f>if(and(not(isblank($N273)), isblank($O273), isblank($P273)), "X", "")</f>
      </c>
      <c r="AO273" s="32">
        <f>if(M273&gt;65,"X","")</f>
      </c>
      <c r="AP273" s="32">
        <f>if(or($K273="cavity", $K273="wild"), "X", "")</f>
      </c>
      <c r="AQ273" s="32">
        <f>if($W273 &gt; 0, "X", "")</f>
      </c>
      <c r="AR273" s="32">
        <f>if(M273&lt;=30,"X","")</f>
      </c>
      <c r="AS273" s="32">
        <f>if(or($K273="platform", $K273="wild"), "X", "")</f>
      </c>
      <c r="AT273" s="32">
        <f>if(and(not(isblank($O273)), isblank($P273), isblank($N273)), "X", "")</f>
      </c>
      <c r="AU273" s="32">
        <f>if($U273 &gt; 0, "X", "")</f>
      </c>
      <c r="AV273" s="32">
        <f>if($T273 &gt; 0, "X", "")</f>
      </c>
      <c r="AW273" s="32">
        <f>if(and(not(isblank($P273)), isblank($N273), isblank($O273)), "X", "")</f>
      </c>
      <c r="AX273" s="32">
        <f>if(or($K273="bowl", $K273="wild"), "X", "")</f>
      </c>
    </row>
    <row x14ac:dyDescent="0.25" r="274" customHeight="1" ht="18.75">
      <c r="A274" s="25" t="s">
        <v>1021</v>
      </c>
      <c r="B274" s="25" t="s">
        <v>1022</v>
      </c>
      <c r="C274" s="12" t="s">
        <v>685</v>
      </c>
      <c r="D274" s="12" t="s">
        <v>160</v>
      </c>
      <c r="E274" s="25" t="s">
        <v>198</v>
      </c>
      <c r="F274" s="25" t="s">
        <v>878</v>
      </c>
      <c r="G274" s="12"/>
      <c r="H274" s="12"/>
      <c r="I274" s="12"/>
      <c r="J274" s="14">
        <v>3</v>
      </c>
      <c r="K274" s="12" t="s">
        <v>203</v>
      </c>
      <c r="L274" s="14">
        <v>2</v>
      </c>
      <c r="M274" s="14">
        <v>25</v>
      </c>
      <c r="N274" s="12" t="s">
        <v>15</v>
      </c>
      <c r="O274" s="12"/>
      <c r="P274" s="12"/>
      <c r="Q274" s="14">
        <v>1</v>
      </c>
      <c r="R274" s="14"/>
      <c r="S274" s="14"/>
      <c r="T274" s="14">
        <v>1</v>
      </c>
      <c r="U274" s="14"/>
      <c r="V274" s="14"/>
      <c r="W274" s="14"/>
      <c r="X274" s="26" t="s">
        <v>15</v>
      </c>
      <c r="Y274" s="12"/>
      <c r="Z274" s="33">
        <f>if(ISBLANK($X274), sum(Q274:W274), 1)</f>
      </c>
      <c r="AA274" s="12" t="s">
        <v>15</v>
      </c>
      <c r="AB274" s="12"/>
      <c r="AC274" s="39"/>
      <c r="AD274" s="12" t="s">
        <v>15</v>
      </c>
      <c r="AE274" s="32">
        <f>if(J274&lt;4,"X","")</f>
      </c>
      <c r="AF274" s="32">
        <f>if(countblank(N274:P274)&lt;=1,"X","")</f>
      </c>
      <c r="AG274" s="32">
        <f>$H274</f>
      </c>
      <c r="AH274" s="32">
        <f>if($R274 &gt; 0, "X", "")</f>
      </c>
      <c r="AI274" s="32">
        <f>if(and(sum(Q274:W274) = 3, ISBLANK($X274)), "X", "")</f>
      </c>
      <c r="AJ274" s="32">
        <f>if(or($K274="ground", $K274="wild"), "X", "")</f>
      </c>
      <c r="AK274" s="32">
        <f>$G274</f>
      </c>
      <c r="AL274" s="32">
        <f>if($S274 &gt; 0, "X", "")</f>
      </c>
      <c r="AM274" s="32">
        <f>if(and($Q274 &gt; 0, isblank($W274), isblank($R274), isblank($T274), isblank($S274), isblank($U274)), "X", "")</f>
      </c>
      <c r="AN274" s="32">
        <f>if(and(not(isblank($N274)), isblank($O274), isblank($P274)), "X", "")</f>
      </c>
      <c r="AO274" s="32">
        <f>if(M274&gt;65,"X","")</f>
      </c>
      <c r="AP274" s="32">
        <f>if(or($K274="cavity", $K274="wild"), "X", "")</f>
      </c>
      <c r="AQ274" s="32">
        <f>if($W274 &gt; 0, "X", "")</f>
      </c>
      <c r="AR274" s="32">
        <f>if(M274&lt;=30,"X","")</f>
      </c>
      <c r="AS274" s="32">
        <f>if(or($K274="platform", $K274="wild"), "X", "")</f>
      </c>
      <c r="AT274" s="32">
        <f>if(and(not(isblank($O274)), isblank($P274), isblank($N274)), "X", "")</f>
      </c>
      <c r="AU274" s="32">
        <f>if($U274 &gt; 0, "X", "")</f>
      </c>
      <c r="AV274" s="32">
        <f>if($T274 &gt; 0, "X", "")</f>
      </c>
      <c r="AW274" s="32">
        <f>if(and(not(isblank($P274)), isblank($N274), isblank($O274)), "X", "")</f>
      </c>
      <c r="AX274" s="32">
        <f>if(or($K274="bowl", $K274="wild"), "X", "")</f>
      </c>
    </row>
    <row x14ac:dyDescent="0.25" r="275" customHeight="1" ht="18.75">
      <c r="A275" s="25" t="s">
        <v>1023</v>
      </c>
      <c r="B275" s="25" t="s">
        <v>1024</v>
      </c>
      <c r="C275" s="12" t="s">
        <v>685</v>
      </c>
      <c r="D275" s="12" t="s">
        <v>173</v>
      </c>
      <c r="E275" s="25" t="s">
        <v>686</v>
      </c>
      <c r="F275" s="25" t="s">
        <v>687</v>
      </c>
      <c r="G275" s="12"/>
      <c r="H275" s="12"/>
      <c r="I275" s="12"/>
      <c r="J275" s="14">
        <v>4</v>
      </c>
      <c r="K275" s="12" t="s">
        <v>188</v>
      </c>
      <c r="L275" s="14">
        <v>3</v>
      </c>
      <c r="M275" s="14">
        <v>43</v>
      </c>
      <c r="N275" s="12" t="s">
        <v>15</v>
      </c>
      <c r="O275" s="12" t="s">
        <v>15</v>
      </c>
      <c r="P275" s="12" t="s">
        <v>15</v>
      </c>
      <c r="Q275" s="14">
        <v>1</v>
      </c>
      <c r="R275" s="14">
        <v>1</v>
      </c>
      <c r="S275" s="14"/>
      <c r="T275" s="14"/>
      <c r="U275" s="14"/>
      <c r="V275" s="14"/>
      <c r="W275" s="14">
        <v>1</v>
      </c>
      <c r="X275" s="26"/>
      <c r="Y275" s="12"/>
      <c r="Z275" s="33">
        <f>if(ISBLANK($X275), sum(Q275:W275), 1)</f>
      </c>
      <c r="AA275" s="12" t="s">
        <v>15</v>
      </c>
      <c r="AB275" s="12"/>
      <c r="AC275" s="39"/>
      <c r="AD275" s="12" t="s">
        <v>15</v>
      </c>
      <c r="AE275" s="32">
        <f>if(J275&lt;4,"X","")</f>
      </c>
      <c r="AF275" s="32">
        <f>if(countblank(N275:P275)&lt;=1,"X","")</f>
      </c>
      <c r="AG275" s="32">
        <f>$H275</f>
      </c>
      <c r="AH275" s="32">
        <f>if($R275 &gt; 0, "X", "")</f>
      </c>
      <c r="AI275" s="32">
        <f>if(and(sum(Q275:W275) = 3, ISBLANK($X275)), "X", "")</f>
      </c>
      <c r="AJ275" s="32">
        <f>if(or($K275="ground", $K275="wild"), "X", "")</f>
      </c>
      <c r="AK275" s="32">
        <f>$G275</f>
      </c>
      <c r="AL275" s="32">
        <f>if($S275 &gt; 0, "X", "")</f>
      </c>
      <c r="AM275" s="32">
        <f>if(and($Q275 &gt; 0, isblank($W275), isblank($R275), isblank($T275), isblank($S275), isblank($U275)), "X", "")</f>
      </c>
      <c r="AN275" s="32">
        <f>if(and(not(isblank($N275)), isblank($O275), isblank($P275)), "X", "")</f>
      </c>
      <c r="AO275" s="32">
        <f>if(M275&gt;65,"X","")</f>
      </c>
      <c r="AP275" s="32">
        <f>if(or($K275="cavity", $K275="wild"), "X", "")</f>
      </c>
      <c r="AQ275" s="32">
        <f>if($W275 &gt; 0, "X", "")</f>
      </c>
      <c r="AR275" s="32">
        <f>if(M275&lt;=30,"X","")</f>
      </c>
      <c r="AS275" s="32">
        <f>if(or($K275="platform", $K275="wild"), "X", "")</f>
      </c>
      <c r="AT275" s="32">
        <f>if(and(not(isblank($O275)), isblank($P275), isblank($N275)), "X", "")</f>
      </c>
      <c r="AU275" s="32">
        <f>if($U275 &gt; 0, "X", "")</f>
      </c>
      <c r="AV275" s="32">
        <f>if($T275 &gt; 0, "X", "")</f>
      </c>
      <c r="AW275" s="32">
        <f>if(and(not(isblank($P275)), isblank($N275), isblank($O275)), "X", "")</f>
      </c>
      <c r="AX275" s="32">
        <f>if(or($K275="bowl", $K275="wild"), "X", "")</f>
      </c>
    </row>
    <row x14ac:dyDescent="0.25" r="276" customHeight="1" ht="18.75">
      <c r="A276" s="24" t="s">
        <v>647</v>
      </c>
      <c r="B276" s="24" t="s">
        <v>648</v>
      </c>
      <c r="C276" s="12" t="s">
        <v>93</v>
      </c>
      <c r="D276" s="12" t="s">
        <v>173</v>
      </c>
      <c r="E276" s="25" t="s">
        <v>174</v>
      </c>
      <c r="F276" s="25" t="s">
        <v>649</v>
      </c>
      <c r="G276" s="12"/>
      <c r="H276" s="12"/>
      <c r="I276" s="12"/>
      <c r="J276" s="14">
        <v>1</v>
      </c>
      <c r="K276" s="12" t="s">
        <v>162</v>
      </c>
      <c r="L276" s="14">
        <v>6</v>
      </c>
      <c r="M276" s="14">
        <v>48</v>
      </c>
      <c r="N276" s="12"/>
      <c r="O276" s="12" t="s">
        <v>15</v>
      </c>
      <c r="P276" s="12"/>
      <c r="Q276" s="14"/>
      <c r="R276" s="14">
        <v>3</v>
      </c>
      <c r="S276" s="14"/>
      <c r="T276" s="14"/>
      <c r="U276" s="14"/>
      <c r="V276" s="14"/>
      <c r="W276" s="14"/>
      <c r="X276" s="26"/>
      <c r="Y276" s="12"/>
      <c r="Z276" s="33">
        <f>if(ISBLANK($X276), sum(Q276:W276), 1)</f>
      </c>
      <c r="AA276" s="12" t="s">
        <v>15</v>
      </c>
      <c r="AB276" s="12"/>
      <c r="AC276" s="39"/>
      <c r="AD276" s="12" t="s">
        <v>15</v>
      </c>
      <c r="AE276" s="32">
        <f>if(J276&lt;4,"X","")</f>
      </c>
      <c r="AF276" s="32">
        <f>if(countblank(N276:P276)&lt;=1,"X","")</f>
      </c>
      <c r="AG276" s="32">
        <f>$H276</f>
      </c>
      <c r="AH276" s="32">
        <f>if($R276 &gt; 0, "X", "")</f>
      </c>
      <c r="AI276" s="32">
        <f>if(and(sum(Q276:W276) = 3, ISBLANK($X276)), "X", "")</f>
      </c>
      <c r="AJ276" s="32">
        <f>if(or($K276="ground", $K276="wild"), "X", "")</f>
      </c>
      <c r="AK276" s="32">
        <f>$G276</f>
      </c>
      <c r="AL276" s="32">
        <f>if($S276 &gt; 0, "X", "")</f>
      </c>
      <c r="AM276" s="32">
        <f>if(and($Q276 &gt; 0, isblank($W276), isblank($R276), isblank($T276), isblank($S276), isblank($U276)), "X", "")</f>
      </c>
      <c r="AN276" s="32">
        <f>if(and(not(isblank($N276)), isblank($O276), isblank($P276)), "X", "")</f>
      </c>
      <c r="AO276" s="32">
        <f>if(M276&gt;65,"X","")</f>
      </c>
      <c r="AP276" s="32">
        <f>if(or($K276="cavity", $K276="wild"), "X", "")</f>
      </c>
      <c r="AQ276" s="32">
        <f>if($W276 &gt; 0, "X", "")</f>
      </c>
      <c r="AR276" s="32">
        <f>if(M276&lt;=30,"X","")</f>
      </c>
      <c r="AS276" s="32">
        <f>if(or($K276="platform", $K276="wild"), "X", "")</f>
      </c>
      <c r="AT276" s="32">
        <f>if(and(not(isblank($O276)), isblank($P276), isblank($N276)), "X", "")</f>
      </c>
      <c r="AU276" s="32">
        <f>if($U276 &gt; 0, "X", "")</f>
      </c>
      <c r="AV276" s="32">
        <f>if($T276 &gt; 0, "X", "")</f>
      </c>
      <c r="AW276" s="32">
        <f>if(and(not(isblank($P276)), isblank($N276), isblank($O276)), "X", "")</f>
      </c>
      <c r="AX276" s="32">
        <f>if(or($K276="bowl", $K276="wild"), "X", "")</f>
      </c>
    </row>
    <row x14ac:dyDescent="0.25" r="277" customHeight="1" ht="18.75">
      <c r="A277" s="24" t="s">
        <v>382</v>
      </c>
      <c r="B277" s="1" t="s">
        <v>383</v>
      </c>
      <c r="C277" s="12" t="s">
        <v>116</v>
      </c>
      <c r="D277" s="12" t="s">
        <v>173</v>
      </c>
      <c r="E277" s="25" t="s">
        <v>198</v>
      </c>
      <c r="F277" s="25" t="s">
        <v>384</v>
      </c>
      <c r="G277" s="12"/>
      <c r="H277" s="12"/>
      <c r="I277" s="12"/>
      <c r="J277" s="14">
        <v>4</v>
      </c>
      <c r="K277" s="12" t="s">
        <v>162</v>
      </c>
      <c r="L277" s="14">
        <v>2</v>
      </c>
      <c r="M277" s="14">
        <v>75</v>
      </c>
      <c r="N277" s="12"/>
      <c r="O277" s="12"/>
      <c r="P277" s="12" t="s">
        <v>15</v>
      </c>
      <c r="Q277" s="14">
        <v>1</v>
      </c>
      <c r="R277" s="14">
        <v>1</v>
      </c>
      <c r="S277" s="14"/>
      <c r="T277" s="14"/>
      <c r="U277" s="14"/>
      <c r="V277" s="14"/>
      <c r="W277" s="14"/>
      <c r="X277" s="26"/>
      <c r="Y277" s="12"/>
      <c r="Z277" s="33"/>
      <c r="AA277" s="12" t="s">
        <v>15</v>
      </c>
      <c r="AB277" s="12"/>
      <c r="AC277" s="39"/>
      <c r="AD277" s="12" t="s">
        <v>15</v>
      </c>
      <c r="AE277" s="32">
        <f>if(J277&lt;4,"X","")</f>
      </c>
      <c r="AF277" s="32">
        <f>if(countblank(N277:P277)&lt;=1,"X","")</f>
      </c>
      <c r="AG277" s="32">
        <f>$H277</f>
      </c>
      <c r="AH277" s="32">
        <f>if($R277 &gt; 0, "X", "")</f>
      </c>
      <c r="AI277" s="32">
        <f>if(and(sum(Q277:W277) = 3, ISBLANK($X277)), "X", "")</f>
      </c>
      <c r="AJ277" s="32">
        <f>if(or($K277="ground", $K277="wild"), "X", "")</f>
      </c>
      <c r="AK277" s="32">
        <f>$G277</f>
      </c>
      <c r="AL277" s="32">
        <f>if($S277 &gt; 0, "X", "")</f>
      </c>
      <c r="AM277" s="32">
        <f>if(and($Q277 &gt; 0, isblank($W277), isblank($R277), isblank($T277), isblank($S277), isblank($U277)), "X", "")</f>
      </c>
      <c r="AN277" s="32">
        <f>if(and(not(isblank($N277)), isblank($O277), isblank($P277)), "X", "")</f>
      </c>
      <c r="AO277" s="32">
        <f>if(M277&gt;65,"X","")</f>
      </c>
      <c r="AP277" s="32">
        <f>if(or($K277="cavity", $K277="wild"), "X", "")</f>
      </c>
      <c r="AQ277" s="32">
        <f>if($W277 &gt; 0, "X", "")</f>
      </c>
      <c r="AR277" s="32">
        <f>if(M277&lt;=30,"X","")</f>
      </c>
      <c r="AS277" s="32">
        <f>if(or($K277="platform", $K277="wild"), "X", "")</f>
      </c>
      <c r="AT277" s="32">
        <f>if(and(not(isblank($O277)), isblank($P277), isblank($N277)), "X", "")</f>
      </c>
      <c r="AU277" s="32">
        <f>if($U277 &gt; 0, "X", "")</f>
      </c>
      <c r="AV277" s="32">
        <f>if($T277 &gt; 0, "X", "")</f>
      </c>
      <c r="AW277" s="32">
        <f>if(and(not(isblank($P277)), isblank($N277), isblank($O277)), "X", "")</f>
      </c>
      <c r="AX277" s="32">
        <f>if(or($K277="bowl", $K277="wild"), "X", "")</f>
      </c>
    </row>
    <row x14ac:dyDescent="0.25" r="278" customHeight="1" ht="18.75">
      <c r="A278" s="25" t="s">
        <v>1025</v>
      </c>
      <c r="B278" s="25" t="s">
        <v>1026</v>
      </c>
      <c r="C278" s="12" t="s">
        <v>685</v>
      </c>
      <c r="D278" s="12" t="s">
        <v>173</v>
      </c>
      <c r="E278" s="25" t="s">
        <v>706</v>
      </c>
      <c r="F278" s="25" t="s">
        <v>1126</v>
      </c>
      <c r="G278" s="12" t="s">
        <v>15</v>
      </c>
      <c r="H278" s="12"/>
      <c r="I278" s="12"/>
      <c r="J278" s="14">
        <v>3</v>
      </c>
      <c r="K278" s="12" t="s">
        <v>166</v>
      </c>
      <c r="L278" s="14">
        <v>2</v>
      </c>
      <c r="M278" s="14">
        <v>102</v>
      </c>
      <c r="N278" s="12" t="s">
        <v>15</v>
      </c>
      <c r="O278" s="12"/>
      <c r="P278" s="12"/>
      <c r="Q278" s="14"/>
      <c r="R278" s="14"/>
      <c r="S278" s="14"/>
      <c r="T278" s="14"/>
      <c r="U278" s="14">
        <v>1</v>
      </c>
      <c r="V278" s="14"/>
      <c r="W278" s="14"/>
      <c r="X278" s="26"/>
      <c r="Y278" s="12"/>
      <c r="Z278" s="33">
        <f>if(ISBLANK($X278), sum(Q278:W278), 1)</f>
      </c>
      <c r="AA278" s="12" t="s">
        <v>15</v>
      </c>
      <c r="AB278" s="12"/>
      <c r="AC278" s="39"/>
      <c r="AD278" s="12" t="s">
        <v>15</v>
      </c>
      <c r="AE278" s="32">
        <f>if(J278&lt;4,"X","")</f>
      </c>
      <c r="AF278" s="32">
        <f>if(countblank(N278:P278)&lt;=1,"X","")</f>
      </c>
      <c r="AG278" s="32">
        <f>$H278</f>
      </c>
      <c r="AH278" s="32">
        <f>if($R278 &gt; 0, "X", "")</f>
      </c>
      <c r="AI278" s="32">
        <f>if(and(sum(Q278:W278) = 3, ISBLANK($X278)), "X", "")</f>
      </c>
      <c r="AJ278" s="32">
        <f>if(or($K278="ground", $K278="wild"), "X", "")</f>
      </c>
      <c r="AK278" s="32">
        <f>$G278</f>
      </c>
      <c r="AL278" s="32">
        <f>if($S278 &gt; 0, "X", "")</f>
      </c>
      <c r="AM278" s="32">
        <f>if(and($Q278 &gt; 0, isblank($W278), isblank($R278), isblank($T278), isblank($S278), isblank($U278)), "X", "")</f>
      </c>
      <c r="AN278" s="32">
        <f>if(and(not(isblank($N278)), isblank($O278), isblank($P278)), "X", "")</f>
      </c>
      <c r="AO278" s="32">
        <f>if(M278&gt;65,"X","")</f>
      </c>
      <c r="AP278" s="32">
        <f>if(or($K278="cavity", $K278="wild"), "X", "")</f>
      </c>
      <c r="AQ278" s="32">
        <f>if($W278 &gt; 0, "X", "")</f>
      </c>
      <c r="AR278" s="32">
        <f>if(M278&lt;=30,"X","")</f>
      </c>
      <c r="AS278" s="32">
        <f>if(or($K278="platform", $K278="wild"), "X", "")</f>
      </c>
      <c r="AT278" s="32">
        <f>if(and(not(isblank($O278)), isblank($P278), isblank($N278)), "X", "")</f>
      </c>
      <c r="AU278" s="32">
        <f>if($U278 &gt; 0, "X", "")</f>
      </c>
      <c r="AV278" s="32">
        <f>if($T278 &gt; 0, "X", "")</f>
      </c>
      <c r="AW278" s="32">
        <f>if(and(not(isblank($P278)), isblank($N278), isblank($O278)), "X", "")</f>
      </c>
      <c r="AX278" s="32">
        <f>if(or($K278="bowl", $K278="wild"), "X", "")</f>
      </c>
    </row>
    <row x14ac:dyDescent="0.25" r="279" customHeight="1" ht="18.75">
      <c r="A279" s="25" t="s">
        <v>1027</v>
      </c>
      <c r="B279" s="25" t="s">
        <v>1028</v>
      </c>
      <c r="C279" s="12" t="s">
        <v>685</v>
      </c>
      <c r="D279" s="12" t="s">
        <v>173</v>
      </c>
      <c r="E279" s="25" t="s">
        <v>706</v>
      </c>
      <c r="F279" s="25" t="s">
        <v>750</v>
      </c>
      <c r="G279" s="12" t="s">
        <v>15</v>
      </c>
      <c r="H279" s="12"/>
      <c r="I279" s="12"/>
      <c r="J279" s="14">
        <v>5</v>
      </c>
      <c r="K279" s="12" t="s">
        <v>166</v>
      </c>
      <c r="L279" s="14">
        <v>2</v>
      </c>
      <c r="M279" s="14">
        <v>124</v>
      </c>
      <c r="N279" s="12" t="s">
        <v>15</v>
      </c>
      <c r="O279" s="12" t="s">
        <v>15</v>
      </c>
      <c r="P279" s="12" t="s">
        <v>15</v>
      </c>
      <c r="Q279" s="14"/>
      <c r="R279" s="14"/>
      <c r="S279" s="14"/>
      <c r="T279" s="14"/>
      <c r="U279" s="14">
        <v>2</v>
      </c>
      <c r="V279" s="14"/>
      <c r="W279" s="14"/>
      <c r="X279" s="26"/>
      <c r="Y279" s="12"/>
      <c r="Z279" s="33">
        <f>if(ISBLANK($X279), sum(Q279:W279), 1)</f>
      </c>
      <c r="AA279" s="12" t="s">
        <v>15</v>
      </c>
      <c r="AB279" s="12"/>
      <c r="AC279" s="39"/>
      <c r="AD279" s="12" t="s">
        <v>15</v>
      </c>
      <c r="AE279" s="32">
        <f>if(J279&lt;4,"X","")</f>
      </c>
      <c r="AF279" s="32">
        <f>if(countblank(N279:P279)&lt;=1,"X","")</f>
      </c>
      <c r="AG279" s="32">
        <f>$H279</f>
      </c>
      <c r="AH279" s="32">
        <f>if($R279 &gt; 0, "X", "")</f>
      </c>
      <c r="AI279" s="32">
        <f>if(and(sum(Q279:W279) = 3, ISBLANK($X279)), "X", "")</f>
      </c>
      <c r="AJ279" s="32">
        <f>if(or($K279="ground", $K279="wild"), "X", "")</f>
      </c>
      <c r="AK279" s="32">
        <f>$G279</f>
      </c>
      <c r="AL279" s="32">
        <f>if($S279 &gt; 0, "X", "")</f>
      </c>
      <c r="AM279" s="32">
        <f>if(and($Q279 &gt; 0, isblank($W279), isblank($R279), isblank($T279), isblank($S279), isblank($U279)), "X", "")</f>
      </c>
      <c r="AN279" s="32">
        <f>if(and(not(isblank($N279)), isblank($O279), isblank($P279)), "X", "")</f>
      </c>
      <c r="AO279" s="32">
        <f>if(M279&gt;65,"X","")</f>
      </c>
      <c r="AP279" s="32">
        <f>if(or($K279="cavity", $K279="wild"), "X", "")</f>
      </c>
      <c r="AQ279" s="32">
        <f>if($W279 &gt; 0, "X", "")</f>
      </c>
      <c r="AR279" s="32">
        <f>if(M279&lt;=30,"X","")</f>
      </c>
      <c r="AS279" s="32">
        <f>if(or($K279="platform", $K279="wild"), "X", "")</f>
      </c>
      <c r="AT279" s="32">
        <f>if(and(not(isblank($O279)), isblank($P279), isblank($N279)), "X", "")</f>
      </c>
      <c r="AU279" s="32">
        <f>if($U279 &gt; 0, "X", "")</f>
      </c>
      <c r="AV279" s="32">
        <f>if($T279 &gt; 0, "X", "")</f>
      </c>
      <c r="AW279" s="32">
        <f>if(and(not(isblank($P279)), isblank($N279), isblank($O279)), "X", "")</f>
      </c>
      <c r="AX279" s="32">
        <f>if(or($K279="bowl", $K279="wild"), "X", "")</f>
      </c>
    </row>
    <row x14ac:dyDescent="0.25" r="280" customHeight="1" ht="18.75">
      <c r="A280" s="25" t="s">
        <v>1029</v>
      </c>
      <c r="B280" s="25" t="s">
        <v>1030</v>
      </c>
      <c r="C280" s="12" t="s">
        <v>685</v>
      </c>
      <c r="D280" s="12" t="s">
        <v>173</v>
      </c>
      <c r="E280" s="25" t="s">
        <v>137</v>
      </c>
      <c r="F280" s="25" t="s">
        <v>800</v>
      </c>
      <c r="G280" s="12"/>
      <c r="H280" s="12" t="s">
        <v>15</v>
      </c>
      <c r="I280" s="12"/>
      <c r="J280" s="14">
        <v>2</v>
      </c>
      <c r="K280" s="12" t="s">
        <v>195</v>
      </c>
      <c r="L280" s="14">
        <v>3</v>
      </c>
      <c r="M280" s="14">
        <v>33</v>
      </c>
      <c r="N280" s="12"/>
      <c r="O280" s="12" t="s">
        <v>15</v>
      </c>
      <c r="P280" s="12" t="s">
        <v>15</v>
      </c>
      <c r="Q280" s="14"/>
      <c r="R280" s="14">
        <v>1</v>
      </c>
      <c r="S280" s="14"/>
      <c r="T280" s="14"/>
      <c r="U280" s="14"/>
      <c r="V280" s="14"/>
      <c r="W280" s="14"/>
      <c r="X280" s="26"/>
      <c r="Y280" s="12"/>
      <c r="Z280" s="33">
        <f>if(ISBLANK($X280), sum(Q280:W280), 1)</f>
      </c>
      <c r="AA280" s="12" t="s">
        <v>15</v>
      </c>
      <c r="AB280" s="12"/>
      <c r="AC280" s="39"/>
      <c r="AD280" s="12" t="s">
        <v>15</v>
      </c>
      <c r="AE280" s="32">
        <f>if(J280&lt;4,"X","")</f>
      </c>
      <c r="AF280" s="32">
        <f>if(countblank(N280:P280)&lt;=1,"X","")</f>
      </c>
      <c r="AG280" s="32">
        <f>$H280</f>
      </c>
      <c r="AH280" s="32">
        <f>if($R280 &gt; 0, "X", "")</f>
      </c>
      <c r="AI280" s="32">
        <f>if(and(sum(Q280:W280) = 3, ISBLANK($X280)), "X", "")</f>
      </c>
      <c r="AJ280" s="32">
        <f>if(or($K280="ground", $K280="wild"), "X", "")</f>
      </c>
      <c r="AK280" s="32">
        <f>$G280</f>
      </c>
      <c r="AL280" s="32">
        <f>if($S280 &gt; 0, "X", "")</f>
      </c>
      <c r="AM280" s="32">
        <f>if(and($Q280 &gt; 0, isblank($W280), isblank($R280), isblank($T280), isblank($S280), isblank($U280)), "X", "")</f>
      </c>
      <c r="AN280" s="32">
        <f>if(and(not(isblank($N280)), isblank($O280), isblank($P280)), "X", "")</f>
      </c>
      <c r="AO280" s="32">
        <f>if(M280&gt;65,"X","")</f>
      </c>
      <c r="AP280" s="32">
        <f>if(or($K280="cavity", $K280="wild"), "X", "")</f>
      </c>
      <c r="AQ280" s="32">
        <f>if($W280 &gt; 0, "X", "")</f>
      </c>
      <c r="AR280" s="32">
        <f>if(M280&lt;=30,"X","")</f>
      </c>
      <c r="AS280" s="32">
        <f>if(or($K280="platform", $K280="wild"), "X", "")</f>
      </c>
      <c r="AT280" s="32">
        <f>if(and(not(isblank($O280)), isblank($P280), isblank($N280)), "X", "")</f>
      </c>
      <c r="AU280" s="32">
        <f>if($U280 &gt; 0, "X", "")</f>
      </c>
      <c r="AV280" s="32">
        <f>if($T280 &gt; 0, "X", "")</f>
      </c>
      <c r="AW280" s="32">
        <f>if(and(not(isblank($P280)), isblank($N280), isblank($O280)), "X", "")</f>
      </c>
      <c r="AX280" s="32">
        <f>if(or($K280="bowl", $K280="wild"), "X", "")</f>
      </c>
    </row>
    <row x14ac:dyDescent="0.25" r="281" customHeight="1" ht="18.75">
      <c r="A281" s="24" t="s">
        <v>385</v>
      </c>
      <c r="B281" s="1" t="s">
        <v>386</v>
      </c>
      <c r="C281" s="12" t="s">
        <v>116</v>
      </c>
      <c r="D281" s="12" t="s">
        <v>173</v>
      </c>
      <c r="E281" s="25" t="s">
        <v>137</v>
      </c>
      <c r="F281" s="25" t="s">
        <v>387</v>
      </c>
      <c r="G281" s="12"/>
      <c r="H281" s="12"/>
      <c r="I281" s="12"/>
      <c r="J281" s="14">
        <v>6</v>
      </c>
      <c r="K281" s="12" t="s">
        <v>188</v>
      </c>
      <c r="L281" s="14">
        <v>2</v>
      </c>
      <c r="M281" s="14">
        <v>49</v>
      </c>
      <c r="N281" s="12" t="s">
        <v>15</v>
      </c>
      <c r="O281" s="12" t="s">
        <v>15</v>
      </c>
      <c r="P281" s="12" t="s">
        <v>15</v>
      </c>
      <c r="Q281" s="14"/>
      <c r="R281" s="14">
        <v>1</v>
      </c>
      <c r="S281" s="14"/>
      <c r="T281" s="14">
        <v>1</v>
      </c>
      <c r="U281" s="14"/>
      <c r="V281" s="14">
        <v>1</v>
      </c>
      <c r="W281" s="14"/>
      <c r="X281" s="26"/>
      <c r="Y281" s="12"/>
      <c r="Z281" s="33"/>
      <c r="AA281" s="12" t="s">
        <v>15</v>
      </c>
      <c r="AB281" s="12"/>
      <c r="AC281" s="39"/>
      <c r="AD281" s="12" t="s">
        <v>15</v>
      </c>
      <c r="AE281" s="32">
        <f>if(J281&lt;4,"X","")</f>
      </c>
      <c r="AF281" s="32">
        <f>if(countblank(N281:P281)&lt;=1,"X","")</f>
      </c>
      <c r="AG281" s="32">
        <f>$H281</f>
      </c>
      <c r="AH281" s="32">
        <f>if($R281 &gt; 0, "X", "")</f>
      </c>
      <c r="AI281" s="32">
        <f>if(and(sum(Q281:W281) = 3, ISBLANK($X281)), "X", "")</f>
      </c>
      <c r="AJ281" s="32">
        <f>if(or($K281="ground", $K281="wild"), "X", "")</f>
      </c>
      <c r="AK281" s="32">
        <f>$G281</f>
      </c>
      <c r="AL281" s="32">
        <f>if($S281 &gt; 0, "X", "")</f>
      </c>
      <c r="AM281" s="32">
        <f>if(and($Q281 &gt; 0, isblank($W281), isblank($R281), isblank($T281), isblank($S281), isblank($U281)), "X", "")</f>
      </c>
      <c r="AN281" s="32">
        <f>if(and(not(isblank($N281)), isblank($O281), isblank($P281)), "X", "")</f>
      </c>
      <c r="AO281" s="32">
        <f>if(M281&gt;65,"X","")</f>
      </c>
      <c r="AP281" s="32">
        <f>if(or($K281="cavity", $K281="wild"), "X", "")</f>
      </c>
      <c r="AQ281" s="32">
        <f>if($W281 &gt; 0, "X", "")</f>
      </c>
      <c r="AR281" s="32">
        <f>if(M281&lt;=30,"X","")</f>
      </c>
      <c r="AS281" s="32">
        <f>if(or($K281="platform", $K281="wild"), "X", "")</f>
      </c>
      <c r="AT281" s="32">
        <f>if(and(not(isblank($O281)), isblank($P281), isblank($N281)), "X", "")</f>
      </c>
      <c r="AU281" s="32">
        <f>if($U281 &gt; 0, "X", "")</f>
      </c>
      <c r="AV281" s="32">
        <f>if($T281 &gt; 0, "X", "")</f>
      </c>
      <c r="AW281" s="32">
        <f>if(and(not(isblank($P281)), isblank($N281), isblank($O281)), "X", "")</f>
      </c>
      <c r="AX281" s="32">
        <f>if(or($K281="bowl", $K281="wild"), "X", "")</f>
      </c>
    </row>
    <row x14ac:dyDescent="0.25" r="282" customHeight="1" ht="18.75">
      <c r="A282" s="24" t="s">
        <v>388</v>
      </c>
      <c r="B282" s="1" t="s">
        <v>389</v>
      </c>
      <c r="C282" s="12" t="s">
        <v>116</v>
      </c>
      <c r="D282" s="12" t="s">
        <v>173</v>
      </c>
      <c r="E282" s="25" t="s">
        <v>221</v>
      </c>
      <c r="F282" s="25" t="s">
        <v>1127</v>
      </c>
      <c r="G282" s="12"/>
      <c r="H282" s="12"/>
      <c r="I282" s="12"/>
      <c r="J282" s="14">
        <v>3</v>
      </c>
      <c r="K282" s="12" t="s">
        <v>195</v>
      </c>
      <c r="L282" s="14">
        <v>2</v>
      </c>
      <c r="M282" s="14">
        <v>36</v>
      </c>
      <c r="N282" s="12" t="s">
        <v>15</v>
      </c>
      <c r="O282" s="12" t="s">
        <v>15</v>
      </c>
      <c r="P282" s="12"/>
      <c r="Q282" s="14">
        <v>1</v>
      </c>
      <c r="R282" s="14">
        <v>1</v>
      </c>
      <c r="S282" s="14"/>
      <c r="T282" s="14">
        <v>1</v>
      </c>
      <c r="U282" s="14"/>
      <c r="V282" s="14"/>
      <c r="W282" s="14"/>
      <c r="X282" s="26" t="s">
        <v>15</v>
      </c>
      <c r="Y282" s="12"/>
      <c r="Z282" s="33"/>
      <c r="AA282" s="12"/>
      <c r="AB282" s="12"/>
      <c r="AC282" s="39"/>
      <c r="AD282" s="12"/>
      <c r="AE282" s="32">
        <f>if(J282&lt;4,"X","")</f>
      </c>
      <c r="AF282" s="32">
        <f>if(countblank(N282:P282)&lt;=1,"X","")</f>
      </c>
      <c r="AG282" s="32">
        <f>$H282</f>
      </c>
      <c r="AH282" s="32">
        <f>if($R282 &gt; 0, "X", "")</f>
      </c>
      <c r="AI282" s="32">
        <f>if(and(sum(Q282:W282) = 3, ISBLANK($X282)), "X", "")</f>
      </c>
      <c r="AJ282" s="32">
        <f>if(or($K282="ground", $K282="wild"), "X", "")</f>
      </c>
      <c r="AK282" s="32">
        <f>$G282</f>
      </c>
      <c r="AL282" s="32">
        <f>if($S282 &gt; 0, "X", "")</f>
      </c>
      <c r="AM282" s="32">
        <f>if(and($Q282 &gt; 0, isblank($W282), isblank($R282), isblank($T282), isblank($S282), isblank($U282)), "X", "")</f>
      </c>
      <c r="AN282" s="32">
        <f>if(and(not(isblank($N282)), isblank($O282), isblank($P282)), "X", "")</f>
      </c>
      <c r="AO282" s="32">
        <f>if(M282&gt;65,"X","")</f>
      </c>
      <c r="AP282" s="32">
        <f>if(or($K282="cavity", $K282="wild"), "X", "")</f>
      </c>
      <c r="AQ282" s="32">
        <f>if($W282 &gt; 0, "X", "")</f>
      </c>
      <c r="AR282" s="32">
        <f>if(M282&lt;=30,"X","")</f>
      </c>
      <c r="AS282" s="32">
        <f>if(or($K282="platform", $K282="wild"), "X", "")</f>
      </c>
      <c r="AT282" s="32">
        <f>if(and(not(isblank($O282)), isblank($P282), isblank($N282)), "X", "")</f>
      </c>
      <c r="AU282" s="32">
        <f>if($U282 &gt; 0, "X", "")</f>
      </c>
      <c r="AV282" s="32">
        <f>if($T282 &gt; 0, "X", "")</f>
      </c>
      <c r="AW282" s="32">
        <f>if(and(not(isblank($P282)), isblank($N282), isblank($O282)), "X", "")</f>
      </c>
      <c r="AX282" s="32">
        <f>if(or($K282="bowl", $K282="wild"), "X", "")</f>
      </c>
    </row>
    <row x14ac:dyDescent="0.25" r="283" customHeight="1" ht="18.75">
      <c r="A283" s="25" t="s">
        <v>1031</v>
      </c>
      <c r="B283" s="25" t="s">
        <v>1032</v>
      </c>
      <c r="C283" s="12" t="s">
        <v>685</v>
      </c>
      <c r="D283" s="12" t="s">
        <v>173</v>
      </c>
      <c r="E283" s="25" t="s">
        <v>137</v>
      </c>
      <c r="F283" s="25" t="s">
        <v>696</v>
      </c>
      <c r="G283" s="12"/>
      <c r="H283" s="12" t="s">
        <v>15</v>
      </c>
      <c r="I283" s="12"/>
      <c r="J283" s="14">
        <v>4</v>
      </c>
      <c r="K283" s="12" t="s">
        <v>162</v>
      </c>
      <c r="L283" s="14">
        <v>2</v>
      </c>
      <c r="M283" s="14">
        <v>122</v>
      </c>
      <c r="N283" s="12"/>
      <c r="O283" s="12"/>
      <c r="P283" s="12" t="s">
        <v>15</v>
      </c>
      <c r="Q283" s="14"/>
      <c r="R283" s="14"/>
      <c r="S283" s="14"/>
      <c r="T283" s="14"/>
      <c r="U283" s="14"/>
      <c r="V283" s="14"/>
      <c r="W283" s="14">
        <v>2</v>
      </c>
      <c r="X283" s="26"/>
      <c r="Y283" s="12"/>
      <c r="Z283" s="33">
        <f>if(ISBLANK($X283), sum(Q283:W283), 1)</f>
      </c>
      <c r="AA283" s="12" t="s">
        <v>15</v>
      </c>
      <c r="AB283" s="12"/>
      <c r="AC283" s="39"/>
      <c r="AD283" s="12"/>
      <c r="AE283" s="32">
        <f>if(J283&lt;4,"X","")</f>
      </c>
      <c r="AF283" s="32">
        <f>if(countblank(N283:P283)&lt;=1,"X","")</f>
      </c>
      <c r="AG283" s="32">
        <f>$H283</f>
      </c>
      <c r="AH283" s="32">
        <f>if($R283 &gt; 0, "X", "")</f>
      </c>
      <c r="AI283" s="32">
        <f>if(and(sum(Q283:W283) = 3, ISBLANK($X283)), "X", "")</f>
      </c>
      <c r="AJ283" s="32">
        <f>if(or($K283="ground", $K283="wild"), "X", "")</f>
      </c>
      <c r="AK283" s="32">
        <f>$G283</f>
      </c>
      <c r="AL283" s="32">
        <f>if($S283 &gt; 0, "X", "")</f>
      </c>
      <c r="AM283" s="32">
        <f>if(and($Q283 &gt; 0, isblank($W283), isblank($R283), isblank($T283), isblank($S283), isblank($U283)), "X", "")</f>
      </c>
      <c r="AN283" s="32">
        <f>if(and(not(isblank($N283)), isblank($O283), isblank($P283)), "X", "")</f>
      </c>
      <c r="AO283" s="32">
        <f>if(M283&gt;65,"X","")</f>
      </c>
      <c r="AP283" s="32">
        <f>if(or($K283="cavity", $K283="wild"), "X", "")</f>
      </c>
      <c r="AQ283" s="32">
        <f>if($W283 &gt; 0, "X", "")</f>
      </c>
      <c r="AR283" s="32">
        <f>if(M283&lt;=30,"X","")</f>
      </c>
      <c r="AS283" s="32">
        <f>if(or($K283="platform", $K283="wild"), "X", "")</f>
      </c>
      <c r="AT283" s="32">
        <f>if(and(not(isblank($O283)), isblank($P283), isblank($N283)), "X", "")</f>
      </c>
      <c r="AU283" s="32">
        <f>if($U283 &gt; 0, "X", "")</f>
      </c>
      <c r="AV283" s="32">
        <f>if($T283 &gt; 0, "X", "")</f>
      </c>
      <c r="AW283" s="32">
        <f>if(and(not(isblank($P283)), isblank($N283), isblank($O283)), "X", "")</f>
      </c>
      <c r="AX283" s="32">
        <f>if(or($K283="bowl", $K283="wild"), "X", "")</f>
      </c>
    </row>
    <row x14ac:dyDescent="0.25" r="284" customHeight="1" ht="18.75">
      <c r="A284" s="25" t="s">
        <v>1033</v>
      </c>
      <c r="B284" s="25" t="s">
        <v>1034</v>
      </c>
      <c r="C284" s="12" t="s">
        <v>685</v>
      </c>
      <c r="D284" s="12" t="s">
        <v>173</v>
      </c>
      <c r="E284" s="25" t="s">
        <v>727</v>
      </c>
      <c r="F284" s="25" t="s">
        <v>1035</v>
      </c>
      <c r="G284" s="12"/>
      <c r="H284" s="12"/>
      <c r="I284" s="12"/>
      <c r="J284" s="14">
        <v>6</v>
      </c>
      <c r="K284" s="12" t="s">
        <v>195</v>
      </c>
      <c r="L284" s="14">
        <v>3</v>
      </c>
      <c r="M284" s="14">
        <v>33</v>
      </c>
      <c r="N284" s="12" t="s">
        <v>15</v>
      </c>
      <c r="O284" s="12"/>
      <c r="P284" s="12"/>
      <c r="Q284" s="14">
        <v>1</v>
      </c>
      <c r="R284" s="14">
        <v>1</v>
      </c>
      <c r="S284" s="14"/>
      <c r="T284" s="14">
        <v>1</v>
      </c>
      <c r="U284" s="14"/>
      <c r="V284" s="14"/>
      <c r="W284" s="14"/>
      <c r="X284" s="26"/>
      <c r="Y284" s="12"/>
      <c r="Z284" s="33">
        <f>if(ISBLANK($X284), sum(Q284:W284), 1)</f>
      </c>
      <c r="AA284" s="12" t="s">
        <v>15</v>
      </c>
      <c r="AB284" s="12"/>
      <c r="AC284" s="39"/>
      <c r="AD284" s="12" t="s">
        <v>15</v>
      </c>
      <c r="AE284" s="32">
        <f>if(J284&lt;4,"X","")</f>
      </c>
      <c r="AF284" s="32">
        <f>if(countblank(N284:P284)&lt;=1,"X","")</f>
      </c>
      <c r="AG284" s="32">
        <f>$H284</f>
      </c>
      <c r="AH284" s="32">
        <f>if($R284 &gt; 0, "X", "")</f>
      </c>
      <c r="AI284" s="32">
        <f>if(and(sum(Q284:W284) = 3, ISBLANK($X284)), "X", "")</f>
      </c>
      <c r="AJ284" s="32">
        <f>if(or($K284="ground", $K284="wild"), "X", "")</f>
      </c>
      <c r="AK284" s="32">
        <f>$G284</f>
      </c>
      <c r="AL284" s="32">
        <f>if($S284 &gt; 0, "X", "")</f>
      </c>
      <c r="AM284" s="32">
        <f>if(and($Q284 &gt; 0, isblank($W284), isblank($R284), isblank($T284), isblank($S284), isblank($U284)), "X", "")</f>
      </c>
      <c r="AN284" s="32">
        <f>if(and(not(isblank($N284)), isblank($O284), isblank($P284)), "X", "")</f>
      </c>
      <c r="AO284" s="32">
        <f>if(M284&gt;65,"X","")</f>
      </c>
      <c r="AP284" s="32">
        <f>if(or($K284="cavity", $K284="wild"), "X", "")</f>
      </c>
      <c r="AQ284" s="32">
        <f>if($W284 &gt; 0, "X", "")</f>
      </c>
      <c r="AR284" s="32">
        <f>if(M284&lt;=30,"X","")</f>
      </c>
      <c r="AS284" s="32">
        <f>if(or($K284="platform", $K284="wild"), "X", "")</f>
      </c>
      <c r="AT284" s="32">
        <f>if(and(not(isblank($O284)), isblank($P284), isblank($N284)), "X", "")</f>
      </c>
      <c r="AU284" s="32">
        <f>if($U284 &gt; 0, "X", "")</f>
      </c>
      <c r="AV284" s="32">
        <f>if($T284 &gt; 0, "X", "")</f>
      </c>
      <c r="AW284" s="32">
        <f>if(and(not(isblank($P284)), isblank($N284), isblank($O284)), "X", "")</f>
      </c>
      <c r="AX284" s="32">
        <f>if(or($K284="bowl", $K284="wild"), "X", "")</f>
      </c>
    </row>
    <row x14ac:dyDescent="0.25" r="285" customHeight="1" ht="18.75">
      <c r="A285" s="25" t="s">
        <v>1036</v>
      </c>
      <c r="B285" s="25" t="s">
        <v>1037</v>
      </c>
      <c r="C285" s="12" t="s">
        <v>685</v>
      </c>
      <c r="D285" s="12" t="s">
        <v>160</v>
      </c>
      <c r="E285" s="25" t="s">
        <v>198</v>
      </c>
      <c r="F285" s="25" t="s">
        <v>734</v>
      </c>
      <c r="G285" s="12"/>
      <c r="H285" s="12"/>
      <c r="I285" s="12" t="s">
        <v>15</v>
      </c>
      <c r="J285" s="14">
        <v>6</v>
      </c>
      <c r="K285" s="12" t="s">
        <v>166</v>
      </c>
      <c r="L285" s="14">
        <v>2</v>
      </c>
      <c r="M285" s="14">
        <v>127</v>
      </c>
      <c r="N285" s="12"/>
      <c r="O285" s="12"/>
      <c r="P285" s="12" t="s">
        <v>15</v>
      </c>
      <c r="Q285" s="14">
        <v>1</v>
      </c>
      <c r="R285" s="14">
        <v>1</v>
      </c>
      <c r="S285" s="14">
        <v>1</v>
      </c>
      <c r="T285" s="14"/>
      <c r="U285" s="14"/>
      <c r="V285" s="14"/>
      <c r="W285" s="14"/>
      <c r="X285" s="26"/>
      <c r="Y285" s="12"/>
      <c r="Z285" s="33">
        <f>if(ISBLANK($X285), sum(Q285:W285), 1)</f>
      </c>
      <c r="AA285" s="12" t="s">
        <v>15</v>
      </c>
      <c r="AB285" s="12"/>
      <c r="AC285" s="39"/>
      <c r="AD285" s="12" t="s">
        <v>15</v>
      </c>
      <c r="AE285" s="32">
        <f>if(J285&lt;4,"X","")</f>
      </c>
      <c r="AF285" s="32">
        <f>if(countblank(N285:P285)&lt;=1,"X","")</f>
      </c>
      <c r="AG285" s="32">
        <f>$H285</f>
      </c>
      <c r="AH285" s="32">
        <f>if($R285 &gt; 0, "X", "")</f>
      </c>
      <c r="AI285" s="32">
        <f>if(and(sum(Q285:W285) = 3, ISBLANK($X285)), "X", "")</f>
      </c>
      <c r="AJ285" s="32">
        <f>if(or($K285="ground", $K285="wild"), "X", "")</f>
      </c>
      <c r="AK285" s="32">
        <f>$G285</f>
      </c>
      <c r="AL285" s="32">
        <f>if($S285 &gt; 0, "X", "")</f>
      </c>
      <c r="AM285" s="32">
        <f>if(and($Q285 &gt; 0, isblank($W285), isblank($R285), isblank($T285), isblank($S285), isblank($U285)), "X", "")</f>
      </c>
      <c r="AN285" s="32">
        <f>if(and(not(isblank($N285)), isblank($O285), isblank($P285)), "X", "")</f>
      </c>
      <c r="AO285" s="32">
        <f>if(M285&gt;65,"X","")</f>
      </c>
      <c r="AP285" s="32">
        <f>if(or($K285="cavity", $K285="wild"), "X", "")</f>
      </c>
      <c r="AQ285" s="32">
        <f>if($W285 &gt; 0, "X", "")</f>
      </c>
      <c r="AR285" s="32">
        <f>if(M285&lt;=30,"X","")</f>
      </c>
      <c r="AS285" s="32">
        <f>if(or($K285="platform", $K285="wild"), "X", "")</f>
      </c>
      <c r="AT285" s="32">
        <f>if(and(not(isblank($O285)), isblank($P285), isblank($N285)), "X", "")</f>
      </c>
      <c r="AU285" s="32">
        <f>if($U285 &gt; 0, "X", "")</f>
      </c>
      <c r="AV285" s="32">
        <f>if($T285 &gt; 0, "X", "")</f>
      </c>
      <c r="AW285" s="32">
        <f>if(and(not(isblank($P285)), isblank($N285), isblank($O285)), "X", "")</f>
      </c>
      <c r="AX285" s="32">
        <f>if(or($K285="bowl", $K285="wild"), "X", "")</f>
      </c>
    </row>
    <row x14ac:dyDescent="0.25" r="286" customHeight="1" ht="18.75">
      <c r="A286" s="24" t="s">
        <v>391</v>
      </c>
      <c r="B286" s="1" t="s">
        <v>392</v>
      </c>
      <c r="C286" s="12" t="s">
        <v>116</v>
      </c>
      <c r="D286" s="12" t="s">
        <v>173</v>
      </c>
      <c r="E286" s="25" t="s">
        <v>182</v>
      </c>
      <c r="F286" s="25" t="s">
        <v>393</v>
      </c>
      <c r="G286" s="12"/>
      <c r="H286" s="12"/>
      <c r="I286" s="12"/>
      <c r="J286" s="14">
        <v>4</v>
      </c>
      <c r="K286" s="12" t="s">
        <v>166</v>
      </c>
      <c r="L286" s="14">
        <v>2</v>
      </c>
      <c r="M286" s="14">
        <v>120</v>
      </c>
      <c r="N286" s="12"/>
      <c r="O286" s="12"/>
      <c r="P286" s="12" t="s">
        <v>15</v>
      </c>
      <c r="Q286" s="14">
        <v>1</v>
      </c>
      <c r="R286" s="14"/>
      <c r="S286" s="14">
        <v>1</v>
      </c>
      <c r="T286" s="14"/>
      <c r="U286" s="14"/>
      <c r="V286" s="14"/>
      <c r="W286" s="14"/>
      <c r="X286" s="26"/>
      <c r="Y286" s="12"/>
      <c r="Z286" s="33"/>
      <c r="AA286" s="12" t="s">
        <v>15</v>
      </c>
      <c r="AB286" s="12"/>
      <c r="AC286" s="39"/>
      <c r="AD286" s="12"/>
      <c r="AE286" s="32">
        <f>if(J286&lt;4,"X","")</f>
      </c>
      <c r="AF286" s="32">
        <f>if(countblank(N286:P286)&lt;=1,"X","")</f>
      </c>
      <c r="AG286" s="32">
        <f>$H286</f>
      </c>
      <c r="AH286" s="32">
        <f>if($R286 &gt; 0, "X", "")</f>
      </c>
      <c r="AI286" s="32">
        <f>if(and(sum(Q286:W286) = 3, ISBLANK($X286)), "X", "")</f>
      </c>
      <c r="AJ286" s="32">
        <f>if(or($K286="ground", $K286="wild"), "X", "")</f>
      </c>
      <c r="AK286" s="32">
        <f>$G286</f>
      </c>
      <c r="AL286" s="32">
        <f>if($S286 &gt; 0, "X", "")</f>
      </c>
      <c r="AM286" s="32">
        <f>if(and($Q286 &gt; 0, isblank($W286), isblank($R286), isblank($T286), isblank($S286), isblank($U286)), "X", "")</f>
      </c>
      <c r="AN286" s="32">
        <f>if(and(not(isblank($N286)), isblank($O286), isblank($P286)), "X", "")</f>
      </c>
      <c r="AO286" s="32">
        <f>if(M286&gt;65,"X","")</f>
      </c>
      <c r="AP286" s="32">
        <f>if(or($K286="cavity", $K286="wild"), "X", "")</f>
      </c>
      <c r="AQ286" s="32">
        <f>if($W286 &gt; 0, "X", "")</f>
      </c>
      <c r="AR286" s="32">
        <f>if(M286&lt;=30,"X","")</f>
      </c>
      <c r="AS286" s="32">
        <f>if(or($K286="platform", $K286="wild"), "X", "")</f>
      </c>
      <c r="AT286" s="32">
        <f>if(and(not(isblank($O286)), isblank($P286), isblank($N286)), "X", "")</f>
      </c>
      <c r="AU286" s="32">
        <f>if($U286 &gt; 0, "X", "")</f>
      </c>
      <c r="AV286" s="32">
        <f>if($T286 &gt; 0, "X", "")</f>
      </c>
      <c r="AW286" s="32">
        <f>if(and(not(isblank($P286)), isblank($N286), isblank($O286)), "X", "")</f>
      </c>
      <c r="AX286" s="32">
        <f>if(or($K286="bowl", $K286="wild"), "X", "")</f>
      </c>
    </row>
    <row x14ac:dyDescent="0.25" r="287" customHeight="1" ht="18.75">
      <c r="A287" s="25" t="s">
        <v>1038</v>
      </c>
      <c r="B287" s="25" t="s">
        <v>1039</v>
      </c>
      <c r="C287" s="12" t="s">
        <v>685</v>
      </c>
      <c r="D287" s="12" t="s">
        <v>160</v>
      </c>
      <c r="E287" s="25" t="s">
        <v>198</v>
      </c>
      <c r="F287" s="25" t="s">
        <v>878</v>
      </c>
      <c r="G287" s="12"/>
      <c r="H287" s="12"/>
      <c r="I287" s="12"/>
      <c r="J287" s="14">
        <v>2</v>
      </c>
      <c r="K287" s="12" t="s">
        <v>195</v>
      </c>
      <c r="L287" s="14">
        <v>3</v>
      </c>
      <c r="M287" s="14">
        <v>20</v>
      </c>
      <c r="N287" s="12" t="s">
        <v>15</v>
      </c>
      <c r="O287" s="12"/>
      <c r="P287" s="12"/>
      <c r="Q287" s="14">
        <v>1</v>
      </c>
      <c r="R287" s="14">
        <v>1</v>
      </c>
      <c r="S287" s="14"/>
      <c r="T287" s="14">
        <v>1</v>
      </c>
      <c r="U287" s="14"/>
      <c r="V287" s="14"/>
      <c r="W287" s="14"/>
      <c r="X287" s="26" t="s">
        <v>15</v>
      </c>
      <c r="Y287" s="12"/>
      <c r="Z287" s="33">
        <f>if(ISBLANK($X287), sum(Q287:W287), 1)</f>
      </c>
      <c r="AA287" s="12" t="s">
        <v>15</v>
      </c>
      <c r="AB287" s="12"/>
      <c r="AC287" s="39"/>
      <c r="AD287" s="12" t="s">
        <v>15</v>
      </c>
      <c r="AE287" s="32">
        <f>if(J287&lt;4,"X","")</f>
      </c>
      <c r="AF287" s="32">
        <f>if(countblank(N287:P287)&lt;=1,"X","")</f>
      </c>
      <c r="AG287" s="32">
        <f>$H287</f>
      </c>
      <c r="AH287" s="32">
        <f>if($R287 &gt; 0, "X", "")</f>
      </c>
      <c r="AI287" s="32">
        <f>if(and(sum(Q287:W287) = 3, ISBLANK($X287)), "X", "")</f>
      </c>
      <c r="AJ287" s="32">
        <f>if(or($K287="ground", $K287="wild"), "X", "")</f>
      </c>
      <c r="AK287" s="32">
        <f>$G287</f>
      </c>
      <c r="AL287" s="32">
        <f>if($S287 &gt; 0, "X", "")</f>
      </c>
      <c r="AM287" s="32">
        <f>if(and($Q287 &gt; 0, isblank($W287), isblank($R287), isblank($T287), isblank($S287), isblank($U287)), "X", "")</f>
      </c>
      <c r="AN287" s="32">
        <f>if(and(not(isblank($N287)), isblank($O287), isblank($P287)), "X", "")</f>
      </c>
      <c r="AO287" s="32">
        <f>if(M287&gt;65,"X","")</f>
      </c>
      <c r="AP287" s="32">
        <f>if(or($K287="cavity", $K287="wild"), "X", "")</f>
      </c>
      <c r="AQ287" s="32">
        <f>if($W287 &gt; 0, "X", "")</f>
      </c>
      <c r="AR287" s="32">
        <f>if(M287&lt;=30,"X","")</f>
      </c>
      <c r="AS287" s="32">
        <f>if(or($K287="platform", $K287="wild"), "X", "")</f>
      </c>
      <c r="AT287" s="32">
        <f>if(and(not(isblank($O287)), isblank($P287), isblank($N287)), "X", "")</f>
      </c>
      <c r="AU287" s="32">
        <f>if($U287 &gt; 0, "X", "")</f>
      </c>
      <c r="AV287" s="32">
        <f>if($T287 &gt; 0, "X", "")</f>
      </c>
      <c r="AW287" s="32">
        <f>if(and(not(isblank($P287)), isblank($N287), isblank($O287)), "X", "")</f>
      </c>
      <c r="AX287" s="32">
        <f>if(or($K287="bowl", $K287="wild"), "X", "")</f>
      </c>
    </row>
    <row x14ac:dyDescent="0.25" r="288" customHeight="1" ht="18.75">
      <c r="A288" s="25" t="s">
        <v>1040</v>
      </c>
      <c r="B288" s="25" t="s">
        <v>1041</v>
      </c>
      <c r="C288" s="12" t="s">
        <v>685</v>
      </c>
      <c r="D288" s="12" t="s">
        <v>173</v>
      </c>
      <c r="E288" s="25" t="s">
        <v>727</v>
      </c>
      <c r="F288" s="25" t="s">
        <v>728</v>
      </c>
      <c r="G288" s="12"/>
      <c r="H288" s="12"/>
      <c r="I288" s="12"/>
      <c r="J288" s="14">
        <v>4</v>
      </c>
      <c r="K288" s="12" t="s">
        <v>195</v>
      </c>
      <c r="L288" s="14">
        <v>2</v>
      </c>
      <c r="M288" s="14">
        <v>10</v>
      </c>
      <c r="N288" s="12" t="s">
        <v>15</v>
      </c>
      <c r="O288" s="12" t="s">
        <v>15</v>
      </c>
      <c r="P288" s="12" t="s">
        <v>15</v>
      </c>
      <c r="Q288" s="14"/>
      <c r="R288" s="14"/>
      <c r="S288" s="14"/>
      <c r="T288" s="14"/>
      <c r="U288" s="14"/>
      <c r="V288" s="14"/>
      <c r="W288" s="14">
        <v>1</v>
      </c>
      <c r="X288" s="26"/>
      <c r="Y288" s="12"/>
      <c r="Z288" s="33">
        <f>if(ISBLANK($X288), sum(Q288:W288), 1)</f>
      </c>
      <c r="AA288" s="12" t="s">
        <v>15</v>
      </c>
      <c r="AB288" s="12"/>
      <c r="AC288" s="39"/>
      <c r="AD288" s="12" t="s">
        <v>15</v>
      </c>
      <c r="AE288" s="32">
        <f>if(J288&lt;4,"X","")</f>
      </c>
      <c r="AF288" s="32">
        <f>if(countblank(N288:P288)&lt;=1,"X","")</f>
      </c>
      <c r="AG288" s="32">
        <f>$H288</f>
      </c>
      <c r="AH288" s="32">
        <f>if($R288 &gt; 0, "X", "")</f>
      </c>
      <c r="AI288" s="32">
        <f>if(and(sum(Q288:W288) = 3, ISBLANK($X288)), "X", "")</f>
      </c>
      <c r="AJ288" s="32">
        <f>if(or($K288="ground", $K288="wild"), "X", "")</f>
      </c>
      <c r="AK288" s="32">
        <f>$G288</f>
      </c>
      <c r="AL288" s="32">
        <f>if($S288 &gt; 0, "X", "")</f>
      </c>
      <c r="AM288" s="32">
        <f>if(and($Q288 &gt; 0, isblank($W288), isblank($R288), isblank($T288), isblank($S288), isblank($U288)), "X", "")</f>
      </c>
      <c r="AN288" s="32">
        <f>if(and(not(isblank($N288)), isblank($O288), isblank($P288)), "X", "")</f>
      </c>
      <c r="AO288" s="32">
        <f>if(M288&gt;65,"X","")</f>
      </c>
      <c r="AP288" s="32">
        <f>if(or($K288="cavity", $K288="wild"), "X", "")</f>
      </c>
      <c r="AQ288" s="32">
        <f>if($W288 &gt; 0, "X", "")</f>
      </c>
      <c r="AR288" s="32">
        <f>if(M288&lt;=30,"X","")</f>
      </c>
      <c r="AS288" s="32">
        <f>if(or($K288="platform", $K288="wild"), "X", "")</f>
      </c>
      <c r="AT288" s="32">
        <f>if(and(not(isblank($O288)), isblank($P288), isblank($N288)), "X", "")</f>
      </c>
      <c r="AU288" s="32">
        <f>if($U288 &gt; 0, "X", "")</f>
      </c>
      <c r="AV288" s="32">
        <f>if($T288 &gt; 0, "X", "")</f>
      </c>
      <c r="AW288" s="32">
        <f>if(and(not(isblank($P288)), isblank($N288), isblank($O288)), "X", "")</f>
      </c>
      <c r="AX288" s="32">
        <f>if(or($K288="bowl", $K288="wild"), "X", "")</f>
      </c>
    </row>
    <row x14ac:dyDescent="0.25" r="289" customHeight="1" ht="18.75">
      <c r="A289" s="25" t="s">
        <v>1042</v>
      </c>
      <c r="B289" s="25" t="s">
        <v>1043</v>
      </c>
      <c r="C289" s="12" t="s">
        <v>685</v>
      </c>
      <c r="D289" s="12" t="s">
        <v>173</v>
      </c>
      <c r="E289" s="25" t="s">
        <v>178</v>
      </c>
      <c r="F289" s="25" t="s">
        <v>865</v>
      </c>
      <c r="G289" s="12"/>
      <c r="H289" s="12"/>
      <c r="I289" s="12"/>
      <c r="J289" s="14">
        <v>0</v>
      </c>
      <c r="K289" s="12" t="s">
        <v>166</v>
      </c>
      <c r="L289" s="14">
        <v>5</v>
      </c>
      <c r="M289" s="14">
        <v>48</v>
      </c>
      <c r="N289" s="12"/>
      <c r="O289" s="12"/>
      <c r="P289" s="12" t="s">
        <v>15</v>
      </c>
      <c r="Q289" s="14">
        <v>1</v>
      </c>
      <c r="R289" s="14">
        <v>1</v>
      </c>
      <c r="S289" s="14"/>
      <c r="T289" s="14"/>
      <c r="U289" s="14"/>
      <c r="V289" s="14"/>
      <c r="W289" s="14"/>
      <c r="X289" s="26" t="s">
        <v>15</v>
      </c>
      <c r="Y289" s="12"/>
      <c r="Z289" s="33">
        <f>if(ISBLANK($X289), sum(Q289:W289), 1)</f>
      </c>
      <c r="AA289" s="12"/>
      <c r="AB289" s="12"/>
      <c r="AC289" s="39"/>
      <c r="AD289" s="12" t="s">
        <v>15</v>
      </c>
      <c r="AE289" s="32">
        <f>if(J289&lt;4,"X","")</f>
      </c>
      <c r="AF289" s="32">
        <f>if(countblank(N289:P289)&lt;=1,"X","")</f>
      </c>
      <c r="AG289" s="32">
        <f>$H289</f>
      </c>
      <c r="AH289" s="32">
        <f>if($R289 &gt; 0, "X", "")</f>
      </c>
      <c r="AI289" s="32">
        <f>if(and(sum(Q289:W289) = 3, ISBLANK($X289)), "X", "")</f>
      </c>
      <c r="AJ289" s="32">
        <f>if(or($K289="ground", $K289="wild"), "X", "")</f>
      </c>
      <c r="AK289" s="32">
        <f>$G289</f>
      </c>
      <c r="AL289" s="32">
        <f>if($S289 &gt; 0, "X", "")</f>
      </c>
      <c r="AM289" s="32">
        <f>if(and($Q289 &gt; 0, isblank($W289), isblank($R289), isblank($T289), isblank($S289), isblank($U289)), "X", "")</f>
      </c>
      <c r="AN289" s="32">
        <f>if(and(not(isblank($N289)), isblank($O289), isblank($P289)), "X", "")</f>
      </c>
      <c r="AO289" s="32">
        <f>if(M289&gt;65,"X","")</f>
      </c>
      <c r="AP289" s="32">
        <f>if(or($K289="cavity", $K289="wild"), "X", "")</f>
      </c>
      <c r="AQ289" s="32">
        <f>if($W289 &gt; 0, "X", "")</f>
      </c>
      <c r="AR289" s="32">
        <f>if(M289&lt;=30,"X","")</f>
      </c>
      <c r="AS289" s="32">
        <f>if(or($K289="platform", $K289="wild"), "X", "")</f>
      </c>
      <c r="AT289" s="32">
        <f>if(and(not(isblank($O289)), isblank($P289), isblank($N289)), "X", "")</f>
      </c>
      <c r="AU289" s="32">
        <f>if($U289 &gt; 0, "X", "")</f>
      </c>
      <c r="AV289" s="32">
        <f>if($T289 &gt; 0, "X", "")</f>
      </c>
      <c r="AW289" s="32">
        <f>if(and(not(isblank($P289)), isblank($N289), isblank($O289)), "X", "")</f>
      </c>
      <c r="AX289" s="32">
        <f>if(or($K289="bowl", $K289="wild"), "X", "")</f>
      </c>
    </row>
    <row x14ac:dyDescent="0.25" r="290" customHeight="1" ht="18.75">
      <c r="A290" s="24" t="s">
        <v>650</v>
      </c>
      <c r="B290" s="24" t="s">
        <v>651</v>
      </c>
      <c r="C290" s="12" t="s">
        <v>93</v>
      </c>
      <c r="D290" s="12" t="s">
        <v>466</v>
      </c>
      <c r="E290" s="25" t="s">
        <v>137</v>
      </c>
      <c r="F290" s="25" t="s">
        <v>652</v>
      </c>
      <c r="G290" s="12"/>
      <c r="H290" s="12" t="s">
        <v>15</v>
      </c>
      <c r="I290" s="12"/>
      <c r="J290" s="14">
        <v>2</v>
      </c>
      <c r="K290" s="12" t="s">
        <v>162</v>
      </c>
      <c r="L290" s="14">
        <v>2</v>
      </c>
      <c r="M290" s="14">
        <v>56</v>
      </c>
      <c r="N290" s="12"/>
      <c r="O290" s="12" t="s">
        <v>15</v>
      </c>
      <c r="P290" s="12" t="s">
        <v>15</v>
      </c>
      <c r="Q290" s="14">
        <v>1</v>
      </c>
      <c r="R290" s="14"/>
      <c r="S290" s="14"/>
      <c r="T290" s="14"/>
      <c r="U290" s="14"/>
      <c r="V290" s="14"/>
      <c r="W290" s="14">
        <v>1</v>
      </c>
      <c r="X290" s="26"/>
      <c r="Y290" s="12"/>
      <c r="Z290" s="33">
        <f>if(ISBLANK($X290), sum(Q290:W290), 1)</f>
      </c>
      <c r="AA290" s="12"/>
      <c r="AB290" s="12"/>
      <c r="AC290" s="39"/>
      <c r="AD290" s="12"/>
      <c r="AE290" s="32">
        <f>if(J290&lt;4,"X","")</f>
      </c>
      <c r="AF290" s="32">
        <f>if(countblank(N290:P290)&lt;=1,"X","")</f>
      </c>
      <c r="AG290" s="32">
        <f>$H290</f>
      </c>
      <c r="AH290" s="32">
        <f>if($R290 &gt; 0, "X", "")</f>
      </c>
      <c r="AI290" s="32">
        <f>if(and(sum(Q290:W290) = 3, ISBLANK($X290)), "X", "")</f>
      </c>
      <c r="AJ290" s="32">
        <f>if(or($K290="ground", $K290="wild"), "X", "")</f>
      </c>
      <c r="AK290" s="32">
        <f>$G290</f>
      </c>
      <c r="AL290" s="32">
        <f>if($S290 &gt; 0, "X", "")</f>
      </c>
      <c r="AM290" s="32">
        <f>if(and($Q290 &gt; 0, isblank($W290), isblank($R290), isblank($T290), isblank($S290), isblank($U290)), "X", "")</f>
      </c>
      <c r="AN290" s="32">
        <f>if(and(not(isblank($N290)), isblank($O290), isblank($P290)), "X", "")</f>
      </c>
      <c r="AO290" s="32">
        <f>if(M290&gt;65,"X","")</f>
      </c>
      <c r="AP290" s="32">
        <f>if(or($K290="cavity", $K290="wild"), "X", "")</f>
      </c>
      <c r="AQ290" s="32">
        <f>if($W290 &gt; 0, "X", "")</f>
      </c>
      <c r="AR290" s="32">
        <f>if(M290&lt;=30,"X","")</f>
      </c>
      <c r="AS290" s="32">
        <f>if(or($K290="platform", $K290="wild"), "X", "")</f>
      </c>
      <c r="AT290" s="32">
        <f>if(and(not(isblank($O290)), isblank($P290), isblank($N290)), "X", "")</f>
      </c>
      <c r="AU290" s="32">
        <f>if($U290 &gt; 0, "X", "")</f>
      </c>
      <c r="AV290" s="32">
        <f>if($T290 &gt; 0, "X", "")</f>
      </c>
      <c r="AW290" s="32">
        <f>if(and(not(isblank($P290)), isblank($N290), isblank($O290)), "X", "")</f>
      </c>
      <c r="AX290" s="32">
        <f>if(or($K290="bowl", $K290="wild"), "X", "")</f>
      </c>
    </row>
    <row x14ac:dyDescent="0.25" r="291" customHeight="1" ht="18.75">
      <c r="A291" s="24" t="s">
        <v>394</v>
      </c>
      <c r="B291" s="1" t="s">
        <v>395</v>
      </c>
      <c r="C291" s="12" t="s">
        <v>116</v>
      </c>
      <c r="D291" s="12" t="s">
        <v>173</v>
      </c>
      <c r="E291" s="25" t="s">
        <v>250</v>
      </c>
      <c r="F291" s="25" t="s">
        <v>396</v>
      </c>
      <c r="G291" s="12" t="s">
        <v>15</v>
      </c>
      <c r="H291" s="12"/>
      <c r="I291" s="12"/>
      <c r="J291" s="14">
        <v>5</v>
      </c>
      <c r="K291" s="12" t="s">
        <v>166</v>
      </c>
      <c r="L291" s="14">
        <v>2</v>
      </c>
      <c r="M291" s="14">
        <v>106</v>
      </c>
      <c r="N291" s="12"/>
      <c r="O291" s="12"/>
      <c r="P291" s="12" t="s">
        <v>15</v>
      </c>
      <c r="Q291" s="14">
        <v>1</v>
      </c>
      <c r="R291" s="14"/>
      <c r="S291" s="14">
        <v>1</v>
      </c>
      <c r="T291" s="14"/>
      <c r="U291" s="14"/>
      <c r="V291" s="14"/>
      <c r="W291" s="14"/>
      <c r="X291" s="26"/>
      <c r="Y291" s="12"/>
      <c r="Z291" s="33"/>
      <c r="AA291" s="12"/>
      <c r="AB291" s="12"/>
      <c r="AC291" s="39"/>
      <c r="AD291" s="12" t="s">
        <v>15</v>
      </c>
      <c r="AE291" s="32">
        <f>if(J291&lt;4,"X","")</f>
      </c>
      <c r="AF291" s="32">
        <f>if(countblank(N291:P291)&lt;=1,"X","")</f>
      </c>
      <c r="AG291" s="32">
        <f>$H291</f>
      </c>
      <c r="AH291" s="32">
        <f>if($R291 &gt; 0, "X", "")</f>
      </c>
      <c r="AI291" s="32">
        <f>if(and(sum(Q291:W291) = 3, ISBLANK($X291)), "X", "")</f>
      </c>
      <c r="AJ291" s="32">
        <f>if(or($K291="ground", $K291="wild"), "X", "")</f>
      </c>
      <c r="AK291" s="32">
        <f>$G291</f>
      </c>
      <c r="AL291" s="32">
        <f>if($S291 &gt; 0, "X", "")</f>
      </c>
      <c r="AM291" s="32">
        <f>if(and($Q291 &gt; 0, isblank($W291), isblank($R291), isblank($T291), isblank($S291), isblank($U291)), "X", "")</f>
      </c>
      <c r="AN291" s="32">
        <f>if(and(not(isblank($N291)), isblank($O291), isblank($P291)), "X", "")</f>
      </c>
      <c r="AO291" s="32">
        <f>if(M291&gt;65,"X","")</f>
      </c>
      <c r="AP291" s="32">
        <f>if(or($K291="cavity", $K291="wild"), "X", "")</f>
      </c>
      <c r="AQ291" s="32">
        <f>if($W291 &gt; 0, "X", "")</f>
      </c>
      <c r="AR291" s="32">
        <f>if(M291&lt;=30,"X","")</f>
      </c>
      <c r="AS291" s="32">
        <f>if(or($K291="platform", $K291="wild"), "X", "")</f>
      </c>
      <c r="AT291" s="32">
        <f>if(and(not(isblank($O291)), isblank($P291), isblank($N291)), "X", "")</f>
      </c>
      <c r="AU291" s="32">
        <f>if($U291 &gt; 0, "X", "")</f>
      </c>
      <c r="AV291" s="32">
        <f>if($T291 &gt; 0, "X", "")</f>
      </c>
      <c r="AW291" s="32">
        <f>if(and(not(isblank($P291)), isblank($N291), isblank($O291)), "X", "")</f>
      </c>
      <c r="AX291" s="32">
        <f>if(or($K291="bowl", $K291="wild"), "X", "")</f>
      </c>
    </row>
    <row x14ac:dyDescent="0.25" r="292" customHeight="1" ht="18.75">
      <c r="A292" s="24" t="s">
        <v>397</v>
      </c>
      <c r="B292" s="1" t="s">
        <v>398</v>
      </c>
      <c r="C292" s="12" t="s">
        <v>116</v>
      </c>
      <c r="D292" s="12" t="s">
        <v>173</v>
      </c>
      <c r="E292" s="25" t="s">
        <v>198</v>
      </c>
      <c r="F292" s="25" t="s">
        <v>399</v>
      </c>
      <c r="G292" s="12" t="s">
        <v>15</v>
      </c>
      <c r="H292" s="12"/>
      <c r="I292" s="12"/>
      <c r="J292" s="14">
        <v>7</v>
      </c>
      <c r="K292" s="12" t="s">
        <v>188</v>
      </c>
      <c r="L292" s="14">
        <v>2</v>
      </c>
      <c r="M292" s="14">
        <v>115</v>
      </c>
      <c r="N292" s="12" t="s">
        <v>15</v>
      </c>
      <c r="O292" s="12"/>
      <c r="P292" s="12"/>
      <c r="Q292" s="14"/>
      <c r="R292" s="14"/>
      <c r="S292" s="14"/>
      <c r="T292" s="14"/>
      <c r="U292" s="14">
        <v>3</v>
      </c>
      <c r="V292" s="14"/>
      <c r="W292" s="14"/>
      <c r="X292" s="26"/>
      <c r="Y292" s="12"/>
      <c r="Z292" s="33"/>
      <c r="AA292" s="12"/>
      <c r="AB292" s="12"/>
      <c r="AC292" s="39"/>
      <c r="AD292" s="12" t="s">
        <v>15</v>
      </c>
      <c r="AE292" s="32">
        <f>if(J292&lt;4,"X","")</f>
      </c>
      <c r="AF292" s="32">
        <f>if(countblank(N292:P292)&lt;=1,"X","")</f>
      </c>
      <c r="AG292" s="32">
        <f>$H292</f>
      </c>
      <c r="AH292" s="32">
        <f>if($R292 &gt; 0, "X", "")</f>
      </c>
      <c r="AI292" s="32">
        <f>if(and(sum(Q292:W292) = 3, ISBLANK($X292)), "X", "")</f>
      </c>
      <c r="AJ292" s="32">
        <f>if(or($K292="ground", $K292="wild"), "X", "")</f>
      </c>
      <c r="AK292" s="32">
        <f>$G292</f>
      </c>
      <c r="AL292" s="32">
        <f>if($S292 &gt; 0, "X", "")</f>
      </c>
      <c r="AM292" s="32">
        <f>if(and($Q292 &gt; 0, isblank($W292), isblank($R292), isblank($T292), isblank($S292), isblank($U292)), "X", "")</f>
      </c>
      <c r="AN292" s="32">
        <f>if(and(not(isblank($N292)), isblank($O292), isblank($P292)), "X", "")</f>
      </c>
      <c r="AO292" s="32">
        <f>if(M292&gt;65,"X","")</f>
      </c>
      <c r="AP292" s="32">
        <f>if(or($K292="cavity", $K292="wild"), "X", "")</f>
      </c>
      <c r="AQ292" s="32">
        <f>if($W292 &gt; 0, "X", "")</f>
      </c>
      <c r="AR292" s="32">
        <f>if(M292&lt;=30,"X","")</f>
      </c>
      <c r="AS292" s="32">
        <f>if(or($K292="platform", $K292="wild"), "X", "")</f>
      </c>
      <c r="AT292" s="32">
        <f>if(and(not(isblank($O292)), isblank($P292), isblank($N292)), "X", "")</f>
      </c>
      <c r="AU292" s="32">
        <f>if($U292 &gt; 0, "X", "")</f>
      </c>
      <c r="AV292" s="32">
        <f>if($T292 &gt; 0, "X", "")</f>
      </c>
      <c r="AW292" s="32">
        <f>if(and(not(isblank($P292)), isblank($N292), isblank($O292)), "X", "")</f>
      </c>
      <c r="AX292" s="32">
        <f>if(or($K292="bowl", $K292="wild"), "X", "")</f>
      </c>
    </row>
    <row x14ac:dyDescent="0.25" r="293" customHeight="1" ht="18.75">
      <c r="A293" s="24" t="s">
        <v>400</v>
      </c>
      <c r="B293" s="1" t="s">
        <v>401</v>
      </c>
      <c r="C293" s="12" t="s">
        <v>116</v>
      </c>
      <c r="D293" s="12" t="s">
        <v>173</v>
      </c>
      <c r="E293" s="25" t="s">
        <v>182</v>
      </c>
      <c r="F293" s="25" t="s">
        <v>402</v>
      </c>
      <c r="G293" s="12"/>
      <c r="H293" s="12"/>
      <c r="I293" s="12"/>
      <c r="J293" s="14">
        <v>0</v>
      </c>
      <c r="K293" s="12" t="s">
        <v>195</v>
      </c>
      <c r="L293" s="14">
        <v>4</v>
      </c>
      <c r="M293" s="14">
        <v>22</v>
      </c>
      <c r="N293" s="12" t="s">
        <v>15</v>
      </c>
      <c r="O293" s="12"/>
      <c r="P293" s="12" t="s">
        <v>15</v>
      </c>
      <c r="Q293" s="14">
        <v>1</v>
      </c>
      <c r="R293" s="14"/>
      <c r="S293" s="14"/>
      <c r="T293" s="14"/>
      <c r="U293" s="14"/>
      <c r="V293" s="14">
        <v>1</v>
      </c>
      <c r="W293" s="14"/>
      <c r="X293" s="26" t="s">
        <v>15</v>
      </c>
      <c r="Y293" s="12"/>
      <c r="Z293" s="33"/>
      <c r="AA293" s="12"/>
      <c r="AB293" s="12"/>
      <c r="AC293" s="39"/>
      <c r="AD293" s="12" t="s">
        <v>15</v>
      </c>
      <c r="AE293" s="32">
        <f>if(J293&lt;4,"X","")</f>
      </c>
      <c r="AF293" s="32">
        <f>if(countblank(N293:P293)&lt;=1,"X","")</f>
      </c>
      <c r="AG293" s="32">
        <f>$H293</f>
      </c>
      <c r="AH293" s="32">
        <f>if($R293 &gt; 0, "X", "")</f>
      </c>
      <c r="AI293" s="32">
        <f>if(and(sum(Q293:W293) = 3, ISBLANK($X293)), "X", "")</f>
      </c>
      <c r="AJ293" s="32">
        <f>if(or($K293="ground", $K293="wild"), "X", "")</f>
      </c>
      <c r="AK293" s="32">
        <f>$G293</f>
      </c>
      <c r="AL293" s="32">
        <f>if($S293 &gt; 0, "X", "")</f>
      </c>
      <c r="AM293" s="32">
        <f>if(and($Q293 &gt; 0, isblank($W293), isblank($R293), isblank($T293), isblank($S293), isblank($U293)), "X", "")</f>
      </c>
      <c r="AN293" s="32">
        <f>if(and(not(isblank($N293)), isblank($O293), isblank($P293)), "X", "")</f>
      </c>
      <c r="AO293" s="32">
        <f>if(M293&gt;65,"X","")</f>
      </c>
      <c r="AP293" s="32">
        <f>if(or($K293="cavity", $K293="wild"), "X", "")</f>
      </c>
      <c r="AQ293" s="32">
        <f>if($W293 &gt; 0, "X", "")</f>
      </c>
      <c r="AR293" s="32">
        <f>if(M293&lt;=30,"X","")</f>
      </c>
      <c r="AS293" s="32">
        <f>if(or($K293="platform", $K293="wild"), "X", "")</f>
      </c>
      <c r="AT293" s="32">
        <f>if(and(not(isblank($O293)), isblank($P293), isblank($N293)), "X", "")</f>
      </c>
      <c r="AU293" s="32">
        <f>if($U293 &gt; 0, "X", "")</f>
      </c>
      <c r="AV293" s="32">
        <f>if($T293 &gt; 0, "X", "")</f>
      </c>
      <c r="AW293" s="32">
        <f>if(and(not(isblank($P293)), isblank($N293), isblank($O293)), "X", "")</f>
      </c>
      <c r="AX293" s="32">
        <f>if(or($K293="bowl", $K293="wild"), "X", "")</f>
      </c>
    </row>
    <row x14ac:dyDescent="0.25" r="294" customHeight="1" ht="18.75">
      <c r="A294" s="24" t="s">
        <v>403</v>
      </c>
      <c r="B294" s="1" t="s">
        <v>404</v>
      </c>
      <c r="C294" s="12" t="s">
        <v>116</v>
      </c>
      <c r="D294" s="12" t="s">
        <v>186</v>
      </c>
      <c r="E294" s="25" t="s">
        <v>174</v>
      </c>
      <c r="F294" s="25" t="s">
        <v>405</v>
      </c>
      <c r="G294" s="12" t="s">
        <v>15</v>
      </c>
      <c r="H294" s="12"/>
      <c r="I294" s="12"/>
      <c r="J294" s="14">
        <v>0</v>
      </c>
      <c r="K294" s="12" t="s">
        <v>188</v>
      </c>
      <c r="L294" s="14">
        <v>4</v>
      </c>
      <c r="M294" s="14">
        <v>30</v>
      </c>
      <c r="N294" s="12" t="s">
        <v>15</v>
      </c>
      <c r="O294" s="12" t="s">
        <v>15</v>
      </c>
      <c r="P294" s="12" t="s">
        <v>15</v>
      </c>
      <c r="Q294" s="14">
        <v>1</v>
      </c>
      <c r="R294" s="14"/>
      <c r="S294" s="14">
        <v>1</v>
      </c>
      <c r="T294" s="14"/>
      <c r="U294" s="14">
        <v>1</v>
      </c>
      <c r="V294" s="14"/>
      <c r="W294" s="14"/>
      <c r="X294" s="26" t="s">
        <v>15</v>
      </c>
      <c r="Y294" s="12"/>
      <c r="Z294" s="33"/>
      <c r="AA294" s="12"/>
      <c r="AB294" s="12"/>
      <c r="AC294" s="39"/>
      <c r="AD294" s="12"/>
      <c r="AE294" s="32">
        <f>if(J294&lt;4,"X","")</f>
      </c>
      <c r="AF294" s="32">
        <f>if(countblank(N294:P294)&lt;=1,"X","")</f>
      </c>
      <c r="AG294" s="32">
        <f>$H294</f>
      </c>
      <c r="AH294" s="32">
        <f>if($R294 &gt; 0, "X", "")</f>
      </c>
      <c r="AI294" s="32">
        <f>if(and(sum(Q294:W294) = 3, ISBLANK($X294)), "X", "")</f>
      </c>
      <c r="AJ294" s="32">
        <f>if(or($K294="ground", $K294="wild"), "X", "")</f>
      </c>
      <c r="AK294" s="32">
        <f>$G294</f>
      </c>
      <c r="AL294" s="32">
        <f>if($S294 &gt; 0, "X", "")</f>
      </c>
      <c r="AM294" s="32">
        <f>if(and($Q294 &gt; 0, isblank($W294), isblank($R294), isblank($T294), isblank($S294), isblank($U294)), "X", "")</f>
      </c>
      <c r="AN294" s="32">
        <f>if(and(not(isblank($N294)), isblank($O294), isblank($P294)), "X", "")</f>
      </c>
      <c r="AO294" s="32">
        <f>if(M294&gt;65,"X","")</f>
      </c>
      <c r="AP294" s="32">
        <f>if(or($K294="cavity", $K294="wild"), "X", "")</f>
      </c>
      <c r="AQ294" s="32">
        <f>if($W294 &gt; 0, "X", "")</f>
      </c>
      <c r="AR294" s="32">
        <f>if(M294&lt;=30,"X","")</f>
      </c>
      <c r="AS294" s="32">
        <f>if(or($K294="platform", $K294="wild"), "X", "")</f>
      </c>
      <c r="AT294" s="32">
        <f>if(and(not(isblank($O294)), isblank($P294), isblank($N294)), "X", "")</f>
      </c>
      <c r="AU294" s="32">
        <f>if($U294 &gt; 0, "X", "")</f>
      </c>
      <c r="AV294" s="32">
        <f>if($T294 &gt; 0, "X", "")</f>
      </c>
      <c r="AW294" s="32">
        <f>if(and(not(isblank($P294)), isblank($N294), isblank($O294)), "X", "")</f>
      </c>
      <c r="AX294" s="32">
        <f>if(or($K294="bowl", $K294="wild"), "X", "")</f>
      </c>
    </row>
    <row x14ac:dyDescent="0.25" r="295" customHeight="1" ht="18.75">
      <c r="A295" s="25" t="s">
        <v>1044</v>
      </c>
      <c r="B295" s="25" t="s">
        <v>1045</v>
      </c>
      <c r="C295" s="12" t="s">
        <v>685</v>
      </c>
      <c r="D295" s="12" t="s">
        <v>173</v>
      </c>
      <c r="E295" s="25" t="s">
        <v>137</v>
      </c>
      <c r="F295" s="25" t="s">
        <v>772</v>
      </c>
      <c r="G295" s="12"/>
      <c r="H295" s="12" t="s">
        <v>15</v>
      </c>
      <c r="I295" s="12"/>
      <c r="J295" s="14">
        <v>5</v>
      </c>
      <c r="K295" s="12" t="s">
        <v>162</v>
      </c>
      <c r="L295" s="14">
        <v>1</v>
      </c>
      <c r="M295" s="14">
        <v>196</v>
      </c>
      <c r="N295" s="12"/>
      <c r="O295" s="12" t="s">
        <v>15</v>
      </c>
      <c r="P295" s="12" t="s">
        <v>15</v>
      </c>
      <c r="Q295" s="14"/>
      <c r="R295" s="14">
        <v>2</v>
      </c>
      <c r="S295" s="14"/>
      <c r="T295" s="14"/>
      <c r="U295" s="14"/>
      <c r="V295" s="14"/>
      <c r="W295" s="14">
        <v>1</v>
      </c>
      <c r="X295" s="26"/>
      <c r="Y295" s="12"/>
      <c r="Z295" s="33">
        <f>if(ISBLANK($X295), sum(Q295:W295), 1)</f>
      </c>
      <c r="AA295" s="12"/>
      <c r="AB295" s="12" t="s">
        <v>15</v>
      </c>
      <c r="AC295" s="39"/>
      <c r="AD295" s="12"/>
      <c r="AE295" s="32">
        <f>if(J295&lt;4,"X","")</f>
      </c>
      <c r="AF295" s="32">
        <f>if(countblank(N295:P295)&lt;=1,"X","")</f>
      </c>
      <c r="AG295" s="32">
        <f>$H295</f>
      </c>
      <c r="AH295" s="32">
        <f>if($R295 &gt; 0, "X", "")</f>
      </c>
      <c r="AI295" s="32">
        <f>if(and(sum(Q295:W295) = 3, ISBLANK($X295)), "X", "")</f>
      </c>
      <c r="AJ295" s="32">
        <f>if(or($K295="ground", $K295="wild"), "X", "")</f>
      </c>
      <c r="AK295" s="32">
        <f>$G295</f>
      </c>
      <c r="AL295" s="32">
        <f>if($S295 &gt; 0, "X", "")</f>
      </c>
      <c r="AM295" s="32">
        <f>if(and($Q295 &gt; 0, isblank($W295), isblank($R295), isblank($T295), isblank($S295), isblank($U295)), "X", "")</f>
      </c>
      <c r="AN295" s="32">
        <f>if(and(not(isblank($N295)), isblank($O295), isblank($P295)), "X", "")</f>
      </c>
      <c r="AO295" s="32">
        <f>if(M295&gt;65,"X","")</f>
      </c>
      <c r="AP295" s="32">
        <f>if(or($K295="cavity", $K295="wild"), "X", "")</f>
      </c>
      <c r="AQ295" s="32">
        <f>if($W295 &gt; 0, "X", "")</f>
      </c>
      <c r="AR295" s="32">
        <f>if(M295&lt;=30,"X","")</f>
      </c>
      <c r="AS295" s="32">
        <f>if(or($K295="platform", $K295="wild"), "X", "")</f>
      </c>
      <c r="AT295" s="32">
        <f>if(and(not(isblank($O295)), isblank($P295), isblank($N295)), "X", "")</f>
      </c>
      <c r="AU295" s="32">
        <f>if($U295 &gt; 0, "X", "")</f>
      </c>
      <c r="AV295" s="32">
        <f>if($T295 &gt; 0, "X", "")</f>
      </c>
      <c r="AW295" s="32">
        <f>if(and(not(isblank($P295)), isblank($N295), isblank($O295)), "X", "")</f>
      </c>
      <c r="AX295" s="32">
        <f>if(or($K295="bowl", $K295="wild"), "X", "")</f>
      </c>
    </row>
    <row x14ac:dyDescent="0.25" r="296" customHeight="1" ht="18.75">
      <c r="A296" s="25" t="s">
        <v>1046</v>
      </c>
      <c r="B296" s="25" t="s">
        <v>1047</v>
      </c>
      <c r="C296" s="12" t="s">
        <v>685</v>
      </c>
      <c r="D296" s="12" t="s">
        <v>160</v>
      </c>
      <c r="E296" s="25" t="s">
        <v>198</v>
      </c>
      <c r="F296" s="25" t="s">
        <v>881</v>
      </c>
      <c r="G296" s="12"/>
      <c r="H296" s="12"/>
      <c r="I296" s="12"/>
      <c r="J296" s="14">
        <v>2</v>
      </c>
      <c r="K296" s="12" t="s">
        <v>162</v>
      </c>
      <c r="L296" s="14">
        <v>3</v>
      </c>
      <c r="M296" s="14">
        <v>18</v>
      </c>
      <c r="N296" s="12"/>
      <c r="O296" s="12" t="s">
        <v>15</v>
      </c>
      <c r="P296" s="12"/>
      <c r="Q296" s="14">
        <v>1</v>
      </c>
      <c r="R296" s="14">
        <v>1</v>
      </c>
      <c r="S296" s="14"/>
      <c r="T296" s="14"/>
      <c r="U296" s="14"/>
      <c r="V296" s="14"/>
      <c r="W296" s="14"/>
      <c r="X296" s="26" t="s">
        <v>15</v>
      </c>
      <c r="Y296" s="12"/>
      <c r="Z296" s="33">
        <f>if(ISBLANK($X296), sum(Q296:W296), 1)</f>
      </c>
      <c r="AA296" s="12"/>
      <c r="AB296" s="12" t="s">
        <v>15</v>
      </c>
      <c r="AC296" s="39"/>
      <c r="AD296" s="12"/>
      <c r="AE296" s="32">
        <f>if(J296&lt;4,"X","")</f>
      </c>
      <c r="AF296" s="32">
        <f>if(countblank(N296:P296)&lt;=1,"X","")</f>
      </c>
      <c r="AG296" s="32">
        <f>$H296</f>
      </c>
      <c r="AH296" s="32">
        <f>if($R296 &gt; 0, "X", "")</f>
      </c>
      <c r="AI296" s="32">
        <f>if(and(sum(Q296:W296) = 3, ISBLANK($X296)), "X", "")</f>
      </c>
      <c r="AJ296" s="32">
        <f>if(or($K296="ground", $K296="wild"), "X", "")</f>
      </c>
      <c r="AK296" s="32">
        <f>$G296</f>
      </c>
      <c r="AL296" s="32">
        <f>if($S296 &gt; 0, "X", "")</f>
      </c>
      <c r="AM296" s="32">
        <f>if(and($Q296 &gt; 0, isblank($W296), isblank($R296), isblank($T296), isblank($S296), isblank($U296)), "X", "")</f>
      </c>
      <c r="AN296" s="32">
        <f>if(and(not(isblank($N296)), isblank($O296), isblank($P296)), "X", "")</f>
      </c>
      <c r="AO296" s="32">
        <f>if(M296&gt;65,"X","")</f>
      </c>
      <c r="AP296" s="32">
        <f>if(or($K296="cavity", $K296="wild"), "X", "")</f>
      </c>
      <c r="AQ296" s="32">
        <f>if($W296 &gt; 0, "X", "")</f>
      </c>
      <c r="AR296" s="32">
        <f>if(M296&lt;=30,"X","")</f>
      </c>
      <c r="AS296" s="32">
        <f>if(or($K296="platform", $K296="wild"), "X", "")</f>
      </c>
      <c r="AT296" s="32">
        <f>if(and(not(isblank($O296)), isblank($P296), isblank($N296)), "X", "")</f>
      </c>
      <c r="AU296" s="32">
        <f>if($U296 &gt; 0, "X", "")</f>
      </c>
      <c r="AV296" s="32">
        <f>if($T296 &gt; 0, "X", "")</f>
      </c>
      <c r="AW296" s="32">
        <f>if(and(not(isblank($P296)), isblank($N296), isblank($O296)), "X", "")</f>
      </c>
      <c r="AX296" s="32">
        <f>if(or($K296="bowl", $K296="wild"), "X", "")</f>
      </c>
    </row>
    <row x14ac:dyDescent="0.25" r="297" customHeight="1" ht="18.75">
      <c r="A297" s="24" t="s">
        <v>653</v>
      </c>
      <c r="B297" s="24" t="s">
        <v>654</v>
      </c>
      <c r="C297" s="12" t="s">
        <v>93</v>
      </c>
      <c r="D297" s="12" t="s">
        <v>173</v>
      </c>
      <c r="E297" s="25" t="s">
        <v>178</v>
      </c>
      <c r="F297" s="25" t="s">
        <v>655</v>
      </c>
      <c r="G297" s="12"/>
      <c r="H297" s="12"/>
      <c r="I297" s="12"/>
      <c r="J297" s="14">
        <v>1</v>
      </c>
      <c r="K297" s="12" t="s">
        <v>195</v>
      </c>
      <c r="L297" s="14">
        <v>4</v>
      </c>
      <c r="M297" s="14">
        <v>20</v>
      </c>
      <c r="N297" s="12"/>
      <c r="O297" s="12"/>
      <c r="P297" s="12" t="s">
        <v>15</v>
      </c>
      <c r="Q297" s="14">
        <v>1</v>
      </c>
      <c r="R297" s="14"/>
      <c r="S297" s="14"/>
      <c r="T297" s="14"/>
      <c r="U297" s="14"/>
      <c r="V297" s="14"/>
      <c r="W297" s="14"/>
      <c r="X297" s="26"/>
      <c r="Y297" s="12"/>
      <c r="Z297" s="33">
        <f>if(ISBLANK($X297), sum(Q297:W297), 1)</f>
      </c>
      <c r="AA297" s="12"/>
      <c r="AB297" s="12"/>
      <c r="AC297" s="39" t="s">
        <v>15</v>
      </c>
      <c r="AD297" s="12"/>
      <c r="AE297" s="32">
        <f>if(J297&lt;4,"X","")</f>
      </c>
      <c r="AF297" s="32">
        <f>if(countblank(N297:P297)&lt;=1,"X","")</f>
      </c>
      <c r="AG297" s="32">
        <f>$H297</f>
      </c>
      <c r="AH297" s="32">
        <f>if($R297 &gt; 0, "X", "")</f>
      </c>
      <c r="AI297" s="32">
        <f>if(and(sum(Q297:W297) = 3, ISBLANK($X297)), "X", "")</f>
      </c>
      <c r="AJ297" s="32">
        <f>if(or($K297="ground", $K297="wild"), "X", "")</f>
      </c>
      <c r="AK297" s="32">
        <f>$G297</f>
      </c>
      <c r="AL297" s="32">
        <f>if($S297 &gt; 0, "X", "")</f>
      </c>
      <c r="AM297" s="32">
        <f>if(and($Q297 &gt; 0, isblank($W297), isblank($R297), isblank($T297), isblank($S297), isblank($U297)), "X", "")</f>
      </c>
      <c r="AN297" s="32">
        <f>if(and(not(isblank($N297)), isblank($O297), isblank($P297)), "X", "")</f>
      </c>
      <c r="AO297" s="32">
        <f>if(M297&gt;65,"X","")</f>
      </c>
      <c r="AP297" s="32">
        <f>if(or($K297="cavity", $K297="wild"), "X", "")</f>
      </c>
      <c r="AQ297" s="32">
        <f>if($W297 &gt; 0, "X", "")</f>
      </c>
      <c r="AR297" s="32">
        <f>if(M297&lt;=30,"X","")</f>
      </c>
      <c r="AS297" s="32">
        <f>if(or($K297="platform", $K297="wild"), "X", "")</f>
      </c>
      <c r="AT297" s="32">
        <f>if(and(not(isblank($O297)), isblank($P297), isblank($N297)), "X", "")</f>
      </c>
      <c r="AU297" s="32">
        <f>if($U297 &gt; 0, "X", "")</f>
      </c>
      <c r="AV297" s="32">
        <f>if($T297 &gt; 0, "X", "")</f>
      </c>
      <c r="AW297" s="32">
        <f>if(and(not(isblank($P297)), isblank($N297), isblank($O297)), "X", "")</f>
      </c>
      <c r="AX297" s="32">
        <f>if(or($K297="bowl", $K297="wild"), "X", "")</f>
      </c>
    </row>
    <row x14ac:dyDescent="0.25" r="298" customHeight="1" ht="18.75">
      <c r="A298" s="25" t="s">
        <v>1048</v>
      </c>
      <c r="B298" s="25" t="s">
        <v>1049</v>
      </c>
      <c r="C298" s="12" t="s">
        <v>685</v>
      </c>
      <c r="D298" s="12" t="s">
        <v>160</v>
      </c>
      <c r="E298" s="25" t="s">
        <v>174</v>
      </c>
      <c r="F298" s="25" t="s">
        <v>1050</v>
      </c>
      <c r="G298" s="12"/>
      <c r="H298" s="12"/>
      <c r="I298" s="12"/>
      <c r="J298" s="14">
        <v>5</v>
      </c>
      <c r="K298" s="12" t="s">
        <v>195</v>
      </c>
      <c r="L298" s="14">
        <v>3</v>
      </c>
      <c r="M298" s="14">
        <v>33</v>
      </c>
      <c r="N298" s="12"/>
      <c r="O298" s="12" t="s">
        <v>15</v>
      </c>
      <c r="P298" s="12"/>
      <c r="Q298" s="14">
        <v>3</v>
      </c>
      <c r="R298" s="14"/>
      <c r="S298" s="14"/>
      <c r="T298" s="14"/>
      <c r="U298" s="14"/>
      <c r="V298" s="14"/>
      <c r="W298" s="14"/>
      <c r="X298" s="26"/>
      <c r="Y298" s="12"/>
      <c r="Z298" s="33">
        <f>if(ISBLANK($X298), sum(Q298:W298), 1)</f>
      </c>
      <c r="AA298" s="12"/>
      <c r="AB298" s="12"/>
      <c r="AC298" s="39" t="s">
        <v>15</v>
      </c>
      <c r="AD298" s="12"/>
      <c r="AE298" s="32">
        <f>if(J298&lt;4,"X","")</f>
      </c>
      <c r="AF298" s="32">
        <f>if(countblank(N298:P298)&lt;=1,"X","")</f>
      </c>
      <c r="AG298" s="32">
        <f>$H298</f>
      </c>
      <c r="AH298" s="32">
        <f>if($R298 &gt; 0, "X", "")</f>
      </c>
      <c r="AI298" s="32">
        <f>if(and(sum(Q298:W298) = 3, ISBLANK($X298)), "X", "")</f>
      </c>
      <c r="AJ298" s="32">
        <f>if(or($K298="ground", $K298="wild"), "X", "")</f>
      </c>
      <c r="AK298" s="32">
        <f>$G298</f>
      </c>
      <c r="AL298" s="32">
        <f>if($S298 &gt; 0, "X", "")</f>
      </c>
      <c r="AM298" s="32">
        <f>if(and($Q298 &gt; 0, isblank($W298), isblank($R298), isblank($T298), isblank($S298), isblank($U298)), "X", "")</f>
      </c>
      <c r="AN298" s="32">
        <f>if(and(not(isblank($N298)), isblank($O298), isblank($P298)), "X", "")</f>
      </c>
      <c r="AO298" s="32">
        <f>if(M298&gt;65,"X","")</f>
      </c>
      <c r="AP298" s="32">
        <f>if(or($K298="cavity", $K298="wild"), "X", "")</f>
      </c>
      <c r="AQ298" s="32">
        <f>if($W298 &gt; 0, "X", "")</f>
      </c>
      <c r="AR298" s="32">
        <f>if(M298&lt;=30,"X","")</f>
      </c>
      <c r="AS298" s="32">
        <f>if(or($K298="platform", $K298="wild"), "X", "")</f>
      </c>
      <c r="AT298" s="32">
        <f>if(and(not(isblank($O298)), isblank($P298), isblank($N298)), "X", "")</f>
      </c>
      <c r="AU298" s="32">
        <f>if($U298 &gt; 0, "X", "")</f>
      </c>
      <c r="AV298" s="32">
        <f>if($T298 &gt; 0, "X", "")</f>
      </c>
      <c r="AW298" s="32">
        <f>if(and(not(isblank($P298)), isblank($N298), isblank($O298)), "X", "")</f>
      </c>
      <c r="AX298" s="32">
        <f>if(or($K298="bowl", $K298="wild"), "X", "")</f>
      </c>
    </row>
    <row x14ac:dyDescent="0.25" r="299" customHeight="1" ht="18.75">
      <c r="A299" s="24" t="s">
        <v>1051</v>
      </c>
      <c r="B299" s="25" t="s">
        <v>1052</v>
      </c>
      <c r="C299" s="12" t="s">
        <v>713</v>
      </c>
      <c r="D299" s="12" t="s">
        <v>173</v>
      </c>
      <c r="E299" s="25"/>
      <c r="F299" s="25" t="s">
        <v>820</v>
      </c>
      <c r="G299" s="12"/>
      <c r="H299" s="12"/>
      <c r="I299" s="12"/>
      <c r="J299" s="14">
        <v>0</v>
      </c>
      <c r="K299" s="12" t="s">
        <v>162</v>
      </c>
      <c r="L299" s="14">
        <v>6</v>
      </c>
      <c r="M299" s="14">
        <v>36</v>
      </c>
      <c r="N299" s="12"/>
      <c r="O299" s="12" t="s">
        <v>15</v>
      </c>
      <c r="P299" s="12"/>
      <c r="Q299" s="14"/>
      <c r="R299" s="14">
        <v>1</v>
      </c>
      <c r="S299" s="14"/>
      <c r="T299" s="14"/>
      <c r="U299" s="14"/>
      <c r="V299" s="14"/>
      <c r="W299" s="14"/>
      <c r="X299" s="26"/>
      <c r="Y299" s="12"/>
      <c r="Z299" s="33">
        <f>if(ISBLANK($X299), sum(Q299:W299), 1)</f>
      </c>
      <c r="AA299" s="12"/>
      <c r="AB299" s="12"/>
      <c r="AC299" s="39"/>
      <c r="AD299" s="12"/>
      <c r="AE299" s="32">
        <f>if(J299&lt;4,"X","")</f>
      </c>
      <c r="AF299" s="32">
        <f>if(countblank(N299:P299)&lt;=1,"X","")</f>
      </c>
      <c r="AG299" s="32">
        <f>$H299</f>
      </c>
      <c r="AH299" s="32">
        <f>if($R299 &gt; 0, "X", "")</f>
      </c>
      <c r="AI299" s="32">
        <f>if(and(sum(Q299:W299) = 3, ISBLANK($X299)), "X", "")</f>
      </c>
      <c r="AJ299" s="32">
        <f>if(or($K299="ground", $K299="wild"), "X", "")</f>
      </c>
      <c r="AK299" s="32">
        <f>$G299</f>
      </c>
      <c r="AL299" s="32">
        <f>if($S299 &gt; 0, "X", "")</f>
      </c>
      <c r="AM299" s="32">
        <f>if(and($Q299 &gt; 0, isblank($W299), isblank($R299), isblank($T299), isblank($S299), isblank($U299)), "X", "")</f>
      </c>
      <c r="AN299" s="32">
        <f>if(and(not(isblank($N299)), isblank($O299), isblank($P299)), "X", "")</f>
      </c>
      <c r="AO299" s="32">
        <f>if(M299&gt;65,"X","")</f>
      </c>
      <c r="AP299" s="32">
        <f>if(or($K299="cavity", $K299="wild"), "X", "")</f>
      </c>
      <c r="AQ299" s="32">
        <f>if($W299 &gt; 0, "X", "")</f>
      </c>
      <c r="AR299" s="32">
        <f>if(M299&lt;=30,"X","")</f>
      </c>
      <c r="AS299" s="32">
        <f>if(or($K299="platform", $K299="wild"), "X", "")</f>
      </c>
      <c r="AT299" s="32">
        <f>if(and(not(isblank($O299)), isblank($P299), isblank($N299)), "X", "")</f>
      </c>
      <c r="AU299" s="32">
        <f>if($U299 &gt; 0, "X", "")</f>
      </c>
      <c r="AV299" s="32">
        <f>if($T299 &gt; 0, "X", "")</f>
      </c>
      <c r="AW299" s="32">
        <f>if(and(not(isblank($P299)), isblank($N299), isblank($O299)), "X", "")</f>
      </c>
      <c r="AX299" s="32">
        <f>if(or($K299="bowl", $K299="wild"), "X", "")</f>
      </c>
    </row>
    <row x14ac:dyDescent="0.25" r="300" customHeight="1" ht="18.75">
      <c r="A300" s="25" t="s">
        <v>1053</v>
      </c>
      <c r="B300" s="25" t="s">
        <v>1054</v>
      </c>
      <c r="C300" s="12" t="s">
        <v>685</v>
      </c>
      <c r="D300" s="12" t="s">
        <v>173</v>
      </c>
      <c r="E300" s="25" t="s">
        <v>699</v>
      </c>
      <c r="F300" s="25" t="s">
        <v>887</v>
      </c>
      <c r="G300" s="12"/>
      <c r="H300" s="12"/>
      <c r="I300" s="12"/>
      <c r="J300" s="14">
        <v>8</v>
      </c>
      <c r="K300" s="12" t="s">
        <v>195</v>
      </c>
      <c r="L300" s="14">
        <v>2</v>
      </c>
      <c r="M300" s="14">
        <v>38</v>
      </c>
      <c r="N300" s="12"/>
      <c r="O300" s="12" t="s">
        <v>15</v>
      </c>
      <c r="P300" s="12"/>
      <c r="Q300" s="14">
        <v>2</v>
      </c>
      <c r="R300" s="14"/>
      <c r="S300" s="14"/>
      <c r="T300" s="14">
        <v>1</v>
      </c>
      <c r="U300" s="14"/>
      <c r="V300" s="14"/>
      <c r="W300" s="14"/>
      <c r="X300" s="26"/>
      <c r="Y300" s="12"/>
      <c r="Z300" s="33">
        <f>if(ISBLANK($X300), sum(Q300:W300), 1)</f>
      </c>
      <c r="AA300" s="12" t="s">
        <v>15</v>
      </c>
      <c r="AB300" s="12"/>
      <c r="AC300" s="39"/>
      <c r="AD300" s="12"/>
      <c r="AE300" s="32">
        <f>if(J300&lt;4,"X","")</f>
      </c>
      <c r="AF300" s="32">
        <f>if(countblank(N300:P300)&lt;=1,"X","")</f>
      </c>
      <c r="AG300" s="32">
        <f>$H300</f>
      </c>
      <c r="AH300" s="32">
        <f>if($R300 &gt; 0, "X", "")</f>
      </c>
      <c r="AI300" s="32">
        <f>if(and(sum(Q300:W300) = 3, ISBLANK($X300)), "X", "")</f>
      </c>
      <c r="AJ300" s="32">
        <f>if(or($K300="ground", $K300="wild"), "X", "")</f>
      </c>
      <c r="AK300" s="32">
        <f>$G300</f>
      </c>
      <c r="AL300" s="32">
        <f>if($S300 &gt; 0, "X", "")</f>
      </c>
      <c r="AM300" s="32">
        <f>if(and($Q300 &gt; 0, isblank($W300), isblank($R300), isblank($T300), isblank($S300), isblank($U300)), "X", "")</f>
      </c>
      <c r="AN300" s="32">
        <f>if(and(not(isblank($N300)), isblank($O300), isblank($P300)), "X", "")</f>
      </c>
      <c r="AO300" s="32">
        <f>if(M300&gt;65,"X","")</f>
      </c>
      <c r="AP300" s="32">
        <f>if(or($K300="cavity", $K300="wild"), "X", "")</f>
      </c>
      <c r="AQ300" s="32">
        <f>if($W300 &gt; 0, "X", "")</f>
      </c>
      <c r="AR300" s="32">
        <f>if(M300&lt;=30,"X","")</f>
      </c>
      <c r="AS300" s="32">
        <f>if(or($K300="platform", $K300="wild"), "X", "")</f>
      </c>
      <c r="AT300" s="32">
        <f>if(and(not(isblank($O300)), isblank($P300), isblank($N300)), "X", "")</f>
      </c>
      <c r="AU300" s="32">
        <f>if($U300 &gt; 0, "X", "")</f>
      </c>
      <c r="AV300" s="32">
        <f>if($T300 &gt; 0, "X", "")</f>
      </c>
      <c r="AW300" s="32">
        <f>if(and(not(isblank($P300)), isblank($N300), isblank($O300)), "X", "")</f>
      </c>
      <c r="AX300" s="32">
        <f>if(or($K300="bowl", $K300="wild"), "X", "")</f>
      </c>
    </row>
    <row x14ac:dyDescent="0.25" r="301" customHeight="1" ht="18.75">
      <c r="A301" s="24" t="s">
        <v>656</v>
      </c>
      <c r="B301" s="24" t="s">
        <v>657</v>
      </c>
      <c r="C301" s="12" t="s">
        <v>93</v>
      </c>
      <c r="D301" s="12" t="s">
        <v>173</v>
      </c>
      <c r="E301" s="25" t="s">
        <v>198</v>
      </c>
      <c r="F301" s="25" t="s">
        <v>658</v>
      </c>
      <c r="G301" s="12"/>
      <c r="H301" s="12"/>
      <c r="I301" s="12"/>
      <c r="J301" s="14">
        <v>2</v>
      </c>
      <c r="K301" s="12" t="s">
        <v>188</v>
      </c>
      <c r="L301" s="14">
        <v>5</v>
      </c>
      <c r="M301" s="14">
        <v>20</v>
      </c>
      <c r="N301" s="12" t="s">
        <v>15</v>
      </c>
      <c r="O301" s="12"/>
      <c r="P301" s="12"/>
      <c r="Q301" s="14">
        <v>1</v>
      </c>
      <c r="R301" s="14">
        <v>1</v>
      </c>
      <c r="S301" s="14"/>
      <c r="T301" s="14"/>
      <c r="U301" s="14"/>
      <c r="V301" s="14"/>
      <c r="W301" s="14"/>
      <c r="X301" s="26"/>
      <c r="Y301" s="12"/>
      <c r="Z301" s="33">
        <f>if(ISBLANK($X301), sum(Q301:W301), 1)</f>
      </c>
      <c r="AA301" s="12" t="s">
        <v>15</v>
      </c>
      <c r="AB301" s="12"/>
      <c r="AC301" s="39"/>
      <c r="AD301" s="12"/>
      <c r="AE301" s="32">
        <f>if(J301&lt;4,"X","")</f>
      </c>
      <c r="AF301" s="32">
        <f>if(countblank(N301:P301)&lt;=1,"X","")</f>
      </c>
      <c r="AG301" s="32">
        <f>$H301</f>
      </c>
      <c r="AH301" s="32">
        <f>if($R301 &gt; 0, "X", "")</f>
      </c>
      <c r="AI301" s="32">
        <f>if(and(sum(Q301:W301) = 3, ISBLANK($X301)), "X", "")</f>
      </c>
      <c r="AJ301" s="32">
        <f>if(or($K301="ground", $K301="wild"), "X", "")</f>
      </c>
      <c r="AK301" s="32">
        <f>$G301</f>
      </c>
      <c r="AL301" s="32">
        <f>if($S301 &gt; 0, "X", "")</f>
      </c>
      <c r="AM301" s="32">
        <f>if(and($Q301 &gt; 0, isblank($W301), isblank($R301), isblank($T301), isblank($S301), isblank($U301)), "X", "")</f>
      </c>
      <c r="AN301" s="32">
        <f>if(and(not(isblank($N301)), isblank($O301), isblank($P301)), "X", "")</f>
      </c>
      <c r="AO301" s="32">
        <f>if(M301&gt;65,"X","")</f>
      </c>
      <c r="AP301" s="32">
        <f>if(or($K301="cavity", $K301="wild"), "X", "")</f>
      </c>
      <c r="AQ301" s="32">
        <f>if($W301 &gt; 0, "X", "")</f>
      </c>
      <c r="AR301" s="32">
        <f>if(M301&lt;=30,"X","")</f>
      </c>
      <c r="AS301" s="32">
        <f>if(or($K301="platform", $K301="wild"), "X", "")</f>
      </c>
      <c r="AT301" s="32">
        <f>if(and(not(isblank($O301)), isblank($P301), isblank($N301)), "X", "")</f>
      </c>
      <c r="AU301" s="32">
        <f>if($U301 &gt; 0, "X", "")</f>
      </c>
      <c r="AV301" s="32">
        <f>if($T301 &gt; 0, "X", "")</f>
      </c>
      <c r="AW301" s="32">
        <f>if(and(not(isblank($P301)), isblank($N301), isblank($O301)), "X", "")</f>
      </c>
      <c r="AX301" s="32">
        <f>if(or($K301="bowl", $K301="wild"), "X", "")</f>
      </c>
    </row>
    <row x14ac:dyDescent="0.25" r="302" customHeight="1" ht="18.75">
      <c r="A302" s="24" t="s">
        <v>406</v>
      </c>
      <c r="B302" s="1" t="s">
        <v>407</v>
      </c>
      <c r="C302" s="12" t="s">
        <v>116</v>
      </c>
      <c r="D302" s="12" t="s">
        <v>173</v>
      </c>
      <c r="E302" s="25" t="s">
        <v>182</v>
      </c>
      <c r="F302" s="25" t="s">
        <v>408</v>
      </c>
      <c r="G302" s="12"/>
      <c r="H302" s="12"/>
      <c r="I302" s="12"/>
      <c r="J302" s="14">
        <v>4</v>
      </c>
      <c r="K302" s="12" t="s">
        <v>195</v>
      </c>
      <c r="L302" s="14">
        <v>4</v>
      </c>
      <c r="M302" s="14">
        <v>17</v>
      </c>
      <c r="N302" s="12" t="s">
        <v>15</v>
      </c>
      <c r="O302" s="12" t="s">
        <v>15</v>
      </c>
      <c r="P302" s="12" t="s">
        <v>15</v>
      </c>
      <c r="Q302" s="14">
        <v>1</v>
      </c>
      <c r="R302" s="14"/>
      <c r="S302" s="14"/>
      <c r="T302" s="14"/>
      <c r="U302" s="14"/>
      <c r="V302" s="14">
        <v>1</v>
      </c>
      <c r="W302" s="14"/>
      <c r="X302" s="26"/>
      <c r="Y302" s="12"/>
      <c r="Z302" s="33"/>
      <c r="AA302" s="12" t="s">
        <v>15</v>
      </c>
      <c r="AB302" s="12"/>
      <c r="AC302" s="39"/>
      <c r="AD302" s="12" t="s">
        <v>15</v>
      </c>
      <c r="AE302" s="32">
        <f>if(J302&lt;4,"X","")</f>
      </c>
      <c r="AF302" s="32">
        <f>if(countblank(N302:P302)&lt;=1,"X","")</f>
      </c>
      <c r="AG302" s="32">
        <f>$H302</f>
      </c>
      <c r="AH302" s="32">
        <f>if($R302 &gt; 0, "X", "")</f>
      </c>
      <c r="AI302" s="32">
        <f>if(and(sum(Q302:W302) = 3, ISBLANK($X302)), "X", "")</f>
      </c>
      <c r="AJ302" s="32">
        <f>if(or($K302="ground", $K302="wild"), "X", "")</f>
      </c>
      <c r="AK302" s="32">
        <f>$G302</f>
      </c>
      <c r="AL302" s="32">
        <f>if($S302 &gt; 0, "X", "")</f>
      </c>
      <c r="AM302" s="32">
        <f>if(and($Q302 &gt; 0, isblank($W302), isblank($R302), isblank($T302), isblank($S302), isblank($U302)), "X", "")</f>
      </c>
      <c r="AN302" s="32">
        <f>if(and(not(isblank($N302)), isblank($O302), isblank($P302)), "X", "")</f>
      </c>
      <c r="AO302" s="32">
        <f>if(M302&gt;65,"X","")</f>
      </c>
      <c r="AP302" s="32">
        <f>if(or($K302="cavity", $K302="wild"), "X", "")</f>
      </c>
      <c r="AQ302" s="32">
        <f>if($W302 &gt; 0, "X", "")</f>
      </c>
      <c r="AR302" s="32">
        <f>if(M302&lt;=30,"X","")</f>
      </c>
      <c r="AS302" s="32">
        <f>if(or($K302="platform", $K302="wild"), "X", "")</f>
      </c>
      <c r="AT302" s="32">
        <f>if(and(not(isblank($O302)), isblank($P302), isblank($N302)), "X", "")</f>
      </c>
      <c r="AU302" s="32">
        <f>if($U302 &gt; 0, "X", "")</f>
      </c>
      <c r="AV302" s="32">
        <f>if($T302 &gt; 0, "X", "")</f>
      </c>
      <c r="AW302" s="32">
        <f>if(and(not(isblank($P302)), isblank($N302), isblank($O302)), "X", "")</f>
      </c>
      <c r="AX302" s="32">
        <f>if(or($K302="bowl", $K302="wild"), "X", "")</f>
      </c>
    </row>
    <row x14ac:dyDescent="0.25" r="303" customHeight="1" ht="18.75">
      <c r="A303" s="24" t="s">
        <v>659</v>
      </c>
      <c r="B303" s="24" t="s">
        <v>660</v>
      </c>
      <c r="C303" s="12" t="s">
        <v>93</v>
      </c>
      <c r="D303" s="12" t="s">
        <v>186</v>
      </c>
      <c r="E303" s="25" t="s">
        <v>453</v>
      </c>
      <c r="F303" s="25" t="s">
        <v>661</v>
      </c>
      <c r="G303" s="12"/>
      <c r="H303" s="12" t="s">
        <v>15</v>
      </c>
      <c r="I303" s="12"/>
      <c r="J303" s="14">
        <v>5</v>
      </c>
      <c r="K303" s="12" t="s">
        <v>188</v>
      </c>
      <c r="L303" s="14">
        <v>2</v>
      </c>
      <c r="M303" s="14">
        <v>35</v>
      </c>
      <c r="N303" s="12"/>
      <c r="O303" s="12" t="s">
        <v>15</v>
      </c>
      <c r="P303" s="12" t="s">
        <v>15</v>
      </c>
      <c r="Q303" s="14">
        <v>1</v>
      </c>
      <c r="R303" s="14">
        <v>1</v>
      </c>
      <c r="S303" s="14"/>
      <c r="T303" s="14"/>
      <c r="U303" s="14"/>
      <c r="V303" s="14"/>
      <c r="W303" s="14"/>
      <c r="X303" s="26"/>
      <c r="Y303" s="12"/>
      <c r="Z303" s="33">
        <f>if(ISBLANK($X303), sum(Q303:W303), 1)</f>
      </c>
      <c r="AA303" s="12"/>
      <c r="AB303" s="12"/>
      <c r="AC303" s="39"/>
      <c r="AD303" s="12"/>
      <c r="AE303" s="32">
        <f>if(J303&lt;4,"X","")</f>
      </c>
      <c r="AF303" s="32">
        <f>if(countblank(N303:P303)&lt;=1,"X","")</f>
      </c>
      <c r="AG303" s="32">
        <f>$H303</f>
      </c>
      <c r="AH303" s="32">
        <f>if($R303 &gt; 0, "X", "")</f>
      </c>
      <c r="AI303" s="32">
        <f>if(and(sum(Q303:W303) = 3, ISBLANK($X303)), "X", "")</f>
      </c>
      <c r="AJ303" s="32">
        <f>if(or($K303="ground", $K303="wild"), "X", "")</f>
      </c>
      <c r="AK303" s="32">
        <f>$G303</f>
      </c>
      <c r="AL303" s="32">
        <f>if($S303 &gt; 0, "X", "")</f>
      </c>
      <c r="AM303" s="32">
        <f>if(and($Q303 &gt; 0, isblank($W303), isblank($R303), isblank($T303), isblank($S303), isblank($U303)), "X", "")</f>
      </c>
      <c r="AN303" s="32">
        <f>if(and(not(isblank($N303)), isblank($O303), isblank($P303)), "X", "")</f>
      </c>
      <c r="AO303" s="32">
        <f>if(M303&gt;65,"X","")</f>
      </c>
      <c r="AP303" s="32">
        <f>if(or($K303="cavity", $K303="wild"), "X", "")</f>
      </c>
      <c r="AQ303" s="32">
        <f>if($W303 &gt; 0, "X", "")</f>
      </c>
      <c r="AR303" s="32">
        <f>if(M303&lt;=30,"X","")</f>
      </c>
      <c r="AS303" s="32">
        <f>if(or($K303="platform", $K303="wild"), "X", "")</f>
      </c>
      <c r="AT303" s="32">
        <f>if(and(not(isblank($O303)), isblank($P303), isblank($N303)), "X", "")</f>
      </c>
      <c r="AU303" s="32">
        <f>if($U303 &gt; 0, "X", "")</f>
      </c>
      <c r="AV303" s="32">
        <f>if($T303 &gt; 0, "X", "")</f>
      </c>
      <c r="AW303" s="32">
        <f>if(and(not(isblank($P303)), isblank($N303), isblank($O303)), "X", "")</f>
      </c>
      <c r="AX303" s="32">
        <f>if(or($K303="bowl", $K303="wild"), "X", "")</f>
      </c>
    </row>
    <row x14ac:dyDescent="0.25" r="304" customHeight="1" ht="18.75">
      <c r="A304" s="25" t="s">
        <v>1055</v>
      </c>
      <c r="B304" s="25" t="s">
        <v>1056</v>
      </c>
      <c r="C304" s="12" t="s">
        <v>685</v>
      </c>
      <c r="D304" s="12" t="s">
        <v>173</v>
      </c>
      <c r="E304" s="25" t="s">
        <v>706</v>
      </c>
      <c r="F304" s="25" t="s">
        <v>724</v>
      </c>
      <c r="G304" s="12" t="s">
        <v>15</v>
      </c>
      <c r="H304" s="12"/>
      <c r="I304" s="12"/>
      <c r="J304" s="14">
        <v>4</v>
      </c>
      <c r="K304" s="12" t="s">
        <v>166</v>
      </c>
      <c r="L304" s="14">
        <v>2</v>
      </c>
      <c r="M304" s="14">
        <v>104</v>
      </c>
      <c r="N304" s="12"/>
      <c r="O304" s="12"/>
      <c r="P304" s="12" t="s">
        <v>15</v>
      </c>
      <c r="Q304" s="14">
        <v>1</v>
      </c>
      <c r="R304" s="14"/>
      <c r="S304" s="14">
        <v>1</v>
      </c>
      <c r="T304" s="14"/>
      <c r="U304" s="14"/>
      <c r="V304" s="14"/>
      <c r="W304" s="14"/>
      <c r="X304" s="26" t="s">
        <v>15</v>
      </c>
      <c r="Y304" s="12"/>
      <c r="Z304" s="33">
        <f>if(ISBLANK($X304), sum(Q304:W304), 1)</f>
      </c>
      <c r="AA304" s="12"/>
      <c r="AB304" s="12"/>
      <c r="AC304" s="39"/>
      <c r="AD304" s="12" t="s">
        <v>15</v>
      </c>
      <c r="AE304" s="32">
        <f>if(J304&lt;4,"X","")</f>
      </c>
      <c r="AF304" s="32">
        <f>if(countblank(N304:P304)&lt;=1,"X","")</f>
      </c>
      <c r="AG304" s="32">
        <f>$H304</f>
      </c>
      <c r="AH304" s="32">
        <f>if($R304 &gt; 0, "X", "")</f>
      </c>
      <c r="AI304" s="32">
        <f>if(and(sum(Q304:W304) = 3, ISBLANK($X304)), "X", "")</f>
      </c>
      <c r="AJ304" s="32">
        <f>if(or($K304="ground", $K304="wild"), "X", "")</f>
      </c>
      <c r="AK304" s="32">
        <f>$G304</f>
      </c>
      <c r="AL304" s="32">
        <f>if($S304 &gt; 0, "X", "")</f>
      </c>
      <c r="AM304" s="32">
        <f>if(and($Q304 &gt; 0, isblank($W304), isblank($R304), isblank($T304), isblank($S304), isblank($U304)), "X", "")</f>
      </c>
      <c r="AN304" s="32">
        <f>if(and(not(isblank($N304)), isblank($O304), isblank($P304)), "X", "")</f>
      </c>
      <c r="AO304" s="32">
        <f>if(M304&gt;65,"X","")</f>
      </c>
      <c r="AP304" s="32">
        <f>if(or($K304="cavity", $K304="wild"), "X", "")</f>
      </c>
      <c r="AQ304" s="32">
        <f>if($W304 &gt; 0, "X", "")</f>
      </c>
      <c r="AR304" s="32">
        <f>if(M304&lt;=30,"X","")</f>
      </c>
      <c r="AS304" s="32">
        <f>if(or($K304="platform", $K304="wild"), "X", "")</f>
      </c>
      <c r="AT304" s="32">
        <f>if(and(not(isblank($O304)), isblank($P304), isblank($N304)), "X", "")</f>
      </c>
      <c r="AU304" s="32">
        <f>if($U304 &gt; 0, "X", "")</f>
      </c>
      <c r="AV304" s="32">
        <f>if($T304 &gt; 0, "X", "")</f>
      </c>
      <c r="AW304" s="32">
        <f>if(and(not(isblank($P304)), isblank($N304), isblank($O304)), "X", "")</f>
      </c>
      <c r="AX304" s="32">
        <f>if(or($K304="bowl", $K304="wild"), "X", "")</f>
      </c>
    </row>
    <row x14ac:dyDescent="0.25" r="305" customHeight="1" ht="18.75">
      <c r="A305" s="24" t="s">
        <v>662</v>
      </c>
      <c r="B305" s="24" t="s">
        <v>663</v>
      </c>
      <c r="C305" s="12" t="s">
        <v>93</v>
      </c>
      <c r="D305" s="12" t="s">
        <v>160</v>
      </c>
      <c r="E305" s="25" t="s">
        <v>198</v>
      </c>
      <c r="F305" s="25" t="s">
        <v>618</v>
      </c>
      <c r="G305" s="12"/>
      <c r="H305" s="12"/>
      <c r="I305" s="12" t="s">
        <v>15</v>
      </c>
      <c r="J305" s="14">
        <v>4</v>
      </c>
      <c r="K305" s="12" t="s">
        <v>162</v>
      </c>
      <c r="L305" s="14">
        <v>3</v>
      </c>
      <c r="M305" s="14">
        <v>138</v>
      </c>
      <c r="N305" s="12"/>
      <c r="O305" s="12" t="s">
        <v>15</v>
      </c>
      <c r="P305" s="12" t="s">
        <v>15</v>
      </c>
      <c r="Q305" s="14"/>
      <c r="R305" s="14"/>
      <c r="S305" s="14"/>
      <c r="T305" s="14"/>
      <c r="U305" s="14">
        <v>2</v>
      </c>
      <c r="V305" s="14"/>
      <c r="W305" s="14"/>
      <c r="X305" s="26"/>
      <c r="Y305" s="12"/>
      <c r="Z305" s="33">
        <f>if(ISBLANK($X305), sum(Q305:W305), 1)</f>
      </c>
      <c r="AA305" s="12"/>
      <c r="AB305" s="12"/>
      <c r="AC305" s="39"/>
      <c r="AD305" s="12" t="s">
        <v>15</v>
      </c>
      <c r="AE305" s="32">
        <f>if(J305&lt;4,"X","")</f>
      </c>
      <c r="AF305" s="32">
        <f>if(countblank(N305:P305)&lt;=1,"X","")</f>
      </c>
      <c r="AG305" s="32">
        <f>$H305</f>
      </c>
      <c r="AH305" s="32">
        <f>if($R305 &gt; 0, "X", "")</f>
      </c>
      <c r="AI305" s="32">
        <f>if(and(sum(Q305:W305) = 3, ISBLANK($X305)), "X", "")</f>
      </c>
      <c r="AJ305" s="32">
        <f>if(or($K305="ground", $K305="wild"), "X", "")</f>
      </c>
      <c r="AK305" s="32">
        <f>$G305</f>
      </c>
      <c r="AL305" s="32">
        <f>if($S305 &gt; 0, "X", "")</f>
      </c>
      <c r="AM305" s="32">
        <f>if(and($Q305 &gt; 0, isblank($W305), isblank($R305), isblank($T305), isblank($S305), isblank($U305)), "X", "")</f>
      </c>
      <c r="AN305" s="32">
        <f>if(and(not(isblank($N305)), isblank($O305), isblank($P305)), "X", "")</f>
      </c>
      <c r="AO305" s="32">
        <f>if(M305&gt;65,"X","")</f>
      </c>
      <c r="AP305" s="32">
        <f>if(or($K305="cavity", $K305="wild"), "X", "")</f>
      </c>
      <c r="AQ305" s="32">
        <f>if($W305 &gt; 0, "X", "")</f>
      </c>
      <c r="AR305" s="32">
        <f>if(M305&lt;=30,"X","")</f>
      </c>
      <c r="AS305" s="32">
        <f>if(or($K305="platform", $K305="wild"), "X", "")</f>
      </c>
      <c r="AT305" s="32">
        <f>if(and(not(isblank($O305)), isblank($P305), isblank($N305)), "X", "")</f>
      </c>
      <c r="AU305" s="32">
        <f>if($U305 &gt; 0, "X", "")</f>
      </c>
      <c r="AV305" s="32">
        <f>if($T305 &gt; 0, "X", "")</f>
      </c>
      <c r="AW305" s="32">
        <f>if(and(not(isblank($P305)), isblank($N305), isblank($O305)), "X", "")</f>
      </c>
      <c r="AX305" s="32">
        <f>if(or($K305="bowl", $K305="wild"), "X", "")</f>
      </c>
    </row>
    <row x14ac:dyDescent="0.25" r="306" customHeight="1" ht="18.75">
      <c r="A306" s="25" t="s">
        <v>1057</v>
      </c>
      <c r="B306" s="25" t="s">
        <v>1058</v>
      </c>
      <c r="C306" s="12" t="s">
        <v>685</v>
      </c>
      <c r="D306" s="12" t="s">
        <v>173</v>
      </c>
      <c r="E306" s="25" t="s">
        <v>198</v>
      </c>
      <c r="F306" s="25" t="s">
        <v>761</v>
      </c>
      <c r="G306" s="12"/>
      <c r="H306" s="12"/>
      <c r="I306" s="12"/>
      <c r="J306" s="14">
        <v>0</v>
      </c>
      <c r="K306" s="12" t="s">
        <v>195</v>
      </c>
      <c r="L306" s="14">
        <v>5</v>
      </c>
      <c r="M306" s="14">
        <v>20</v>
      </c>
      <c r="N306" s="12" t="s">
        <v>15</v>
      </c>
      <c r="O306" s="12" t="s">
        <v>15</v>
      </c>
      <c r="P306" s="12" t="s">
        <v>15</v>
      </c>
      <c r="Q306" s="14">
        <v>1</v>
      </c>
      <c r="R306" s="14">
        <v>1</v>
      </c>
      <c r="S306" s="14"/>
      <c r="T306" s="14">
        <v>1</v>
      </c>
      <c r="U306" s="14"/>
      <c r="V306" s="14"/>
      <c r="W306" s="14"/>
      <c r="X306" s="26" t="s">
        <v>15</v>
      </c>
      <c r="Y306" s="12"/>
      <c r="Z306" s="33">
        <f>if(ISBLANK($X306), sum(Q306:W306), 1)</f>
      </c>
      <c r="AA306" s="12"/>
      <c r="AB306" s="12"/>
      <c r="AC306" s="39"/>
      <c r="AD306" s="12"/>
      <c r="AE306" s="32">
        <f>if(J306&lt;4,"X","")</f>
      </c>
      <c r="AF306" s="32">
        <f>if(countblank(N306:P306)&lt;=1,"X","")</f>
      </c>
      <c r="AG306" s="32">
        <f>$H306</f>
      </c>
      <c r="AH306" s="32">
        <f>if($R306 &gt; 0, "X", "")</f>
      </c>
      <c r="AI306" s="32">
        <f>if(and(sum(Q306:W306) = 3, ISBLANK($X306)), "X", "")</f>
      </c>
      <c r="AJ306" s="32">
        <f>if(or($K306="ground", $K306="wild"), "X", "")</f>
      </c>
      <c r="AK306" s="32">
        <f>$G306</f>
      </c>
      <c r="AL306" s="32">
        <f>if($S306 &gt; 0, "X", "")</f>
      </c>
      <c r="AM306" s="32">
        <f>if(and($Q306 &gt; 0, isblank($W306), isblank($R306), isblank($T306), isblank($S306), isblank($U306)), "X", "")</f>
      </c>
      <c r="AN306" s="32">
        <f>if(and(not(isblank($N306)), isblank($O306), isblank($P306)), "X", "")</f>
      </c>
      <c r="AO306" s="32">
        <f>if(M306&gt;65,"X","")</f>
      </c>
      <c r="AP306" s="32">
        <f>if(or($K306="cavity", $K306="wild"), "X", "")</f>
      </c>
      <c r="AQ306" s="32">
        <f>if($W306 &gt; 0, "X", "")</f>
      </c>
      <c r="AR306" s="32">
        <f>if(M306&lt;=30,"X","")</f>
      </c>
      <c r="AS306" s="32">
        <f>if(or($K306="platform", $K306="wild"), "X", "")</f>
      </c>
      <c r="AT306" s="32">
        <f>if(and(not(isblank($O306)), isblank($P306), isblank($N306)), "X", "")</f>
      </c>
      <c r="AU306" s="32">
        <f>if($U306 &gt; 0, "X", "")</f>
      </c>
      <c r="AV306" s="32">
        <f>if($T306 &gt; 0, "X", "")</f>
      </c>
      <c r="AW306" s="32">
        <f>if(and(not(isblank($P306)), isblank($N306), isblank($O306)), "X", "")</f>
      </c>
      <c r="AX306" s="32">
        <f>if(or($K306="bowl", $K306="wild"), "X", "")</f>
      </c>
    </row>
    <row x14ac:dyDescent="0.25" r="307" customHeight="1" ht="18.75">
      <c r="A307" s="24" t="s">
        <v>409</v>
      </c>
      <c r="B307" s="1" t="s">
        <v>410</v>
      </c>
      <c r="C307" s="12" t="s">
        <v>116</v>
      </c>
      <c r="D307" s="12" t="s">
        <v>173</v>
      </c>
      <c r="E307" s="25" t="s">
        <v>182</v>
      </c>
      <c r="F307" s="25" t="s">
        <v>411</v>
      </c>
      <c r="G307" s="12"/>
      <c r="H307" s="12"/>
      <c r="I307" s="12"/>
      <c r="J307" s="14">
        <v>1</v>
      </c>
      <c r="K307" s="12" t="s">
        <v>195</v>
      </c>
      <c r="L307" s="14">
        <v>5</v>
      </c>
      <c r="M307" s="14">
        <v>24</v>
      </c>
      <c r="N307" s="12" t="s">
        <v>15</v>
      </c>
      <c r="O307" s="12" t="s">
        <v>15</v>
      </c>
      <c r="P307" s="12"/>
      <c r="Q307" s="14">
        <v>1</v>
      </c>
      <c r="R307" s="14"/>
      <c r="S307" s="14"/>
      <c r="T307" s="14"/>
      <c r="U307" s="14"/>
      <c r="V307" s="14"/>
      <c r="W307" s="14"/>
      <c r="X307" s="26"/>
      <c r="Y307" s="12"/>
      <c r="Z307" s="33"/>
      <c r="AA307" s="12"/>
      <c r="AB307" s="12" t="s">
        <v>15</v>
      </c>
      <c r="AC307" s="39"/>
      <c r="AD307" s="12"/>
      <c r="AE307" s="32">
        <f>if(J307&lt;4,"X","")</f>
      </c>
      <c r="AF307" s="32">
        <f>if(countblank(N307:P307)&lt;=1,"X","")</f>
      </c>
      <c r="AG307" s="32">
        <f>$H307</f>
      </c>
      <c r="AH307" s="32">
        <f>if($R307 &gt; 0, "X", "")</f>
      </c>
      <c r="AI307" s="32">
        <f>if(and(sum(Q307:W307) = 3, ISBLANK($X307)), "X", "")</f>
      </c>
      <c r="AJ307" s="32">
        <f>if(or($K307="ground", $K307="wild"), "X", "")</f>
      </c>
      <c r="AK307" s="32">
        <f>$G307</f>
      </c>
      <c r="AL307" s="32">
        <f>if($S307 &gt; 0, "X", "")</f>
      </c>
      <c r="AM307" s="32">
        <f>if(and($Q307 &gt; 0, isblank($W307), isblank($R307), isblank($T307), isblank($S307), isblank($U307)), "X", "")</f>
      </c>
      <c r="AN307" s="32">
        <f>if(and(not(isblank($N307)), isblank($O307), isblank($P307)), "X", "")</f>
      </c>
      <c r="AO307" s="32">
        <f>if(M307&gt;65,"X","")</f>
      </c>
      <c r="AP307" s="32">
        <f>if(or($K307="cavity", $K307="wild"), "X", "")</f>
      </c>
      <c r="AQ307" s="32">
        <f>if($W307 &gt; 0, "X", "")</f>
      </c>
      <c r="AR307" s="32">
        <f>if(M307&lt;=30,"X","")</f>
      </c>
      <c r="AS307" s="32">
        <f>if(or($K307="platform", $K307="wild"), "X", "")</f>
      </c>
      <c r="AT307" s="32">
        <f>if(and(not(isblank($O307)), isblank($P307), isblank($N307)), "X", "")</f>
      </c>
      <c r="AU307" s="32">
        <f>if($U307 &gt; 0, "X", "")</f>
      </c>
      <c r="AV307" s="32">
        <f>if($T307 &gt; 0, "X", "")</f>
      </c>
      <c r="AW307" s="32">
        <f>if(and(not(isblank($P307)), isblank($N307), isblank($O307)), "X", "")</f>
      </c>
      <c r="AX307" s="32">
        <f>if(or($K307="bowl", $K307="wild"), "X", "")</f>
      </c>
    </row>
    <row x14ac:dyDescent="0.25" r="308" customHeight="1" ht="18.75">
      <c r="A308" s="24" t="s">
        <v>412</v>
      </c>
      <c r="B308" s="1" t="s">
        <v>413</v>
      </c>
      <c r="C308" s="12" t="s">
        <v>116</v>
      </c>
      <c r="D308" s="12" t="s">
        <v>160</v>
      </c>
      <c r="E308" s="25" t="s">
        <v>198</v>
      </c>
      <c r="F308" s="25" t="s">
        <v>414</v>
      </c>
      <c r="G308" s="12"/>
      <c r="H308" s="12"/>
      <c r="I308" s="12"/>
      <c r="J308" s="14">
        <v>4</v>
      </c>
      <c r="K308" s="12" t="s">
        <v>162</v>
      </c>
      <c r="L308" s="14">
        <v>4</v>
      </c>
      <c r="M308" s="14" t="s">
        <v>247</v>
      </c>
      <c r="N308" s="12" t="s">
        <v>15</v>
      </c>
      <c r="O308" s="12"/>
      <c r="P308" s="12"/>
      <c r="Q308" s="14"/>
      <c r="R308" s="14"/>
      <c r="S308" s="14"/>
      <c r="T308" s="14">
        <v>2</v>
      </c>
      <c r="U308" s="14"/>
      <c r="V308" s="14"/>
      <c r="W308" s="14">
        <v>1</v>
      </c>
      <c r="X308" s="26"/>
      <c r="Y308" s="12"/>
      <c r="Z308" s="33"/>
      <c r="AA308" s="12"/>
      <c r="AB308" s="12" t="s">
        <v>15</v>
      </c>
      <c r="AC308" s="39"/>
      <c r="AD308" s="12"/>
      <c r="AE308" s="32">
        <f>if(J308&lt;4,"X","")</f>
      </c>
      <c r="AF308" s="32">
        <f>if(countblank(N308:P308)&lt;=1,"X","")</f>
      </c>
      <c r="AG308" s="32">
        <f>$H308</f>
      </c>
      <c r="AH308" s="32">
        <f>if($R308 &gt; 0, "X", "")</f>
      </c>
      <c r="AI308" s="32">
        <f>if(and(sum(Q308:W308) = 3, ISBLANK($X308)), "X", "")</f>
      </c>
      <c r="AJ308" s="32">
        <f>if(or($K308="ground", $K308="wild"), "X", "")</f>
      </c>
      <c r="AK308" s="32">
        <f>$G308</f>
      </c>
      <c r="AL308" s="32">
        <f>if($S308 &gt; 0, "X", "")</f>
      </c>
      <c r="AM308" s="32">
        <f>if(and($Q308 &gt; 0, isblank($W308), isblank($R308), isblank($T308), isblank($S308), isblank($U308)), "X", "")</f>
      </c>
      <c r="AN308" s="32">
        <f>if(and(not(isblank($N308)), isblank($O308), isblank($P308)), "X", "")</f>
      </c>
      <c r="AO308" s="32">
        <f>if(M308&gt;65,"X","")</f>
      </c>
      <c r="AP308" s="32">
        <f>if(or($K308="cavity", $K308="wild"), "X", "")</f>
      </c>
      <c r="AQ308" s="32">
        <f>if($W308 &gt; 0, "X", "")</f>
      </c>
      <c r="AR308" s="32">
        <f>if(M308&lt;=30,"X","")</f>
      </c>
      <c r="AS308" s="32">
        <f>if(or($K308="platform", $K308="wild"), "X", "")</f>
      </c>
      <c r="AT308" s="32">
        <f>if(and(not(isblank($O308)), isblank($P308), isblank($N308)), "X", "")</f>
      </c>
      <c r="AU308" s="32">
        <f>if($U308 &gt; 0, "X", "")</f>
      </c>
      <c r="AV308" s="32">
        <f>if($T308 &gt; 0, "X", "")</f>
      </c>
      <c r="AW308" s="32">
        <f>if(and(not(isblank($P308)), isblank($N308), isblank($O308)), "X", "")</f>
      </c>
      <c r="AX308" s="32">
        <f>if(or($K308="bowl", $K308="wild"), "X", "")</f>
      </c>
    </row>
    <row x14ac:dyDescent="0.25" r="309" customHeight="1" ht="18.75">
      <c r="A309" s="24" t="s">
        <v>415</v>
      </c>
      <c r="B309" s="1" t="s">
        <v>416</v>
      </c>
      <c r="C309" s="12" t="s">
        <v>116</v>
      </c>
      <c r="D309" s="12" t="s">
        <v>186</v>
      </c>
      <c r="E309" s="25" t="s">
        <v>174</v>
      </c>
      <c r="F309" s="25" t="s">
        <v>417</v>
      </c>
      <c r="G309" s="12"/>
      <c r="H309" s="12"/>
      <c r="I309" s="12"/>
      <c r="J309" s="14">
        <v>1</v>
      </c>
      <c r="K309" s="12" t="s">
        <v>195</v>
      </c>
      <c r="L309" s="14">
        <v>2</v>
      </c>
      <c r="M309" s="14">
        <v>27</v>
      </c>
      <c r="N309" s="12" t="s">
        <v>15</v>
      </c>
      <c r="O309" s="12"/>
      <c r="P309" s="12"/>
      <c r="Q309" s="14">
        <v>1</v>
      </c>
      <c r="R309" s="14"/>
      <c r="S309" s="14"/>
      <c r="T309" s="14"/>
      <c r="U309" s="14"/>
      <c r="V309" s="14">
        <v>1</v>
      </c>
      <c r="W309" s="14">
        <v>1</v>
      </c>
      <c r="X309" s="26"/>
      <c r="Y309" s="12"/>
      <c r="Z309" s="33"/>
      <c r="AA309" s="12"/>
      <c r="AB309" s="12"/>
      <c r="AC309" s="39"/>
      <c r="AD309" s="12"/>
      <c r="AE309" s="32">
        <f>if(J309&lt;4,"X","")</f>
      </c>
      <c r="AF309" s="32">
        <f>if(countblank(N309:P309)&lt;=1,"X","")</f>
      </c>
      <c r="AG309" s="32">
        <f>$H309</f>
      </c>
      <c r="AH309" s="32">
        <f>if($R309 &gt; 0, "X", "")</f>
      </c>
      <c r="AI309" s="32">
        <f>if(and(sum(Q309:W309) = 3, ISBLANK($X309)), "X", "")</f>
      </c>
      <c r="AJ309" s="32">
        <f>if(or($K309="ground", $K309="wild"), "X", "")</f>
      </c>
      <c r="AK309" s="32">
        <f>$G309</f>
      </c>
      <c r="AL309" s="32">
        <f>if($S309 &gt; 0, "X", "")</f>
      </c>
      <c r="AM309" s="32">
        <f>if(and($Q309 &gt; 0, isblank($W309), isblank($R309), isblank($T309), isblank($S309), isblank($U309)), "X", "")</f>
      </c>
      <c r="AN309" s="32">
        <f>if(and(not(isblank($N309)), isblank($O309), isblank($P309)), "X", "")</f>
      </c>
      <c r="AO309" s="32">
        <f>if(M309&gt;65,"X","")</f>
      </c>
      <c r="AP309" s="32">
        <f>if(or($K309="cavity", $K309="wild"), "X", "")</f>
      </c>
      <c r="AQ309" s="32">
        <f>if($W309 &gt; 0, "X", "")</f>
      </c>
      <c r="AR309" s="32">
        <f>if(M309&lt;=30,"X","")</f>
      </c>
      <c r="AS309" s="32">
        <f>if(or($K309="platform", $K309="wild"), "X", "")</f>
      </c>
      <c r="AT309" s="32">
        <f>if(and(not(isblank($O309)), isblank($P309), isblank($N309)), "X", "")</f>
      </c>
      <c r="AU309" s="32">
        <f>if($U309 &gt; 0, "X", "")</f>
      </c>
      <c r="AV309" s="32">
        <f>if($T309 &gt; 0, "X", "")</f>
      </c>
      <c r="AW309" s="32">
        <f>if(and(not(isblank($P309)), isblank($N309), isblank($O309)), "X", "")</f>
      </c>
      <c r="AX309" s="32">
        <f>if(or($K309="bowl", $K309="wild"), "X", "")</f>
      </c>
    </row>
    <row x14ac:dyDescent="0.25" r="310" customHeight="1" ht="18.75">
      <c r="A310" s="24" t="s">
        <v>418</v>
      </c>
      <c r="B310" s="1" t="s">
        <v>419</v>
      </c>
      <c r="C310" s="12" t="s">
        <v>116</v>
      </c>
      <c r="D310" s="12" t="s">
        <v>169</v>
      </c>
      <c r="E310" s="25" t="s">
        <v>182</v>
      </c>
      <c r="F310" s="25" t="s">
        <v>420</v>
      </c>
      <c r="G310" s="12"/>
      <c r="H310" s="12"/>
      <c r="I310" s="12"/>
      <c r="J310" s="14">
        <v>1</v>
      </c>
      <c r="K310" s="12" t="s">
        <v>203</v>
      </c>
      <c r="L310" s="14">
        <v>5</v>
      </c>
      <c r="M310" s="14">
        <v>15</v>
      </c>
      <c r="N310" s="12" t="s">
        <v>15</v>
      </c>
      <c r="O310" s="12" t="s">
        <v>15</v>
      </c>
      <c r="P310" s="12"/>
      <c r="Q310" s="14">
        <v>2</v>
      </c>
      <c r="R310" s="14"/>
      <c r="S310" s="14"/>
      <c r="T310" s="14"/>
      <c r="U310" s="14"/>
      <c r="V310" s="14"/>
      <c r="W310" s="14"/>
      <c r="X310" s="26"/>
      <c r="Y310" s="12"/>
      <c r="Z310" s="33"/>
      <c r="AA310" s="12"/>
      <c r="AB310" s="12"/>
      <c r="AC310" s="39"/>
      <c r="AD310" s="12"/>
      <c r="AE310" s="32">
        <f>if(J310&lt;4,"X","")</f>
      </c>
      <c r="AF310" s="32">
        <f>if(countblank(N310:P310)&lt;=1,"X","")</f>
      </c>
      <c r="AG310" s="32">
        <f>$H310</f>
      </c>
      <c r="AH310" s="32">
        <f>if($R310 &gt; 0, "X", "")</f>
      </c>
      <c r="AI310" s="32">
        <f>if(and(sum(Q310:W310) = 3, ISBLANK($X310)), "X", "")</f>
      </c>
      <c r="AJ310" s="32">
        <f>if(or($K310="ground", $K310="wild"), "X", "")</f>
      </c>
      <c r="AK310" s="32">
        <f>$G310</f>
      </c>
      <c r="AL310" s="32">
        <f>if($S310 &gt; 0, "X", "")</f>
      </c>
      <c r="AM310" s="32">
        <f>if(and($Q310 &gt; 0, isblank($W310), isblank($R310), isblank($T310), isblank($S310), isblank($U310)), "X", "")</f>
      </c>
      <c r="AN310" s="32">
        <f>if(and(not(isblank($N310)), isblank($O310), isblank($P310)), "X", "")</f>
      </c>
      <c r="AO310" s="32">
        <f>if(M310&gt;65,"X","")</f>
      </c>
      <c r="AP310" s="32">
        <f>if(or($K310="cavity", $K310="wild"), "X", "")</f>
      </c>
      <c r="AQ310" s="32">
        <f>if($W310 &gt; 0, "X", "")</f>
      </c>
      <c r="AR310" s="32">
        <f>if(M310&lt;=30,"X","")</f>
      </c>
      <c r="AS310" s="32">
        <f>if(or($K310="platform", $K310="wild"), "X", "")</f>
      </c>
      <c r="AT310" s="32">
        <f>if(and(not(isblank($O310)), isblank($P310), isblank($N310)), "X", "")</f>
      </c>
      <c r="AU310" s="32">
        <f>if($U310 &gt; 0, "X", "")</f>
      </c>
      <c r="AV310" s="32">
        <f>if($T310 &gt; 0, "X", "")</f>
      </c>
      <c r="AW310" s="32">
        <f>if(and(not(isblank($P310)), isblank($N310), isblank($O310)), "X", "")</f>
      </c>
      <c r="AX310" s="32">
        <f>if(or($K310="bowl", $K310="wild"), "X", "")</f>
      </c>
    </row>
    <row x14ac:dyDescent="0.25" r="311" customHeight="1" ht="18.75">
      <c r="A311" s="24" t="s">
        <v>421</v>
      </c>
      <c r="B311" s="1" t="s">
        <v>422</v>
      </c>
      <c r="C311" s="12" t="s">
        <v>116</v>
      </c>
      <c r="D311" s="12" t="s">
        <v>169</v>
      </c>
      <c r="E311" s="25" t="s">
        <v>221</v>
      </c>
      <c r="F311" s="25" t="s">
        <v>423</v>
      </c>
      <c r="G311" s="12"/>
      <c r="H311" s="12"/>
      <c r="I311" s="12"/>
      <c r="J311" s="14">
        <v>1</v>
      </c>
      <c r="K311" s="12" t="s">
        <v>162</v>
      </c>
      <c r="L311" s="14">
        <v>3</v>
      </c>
      <c r="M311" s="14">
        <v>28</v>
      </c>
      <c r="N311" s="12"/>
      <c r="O311" s="12"/>
      <c r="P311" s="12" t="s">
        <v>15</v>
      </c>
      <c r="Q311" s="14">
        <v>1</v>
      </c>
      <c r="R311" s="14">
        <v>1</v>
      </c>
      <c r="S311" s="14"/>
      <c r="T311" s="14"/>
      <c r="U311" s="14"/>
      <c r="V311" s="14"/>
      <c r="W311" s="14"/>
      <c r="X311" s="26" t="s">
        <v>15</v>
      </c>
      <c r="Y311" s="12"/>
      <c r="Z311" s="33"/>
      <c r="AA311" s="12"/>
      <c r="AB311" s="12"/>
      <c r="AC311" s="39"/>
      <c r="AD311" s="12"/>
      <c r="AE311" s="32">
        <f>if(J311&lt;4,"X","")</f>
      </c>
      <c r="AF311" s="32">
        <f>if(countblank(N311:P311)&lt;=1,"X","")</f>
      </c>
      <c r="AG311" s="32">
        <f>$H311</f>
      </c>
      <c r="AH311" s="32">
        <f>if($R311 &gt; 0, "X", "")</f>
      </c>
      <c r="AI311" s="32">
        <f>if(and(sum(Q311:W311) = 3, ISBLANK($X311)), "X", "")</f>
      </c>
      <c r="AJ311" s="32">
        <f>if(or($K311="ground", $K311="wild"), "X", "")</f>
      </c>
      <c r="AK311" s="32">
        <f>$G311</f>
      </c>
      <c r="AL311" s="32">
        <f>if($S311 &gt; 0, "X", "")</f>
      </c>
      <c r="AM311" s="32">
        <f>if(and($Q311 &gt; 0, isblank($W311), isblank($R311), isblank($T311), isblank($S311), isblank($U311)), "X", "")</f>
      </c>
      <c r="AN311" s="32">
        <f>if(and(not(isblank($N311)), isblank($O311), isblank($P311)), "X", "")</f>
      </c>
      <c r="AO311" s="32">
        <f>if(M311&gt;65,"X","")</f>
      </c>
      <c r="AP311" s="32">
        <f>if(or($K311="cavity", $K311="wild"), "X", "")</f>
      </c>
      <c r="AQ311" s="32">
        <f>if($W311 &gt; 0, "X", "")</f>
      </c>
      <c r="AR311" s="32">
        <f>if(M311&lt;=30,"X","")</f>
      </c>
      <c r="AS311" s="32">
        <f>if(or($K311="platform", $K311="wild"), "X", "")</f>
      </c>
      <c r="AT311" s="32">
        <f>if(and(not(isblank($O311)), isblank($P311), isblank($N311)), "X", "")</f>
      </c>
      <c r="AU311" s="32">
        <f>if($U311 &gt; 0, "X", "")</f>
      </c>
      <c r="AV311" s="32">
        <f>if($T311 &gt; 0, "X", "")</f>
      </c>
      <c r="AW311" s="32">
        <f>if(and(not(isblank($P311)), isblank($N311), isblank($O311)), "X", "")</f>
      </c>
      <c r="AX311" s="32">
        <f>if(or($K311="bowl", $K311="wild"), "X", "")</f>
      </c>
    </row>
    <row x14ac:dyDescent="0.25" r="312" customHeight="1" ht="18.75">
      <c r="A312" s="25" t="s">
        <v>1059</v>
      </c>
      <c r="B312" s="25" t="s">
        <v>1060</v>
      </c>
      <c r="C312" s="12" t="s">
        <v>685</v>
      </c>
      <c r="D312" s="12" t="s">
        <v>160</v>
      </c>
      <c r="E312" s="25" t="s">
        <v>198</v>
      </c>
      <c r="F312" s="25" t="s">
        <v>734</v>
      </c>
      <c r="G312" s="12"/>
      <c r="H312" s="12"/>
      <c r="I312" s="12" t="s">
        <v>15</v>
      </c>
      <c r="J312" s="14">
        <v>5</v>
      </c>
      <c r="K312" s="12" t="s">
        <v>188</v>
      </c>
      <c r="L312" s="14">
        <v>1</v>
      </c>
      <c r="M312" s="14">
        <v>102</v>
      </c>
      <c r="N312" s="12" t="s">
        <v>15</v>
      </c>
      <c r="O312" s="12"/>
      <c r="P312" s="12"/>
      <c r="Q312" s="14"/>
      <c r="R312" s="14"/>
      <c r="S312" s="14"/>
      <c r="T312" s="14"/>
      <c r="U312" s="14">
        <v>2</v>
      </c>
      <c r="V312" s="14"/>
      <c r="W312" s="14"/>
      <c r="X312" s="26"/>
      <c r="Y312" s="12"/>
      <c r="Z312" s="33">
        <f>if(ISBLANK($X312), sum(Q312:W312), 1)</f>
      </c>
      <c r="AA312" s="12"/>
      <c r="AB312" s="12"/>
      <c r="AC312" s="39"/>
      <c r="AD312" s="12"/>
      <c r="AE312" s="32">
        <f>if(J312&lt;4,"X","")</f>
      </c>
      <c r="AF312" s="32">
        <f>if(countblank(N312:P312)&lt;=1,"X","")</f>
      </c>
      <c r="AG312" s="32">
        <f>$H312</f>
      </c>
      <c r="AH312" s="32">
        <f>if($R312 &gt; 0, "X", "")</f>
      </c>
      <c r="AI312" s="32">
        <f>if(and(sum(Q312:W312) = 3, ISBLANK($X312)), "X", "")</f>
      </c>
      <c r="AJ312" s="32">
        <f>if(or($K312="ground", $K312="wild"), "X", "")</f>
      </c>
      <c r="AK312" s="32">
        <f>$G312</f>
      </c>
      <c r="AL312" s="32">
        <f>if($S312 &gt; 0, "X", "")</f>
      </c>
      <c r="AM312" s="32">
        <f>if(and($Q312 &gt; 0, isblank($W312), isblank($R312), isblank($T312), isblank($S312), isblank($U312)), "X", "")</f>
      </c>
      <c r="AN312" s="32">
        <f>if(and(not(isblank($N312)), isblank($O312), isblank($P312)), "X", "")</f>
      </c>
      <c r="AO312" s="32">
        <f>if(M312&gt;65,"X","")</f>
      </c>
      <c r="AP312" s="32">
        <f>if(or($K312="cavity", $K312="wild"), "X", "")</f>
      </c>
      <c r="AQ312" s="32">
        <f>if($W312 &gt; 0, "X", "")</f>
      </c>
      <c r="AR312" s="32">
        <f>if(M312&lt;=30,"X","")</f>
      </c>
      <c r="AS312" s="32">
        <f>if(or($K312="platform", $K312="wild"), "X", "")</f>
      </c>
      <c r="AT312" s="32">
        <f>if(and(not(isblank($O312)), isblank($P312), isblank($N312)), "X", "")</f>
      </c>
      <c r="AU312" s="32">
        <f>if($U312 &gt; 0, "X", "")</f>
      </c>
      <c r="AV312" s="32">
        <f>if($T312 &gt; 0, "X", "")</f>
      </c>
      <c r="AW312" s="32">
        <f>if(and(not(isblank($P312)), isblank($N312), isblank($O312)), "X", "")</f>
      </c>
      <c r="AX312" s="32">
        <f>if(or($K312="bowl", $K312="wild"), "X", "")</f>
      </c>
    </row>
    <row x14ac:dyDescent="0.25" r="313" customHeight="1" ht="18.75">
      <c r="A313" s="25" t="s">
        <v>1061</v>
      </c>
      <c r="B313" s="25" t="s">
        <v>1062</v>
      </c>
      <c r="C313" s="12" t="s">
        <v>685</v>
      </c>
      <c r="D313" s="12" t="s">
        <v>173</v>
      </c>
      <c r="E313" s="25" t="s">
        <v>178</v>
      </c>
      <c r="F313" s="25" t="s">
        <v>825</v>
      </c>
      <c r="G313" s="12"/>
      <c r="H313" s="12"/>
      <c r="I313" s="12"/>
      <c r="J313" s="14">
        <v>5</v>
      </c>
      <c r="K313" s="12" t="s">
        <v>162</v>
      </c>
      <c r="L313" s="14">
        <v>2</v>
      </c>
      <c r="M313" s="14">
        <v>38</v>
      </c>
      <c r="N313" s="12"/>
      <c r="O313" s="12"/>
      <c r="P313" s="12" t="s">
        <v>15</v>
      </c>
      <c r="Q313" s="14">
        <v>1</v>
      </c>
      <c r="R313" s="14"/>
      <c r="S313" s="14"/>
      <c r="T313" s="14"/>
      <c r="U313" s="14"/>
      <c r="V313" s="14"/>
      <c r="W313" s="14"/>
      <c r="X313" s="26"/>
      <c r="Y313" s="12"/>
      <c r="Z313" s="33">
        <f>if(ISBLANK($X313), sum(Q313:W313), 1)</f>
      </c>
      <c r="AA313" s="12"/>
      <c r="AB313" s="12"/>
      <c r="AC313" s="39"/>
      <c r="AD313" s="12"/>
      <c r="AE313" s="32">
        <f>if(J313&lt;4,"X","")</f>
      </c>
      <c r="AF313" s="32">
        <f>if(countblank(N313:P313)&lt;=1,"X","")</f>
      </c>
      <c r="AG313" s="32">
        <f>$H313</f>
      </c>
      <c r="AH313" s="32">
        <f>if($R313 &gt; 0, "X", "")</f>
      </c>
      <c r="AI313" s="32">
        <f>if(and(sum(Q313:W313) = 3, ISBLANK($X313)), "X", "")</f>
      </c>
      <c r="AJ313" s="32">
        <f>if(or($K313="ground", $K313="wild"), "X", "")</f>
      </c>
      <c r="AK313" s="32">
        <f>$G313</f>
      </c>
      <c r="AL313" s="32">
        <f>if($S313 &gt; 0, "X", "")</f>
      </c>
      <c r="AM313" s="32">
        <f>if(and($Q313 &gt; 0, isblank($W313), isblank($R313), isblank($T313), isblank($S313), isblank($U313)), "X", "")</f>
      </c>
      <c r="AN313" s="32">
        <f>if(and(not(isblank($N313)), isblank($O313), isblank($P313)), "X", "")</f>
      </c>
      <c r="AO313" s="32">
        <f>if(M313&gt;65,"X","")</f>
      </c>
      <c r="AP313" s="32">
        <f>if(or($K313="cavity", $K313="wild"), "X", "")</f>
      </c>
      <c r="AQ313" s="32">
        <f>if($W313 &gt; 0, "X", "")</f>
      </c>
      <c r="AR313" s="32">
        <f>if(M313&lt;=30,"X","")</f>
      </c>
      <c r="AS313" s="32">
        <f>if(or($K313="platform", $K313="wild"), "X", "")</f>
      </c>
      <c r="AT313" s="32">
        <f>if(and(not(isblank($O313)), isblank($P313), isblank($N313)), "X", "")</f>
      </c>
      <c r="AU313" s="32">
        <f>if($U313 &gt; 0, "X", "")</f>
      </c>
      <c r="AV313" s="32">
        <f>if($T313 &gt; 0, "X", "")</f>
      </c>
      <c r="AW313" s="32">
        <f>if(and(not(isblank($P313)), isblank($N313), isblank($O313)), "X", "")</f>
      </c>
      <c r="AX313" s="32">
        <f>if(or($K313="bowl", $K313="wild"), "X", "")</f>
      </c>
    </row>
    <row x14ac:dyDescent="0.25" r="314" customHeight="1" ht="18.75">
      <c r="A314" s="25" t="s">
        <v>1063</v>
      </c>
      <c r="B314" s="25" t="s">
        <v>1064</v>
      </c>
      <c r="C314" s="12" t="s">
        <v>685</v>
      </c>
      <c r="D314" s="12" t="s">
        <v>173</v>
      </c>
      <c r="E314" s="25" t="s">
        <v>699</v>
      </c>
      <c r="F314" s="25" t="s">
        <v>1065</v>
      </c>
      <c r="G314" s="12"/>
      <c r="H314" s="12"/>
      <c r="I314" s="12"/>
      <c r="J314" s="14">
        <v>0</v>
      </c>
      <c r="K314" s="12" t="s">
        <v>162</v>
      </c>
      <c r="L314" s="14">
        <v>4</v>
      </c>
      <c r="M314" s="14">
        <v>28</v>
      </c>
      <c r="N314" s="12" t="s">
        <v>15</v>
      </c>
      <c r="O314" s="12" t="s">
        <v>15</v>
      </c>
      <c r="P314" s="12"/>
      <c r="Q314" s="14">
        <v>1</v>
      </c>
      <c r="R314" s="14">
        <v>1</v>
      </c>
      <c r="S314" s="14"/>
      <c r="T314" s="14">
        <v>1</v>
      </c>
      <c r="U314" s="14"/>
      <c r="V314" s="14"/>
      <c r="W314" s="14"/>
      <c r="X314" s="26" t="s">
        <v>15</v>
      </c>
      <c r="Y314" s="12"/>
      <c r="Z314" s="33">
        <f>if(ISBLANK($X314), sum(Q314:W314), 1)</f>
      </c>
      <c r="AA314" s="12"/>
      <c r="AB314" s="12"/>
      <c r="AC314" s="39"/>
      <c r="AD314" s="12"/>
      <c r="AE314" s="32">
        <f>if(J314&lt;4,"X","")</f>
      </c>
      <c r="AF314" s="32">
        <f>if(countblank(N314:P314)&lt;=1,"X","")</f>
      </c>
      <c r="AG314" s="32">
        <f>$H314</f>
      </c>
      <c r="AH314" s="32">
        <f>if($R314 &gt; 0, "X", "")</f>
      </c>
      <c r="AI314" s="32">
        <f>if(and(sum(Q314:W314) = 3, ISBLANK($X314)), "X", "")</f>
      </c>
      <c r="AJ314" s="32">
        <f>if(or($K314="ground", $K314="wild"), "X", "")</f>
      </c>
      <c r="AK314" s="32">
        <f>$G314</f>
      </c>
      <c r="AL314" s="32">
        <f>if($S314 &gt; 0, "X", "")</f>
      </c>
      <c r="AM314" s="32">
        <f>if(and($Q314 &gt; 0, isblank($W314), isblank($R314), isblank($T314), isblank($S314), isblank($U314)), "X", "")</f>
      </c>
      <c r="AN314" s="32">
        <f>if(and(not(isblank($N314)), isblank($O314), isblank($P314)), "X", "")</f>
      </c>
      <c r="AO314" s="32">
        <f>if(M314&gt;65,"X","")</f>
      </c>
      <c r="AP314" s="32">
        <f>if(or($K314="cavity", $K314="wild"), "X", "")</f>
      </c>
      <c r="AQ314" s="32">
        <f>if($W314 &gt; 0, "X", "")</f>
      </c>
      <c r="AR314" s="32">
        <f>if(M314&lt;=30,"X","")</f>
      </c>
      <c r="AS314" s="32">
        <f>if(or($K314="platform", $K314="wild"), "X", "")</f>
      </c>
      <c r="AT314" s="32">
        <f>if(and(not(isblank($O314)), isblank($P314), isblank($N314)), "X", "")</f>
      </c>
      <c r="AU314" s="32">
        <f>if($U314 &gt; 0, "X", "")</f>
      </c>
      <c r="AV314" s="32">
        <f>if($T314 &gt; 0, "X", "")</f>
      </c>
      <c r="AW314" s="32">
        <f>if(and(not(isblank($P314)), isblank($N314), isblank($O314)), "X", "")</f>
      </c>
      <c r="AX314" s="32">
        <f>if(or($K314="bowl", $K314="wild"), "X", "")</f>
      </c>
    </row>
    <row x14ac:dyDescent="0.25" r="315" customHeight="1" ht="18.75">
      <c r="A315" s="25" t="s">
        <v>1066</v>
      </c>
      <c r="B315" s="25" t="s">
        <v>1067</v>
      </c>
      <c r="C315" s="12" t="s">
        <v>685</v>
      </c>
      <c r="D315" s="12" t="s">
        <v>160</v>
      </c>
      <c r="E315" s="25" t="s">
        <v>198</v>
      </c>
      <c r="F315" s="25" t="s">
        <v>734</v>
      </c>
      <c r="G315" s="12"/>
      <c r="H315" s="12"/>
      <c r="I315" s="12" t="s">
        <v>15</v>
      </c>
      <c r="J315" s="14">
        <v>3</v>
      </c>
      <c r="K315" s="12" t="s">
        <v>162</v>
      </c>
      <c r="L315" s="14">
        <v>3</v>
      </c>
      <c r="M315" s="14">
        <v>25</v>
      </c>
      <c r="N315" s="12"/>
      <c r="O315" s="12" t="s">
        <v>15</v>
      </c>
      <c r="P315" s="12"/>
      <c r="Q315" s="14">
        <v>1</v>
      </c>
      <c r="R315" s="14">
        <v>1</v>
      </c>
      <c r="S315" s="14"/>
      <c r="T315" s="14"/>
      <c r="U315" s="14"/>
      <c r="V315" s="14"/>
      <c r="W315" s="14"/>
      <c r="X315" s="26"/>
      <c r="Y315" s="12"/>
      <c r="Z315" s="33">
        <f>if(ISBLANK($X315), sum(Q315:W315), 1)</f>
      </c>
      <c r="AA315" s="12"/>
      <c r="AB315" s="12"/>
      <c r="AC315" s="39" t="s">
        <v>15</v>
      </c>
      <c r="AD315" s="12"/>
      <c r="AE315" s="32">
        <f>if(J315&lt;4,"X","")</f>
      </c>
      <c r="AF315" s="32">
        <f>if(countblank(N315:P315)&lt;=1,"X","")</f>
      </c>
      <c r="AG315" s="32">
        <f>$H315</f>
      </c>
      <c r="AH315" s="32">
        <f>if($R315 &gt; 0, "X", "")</f>
      </c>
      <c r="AI315" s="32">
        <f>if(and(sum(Q315:W315) = 3, ISBLANK($X315)), "X", "")</f>
      </c>
      <c r="AJ315" s="32">
        <f>if(or($K315="ground", $K315="wild"), "X", "")</f>
      </c>
      <c r="AK315" s="32">
        <f>$G315</f>
      </c>
      <c r="AL315" s="32">
        <f>if($S315 &gt; 0, "X", "")</f>
      </c>
      <c r="AM315" s="32">
        <f>if(and($Q315 &gt; 0, isblank($W315), isblank($R315), isblank($T315), isblank($S315), isblank($U315)), "X", "")</f>
      </c>
      <c r="AN315" s="32">
        <f>if(and(not(isblank($N315)), isblank($O315), isblank($P315)), "X", "")</f>
      </c>
      <c r="AO315" s="32">
        <f>if(M315&gt;65,"X","")</f>
      </c>
      <c r="AP315" s="32">
        <f>if(or($K315="cavity", $K315="wild"), "X", "")</f>
      </c>
      <c r="AQ315" s="32">
        <f>if($W315 &gt; 0, "X", "")</f>
      </c>
      <c r="AR315" s="32">
        <f>if(M315&lt;=30,"X","")</f>
      </c>
      <c r="AS315" s="32">
        <f>if(or($K315="platform", $K315="wild"), "X", "")</f>
      </c>
      <c r="AT315" s="32">
        <f>if(and(not(isblank($O315)), isblank($P315), isblank($N315)), "X", "")</f>
      </c>
      <c r="AU315" s="32">
        <f>if($U315 &gt; 0, "X", "")</f>
      </c>
      <c r="AV315" s="32">
        <f>if($T315 &gt; 0, "X", "")</f>
      </c>
      <c r="AW315" s="32">
        <f>if(and(not(isblank($P315)), isblank($N315), isblank($O315)), "X", "")</f>
      </c>
      <c r="AX315" s="32">
        <f>if(or($K315="bowl", $K315="wild"), "X", "")</f>
      </c>
    </row>
    <row x14ac:dyDescent="0.25" r="316" customHeight="1" ht="18.75">
      <c r="A316" s="24" t="s">
        <v>664</v>
      </c>
      <c r="B316" s="24" t="s">
        <v>665</v>
      </c>
      <c r="C316" s="12" t="s">
        <v>93</v>
      </c>
      <c r="D316" s="12" t="s">
        <v>173</v>
      </c>
      <c r="E316" s="25" t="s">
        <v>178</v>
      </c>
      <c r="F316" s="25" t="s">
        <v>666</v>
      </c>
      <c r="G316" s="12"/>
      <c r="H316" s="12"/>
      <c r="I316" s="12"/>
      <c r="J316" s="14">
        <v>3</v>
      </c>
      <c r="K316" s="12" t="s">
        <v>166</v>
      </c>
      <c r="L316" s="14">
        <v>2</v>
      </c>
      <c r="M316" s="14">
        <v>86</v>
      </c>
      <c r="N316" s="12"/>
      <c r="O316" s="12"/>
      <c r="P316" s="12" t="s">
        <v>15</v>
      </c>
      <c r="Q316" s="14">
        <v>1</v>
      </c>
      <c r="R316" s="14"/>
      <c r="S316" s="14">
        <v>1</v>
      </c>
      <c r="T316" s="14"/>
      <c r="U316" s="14"/>
      <c r="V316" s="14"/>
      <c r="W316" s="14"/>
      <c r="X316" s="26"/>
      <c r="Y316" s="12"/>
      <c r="Z316" s="33">
        <f>if(ISBLANK($X316), sum(Q316:W316), 1)</f>
      </c>
      <c r="AA316" s="12"/>
      <c r="AB316" s="12"/>
      <c r="AC316" s="39"/>
      <c r="AD316" s="12"/>
      <c r="AE316" s="32">
        <f>if(J316&lt;4,"X","")</f>
      </c>
      <c r="AF316" s="32">
        <f>if(countblank(N316:P316)&lt;=1,"X","")</f>
      </c>
      <c r="AG316" s="32">
        <f>$H316</f>
      </c>
      <c r="AH316" s="32">
        <f>if($R316 &gt; 0, "X", "")</f>
      </c>
      <c r="AI316" s="32">
        <f>if(and(sum(Q316:W316) = 3, ISBLANK($X316)), "X", "")</f>
      </c>
      <c r="AJ316" s="32">
        <f>if(or($K316="ground", $K316="wild"), "X", "")</f>
      </c>
      <c r="AK316" s="32">
        <f>$G316</f>
      </c>
      <c r="AL316" s="32">
        <f>if($S316 &gt; 0, "X", "")</f>
      </c>
      <c r="AM316" s="32">
        <f>if(and($Q316 &gt; 0, isblank($W316), isblank($R316), isblank($T316), isblank($S316), isblank($U316)), "X", "")</f>
      </c>
      <c r="AN316" s="32">
        <f>if(and(not(isblank($N316)), isblank($O316), isblank($P316)), "X", "")</f>
      </c>
      <c r="AO316" s="32">
        <f>if(M316&gt;65,"X","")</f>
      </c>
      <c r="AP316" s="32">
        <f>if(or($K316="cavity", $K316="wild"), "X", "")</f>
      </c>
      <c r="AQ316" s="32">
        <f>if($W316 &gt; 0, "X", "")</f>
      </c>
      <c r="AR316" s="32">
        <f>if(M316&lt;=30,"X","")</f>
      </c>
      <c r="AS316" s="32">
        <f>if(or($K316="platform", $K316="wild"), "X", "")</f>
      </c>
      <c r="AT316" s="32">
        <f>if(and(not(isblank($O316)), isblank($P316), isblank($N316)), "X", "")</f>
      </c>
      <c r="AU316" s="32">
        <f>if($U316 &gt; 0, "X", "")</f>
      </c>
      <c r="AV316" s="32">
        <f>if($T316 &gt; 0, "X", "")</f>
      </c>
      <c r="AW316" s="32">
        <f>if(and(not(isblank($P316)), isblank($N316), isblank($O316)), "X", "")</f>
      </c>
      <c r="AX316" s="32">
        <f>if(or($K316="bowl", $K316="wild"), "X", "")</f>
      </c>
    </row>
    <row x14ac:dyDescent="0.25" r="317" customHeight="1" ht="18.75">
      <c r="A317" s="25" t="s">
        <v>1068</v>
      </c>
      <c r="B317" s="25" t="s">
        <v>1069</v>
      </c>
      <c r="C317" s="12" t="s">
        <v>685</v>
      </c>
      <c r="D317" s="12" t="s">
        <v>173</v>
      </c>
      <c r="E317" s="25" t="s">
        <v>686</v>
      </c>
      <c r="F317" s="25" t="s">
        <v>687</v>
      </c>
      <c r="G317" s="12"/>
      <c r="H317" s="12"/>
      <c r="I317" s="12"/>
      <c r="J317" s="14">
        <v>5</v>
      </c>
      <c r="K317" s="12" t="s">
        <v>195</v>
      </c>
      <c r="L317" s="14">
        <v>2</v>
      </c>
      <c r="M317" s="14">
        <v>48</v>
      </c>
      <c r="N317" s="12" t="s">
        <v>15</v>
      </c>
      <c r="O317" s="12"/>
      <c r="P317" s="12"/>
      <c r="Q317" s="14"/>
      <c r="R317" s="14">
        <v>2</v>
      </c>
      <c r="S317" s="14"/>
      <c r="T317" s="14"/>
      <c r="U317" s="14"/>
      <c r="V317" s="14"/>
      <c r="W317" s="14">
        <v>1</v>
      </c>
      <c r="X317" s="26"/>
      <c r="Y317" s="12"/>
      <c r="Z317" s="33">
        <f>if(ISBLANK($X317), sum(Q317:W317), 1)</f>
      </c>
      <c r="AA317" s="12"/>
      <c r="AB317" s="12"/>
      <c r="AC317" s="39" t="s">
        <v>15</v>
      </c>
      <c r="AD317" s="12"/>
      <c r="AE317" s="32">
        <f>if(J317&lt;4,"X","")</f>
      </c>
      <c r="AF317" s="32">
        <f>if(countblank(N317:P317)&lt;=1,"X","")</f>
      </c>
      <c r="AG317" s="32">
        <f>$H317</f>
      </c>
      <c r="AH317" s="32">
        <f>if($R317 &gt; 0, "X", "")</f>
      </c>
      <c r="AI317" s="32">
        <f>if(and(sum(Q317:W317) = 3, ISBLANK($X317)), "X", "")</f>
      </c>
      <c r="AJ317" s="32">
        <f>if(or($K317="ground", $K317="wild"), "X", "")</f>
      </c>
      <c r="AK317" s="32">
        <f>$G317</f>
      </c>
      <c r="AL317" s="32">
        <f>if($S317 &gt; 0, "X", "")</f>
      </c>
      <c r="AM317" s="32">
        <f>if(and($Q317 &gt; 0, isblank($W317), isblank($R317), isblank($T317), isblank($S317), isblank($U317)), "X", "")</f>
      </c>
      <c r="AN317" s="32">
        <f>if(and(not(isblank($N317)), isblank($O317), isblank($P317)), "X", "")</f>
      </c>
      <c r="AO317" s="32">
        <f>if(M317&gt;65,"X","")</f>
      </c>
      <c r="AP317" s="32">
        <f>if(or($K317="cavity", $K317="wild"), "X", "")</f>
      </c>
      <c r="AQ317" s="32">
        <f>if($W317 &gt; 0, "X", "")</f>
      </c>
      <c r="AR317" s="32">
        <f>if(M317&lt;=30,"X","")</f>
      </c>
      <c r="AS317" s="32">
        <f>if(or($K317="platform", $K317="wild"), "X", "")</f>
      </c>
      <c r="AT317" s="32">
        <f>if(and(not(isblank($O317)), isblank($P317), isblank($N317)), "X", "")</f>
      </c>
      <c r="AU317" s="32">
        <f>if($U317 &gt; 0, "X", "")</f>
      </c>
      <c r="AV317" s="32">
        <f>if($T317 &gt; 0, "X", "")</f>
      </c>
      <c r="AW317" s="32">
        <f>if(and(not(isblank($P317)), isblank($N317), isblank($O317)), "X", "")</f>
      </c>
      <c r="AX317" s="32">
        <f>if(or($K317="bowl", $K317="wild"), "X", "")</f>
      </c>
    </row>
    <row x14ac:dyDescent="0.25" r="318" customHeight="1" ht="18.75">
      <c r="A318" s="24" t="s">
        <v>424</v>
      </c>
      <c r="B318" s="1" t="s">
        <v>425</v>
      </c>
      <c r="C318" s="12" t="s">
        <v>116</v>
      </c>
      <c r="D318" s="12" t="s">
        <v>160</v>
      </c>
      <c r="E318" s="25"/>
      <c r="F318" s="25" t="s">
        <v>426</v>
      </c>
      <c r="G318" s="12"/>
      <c r="H318" s="12"/>
      <c r="I318" s="12"/>
      <c r="J318" s="14">
        <v>4</v>
      </c>
      <c r="K318" s="12" t="s">
        <v>162</v>
      </c>
      <c r="L318" s="14">
        <v>6</v>
      </c>
      <c r="M318" s="14">
        <v>29</v>
      </c>
      <c r="N318" s="12"/>
      <c r="O318" s="12" t="s">
        <v>15</v>
      </c>
      <c r="P318" s="12"/>
      <c r="Q318" s="14">
        <v>1</v>
      </c>
      <c r="R318" s="14">
        <v>1</v>
      </c>
      <c r="S318" s="14"/>
      <c r="T318" s="14"/>
      <c r="U318" s="14"/>
      <c r="V318" s="14"/>
      <c r="W318" s="14"/>
      <c r="X318" s="26" t="s">
        <v>15</v>
      </c>
      <c r="Y318" s="12"/>
      <c r="Z318" s="33"/>
      <c r="AA318" s="12"/>
      <c r="AB318" s="12"/>
      <c r="AC318" s="39"/>
      <c r="AD318" s="12"/>
      <c r="AE318" s="32">
        <f>if(J318&lt;4,"X","")</f>
      </c>
      <c r="AF318" s="32">
        <f>if(countblank(N318:P318)&lt;=1,"X","")</f>
      </c>
      <c r="AG318" s="32">
        <f>$H318</f>
      </c>
      <c r="AH318" s="32">
        <f>if($R318 &gt; 0, "X", "")</f>
      </c>
      <c r="AI318" s="32">
        <f>if(and(sum(Q318:W318) = 3, ISBLANK($X318)), "X", "")</f>
      </c>
      <c r="AJ318" s="32">
        <f>if(or($K318="ground", $K318="wild"), "X", "")</f>
      </c>
      <c r="AK318" s="32">
        <f>$G318</f>
      </c>
      <c r="AL318" s="32">
        <f>if($S318 &gt; 0, "X", "")</f>
      </c>
      <c r="AM318" s="32">
        <f>if(and($Q318 &gt; 0, isblank($W318), isblank($R318), isblank($T318), isblank($S318), isblank($U318)), "X", "")</f>
      </c>
      <c r="AN318" s="32">
        <f>if(and(not(isblank($N318)), isblank($O318), isblank($P318)), "X", "")</f>
      </c>
      <c r="AO318" s="32">
        <f>if(M318&gt;65,"X","")</f>
      </c>
      <c r="AP318" s="32">
        <f>if(or($K318="cavity", $K318="wild"), "X", "")</f>
      </c>
      <c r="AQ318" s="32">
        <f>if($W318 &gt; 0, "X", "")</f>
      </c>
      <c r="AR318" s="32">
        <f>if(M318&lt;=30,"X","")</f>
      </c>
      <c r="AS318" s="32">
        <f>if(or($K318="platform", $K318="wild"), "X", "")</f>
      </c>
      <c r="AT318" s="32">
        <f>if(and(not(isblank($O318)), isblank($P318), isblank($N318)), "X", "")</f>
      </c>
      <c r="AU318" s="32">
        <f>if($U318 &gt; 0, "X", "")</f>
      </c>
      <c r="AV318" s="32">
        <f>if($T318 &gt; 0, "X", "")</f>
      </c>
      <c r="AW318" s="32">
        <f>if(and(not(isblank($P318)), isblank($N318), isblank($O318)), "X", "")</f>
      </c>
      <c r="AX318" s="32">
        <f>if(or($K318="bowl", $K318="wild"), "X", "")</f>
      </c>
    </row>
    <row x14ac:dyDescent="0.25" r="319" customHeight="1" ht="18.75">
      <c r="A319" s="24" t="s">
        <v>427</v>
      </c>
      <c r="B319" s="1" t="s">
        <v>428</v>
      </c>
      <c r="C319" s="12" t="s">
        <v>116</v>
      </c>
      <c r="D319" s="12" t="s">
        <v>173</v>
      </c>
      <c r="E319" s="25" t="s">
        <v>178</v>
      </c>
      <c r="F319" s="25" t="s">
        <v>429</v>
      </c>
      <c r="G319" s="12"/>
      <c r="H319" s="12" t="s">
        <v>15</v>
      </c>
      <c r="I319" s="12"/>
      <c r="J319" s="14">
        <v>6</v>
      </c>
      <c r="K319" s="12" t="s">
        <v>188</v>
      </c>
      <c r="L319" s="14">
        <v>2</v>
      </c>
      <c r="M319" s="14">
        <v>103</v>
      </c>
      <c r="N319" s="12" t="s">
        <v>15</v>
      </c>
      <c r="O319" s="12"/>
      <c r="P319" s="12"/>
      <c r="Q319" s="14"/>
      <c r="R319" s="14">
        <v>1</v>
      </c>
      <c r="S319" s="14"/>
      <c r="T319" s="14">
        <v>1</v>
      </c>
      <c r="U319" s="14"/>
      <c r="V319" s="14"/>
      <c r="W319" s="14"/>
      <c r="X319" s="26"/>
      <c r="Y319" s="12"/>
      <c r="Z319" s="33"/>
      <c r="AA319" s="12" t="s">
        <v>15</v>
      </c>
      <c r="AB319" s="12"/>
      <c r="AC319" s="39"/>
      <c r="AD319" s="12" t="s">
        <v>15</v>
      </c>
      <c r="AE319" s="32">
        <f>if(J319&lt;4,"X","")</f>
      </c>
      <c r="AF319" s="32">
        <f>if(countblank(N319:P319)&lt;=1,"X","")</f>
      </c>
      <c r="AG319" s="32">
        <f>$H319</f>
      </c>
      <c r="AH319" s="32">
        <f>if($R319 &gt; 0, "X", "")</f>
      </c>
      <c r="AI319" s="32">
        <f>if(and(sum(Q319:W319) = 3, ISBLANK($X319)), "X", "")</f>
      </c>
      <c r="AJ319" s="32">
        <f>if(or($K319="ground", $K319="wild"), "X", "")</f>
      </c>
      <c r="AK319" s="32">
        <f>$G319</f>
      </c>
      <c r="AL319" s="32">
        <f>if($S319 &gt; 0, "X", "")</f>
      </c>
      <c r="AM319" s="32">
        <f>if(and($Q319 &gt; 0, isblank($W319), isblank($R319), isblank($T319), isblank($S319), isblank($U319)), "X", "")</f>
      </c>
      <c r="AN319" s="32">
        <f>if(and(not(isblank($N319)), isblank($O319), isblank($P319)), "X", "")</f>
      </c>
      <c r="AO319" s="32">
        <f>if(M319&gt;65,"X","")</f>
      </c>
      <c r="AP319" s="32">
        <f>if(or($K319="cavity", $K319="wild"), "X", "")</f>
      </c>
      <c r="AQ319" s="32">
        <f>if($W319 &gt; 0, "X", "")</f>
      </c>
      <c r="AR319" s="32">
        <f>if(M319&lt;=30,"X","")</f>
      </c>
      <c r="AS319" s="32">
        <f>if(or($K319="platform", $K319="wild"), "X", "")</f>
      </c>
      <c r="AT319" s="32">
        <f>if(and(not(isblank($O319)), isblank($P319), isblank($N319)), "X", "")</f>
      </c>
      <c r="AU319" s="32">
        <f>if($U319 &gt; 0, "X", "")</f>
      </c>
      <c r="AV319" s="32">
        <f>if($T319 &gt; 0, "X", "")</f>
      </c>
      <c r="AW319" s="32">
        <f>if(and(not(isblank($P319)), isblank($N319), isblank($O319)), "X", "")</f>
      </c>
      <c r="AX319" s="32">
        <f>if(or($K319="bowl", $K319="wild"), "X", "")</f>
      </c>
    </row>
    <row x14ac:dyDescent="0.25" r="320" customHeight="1" ht="18.75">
      <c r="A320" s="24" t="s">
        <v>430</v>
      </c>
      <c r="B320" s="1" t="s">
        <v>431</v>
      </c>
      <c r="C320" s="12" t="s">
        <v>116</v>
      </c>
      <c r="D320" s="12" t="s">
        <v>173</v>
      </c>
      <c r="E320" s="25" t="s">
        <v>182</v>
      </c>
      <c r="F320" s="25" t="s">
        <v>432</v>
      </c>
      <c r="G320" s="12"/>
      <c r="H320" s="12"/>
      <c r="I320" s="12"/>
      <c r="J320" s="14">
        <v>5</v>
      </c>
      <c r="K320" s="12" t="s">
        <v>203</v>
      </c>
      <c r="L320" s="14">
        <v>1</v>
      </c>
      <c r="M320" s="14">
        <v>73</v>
      </c>
      <c r="N320" s="12" t="s">
        <v>15</v>
      </c>
      <c r="O320" s="12"/>
      <c r="P320" s="12"/>
      <c r="Q320" s="14">
        <v>2</v>
      </c>
      <c r="R320" s="14"/>
      <c r="S320" s="14"/>
      <c r="T320" s="14"/>
      <c r="U320" s="14"/>
      <c r="V320" s="14"/>
      <c r="W320" s="14">
        <v>1</v>
      </c>
      <c r="X320" s="26"/>
      <c r="Y320" s="12"/>
      <c r="Z320" s="33"/>
      <c r="AA320" s="12"/>
      <c r="AB320" s="12"/>
      <c r="AC320" s="39"/>
      <c r="AD320" s="12"/>
      <c r="AE320" s="32">
        <f>if(J320&lt;4,"X","")</f>
      </c>
      <c r="AF320" s="32">
        <f>if(countblank(N320:P320)&lt;=1,"X","")</f>
      </c>
      <c r="AG320" s="32">
        <f>$H320</f>
      </c>
      <c r="AH320" s="32">
        <f>if($R320 &gt; 0, "X", "")</f>
      </c>
      <c r="AI320" s="32">
        <f>if(and(sum(Q320:W320) = 3, ISBLANK($X320)), "X", "")</f>
      </c>
      <c r="AJ320" s="32">
        <f>if(or($K320="ground", $K320="wild"), "X", "")</f>
      </c>
      <c r="AK320" s="32">
        <f>$G320</f>
      </c>
      <c r="AL320" s="32">
        <f>if($S320 &gt; 0, "X", "")</f>
      </c>
      <c r="AM320" s="32">
        <f>if(and($Q320 &gt; 0, isblank($W320), isblank($R320), isblank($T320), isblank($S320), isblank($U320)), "X", "")</f>
      </c>
      <c r="AN320" s="32">
        <f>if(and(not(isblank($N320)), isblank($O320), isblank($P320)), "X", "")</f>
      </c>
      <c r="AO320" s="32">
        <f>if(M320&gt;65,"X","")</f>
      </c>
      <c r="AP320" s="32">
        <f>if(or($K320="cavity", $K320="wild"), "X", "")</f>
      </c>
      <c r="AQ320" s="32">
        <f>if($W320 &gt; 0, "X", "")</f>
      </c>
      <c r="AR320" s="32">
        <f>if(M320&lt;=30,"X","")</f>
      </c>
      <c r="AS320" s="32">
        <f>if(or($K320="platform", $K320="wild"), "X", "")</f>
      </c>
      <c r="AT320" s="32">
        <f>if(and(not(isblank($O320)), isblank($P320), isblank($N320)), "X", "")</f>
      </c>
      <c r="AU320" s="32">
        <f>if($U320 &gt; 0, "X", "")</f>
      </c>
      <c r="AV320" s="32">
        <f>if($T320 &gt; 0, "X", "")</f>
      </c>
      <c r="AW320" s="32">
        <f>if(and(not(isblank($P320)), isblank($N320), isblank($O320)), "X", "")</f>
      </c>
      <c r="AX320" s="32">
        <f>if(or($K320="bowl", $K320="wild"), "X", "")</f>
      </c>
    </row>
    <row x14ac:dyDescent="0.25" r="321" customHeight="1" ht="18.75">
      <c r="A321" s="25" t="s">
        <v>1070</v>
      </c>
      <c r="B321" s="25" t="s">
        <v>1071</v>
      </c>
      <c r="C321" s="12" t="s">
        <v>685</v>
      </c>
      <c r="D321" s="12" t="s">
        <v>173</v>
      </c>
      <c r="E321" s="25" t="s">
        <v>706</v>
      </c>
      <c r="F321" s="25" t="s">
        <v>750</v>
      </c>
      <c r="G321" s="12" t="s">
        <v>15</v>
      </c>
      <c r="H321" s="12"/>
      <c r="I321" s="12"/>
      <c r="J321" s="14">
        <v>5</v>
      </c>
      <c r="K321" s="12" t="s">
        <v>166</v>
      </c>
      <c r="L321" s="14">
        <v>2</v>
      </c>
      <c r="M321" s="14">
        <v>130</v>
      </c>
      <c r="N321" s="12"/>
      <c r="O321" s="12" t="s">
        <v>15</v>
      </c>
      <c r="P321" s="12"/>
      <c r="Q321" s="14">
        <v>1</v>
      </c>
      <c r="R321" s="14"/>
      <c r="S321" s="14"/>
      <c r="T321" s="14"/>
      <c r="U321" s="14">
        <v>1</v>
      </c>
      <c r="V321" s="14"/>
      <c r="W321" s="14"/>
      <c r="X321" s="26"/>
      <c r="Y321" s="12"/>
      <c r="Z321" s="33">
        <f>if(ISBLANK($X321), sum(Q321:W321), 1)</f>
      </c>
      <c r="AA321" s="12"/>
      <c r="AB321" s="12"/>
      <c r="AC321" s="39" t="s">
        <v>15</v>
      </c>
      <c r="AD321" s="12"/>
      <c r="AE321" s="32">
        <f>if(J321&lt;4,"X","")</f>
      </c>
      <c r="AF321" s="32">
        <f>if(countblank(N321:P321)&lt;=1,"X","")</f>
      </c>
      <c r="AG321" s="32">
        <f>$H321</f>
      </c>
      <c r="AH321" s="32">
        <f>if($R321 &gt; 0, "X", "")</f>
      </c>
      <c r="AI321" s="32">
        <f>if(and(sum(Q321:W321) = 3, ISBLANK($X321)), "X", "")</f>
      </c>
      <c r="AJ321" s="32">
        <f>if(or($K321="ground", $K321="wild"), "X", "")</f>
      </c>
      <c r="AK321" s="32">
        <f>$G321</f>
      </c>
      <c r="AL321" s="32">
        <f>if($S321 &gt; 0, "X", "")</f>
      </c>
      <c r="AM321" s="32">
        <f>if(and($Q321 &gt; 0, isblank($W321), isblank($R321), isblank($T321), isblank($S321), isblank($U321)), "X", "")</f>
      </c>
      <c r="AN321" s="32">
        <f>if(and(not(isblank($N321)), isblank($O321), isblank($P321)), "X", "")</f>
      </c>
      <c r="AO321" s="32">
        <f>if(M321&gt;65,"X","")</f>
      </c>
      <c r="AP321" s="32">
        <f>if(or($K321="cavity", $K321="wild"), "X", "")</f>
      </c>
      <c r="AQ321" s="32">
        <f>if($W321 &gt; 0, "X", "")</f>
      </c>
      <c r="AR321" s="32">
        <f>if(M321&lt;=30,"X","")</f>
      </c>
      <c r="AS321" s="32">
        <f>if(or($K321="platform", $K321="wild"), "X", "")</f>
      </c>
      <c r="AT321" s="32">
        <f>if(and(not(isblank($O321)), isblank($P321), isblank($N321)), "X", "")</f>
      </c>
      <c r="AU321" s="32">
        <f>if($U321 &gt; 0, "X", "")</f>
      </c>
      <c r="AV321" s="32">
        <f>if($T321 &gt; 0, "X", "")</f>
      </c>
      <c r="AW321" s="32">
        <f>if(and(not(isblank($P321)), isblank($N321), isblank($O321)), "X", "")</f>
      </c>
      <c r="AX321" s="32">
        <f>if(or($K321="bowl", $K321="wild"), "X", "")</f>
      </c>
    </row>
    <row x14ac:dyDescent="0.25" r="322" customHeight="1" ht="18.75">
      <c r="A322" s="24" t="s">
        <v>433</v>
      </c>
      <c r="B322" s="1" t="s">
        <v>434</v>
      </c>
      <c r="C322" s="12" t="s">
        <v>116</v>
      </c>
      <c r="D322" s="12" t="s">
        <v>173</v>
      </c>
      <c r="E322" s="25" t="s">
        <v>137</v>
      </c>
      <c r="F322" s="25" t="s">
        <v>435</v>
      </c>
      <c r="G322" s="12" t="s">
        <v>15</v>
      </c>
      <c r="H322" s="12"/>
      <c r="I322" s="12"/>
      <c r="J322" s="14">
        <v>5</v>
      </c>
      <c r="K322" s="12" t="s">
        <v>166</v>
      </c>
      <c r="L322" s="14">
        <v>2</v>
      </c>
      <c r="M322" s="14">
        <v>82</v>
      </c>
      <c r="N322" s="12" t="s">
        <v>15</v>
      </c>
      <c r="O322" s="12" t="s">
        <v>15</v>
      </c>
      <c r="P322" s="12" t="s">
        <v>15</v>
      </c>
      <c r="Q322" s="14">
        <v>2</v>
      </c>
      <c r="R322" s="14"/>
      <c r="S322" s="14"/>
      <c r="T322" s="14"/>
      <c r="U322" s="14">
        <v>1</v>
      </c>
      <c r="V322" s="14"/>
      <c r="W322" s="14"/>
      <c r="X322" s="26"/>
      <c r="Y322" s="12"/>
      <c r="Z322" s="33"/>
      <c r="AA322" s="12" t="s">
        <v>15</v>
      </c>
      <c r="AB322" s="12"/>
      <c r="AC322" s="39"/>
      <c r="AD322" s="12" t="s">
        <v>15</v>
      </c>
      <c r="AE322" s="32">
        <f>if(J322&lt;4,"X","")</f>
      </c>
      <c r="AF322" s="32">
        <f>if(countblank(N322:P322)&lt;=1,"X","")</f>
      </c>
      <c r="AG322" s="32">
        <f>$H322</f>
      </c>
      <c r="AH322" s="32">
        <f>if($R322 &gt; 0, "X", "")</f>
      </c>
      <c r="AI322" s="32">
        <f>if(and(sum(Q322:W322) = 3, ISBLANK($X322)), "X", "")</f>
      </c>
      <c r="AJ322" s="32">
        <f>if(or($K322="ground", $K322="wild"), "X", "")</f>
      </c>
      <c r="AK322" s="32">
        <f>$G322</f>
      </c>
      <c r="AL322" s="32">
        <f>if($S322 &gt; 0, "X", "")</f>
      </c>
      <c r="AM322" s="32">
        <f>if(and($Q322 &gt; 0, isblank($W322), isblank($R322), isblank($T322), isblank($S322), isblank($U322)), "X", "")</f>
      </c>
      <c r="AN322" s="32">
        <f>if(and(not(isblank($N322)), isblank($O322), isblank($P322)), "X", "")</f>
      </c>
      <c r="AO322" s="32">
        <f>if(M322&gt;65,"X","")</f>
      </c>
      <c r="AP322" s="32">
        <f>if(or($K322="cavity", $K322="wild"), "X", "")</f>
      </c>
      <c r="AQ322" s="32">
        <f>if($W322 &gt; 0, "X", "")</f>
      </c>
      <c r="AR322" s="32">
        <f>if(M322&lt;=30,"X","")</f>
      </c>
      <c r="AS322" s="32">
        <f>if(or($K322="platform", $K322="wild"), "X", "")</f>
      </c>
      <c r="AT322" s="32">
        <f>if(and(not(isblank($O322)), isblank($P322), isblank($N322)), "X", "")</f>
      </c>
      <c r="AU322" s="32">
        <f>if($U322 &gt; 0, "X", "")</f>
      </c>
      <c r="AV322" s="32">
        <f>if($T322 &gt; 0, "X", "")</f>
      </c>
      <c r="AW322" s="32">
        <f>if(and(not(isblank($P322)), isblank($N322), isblank($O322)), "X", "")</f>
      </c>
      <c r="AX322" s="32">
        <f>if(or($K322="bowl", $K322="wild"), "X", "")</f>
      </c>
    </row>
    <row x14ac:dyDescent="0.25" r="323" customHeight="1" ht="18.75">
      <c r="A323" s="24" t="s">
        <v>667</v>
      </c>
      <c r="B323" s="24" t="s">
        <v>668</v>
      </c>
      <c r="C323" s="12" t="s">
        <v>93</v>
      </c>
      <c r="D323" s="12" t="s">
        <v>173</v>
      </c>
      <c r="E323" s="25" t="s">
        <v>174</v>
      </c>
      <c r="F323" s="25" t="s">
        <v>669</v>
      </c>
      <c r="G323" s="12"/>
      <c r="H323" s="12"/>
      <c r="I323" s="12"/>
      <c r="J323" s="14">
        <v>4</v>
      </c>
      <c r="K323" s="12" t="s">
        <v>162</v>
      </c>
      <c r="L323" s="14">
        <v>3</v>
      </c>
      <c r="M323" s="14">
        <v>34</v>
      </c>
      <c r="N323" s="12"/>
      <c r="O323" s="12" t="s">
        <v>15</v>
      </c>
      <c r="P323" s="12"/>
      <c r="Q323" s="14">
        <v>2</v>
      </c>
      <c r="R323" s="14">
        <v>1</v>
      </c>
      <c r="S323" s="14"/>
      <c r="T323" s="14"/>
      <c r="U323" s="14"/>
      <c r="V323" s="14"/>
      <c r="W323" s="14"/>
      <c r="X323" s="26"/>
      <c r="Y323" s="12"/>
      <c r="Z323" s="33">
        <f>if(ISBLANK($X323), sum(Q323:W323), 1)</f>
      </c>
      <c r="AA323" s="12"/>
      <c r="AB323" s="12"/>
      <c r="AC323" s="39" t="s">
        <v>15</v>
      </c>
      <c r="AD323" s="12"/>
      <c r="AE323" s="32">
        <f>if(J323&lt;4,"X","")</f>
      </c>
      <c r="AF323" s="32">
        <f>if(countblank(N323:P323)&lt;=1,"X","")</f>
      </c>
      <c r="AG323" s="32">
        <f>$H323</f>
      </c>
      <c r="AH323" s="32">
        <f>if($R323 &gt; 0, "X", "")</f>
      </c>
      <c r="AI323" s="32">
        <f>if(and(sum(Q323:W323) = 3, ISBLANK($X323)), "X", "")</f>
      </c>
      <c r="AJ323" s="32">
        <f>if(or($K323="ground", $K323="wild"), "X", "")</f>
      </c>
      <c r="AK323" s="32">
        <f>$G323</f>
      </c>
      <c r="AL323" s="32">
        <f>if($S323 &gt; 0, "X", "")</f>
      </c>
      <c r="AM323" s="32">
        <f>if(and($Q323 &gt; 0, isblank($W323), isblank($R323), isblank($T323), isblank($S323), isblank($U323)), "X", "")</f>
      </c>
      <c r="AN323" s="32">
        <f>if(and(not(isblank($N323)), isblank($O323), isblank($P323)), "X", "")</f>
      </c>
      <c r="AO323" s="32">
        <f>if(M323&gt;65,"X","")</f>
      </c>
      <c r="AP323" s="32">
        <f>if(or($K323="cavity", $K323="wild"), "X", "")</f>
      </c>
      <c r="AQ323" s="32">
        <f>if($W323 &gt; 0, "X", "")</f>
      </c>
      <c r="AR323" s="32">
        <f>if(M323&lt;=30,"X","")</f>
      </c>
      <c r="AS323" s="32">
        <f>if(or($K323="platform", $K323="wild"), "X", "")</f>
      </c>
      <c r="AT323" s="32">
        <f>if(and(not(isblank($O323)), isblank($P323), isblank($N323)), "X", "")</f>
      </c>
      <c r="AU323" s="32">
        <f>if($U323 &gt; 0, "X", "")</f>
      </c>
      <c r="AV323" s="32">
        <f>if($T323 &gt; 0, "X", "")</f>
      </c>
      <c r="AW323" s="32">
        <f>if(and(not(isblank($P323)), isblank($N323), isblank($O323)), "X", "")</f>
      </c>
      <c r="AX323" s="32">
        <f>if(or($K323="bowl", $K323="wild"), "X", "")</f>
      </c>
    </row>
    <row x14ac:dyDescent="0.25" r="324" customHeight="1" ht="18.75">
      <c r="A324" s="25" t="s">
        <v>1072</v>
      </c>
      <c r="B324" s="25" t="s">
        <v>1073</v>
      </c>
      <c r="C324" s="12" t="s">
        <v>685</v>
      </c>
      <c r="D324" s="12" t="s">
        <v>173</v>
      </c>
      <c r="E324" s="25" t="s">
        <v>137</v>
      </c>
      <c r="F324" s="25" t="s">
        <v>696</v>
      </c>
      <c r="G324" s="12"/>
      <c r="H324" s="12" t="s">
        <v>15</v>
      </c>
      <c r="I324" s="12"/>
      <c r="J324" s="14">
        <v>3</v>
      </c>
      <c r="K324" s="12" t="s">
        <v>188</v>
      </c>
      <c r="L324" s="14">
        <v>4</v>
      </c>
      <c r="M324" s="14">
        <v>38</v>
      </c>
      <c r="N324" s="12"/>
      <c r="O324" s="12"/>
      <c r="P324" s="12" t="s">
        <v>15</v>
      </c>
      <c r="Q324" s="14">
        <v>1</v>
      </c>
      <c r="R324" s="14"/>
      <c r="S324" s="14"/>
      <c r="T324" s="14">
        <v>1</v>
      </c>
      <c r="U324" s="14"/>
      <c r="V324" s="14"/>
      <c r="W324" s="14"/>
      <c r="X324" s="26"/>
      <c r="Y324" s="12"/>
      <c r="Z324" s="33">
        <f>if(ISBLANK($X324), sum(Q324:W324), 1)</f>
      </c>
      <c r="AA324" s="12"/>
      <c r="AB324" s="12"/>
      <c r="AC324" s="39"/>
      <c r="AD324" s="12"/>
      <c r="AE324" s="32">
        <f>if(J324&lt;4,"X","")</f>
      </c>
      <c r="AF324" s="32">
        <f>if(countblank(N324:P324)&lt;=1,"X","")</f>
      </c>
      <c r="AG324" s="32">
        <f>$H324</f>
      </c>
      <c r="AH324" s="32">
        <f>if($R324 &gt; 0, "X", "")</f>
      </c>
      <c r="AI324" s="32">
        <f>if(and(sum(Q324:W324) = 3, ISBLANK($X324)), "X", "")</f>
      </c>
      <c r="AJ324" s="32">
        <f>if(or($K324="ground", $K324="wild"), "X", "")</f>
      </c>
      <c r="AK324" s="32">
        <f>$G324</f>
      </c>
      <c r="AL324" s="32">
        <f>if($S324 &gt; 0, "X", "")</f>
      </c>
      <c r="AM324" s="32">
        <f>if(and($Q324 &gt; 0, isblank($W324), isblank($R324), isblank($T324), isblank($S324), isblank($U324)), "X", "")</f>
      </c>
      <c r="AN324" s="32">
        <f>if(and(not(isblank($N324)), isblank($O324), isblank($P324)), "X", "")</f>
      </c>
      <c r="AO324" s="32">
        <f>if(M324&gt;65,"X","")</f>
      </c>
      <c r="AP324" s="32">
        <f>if(or($K324="cavity", $K324="wild"), "X", "")</f>
      </c>
      <c r="AQ324" s="32">
        <f>if($W324 &gt; 0, "X", "")</f>
      </c>
      <c r="AR324" s="32">
        <f>if(M324&lt;=30,"X","")</f>
      </c>
      <c r="AS324" s="32">
        <f>if(or($K324="platform", $K324="wild"), "X", "")</f>
      </c>
      <c r="AT324" s="32">
        <f>if(and(not(isblank($O324)), isblank($P324), isblank($N324)), "X", "")</f>
      </c>
      <c r="AU324" s="32">
        <f>if($U324 &gt; 0, "X", "")</f>
      </c>
      <c r="AV324" s="32">
        <f>if($T324 &gt; 0, "X", "")</f>
      </c>
      <c r="AW324" s="32">
        <f>if(and(not(isblank($P324)), isblank($N324), isblank($O324)), "X", "")</f>
      </c>
      <c r="AX324" s="32">
        <f>if(or($K324="bowl", $K324="wild"), "X", "")</f>
      </c>
    </row>
    <row x14ac:dyDescent="0.25" r="325" customHeight="1" ht="18.75">
      <c r="A325" s="25" t="s">
        <v>1074</v>
      </c>
      <c r="B325" s="25" t="s">
        <v>1075</v>
      </c>
      <c r="C325" s="12" t="s">
        <v>685</v>
      </c>
      <c r="D325" s="12"/>
      <c r="E325" s="25"/>
      <c r="F325" s="25"/>
      <c r="G325" s="12"/>
      <c r="H325" s="12"/>
      <c r="I325" s="12"/>
      <c r="J325" s="14">
        <v>9</v>
      </c>
      <c r="K325" s="12" t="s">
        <v>162</v>
      </c>
      <c r="L325" s="14">
        <v>2</v>
      </c>
      <c r="M325" s="14">
        <v>203</v>
      </c>
      <c r="N325" s="12"/>
      <c r="O325" s="12"/>
      <c r="P325" s="12" t="s">
        <v>15</v>
      </c>
      <c r="Q325" s="14"/>
      <c r="R325" s="14">
        <v>2</v>
      </c>
      <c r="S325" s="14"/>
      <c r="T325" s="14"/>
      <c r="U325" s="14"/>
      <c r="V325" s="14"/>
      <c r="W325" s="14">
        <v>1</v>
      </c>
      <c r="X325" s="26"/>
      <c r="Y325" s="12"/>
      <c r="Z325" s="33">
        <f>if(ISBLANK($X325), sum(Q325:W325), 1)</f>
      </c>
      <c r="AA325" s="12"/>
      <c r="AB325" s="12"/>
      <c r="AC325" s="39"/>
      <c r="AD325" s="12"/>
      <c r="AE325" s="32">
        <f>if(J325&lt;4,"X","")</f>
      </c>
      <c r="AF325" s="32">
        <f>if(countblank(N325:P325)&lt;=1,"X","")</f>
      </c>
      <c r="AG325" s="32">
        <f>$H325</f>
      </c>
      <c r="AH325" s="32">
        <f>if($R325 &gt; 0, "X", "")</f>
      </c>
      <c r="AI325" s="32">
        <f>if(and(sum(Q325:W325) = 3, ISBLANK($X325)), "X", "")</f>
      </c>
      <c r="AJ325" s="32">
        <f>if(or($K325="ground", $K325="wild"), "X", "")</f>
      </c>
      <c r="AK325" s="32">
        <f>$G325</f>
      </c>
      <c r="AL325" s="32">
        <f>if($S325 &gt; 0, "X", "")</f>
      </c>
      <c r="AM325" s="32">
        <f>if(and($Q325 &gt; 0, isblank($W325), isblank($R325), isblank($T325), isblank($S325), isblank($U325)), "X", "")</f>
      </c>
      <c r="AN325" s="32">
        <f>if(and(not(isblank($N325)), isblank($O325), isblank($P325)), "X", "")</f>
      </c>
      <c r="AO325" s="32">
        <f>if(M325&gt;65,"X","")</f>
      </c>
      <c r="AP325" s="32">
        <f>if(or($K325="cavity", $K325="wild"), "X", "")</f>
      </c>
      <c r="AQ325" s="32">
        <f>if($W325 &gt; 0, "X", "")</f>
      </c>
      <c r="AR325" s="32">
        <f>if(M325&lt;=30,"X","")</f>
      </c>
      <c r="AS325" s="32">
        <f>if(or($K325="platform", $K325="wild"), "X", "")</f>
      </c>
      <c r="AT325" s="32">
        <f>if(and(not(isblank($O325)), isblank($P325), isblank($N325)), "X", "")</f>
      </c>
      <c r="AU325" s="32">
        <f>if($U325 &gt; 0, "X", "")</f>
      </c>
      <c r="AV325" s="32">
        <f>if($T325 &gt; 0, "X", "")</f>
      </c>
      <c r="AW325" s="32">
        <f>if(and(not(isblank($P325)), isblank($N325), isblank($O325)), "X", "")</f>
      </c>
      <c r="AX325" s="32">
        <f>if(or($K325="bowl", $K325="wild"), "X", "")</f>
      </c>
    </row>
    <row x14ac:dyDescent="0.25" r="326" customHeight="1" ht="18.75">
      <c r="A326" s="25" t="s">
        <v>1076</v>
      </c>
      <c r="B326" s="25" t="s">
        <v>1077</v>
      </c>
      <c r="C326" s="12" t="s">
        <v>685</v>
      </c>
      <c r="D326" s="12" t="s">
        <v>160</v>
      </c>
      <c r="E326" s="25" t="s">
        <v>198</v>
      </c>
      <c r="F326" s="25" t="s">
        <v>878</v>
      </c>
      <c r="G326" s="12"/>
      <c r="H326" s="12"/>
      <c r="I326" s="12"/>
      <c r="J326" s="14">
        <v>2</v>
      </c>
      <c r="K326" s="12" t="s">
        <v>188</v>
      </c>
      <c r="L326" s="14">
        <v>3</v>
      </c>
      <c r="M326" s="14">
        <v>25</v>
      </c>
      <c r="N326" s="12" t="s">
        <v>15</v>
      </c>
      <c r="O326" s="12"/>
      <c r="P326" s="12"/>
      <c r="Q326" s="14">
        <v>1</v>
      </c>
      <c r="R326" s="14">
        <v>1</v>
      </c>
      <c r="S326" s="14"/>
      <c r="T326" s="14">
        <v>1</v>
      </c>
      <c r="U326" s="14"/>
      <c r="V326" s="14"/>
      <c r="W326" s="14"/>
      <c r="X326" s="26" t="s">
        <v>15</v>
      </c>
      <c r="Y326" s="12"/>
      <c r="Z326" s="33">
        <f>if(ISBLANK($X326), sum(Q326:W326), 1)</f>
      </c>
      <c r="AA326" s="12"/>
      <c r="AB326" s="12"/>
      <c r="AC326" s="39"/>
      <c r="AD326" s="12"/>
      <c r="AE326" s="32">
        <f>if(J326&lt;4,"X","")</f>
      </c>
      <c r="AF326" s="32">
        <f>if(countblank(N326:P326)&lt;=1,"X","")</f>
      </c>
      <c r="AG326" s="32">
        <f>$H326</f>
      </c>
      <c r="AH326" s="32">
        <f>if($R326 &gt; 0, "X", "")</f>
      </c>
      <c r="AI326" s="32">
        <f>if(and(sum(Q326:W326) = 3, ISBLANK($X326)), "X", "")</f>
      </c>
      <c r="AJ326" s="32">
        <f>if(or($K326="ground", $K326="wild"), "X", "")</f>
      </c>
      <c r="AK326" s="32">
        <f>$G326</f>
      </c>
      <c r="AL326" s="32">
        <f>if($S326 &gt; 0, "X", "")</f>
      </c>
      <c r="AM326" s="32">
        <f>if(and($Q326 &gt; 0, isblank($W326), isblank($R326), isblank($T326), isblank($S326), isblank($U326)), "X", "")</f>
      </c>
      <c r="AN326" s="32">
        <f>if(and(not(isblank($N326)), isblank($O326), isblank($P326)), "X", "")</f>
      </c>
      <c r="AO326" s="32">
        <f>if(M326&gt;65,"X","")</f>
      </c>
      <c r="AP326" s="32">
        <f>if(or($K326="cavity", $K326="wild"), "X", "")</f>
      </c>
      <c r="AQ326" s="32">
        <f>if($W326 &gt; 0, "X", "")</f>
      </c>
      <c r="AR326" s="32">
        <f>if(M326&lt;=30,"X","")</f>
      </c>
      <c r="AS326" s="32">
        <f>if(or($K326="platform", $K326="wild"), "X", "")</f>
      </c>
      <c r="AT326" s="32">
        <f>if(and(not(isblank($O326)), isblank($P326), isblank($N326)), "X", "")</f>
      </c>
      <c r="AU326" s="32">
        <f>if($U326 &gt; 0, "X", "")</f>
      </c>
      <c r="AV326" s="32">
        <f>if($T326 &gt; 0, "X", "")</f>
      </c>
      <c r="AW326" s="32">
        <f>if(and(not(isblank($P326)), isblank($N326), isblank($O326)), "X", "")</f>
      </c>
      <c r="AX326" s="32">
        <f>if(or($K326="bowl", $K326="wild"), "X", "")</f>
      </c>
    </row>
    <row x14ac:dyDescent="0.25" r="327" customHeight="1" ht="18.75">
      <c r="A327" s="1" t="s">
        <v>436</v>
      </c>
      <c r="B327" s="1" t="s">
        <v>437</v>
      </c>
      <c r="C327" s="12" t="s">
        <v>116</v>
      </c>
      <c r="D327" s="12" t="s">
        <v>173</v>
      </c>
      <c r="E327" s="25" t="s">
        <v>182</v>
      </c>
      <c r="F327" s="25" t="s">
        <v>438</v>
      </c>
      <c r="G327" s="12"/>
      <c r="H327" s="12"/>
      <c r="I327" s="12"/>
      <c r="J327" s="14">
        <v>5</v>
      </c>
      <c r="K327" s="12" t="s">
        <v>195</v>
      </c>
      <c r="L327" s="14">
        <v>2</v>
      </c>
      <c r="M327" s="14">
        <v>42</v>
      </c>
      <c r="N327" s="12" t="s">
        <v>15</v>
      </c>
      <c r="O327" s="12"/>
      <c r="P327" s="12"/>
      <c r="Q327" s="14">
        <v>1</v>
      </c>
      <c r="R327" s="14"/>
      <c r="S327" s="14"/>
      <c r="T327" s="14"/>
      <c r="U327" s="14"/>
      <c r="V327" s="14">
        <v>2</v>
      </c>
      <c r="W327" s="14"/>
      <c r="X327" s="26"/>
      <c r="Y327" s="12"/>
      <c r="Z327" s="33"/>
      <c r="AA327" s="12"/>
      <c r="AB327" s="12"/>
      <c r="AC327" s="39"/>
      <c r="AD327" s="12"/>
      <c r="AE327" s="32">
        <f>if(J327&lt;4,"X","")</f>
      </c>
      <c r="AF327" s="32">
        <f>if(countblank(N327:P327)&lt;=1,"X","")</f>
      </c>
      <c r="AG327" s="32">
        <f>$H327</f>
      </c>
      <c r="AH327" s="32">
        <f>if($R327 &gt; 0, "X", "")</f>
      </c>
      <c r="AI327" s="32">
        <f>if(and(sum(Q327:W327) = 3, ISBLANK($X327)), "X", "")</f>
      </c>
      <c r="AJ327" s="32">
        <f>if(or($K327="ground", $K327="wild"), "X", "")</f>
      </c>
      <c r="AK327" s="32">
        <f>$G327</f>
      </c>
      <c r="AL327" s="32">
        <f>if($S327 &gt; 0, "X", "")</f>
      </c>
      <c r="AM327" s="32">
        <f>if(and($Q327 &gt; 0, isblank($W327), isblank($R327), isblank($T327), isblank($S327), isblank($U327)), "X", "")</f>
      </c>
      <c r="AN327" s="32">
        <f>if(and(not(isblank($N327)), isblank($O327), isblank($P327)), "X", "")</f>
      </c>
      <c r="AO327" s="32">
        <f>if(M327&gt;65,"X","")</f>
      </c>
      <c r="AP327" s="32">
        <f>if(or($K327="cavity", $K327="wild"), "X", "")</f>
      </c>
      <c r="AQ327" s="32">
        <f>if($W327 &gt; 0, "X", "")</f>
      </c>
      <c r="AR327" s="32">
        <f>if(M327&lt;=30,"X","")</f>
      </c>
      <c r="AS327" s="32">
        <f>if(or($K327="platform", $K327="wild"), "X", "")</f>
      </c>
      <c r="AT327" s="32">
        <f>if(and(not(isblank($O327)), isblank($P327), isblank($N327)), "X", "")</f>
      </c>
      <c r="AU327" s="32">
        <f>if($U327 &gt; 0, "X", "")</f>
      </c>
      <c r="AV327" s="32">
        <f>if($T327 &gt; 0, "X", "")</f>
      </c>
      <c r="AW327" s="32">
        <f>if(and(not(isblank($P327)), isblank($N327), isblank($O327)), "X", "")</f>
      </c>
      <c r="AX327" s="32">
        <f>if(or($K327="bowl", $K327="wild"), "X", "")</f>
      </c>
    </row>
    <row x14ac:dyDescent="0.25" r="328" customHeight="1" ht="18.75">
      <c r="A328" s="25" t="s">
        <v>1078</v>
      </c>
      <c r="B328" s="25" t="s">
        <v>1079</v>
      </c>
      <c r="C328" s="12" t="s">
        <v>685</v>
      </c>
      <c r="D328" s="12" t="s">
        <v>186</v>
      </c>
      <c r="E328" s="25" t="s">
        <v>727</v>
      </c>
      <c r="F328" s="25" t="s">
        <v>769</v>
      </c>
      <c r="G328" s="12"/>
      <c r="H328" s="12"/>
      <c r="I328" s="12"/>
      <c r="J328" s="14">
        <v>1</v>
      </c>
      <c r="K328" s="12" t="s">
        <v>188</v>
      </c>
      <c r="L328" s="14">
        <v>1</v>
      </c>
      <c r="M328" s="14">
        <v>170</v>
      </c>
      <c r="N328" s="12" t="s">
        <v>15</v>
      </c>
      <c r="O328" s="12" t="s">
        <v>15</v>
      </c>
      <c r="P328" s="12" t="s">
        <v>15</v>
      </c>
      <c r="Q328" s="14"/>
      <c r="R328" s="14"/>
      <c r="S328" s="14"/>
      <c r="T328" s="14"/>
      <c r="U328" s="14"/>
      <c r="V328" s="14"/>
      <c r="W328" s="14"/>
      <c r="X328" s="26"/>
      <c r="Y328" s="12"/>
      <c r="Z328" s="33">
        <f>if(ISBLANK($X328), sum(Q328:W328), 1)</f>
      </c>
      <c r="AA328" s="12"/>
      <c r="AB328" s="12"/>
      <c r="AC328" s="39"/>
      <c r="AD328" s="12"/>
      <c r="AE328" s="32">
        <f>if(J328&lt;4,"X","")</f>
      </c>
      <c r="AF328" s="32">
        <f>if(countblank(N328:P328)&lt;=1,"X","")</f>
      </c>
      <c r="AG328" s="32">
        <f>$H328</f>
      </c>
      <c r="AH328" s="32">
        <f>if($R328 &gt; 0, "X", "")</f>
      </c>
      <c r="AI328" s="32">
        <f>if(and(sum(Q328:W328) = 3, ISBLANK($X328)), "X", "")</f>
      </c>
      <c r="AJ328" s="32">
        <f>if(or($K328="ground", $K328="wild"), "X", "")</f>
      </c>
      <c r="AK328" s="32">
        <f>$G328</f>
      </c>
      <c r="AL328" s="32">
        <f>if($S328 &gt; 0, "X", "")</f>
      </c>
      <c r="AM328" s="32">
        <f>if(and($Q328 &gt; 0, isblank($W328), isblank($R328), isblank($T328), isblank($S328), isblank($U328)), "X", "")</f>
      </c>
      <c r="AN328" s="32">
        <f>if(and(not(isblank($N328)), isblank($O328), isblank($P328)), "X", "")</f>
      </c>
      <c r="AO328" s="32">
        <f>if(M328&gt;65,"X","")</f>
      </c>
      <c r="AP328" s="32">
        <f>if(or($K328="cavity", $K328="wild"), "X", "")</f>
      </c>
      <c r="AQ328" s="32">
        <f>if($W328 &gt; 0, "X", "")</f>
      </c>
      <c r="AR328" s="32">
        <f>if(M328&lt;=30,"X","")</f>
      </c>
      <c r="AS328" s="32">
        <f>if(or($K328="platform", $K328="wild"), "X", "")</f>
      </c>
      <c r="AT328" s="32">
        <f>if(and(not(isblank($O328)), isblank($P328), isblank($N328)), "X", "")</f>
      </c>
      <c r="AU328" s="32">
        <f>if($U328 &gt; 0, "X", "")</f>
      </c>
      <c r="AV328" s="32">
        <f>if($T328 &gt; 0, "X", "")</f>
      </c>
      <c r="AW328" s="32">
        <f>if(and(not(isblank($P328)), isblank($N328), isblank($O328)), "X", "")</f>
      </c>
      <c r="AX328" s="32">
        <f>if(or($K328="bowl", $K328="wild"), "X", "")</f>
      </c>
    </row>
    <row x14ac:dyDescent="0.25" r="329" customHeight="1" ht="18.75">
      <c r="A329" s="24" t="s">
        <v>1080</v>
      </c>
      <c r="B329" s="25" t="s">
        <v>1081</v>
      </c>
      <c r="C329" s="12" t="s">
        <v>713</v>
      </c>
      <c r="D329" s="12" t="s">
        <v>173</v>
      </c>
      <c r="E329" s="25"/>
      <c r="F329" s="25" t="s">
        <v>1082</v>
      </c>
      <c r="G329" s="12"/>
      <c r="H329" s="12" t="s">
        <v>15</v>
      </c>
      <c r="I329" s="12"/>
      <c r="J329" s="14">
        <v>2</v>
      </c>
      <c r="K329" s="12" t="s">
        <v>188</v>
      </c>
      <c r="L329" s="14">
        <v>3</v>
      </c>
      <c r="M329" s="14">
        <v>31</v>
      </c>
      <c r="N329" s="12" t="s">
        <v>15</v>
      </c>
      <c r="O329" s="12"/>
      <c r="P329" s="12"/>
      <c r="Q329" s="14">
        <v>1</v>
      </c>
      <c r="R329" s="14"/>
      <c r="S329" s="14"/>
      <c r="T329" s="14"/>
      <c r="U329" s="14"/>
      <c r="V329" s="14"/>
      <c r="W329" s="14"/>
      <c r="X329" s="26"/>
      <c r="Y329" s="12"/>
      <c r="Z329" s="33">
        <f>if(ISBLANK($X329), sum(Q329:W329), 1)</f>
      </c>
      <c r="AA329" s="12"/>
      <c r="AB329" s="12"/>
      <c r="AC329" s="39" t="s">
        <v>15</v>
      </c>
      <c r="AD329" s="12"/>
      <c r="AE329" s="32">
        <f>if(J329&lt;4,"X","")</f>
      </c>
      <c r="AF329" s="32">
        <f>if(countblank(N329:P329)&lt;=1,"X","")</f>
      </c>
      <c r="AG329" s="32">
        <f>$H329</f>
      </c>
      <c r="AH329" s="32">
        <f>if($R329 &gt; 0, "X", "")</f>
      </c>
      <c r="AI329" s="32">
        <f>if(and(sum(Q329:W329) = 3, ISBLANK($X329)), "X", "")</f>
      </c>
      <c r="AJ329" s="32">
        <f>if(or($K329="ground", $K329="wild"), "X", "")</f>
      </c>
      <c r="AK329" s="32">
        <f>$G329</f>
      </c>
      <c r="AL329" s="32">
        <f>if($S329 &gt; 0, "X", "")</f>
      </c>
      <c r="AM329" s="32">
        <f>if(and($Q329 &gt; 0, isblank($W329), isblank($R329), isblank($T329), isblank($S329), isblank($U329)), "X", "")</f>
      </c>
      <c r="AN329" s="32">
        <f>if(and(not(isblank($N329)), isblank($O329), isblank($P329)), "X", "")</f>
      </c>
      <c r="AO329" s="32">
        <f>if(M329&gt;65,"X","")</f>
      </c>
      <c r="AP329" s="32">
        <f>if(or($K329="cavity", $K329="wild"), "X", "")</f>
      </c>
      <c r="AQ329" s="32">
        <f>if($W329 &gt; 0, "X", "")</f>
      </c>
      <c r="AR329" s="32">
        <f>if(M329&lt;=30,"X","")</f>
      </c>
      <c r="AS329" s="32">
        <f>if(or($K329="platform", $K329="wild"), "X", "")</f>
      </c>
      <c r="AT329" s="32">
        <f>if(and(not(isblank($O329)), isblank($P329), isblank($N329)), "X", "")</f>
      </c>
      <c r="AU329" s="32">
        <f>if($U329 &gt; 0, "X", "")</f>
      </c>
      <c r="AV329" s="32">
        <f>if($T329 &gt; 0, "X", "")</f>
      </c>
      <c r="AW329" s="32">
        <f>if(and(not(isblank($P329)), isblank($N329), isblank($O329)), "X", "")</f>
      </c>
      <c r="AX329" s="32">
        <f>if(or($K329="bowl", $K329="wild"), "X", "")</f>
      </c>
    </row>
    <row x14ac:dyDescent="0.25" r="330" customHeight="1" ht="18.75">
      <c r="A330" s="25" t="s">
        <v>1083</v>
      </c>
      <c r="B330" s="25" t="s">
        <v>1084</v>
      </c>
      <c r="C330" s="12" t="s">
        <v>685</v>
      </c>
      <c r="D330" s="12" t="s">
        <v>173</v>
      </c>
      <c r="E330" s="25" t="s">
        <v>137</v>
      </c>
      <c r="F330" s="25" t="s">
        <v>696</v>
      </c>
      <c r="G330" s="12"/>
      <c r="H330" s="12" t="s">
        <v>15</v>
      </c>
      <c r="I330" s="12"/>
      <c r="J330" s="14">
        <v>3</v>
      </c>
      <c r="K330" s="12" t="s">
        <v>188</v>
      </c>
      <c r="L330" s="14">
        <v>3</v>
      </c>
      <c r="M330" s="14">
        <v>36</v>
      </c>
      <c r="N330" s="12" t="s">
        <v>15</v>
      </c>
      <c r="O330" s="12" t="s">
        <v>15</v>
      </c>
      <c r="P330" s="12" t="s">
        <v>15</v>
      </c>
      <c r="Q330" s="14">
        <v>2</v>
      </c>
      <c r="R330" s="14"/>
      <c r="S330" s="14"/>
      <c r="T330" s="14"/>
      <c r="U330" s="14"/>
      <c r="V330" s="14"/>
      <c r="W330" s="14"/>
      <c r="X330" s="26"/>
      <c r="Y330" s="12"/>
      <c r="Z330" s="33">
        <f>if(ISBLANK($X330), sum(Q330:W330), 1)</f>
      </c>
      <c r="AA330" s="12"/>
      <c r="AB330" s="12"/>
      <c r="AC330" s="39"/>
      <c r="AD330" s="12" t="s">
        <v>15</v>
      </c>
      <c r="AE330" s="32">
        <f>if(J330&lt;4,"X","")</f>
      </c>
      <c r="AF330" s="32">
        <f>if(countblank(N330:P330)&lt;=1,"X","")</f>
      </c>
      <c r="AG330" s="32">
        <f>$H330</f>
      </c>
      <c r="AH330" s="32">
        <f>if($R330 &gt; 0, "X", "")</f>
      </c>
      <c r="AI330" s="32">
        <f>if(and(sum(Q330:W330) = 3, ISBLANK($X330)), "X", "")</f>
      </c>
      <c r="AJ330" s="32">
        <f>if(or($K330="ground", $K330="wild"), "X", "")</f>
      </c>
      <c r="AK330" s="32">
        <f>$G330</f>
      </c>
      <c r="AL330" s="32">
        <f>if($S330 &gt; 0, "X", "")</f>
      </c>
      <c r="AM330" s="32">
        <f>if(and($Q330 &gt; 0, isblank($W330), isblank($R330), isblank($T330), isblank($S330), isblank($U330)), "X", "")</f>
      </c>
      <c r="AN330" s="32">
        <f>if(and(not(isblank($N330)), isblank($O330), isblank($P330)), "X", "")</f>
      </c>
      <c r="AO330" s="32">
        <f>if(M330&gt;65,"X","")</f>
      </c>
      <c r="AP330" s="32">
        <f>if(or($K330="cavity", $K330="wild"), "X", "")</f>
      </c>
      <c r="AQ330" s="32">
        <f>if($W330 &gt; 0, "X", "")</f>
      </c>
      <c r="AR330" s="32">
        <f>if(M330&lt;=30,"X","")</f>
      </c>
      <c r="AS330" s="32">
        <f>if(or($K330="platform", $K330="wild"), "X", "")</f>
      </c>
      <c r="AT330" s="32">
        <f>if(and(not(isblank($O330)), isblank($P330), isblank($N330)), "X", "")</f>
      </c>
      <c r="AU330" s="32">
        <f>if($U330 &gt; 0, "X", "")</f>
      </c>
      <c r="AV330" s="32">
        <f>if($T330 &gt; 0, "X", "")</f>
      </c>
      <c r="AW330" s="32">
        <f>if(and(not(isblank($P330)), isblank($N330), isblank($O330)), "X", "")</f>
      </c>
      <c r="AX330" s="32">
        <f>if(or($K330="bowl", $K330="wild"), "X", "")</f>
      </c>
    </row>
    <row x14ac:dyDescent="0.25" r="331" customHeight="1" ht="18.75">
      <c r="A331" s="24" t="s">
        <v>439</v>
      </c>
      <c r="B331" s="1" t="s">
        <v>440</v>
      </c>
      <c r="C331" s="12" t="s">
        <v>116</v>
      </c>
      <c r="D331" s="12" t="s">
        <v>173</v>
      </c>
      <c r="E331" s="25" t="s">
        <v>182</v>
      </c>
      <c r="F331" s="25" t="s">
        <v>441</v>
      </c>
      <c r="G331" s="12" t="s">
        <v>15</v>
      </c>
      <c r="H331" s="12"/>
      <c r="I331" s="12"/>
      <c r="J331" s="14">
        <v>7</v>
      </c>
      <c r="K331" s="12" t="s">
        <v>166</v>
      </c>
      <c r="L331" s="14">
        <v>2</v>
      </c>
      <c r="M331" s="14">
        <v>207</v>
      </c>
      <c r="N331" s="12" t="s">
        <v>15</v>
      </c>
      <c r="O331" s="12" t="s">
        <v>15</v>
      </c>
      <c r="P331" s="12" t="s">
        <v>15</v>
      </c>
      <c r="Q331" s="14"/>
      <c r="R331" s="14"/>
      <c r="S331" s="14"/>
      <c r="T331" s="14"/>
      <c r="U331" s="14">
        <v>3</v>
      </c>
      <c r="V331" s="14"/>
      <c r="W331" s="14"/>
      <c r="X331" s="26"/>
      <c r="Y331" s="12"/>
      <c r="Z331" s="33"/>
      <c r="AA331" s="12" t="s">
        <v>15</v>
      </c>
      <c r="AB331" s="12"/>
      <c r="AC331" s="39"/>
      <c r="AD331" s="12"/>
      <c r="AE331" s="32">
        <f>if(J331&lt;4,"X","")</f>
      </c>
      <c r="AF331" s="32">
        <f>if(countblank(N331:P331)&lt;=1,"X","")</f>
      </c>
      <c r="AG331" s="32">
        <f>$H331</f>
      </c>
      <c r="AH331" s="32">
        <f>if($R331 &gt; 0, "X", "")</f>
      </c>
      <c r="AI331" s="32">
        <f>if(and(sum(Q331:W331) = 3, ISBLANK($X331)), "X", "")</f>
      </c>
      <c r="AJ331" s="32">
        <f>if(or($K331="ground", $K331="wild"), "X", "")</f>
      </c>
      <c r="AK331" s="32">
        <f>$G331</f>
      </c>
      <c r="AL331" s="32">
        <f>if($S331 &gt; 0, "X", "")</f>
      </c>
      <c r="AM331" s="32">
        <f>if(and($Q331 &gt; 0, isblank($W331), isblank($R331), isblank($T331), isblank($S331), isblank($U331)), "X", "")</f>
      </c>
      <c r="AN331" s="32">
        <f>if(and(not(isblank($N331)), isblank($O331), isblank($P331)), "X", "")</f>
      </c>
      <c r="AO331" s="32">
        <f>if(M331&gt;65,"X","")</f>
      </c>
      <c r="AP331" s="32">
        <f>if(or($K331="cavity", $K331="wild"), "X", "")</f>
      </c>
      <c r="AQ331" s="32">
        <f>if($W331 &gt; 0, "X", "")</f>
      </c>
      <c r="AR331" s="32">
        <f>if(M331&lt;=30,"X","")</f>
      </c>
      <c r="AS331" s="32">
        <f>if(or($K331="platform", $K331="wild"), "X", "")</f>
      </c>
      <c r="AT331" s="32">
        <f>if(and(not(isblank($O331)), isblank($P331), isblank($N331)), "X", "")</f>
      </c>
      <c r="AU331" s="32">
        <f>if($U331 &gt; 0, "X", "")</f>
      </c>
      <c r="AV331" s="32">
        <f>if($T331 &gt; 0, "X", "")</f>
      </c>
      <c r="AW331" s="32">
        <f>if(and(not(isblank($P331)), isblank($N331), isblank($O331)), "X", "")</f>
      </c>
      <c r="AX331" s="32">
        <f>if(or($K331="bowl", $K331="wild"), "X", "")</f>
      </c>
    </row>
    <row x14ac:dyDescent="0.25" r="332" customHeight="1" ht="18.75">
      <c r="A332" s="24" t="s">
        <v>442</v>
      </c>
      <c r="B332" s="1" t="s">
        <v>443</v>
      </c>
      <c r="C332" s="12" t="s">
        <v>116</v>
      </c>
      <c r="D332" s="12" t="s">
        <v>160</v>
      </c>
      <c r="E332" s="25"/>
      <c r="F332" s="25" t="s">
        <v>444</v>
      </c>
      <c r="G332" s="12"/>
      <c r="H332" s="12" t="s">
        <v>15</v>
      </c>
      <c r="I332" s="12"/>
      <c r="J332" s="14">
        <v>1</v>
      </c>
      <c r="K332" s="12" t="s">
        <v>203</v>
      </c>
      <c r="L332" s="14">
        <v>5</v>
      </c>
      <c r="M332" s="14">
        <v>28</v>
      </c>
      <c r="N332" s="12"/>
      <c r="O332" s="12" t="s">
        <v>15</v>
      </c>
      <c r="P332" s="12" t="s">
        <v>15</v>
      </c>
      <c r="Q332" s="14">
        <v>2</v>
      </c>
      <c r="R332" s="14"/>
      <c r="S332" s="14"/>
      <c r="T332" s="14"/>
      <c r="U332" s="14"/>
      <c r="V332" s="14"/>
      <c r="W332" s="14"/>
      <c r="X332" s="26"/>
      <c r="Y332" s="12"/>
      <c r="Z332" s="33"/>
      <c r="AA332" s="12"/>
      <c r="AB332" s="12"/>
      <c r="AC332" s="39"/>
      <c r="AD332" s="12"/>
      <c r="AE332" s="32">
        <f>if(J332&lt;4,"X","")</f>
      </c>
      <c r="AF332" s="32">
        <f>if(countblank(N332:P332)&lt;=1,"X","")</f>
      </c>
      <c r="AG332" s="32">
        <f>$H332</f>
      </c>
      <c r="AH332" s="32">
        <f>if($R332 &gt; 0, "X", "")</f>
      </c>
      <c r="AI332" s="32">
        <f>if(and(sum(Q332:W332) = 3, ISBLANK($X332)), "X", "")</f>
      </c>
      <c r="AJ332" s="32">
        <f>if(or($K332="ground", $K332="wild"), "X", "")</f>
      </c>
      <c r="AK332" s="32">
        <f>$G332</f>
      </c>
      <c r="AL332" s="32">
        <f>if($S332 &gt; 0, "X", "")</f>
      </c>
      <c r="AM332" s="32">
        <f>if(and($Q332 &gt; 0, isblank($W332), isblank($R332), isblank($T332), isblank($S332), isblank($U332)), "X", "")</f>
      </c>
      <c r="AN332" s="32">
        <f>if(and(not(isblank($N332)), isblank($O332), isblank($P332)), "X", "")</f>
      </c>
      <c r="AO332" s="32">
        <f>if(M332&gt;65,"X","")</f>
      </c>
      <c r="AP332" s="32">
        <f>if(or($K332="cavity", $K332="wild"), "X", "")</f>
      </c>
      <c r="AQ332" s="32">
        <f>if($W332 &gt; 0, "X", "")</f>
      </c>
      <c r="AR332" s="32">
        <f>if(M332&lt;=30,"X","")</f>
      </c>
      <c r="AS332" s="32">
        <f>if(or($K332="platform", $K332="wild"), "X", "")</f>
      </c>
      <c r="AT332" s="32">
        <f>if(and(not(isblank($O332)), isblank($P332), isblank($N332)), "X", "")</f>
      </c>
      <c r="AU332" s="32">
        <f>if($U332 &gt; 0, "X", "")</f>
      </c>
      <c r="AV332" s="32">
        <f>if($T332 &gt; 0, "X", "")</f>
      </c>
      <c r="AW332" s="32">
        <f>if(and(not(isblank($P332)), isblank($N332), isblank($O332)), "X", "")</f>
      </c>
      <c r="AX332" s="32">
        <f>if(or($K332="bowl", $K332="wild"), "X", "")</f>
      </c>
    </row>
    <row x14ac:dyDescent="0.25" r="333" customHeight="1" ht="18.75">
      <c r="A333" s="25" t="s">
        <v>1085</v>
      </c>
      <c r="B333" s="25" t="s">
        <v>1086</v>
      </c>
      <c r="C333" s="12" t="s">
        <v>685</v>
      </c>
      <c r="D333" s="12" t="s">
        <v>173</v>
      </c>
      <c r="E333" s="25" t="s">
        <v>174</v>
      </c>
      <c r="F333" s="25" t="s">
        <v>1087</v>
      </c>
      <c r="G333" s="12"/>
      <c r="H333" s="12"/>
      <c r="I333" s="12"/>
      <c r="J333" s="14">
        <v>2</v>
      </c>
      <c r="K333" s="12" t="s">
        <v>162</v>
      </c>
      <c r="L333" s="14">
        <v>4</v>
      </c>
      <c r="M333" s="14">
        <v>38</v>
      </c>
      <c r="N333" s="12"/>
      <c r="O333" s="12" t="s">
        <v>15</v>
      </c>
      <c r="P333" s="12"/>
      <c r="Q333" s="14">
        <v>1</v>
      </c>
      <c r="R333" s="14">
        <v>1</v>
      </c>
      <c r="S333" s="14"/>
      <c r="T333" s="14"/>
      <c r="U333" s="14"/>
      <c r="V333" s="14"/>
      <c r="W333" s="14"/>
      <c r="X333" s="26"/>
      <c r="Y333" s="12"/>
      <c r="Z333" s="33">
        <f>if(ISBLANK($X333), sum(Q333:W333), 1)</f>
      </c>
      <c r="AA333" s="12"/>
      <c r="AB333" s="12" t="s">
        <v>15</v>
      </c>
      <c r="AC333" s="39"/>
      <c r="AD333" s="12"/>
      <c r="AE333" s="32">
        <f>if(J333&lt;4,"X","")</f>
      </c>
      <c r="AF333" s="32">
        <f>if(countblank(N333:P333)&lt;=1,"X","")</f>
      </c>
      <c r="AG333" s="32">
        <f>$H333</f>
      </c>
      <c r="AH333" s="32">
        <f>if($R333 &gt; 0, "X", "")</f>
      </c>
      <c r="AI333" s="32">
        <f>if(and(sum(Q333:W333) = 3, ISBLANK($X333)), "X", "")</f>
      </c>
      <c r="AJ333" s="32">
        <f>if(or($K333="ground", $K333="wild"), "X", "")</f>
      </c>
      <c r="AK333" s="32">
        <f>$G333</f>
      </c>
      <c r="AL333" s="32">
        <f>if($S333 &gt; 0, "X", "")</f>
      </c>
      <c r="AM333" s="32">
        <f>if(and($Q333 &gt; 0, isblank($W333), isblank($R333), isblank($T333), isblank($S333), isblank($U333)), "X", "")</f>
      </c>
      <c r="AN333" s="32">
        <f>if(and(not(isblank($N333)), isblank($O333), isblank($P333)), "X", "")</f>
      </c>
      <c r="AO333" s="32">
        <f>if(M333&gt;65,"X","")</f>
      </c>
      <c r="AP333" s="32">
        <f>if(or($K333="cavity", $K333="wild"), "X", "")</f>
      </c>
      <c r="AQ333" s="32">
        <f>if($W333 &gt; 0, "X", "")</f>
      </c>
      <c r="AR333" s="32">
        <f>if(M333&lt;=30,"X","")</f>
      </c>
      <c r="AS333" s="32">
        <f>if(or($K333="platform", $K333="wild"), "X", "")</f>
      </c>
      <c r="AT333" s="32">
        <f>if(and(not(isblank($O333)), isblank($P333), isblank($N333)), "X", "")</f>
      </c>
      <c r="AU333" s="32">
        <f>if($U333 &gt; 0, "X", "")</f>
      </c>
      <c r="AV333" s="32">
        <f>if($T333 &gt; 0, "X", "")</f>
      </c>
      <c r="AW333" s="32">
        <f>if(and(not(isblank($P333)), isblank($N333), isblank($O333)), "X", "")</f>
      </c>
      <c r="AX333" s="32">
        <f>if(or($K333="bowl", $K333="wild"), "X", "")</f>
      </c>
    </row>
    <row x14ac:dyDescent="0.25" r="334" customHeight="1" ht="18.75">
      <c r="A334" s="25" t="s">
        <v>1088</v>
      </c>
      <c r="B334" s="25" t="s">
        <v>1089</v>
      </c>
      <c r="C334" s="12" t="s">
        <v>685</v>
      </c>
      <c r="D334" s="12" t="s">
        <v>173</v>
      </c>
      <c r="E334" s="25" t="s">
        <v>727</v>
      </c>
      <c r="F334" s="25" t="s">
        <v>946</v>
      </c>
      <c r="G334" s="12"/>
      <c r="H334" s="12"/>
      <c r="I334" s="12"/>
      <c r="J334" s="14">
        <v>6</v>
      </c>
      <c r="K334" s="12" t="s">
        <v>195</v>
      </c>
      <c r="L334" s="14">
        <v>2</v>
      </c>
      <c r="M334" s="14">
        <v>30</v>
      </c>
      <c r="N334" s="12" t="s">
        <v>15</v>
      </c>
      <c r="O334" s="12"/>
      <c r="P334" s="12"/>
      <c r="Q334" s="14">
        <v>2</v>
      </c>
      <c r="R334" s="14"/>
      <c r="S334" s="14"/>
      <c r="T334" s="14">
        <v>1</v>
      </c>
      <c r="U334" s="14"/>
      <c r="V334" s="14"/>
      <c r="W334" s="14"/>
      <c r="X334" s="26"/>
      <c r="Y334" s="12"/>
      <c r="Z334" s="33">
        <f>if(ISBLANK($X334), sum(Q334:W334), 1)</f>
      </c>
      <c r="AA334" s="12"/>
      <c r="AB334" s="12" t="s">
        <v>15</v>
      </c>
      <c r="AC334" s="39"/>
      <c r="AD334" s="12"/>
      <c r="AE334" s="32">
        <f>if(J334&lt;4,"X","")</f>
      </c>
      <c r="AF334" s="32">
        <f>if(countblank(N334:P334)&lt;=1,"X","")</f>
      </c>
      <c r="AG334" s="32">
        <f>$H334</f>
      </c>
      <c r="AH334" s="32">
        <f>if($R334 &gt; 0, "X", "")</f>
      </c>
      <c r="AI334" s="32">
        <f>if(and(sum(Q334:W334) = 3, ISBLANK($X334)), "X", "")</f>
      </c>
      <c r="AJ334" s="32">
        <f>if(or($K334="ground", $K334="wild"), "X", "")</f>
      </c>
      <c r="AK334" s="32">
        <f>$G334</f>
      </c>
      <c r="AL334" s="32">
        <f>if($S334 &gt; 0, "X", "")</f>
      </c>
      <c r="AM334" s="32">
        <f>if(and($Q334 &gt; 0, isblank($W334), isblank($R334), isblank($T334), isblank($S334), isblank($U334)), "X", "")</f>
      </c>
      <c r="AN334" s="32">
        <f>if(and(not(isblank($N334)), isblank($O334), isblank($P334)), "X", "")</f>
      </c>
      <c r="AO334" s="32">
        <f>if(M334&gt;65,"X","")</f>
      </c>
      <c r="AP334" s="32">
        <f>if(or($K334="cavity", $K334="wild"), "X", "")</f>
      </c>
      <c r="AQ334" s="32">
        <f>if($W334 &gt; 0, "X", "")</f>
      </c>
      <c r="AR334" s="32">
        <f>if(M334&lt;=30,"X","")</f>
      </c>
      <c r="AS334" s="32">
        <f>if(or($K334="platform", $K334="wild"), "X", "")</f>
      </c>
      <c r="AT334" s="32">
        <f>if(and(not(isblank($O334)), isblank($P334), isblank($N334)), "X", "")</f>
      </c>
      <c r="AU334" s="32">
        <f>if($U334 &gt; 0, "X", "")</f>
      </c>
      <c r="AV334" s="32">
        <f>if($T334 &gt; 0, "X", "")</f>
      </c>
      <c r="AW334" s="32">
        <f>if(and(not(isblank($P334)), isblank($N334), isblank($O334)), "X", "")</f>
      </c>
      <c r="AX334" s="32">
        <f>if(or($K334="bowl", $K334="wild"), "X", "")</f>
      </c>
    </row>
    <row x14ac:dyDescent="0.25" r="335" customHeight="1" ht="18.75">
      <c r="A335" s="24" t="s">
        <v>670</v>
      </c>
      <c r="B335" s="24" t="s">
        <v>671</v>
      </c>
      <c r="C335" s="12" t="s">
        <v>93</v>
      </c>
      <c r="D335" s="12" t="s">
        <v>173</v>
      </c>
      <c r="E335" s="25" t="s">
        <v>178</v>
      </c>
      <c r="F335" s="25" t="s">
        <v>479</v>
      </c>
      <c r="G335" s="12"/>
      <c r="H335" s="12"/>
      <c r="I335" s="12"/>
      <c r="J335" s="14">
        <v>8</v>
      </c>
      <c r="K335" s="12" t="s">
        <v>166</v>
      </c>
      <c r="L335" s="14">
        <v>2</v>
      </c>
      <c r="M335" s="14">
        <v>160</v>
      </c>
      <c r="N335" s="12"/>
      <c r="O335" s="12" t="s">
        <v>15</v>
      </c>
      <c r="P335" s="12" t="s">
        <v>15</v>
      </c>
      <c r="Q335" s="14">
        <v>1</v>
      </c>
      <c r="R335" s="14"/>
      <c r="S335" s="14">
        <v>1</v>
      </c>
      <c r="T335" s="14"/>
      <c r="U335" s="14"/>
      <c r="V335" s="14"/>
      <c r="W335" s="14">
        <v>1</v>
      </c>
      <c r="X335" s="26"/>
      <c r="Y335" s="12"/>
      <c r="Z335" s="33">
        <f>if(ISBLANK($X335), sum(Q335:W335), 1)</f>
      </c>
      <c r="AA335" s="12"/>
      <c r="AB335" s="12"/>
      <c r="AC335" s="39"/>
      <c r="AD335" s="12" t="s">
        <v>15</v>
      </c>
      <c r="AE335" s="32">
        <f>if(J335&lt;4,"X","")</f>
      </c>
      <c r="AF335" s="32">
        <f>if(countblank(N335:P335)&lt;=1,"X","")</f>
      </c>
      <c r="AG335" s="32">
        <f>$H335</f>
      </c>
      <c r="AH335" s="32">
        <f>if($R335 &gt; 0, "X", "")</f>
      </c>
      <c r="AI335" s="32">
        <f>if(and(sum(Q335:W335) = 3, ISBLANK($X335)), "X", "")</f>
      </c>
      <c r="AJ335" s="32">
        <f>if(or($K335="ground", $K335="wild"), "X", "")</f>
      </c>
      <c r="AK335" s="32">
        <f>$G335</f>
      </c>
      <c r="AL335" s="32">
        <f>if($S335 &gt; 0, "X", "")</f>
      </c>
      <c r="AM335" s="32">
        <f>if(and($Q335 &gt; 0, isblank($W335), isblank($R335), isblank($T335), isblank($S335), isblank($U335)), "X", "")</f>
      </c>
      <c r="AN335" s="32">
        <f>if(and(not(isblank($N335)), isblank($O335), isblank($P335)), "X", "")</f>
      </c>
      <c r="AO335" s="32">
        <f>if(M335&gt;65,"X","")</f>
      </c>
      <c r="AP335" s="32">
        <f>if(or($K335="cavity", $K335="wild"), "X", "")</f>
      </c>
      <c r="AQ335" s="32">
        <f>if($W335 &gt; 0, "X", "")</f>
      </c>
      <c r="AR335" s="32">
        <f>if(M335&lt;=30,"X","")</f>
      </c>
      <c r="AS335" s="32">
        <f>if(or($K335="platform", $K335="wild"), "X", "")</f>
      </c>
      <c r="AT335" s="32">
        <f>if(and(not(isblank($O335)), isblank($P335), isblank($N335)), "X", "")</f>
      </c>
      <c r="AU335" s="32">
        <f>if($U335 &gt; 0, "X", "")</f>
      </c>
      <c r="AV335" s="32">
        <f>if($T335 &gt; 0, "X", "")</f>
      </c>
      <c r="AW335" s="32">
        <f>if(and(not(isblank($P335)), isblank($N335), isblank($O335)), "X", "")</f>
      </c>
      <c r="AX335" s="32">
        <f>if(or($K335="bowl", $K335="wild"), "X", "")</f>
      </c>
    </row>
    <row x14ac:dyDescent="0.25" r="336" customHeight="1" ht="18.75">
      <c r="A336" s="24" t="s">
        <v>672</v>
      </c>
      <c r="B336" s="24" t="s">
        <v>673</v>
      </c>
      <c r="C336" s="12" t="s">
        <v>93</v>
      </c>
      <c r="D336" s="12" t="s">
        <v>466</v>
      </c>
      <c r="E336" s="25" t="s">
        <v>198</v>
      </c>
      <c r="F336" s="25" t="s">
        <v>626</v>
      </c>
      <c r="G336" s="12"/>
      <c r="H336" s="12"/>
      <c r="I336" s="12"/>
      <c r="J336" s="14">
        <v>2</v>
      </c>
      <c r="K336" s="12" t="s">
        <v>195</v>
      </c>
      <c r="L336" s="14">
        <v>5</v>
      </c>
      <c r="M336" s="14">
        <v>28</v>
      </c>
      <c r="N336" s="12"/>
      <c r="O336" s="12" t="s">
        <v>15</v>
      </c>
      <c r="P336" s="12" t="s">
        <v>15</v>
      </c>
      <c r="Q336" s="14">
        <v>2</v>
      </c>
      <c r="R336" s="14"/>
      <c r="S336" s="14"/>
      <c r="T336" s="14"/>
      <c r="U336" s="14"/>
      <c r="V336" s="14"/>
      <c r="W336" s="14"/>
      <c r="X336" s="26"/>
      <c r="Y336" s="12"/>
      <c r="Z336" s="33">
        <f>if(ISBLANK($X336), sum(Q336:W336), 1)</f>
      </c>
      <c r="AA336" s="12" t="s">
        <v>15</v>
      </c>
      <c r="AB336" s="12"/>
      <c r="AC336" s="39"/>
      <c r="AD336" s="12" t="s">
        <v>15</v>
      </c>
      <c r="AE336" s="32">
        <f>if(J336&lt;4,"X","")</f>
      </c>
      <c r="AF336" s="32">
        <f>if(countblank(N336:P336)&lt;=1,"X","")</f>
      </c>
      <c r="AG336" s="32">
        <f>$H336</f>
      </c>
      <c r="AH336" s="32">
        <f>if($R336 &gt; 0, "X", "")</f>
      </c>
      <c r="AI336" s="32">
        <f>if(and(sum(Q336:W336) = 3, ISBLANK($X336)), "X", "")</f>
      </c>
      <c r="AJ336" s="32">
        <f>if(or($K336="ground", $K336="wild"), "X", "")</f>
      </c>
      <c r="AK336" s="32">
        <f>$G336</f>
      </c>
      <c r="AL336" s="32">
        <f>if($S336 &gt; 0, "X", "")</f>
      </c>
      <c r="AM336" s="32">
        <f>if(and($Q336 &gt; 0, isblank($W336), isblank($R336), isblank($T336), isblank($S336), isblank($U336)), "X", "")</f>
      </c>
      <c r="AN336" s="32">
        <f>if(and(not(isblank($N336)), isblank($O336), isblank($P336)), "X", "")</f>
      </c>
      <c r="AO336" s="32">
        <f>if(M336&gt;65,"X","")</f>
      </c>
      <c r="AP336" s="32">
        <f>if(or($K336="cavity", $K336="wild"), "X", "")</f>
      </c>
      <c r="AQ336" s="32">
        <f>if($W336 &gt; 0, "X", "")</f>
      </c>
      <c r="AR336" s="32">
        <f>if(M336&lt;=30,"X","")</f>
      </c>
      <c r="AS336" s="32">
        <f>if(or($K336="platform", $K336="wild"), "X", "")</f>
      </c>
      <c r="AT336" s="32">
        <f>if(and(not(isblank($O336)), isblank($P336), isblank($N336)), "X", "")</f>
      </c>
      <c r="AU336" s="32">
        <f>if($U336 &gt; 0, "X", "")</f>
      </c>
      <c r="AV336" s="32">
        <f>if($T336 &gt; 0, "X", "")</f>
      </c>
      <c r="AW336" s="32">
        <f>if(and(not(isblank($P336)), isblank($N336), isblank($O336)), "X", "")</f>
      </c>
      <c r="AX336" s="32">
        <f>if(or($K336="bowl", $K336="wild"), "X", "")</f>
      </c>
    </row>
    <row x14ac:dyDescent="0.25" r="337" customHeight="1" ht="18.75">
      <c r="A337" s="24" t="s">
        <v>674</v>
      </c>
      <c r="B337" s="24" t="s">
        <v>675</v>
      </c>
      <c r="C337" s="12" t="s">
        <v>93</v>
      </c>
      <c r="D337" s="12" t="s">
        <v>173</v>
      </c>
      <c r="E337" s="25" t="s">
        <v>182</v>
      </c>
      <c r="F337" s="25" t="s">
        <v>676</v>
      </c>
      <c r="G337" s="12"/>
      <c r="H337" s="12"/>
      <c r="I337" s="12"/>
      <c r="J337" s="14">
        <v>2</v>
      </c>
      <c r="K337" s="12" t="s">
        <v>188</v>
      </c>
      <c r="L337" s="14">
        <v>2</v>
      </c>
      <c r="M337" s="14">
        <v>39</v>
      </c>
      <c r="N337" s="12" t="s">
        <v>15</v>
      </c>
      <c r="O337" s="12"/>
      <c r="P337" s="12"/>
      <c r="Q337" s="14">
        <v>1</v>
      </c>
      <c r="R337" s="14"/>
      <c r="S337" s="14"/>
      <c r="T337" s="14">
        <v>1</v>
      </c>
      <c r="U337" s="14"/>
      <c r="V337" s="14"/>
      <c r="W337" s="14"/>
      <c r="X337" s="26" t="s">
        <v>15</v>
      </c>
      <c r="Y337" s="12"/>
      <c r="Z337" s="33">
        <f>if(ISBLANK($X337), sum(Q337:W337), 1)</f>
      </c>
      <c r="AA337" s="12" t="s">
        <v>15</v>
      </c>
      <c r="AB337" s="12"/>
      <c r="AC337" s="39"/>
      <c r="AD337" s="12" t="s">
        <v>15</v>
      </c>
      <c r="AE337" s="32">
        <f>if(J337&lt;4,"X","")</f>
      </c>
      <c r="AF337" s="32">
        <f>if(countblank(N337:P337)&lt;=1,"X","")</f>
      </c>
      <c r="AG337" s="32">
        <f>$H337</f>
      </c>
      <c r="AH337" s="32">
        <f>if($R337 &gt; 0, "X", "")</f>
      </c>
      <c r="AI337" s="32">
        <f>if(and(sum(Q337:W337) = 3, ISBLANK($X337)), "X", "")</f>
      </c>
      <c r="AJ337" s="32">
        <f>if(or($K337="ground", $K337="wild"), "X", "")</f>
      </c>
      <c r="AK337" s="32">
        <f>$G337</f>
      </c>
      <c r="AL337" s="32">
        <f>if($S337 &gt; 0, "X", "")</f>
      </c>
      <c r="AM337" s="32">
        <f>if(and($Q337 &gt; 0, isblank($W337), isblank($R337), isblank($T337), isblank($S337), isblank($U337)), "X", "")</f>
      </c>
      <c r="AN337" s="32">
        <f>if(and(not(isblank($N337)), isblank($O337), isblank($P337)), "X", "")</f>
      </c>
      <c r="AO337" s="32">
        <f>if(M337&gt;65,"X","")</f>
      </c>
      <c r="AP337" s="32">
        <f>if(or($K337="cavity", $K337="wild"), "X", "")</f>
      </c>
      <c r="AQ337" s="32">
        <f>if($W337 &gt; 0, "X", "")</f>
      </c>
      <c r="AR337" s="32">
        <f>if(M337&lt;=30,"X","")</f>
      </c>
      <c r="AS337" s="32">
        <f>if(or($K337="platform", $K337="wild"), "X", "")</f>
      </c>
      <c r="AT337" s="32">
        <f>if(and(not(isblank($O337)), isblank($P337), isblank($N337)), "X", "")</f>
      </c>
      <c r="AU337" s="32">
        <f>if($U337 &gt; 0, "X", "")</f>
      </c>
      <c r="AV337" s="32">
        <f>if($T337 &gt; 0, "X", "")</f>
      </c>
      <c r="AW337" s="32">
        <f>if(and(not(isblank($P337)), isblank($N337), isblank($O337)), "X", "")</f>
      </c>
      <c r="AX337" s="32">
        <f>if(or($K337="bowl", $K337="wild"), "X", "")</f>
      </c>
    </row>
    <row x14ac:dyDescent="0.25" r="338" customHeight="1" ht="18.75">
      <c r="A338" s="24" t="s">
        <v>445</v>
      </c>
      <c r="B338" s="1" t="s">
        <v>446</v>
      </c>
      <c r="C338" s="12" t="s">
        <v>116</v>
      </c>
      <c r="D338" s="12" t="s">
        <v>173</v>
      </c>
      <c r="E338" s="25" t="s">
        <v>178</v>
      </c>
      <c r="F338" s="25" t="s">
        <v>447</v>
      </c>
      <c r="G338" s="12" t="s">
        <v>15</v>
      </c>
      <c r="H338" s="12"/>
      <c r="I338" s="12"/>
      <c r="J338" s="14">
        <v>7</v>
      </c>
      <c r="K338" s="12" t="s">
        <v>166</v>
      </c>
      <c r="L338" s="14">
        <v>2</v>
      </c>
      <c r="M338" s="14">
        <v>200</v>
      </c>
      <c r="N338" s="12" t="s">
        <v>15</v>
      </c>
      <c r="O338" s="12"/>
      <c r="P338" s="12" t="s">
        <v>15</v>
      </c>
      <c r="Q338" s="14"/>
      <c r="R338" s="14"/>
      <c r="S338" s="14">
        <v>1</v>
      </c>
      <c r="T338" s="14"/>
      <c r="U338" s="14">
        <v>2</v>
      </c>
      <c r="V338" s="14"/>
      <c r="W338" s="14"/>
      <c r="X338" s="26"/>
      <c r="Y338" s="12"/>
      <c r="Z338" s="33"/>
      <c r="AA338" s="12" t="s">
        <v>15</v>
      </c>
      <c r="AB338" s="12" t="s">
        <v>15</v>
      </c>
      <c r="AC338" s="39"/>
      <c r="AD338" s="12" t="s">
        <v>15</v>
      </c>
      <c r="AE338" s="32">
        <f>if(J338&lt;4,"X","")</f>
      </c>
      <c r="AF338" s="32">
        <f>if(countblank(N338:P338)&lt;=1,"X","")</f>
      </c>
      <c r="AG338" s="32">
        <f>$H338</f>
      </c>
      <c r="AH338" s="32">
        <f>if($R338 &gt; 0, "X", "")</f>
      </c>
      <c r="AI338" s="32">
        <f>if(and(sum(Q338:W338) = 3, ISBLANK($X338)), "X", "")</f>
      </c>
      <c r="AJ338" s="32">
        <f>if(or($K338="ground", $K338="wild"), "X", "")</f>
      </c>
      <c r="AK338" s="32">
        <f>$G338</f>
      </c>
      <c r="AL338" s="32">
        <f>if($S338 &gt; 0, "X", "")</f>
      </c>
      <c r="AM338" s="32">
        <f>if(and($Q338 &gt; 0, isblank($W338), isblank($R338), isblank($T338), isblank($S338), isblank($U338)), "X", "")</f>
      </c>
      <c r="AN338" s="32">
        <f>if(and(not(isblank($N338)), isblank($O338), isblank($P338)), "X", "")</f>
      </c>
      <c r="AO338" s="32">
        <f>if(M338&gt;65,"X","")</f>
      </c>
      <c r="AP338" s="32">
        <f>if(or($K338="cavity", $K338="wild"), "X", "")</f>
      </c>
      <c r="AQ338" s="32">
        <f>if($W338 &gt; 0, "X", "")</f>
      </c>
      <c r="AR338" s="32">
        <f>if(M338&lt;=30,"X","")</f>
      </c>
      <c r="AS338" s="32">
        <f>if(or($K338="platform", $K338="wild"), "X", "")</f>
      </c>
      <c r="AT338" s="32">
        <f>if(and(not(isblank($O338)), isblank($P338), isblank($N338)), "X", "")</f>
      </c>
      <c r="AU338" s="32">
        <f>if($U338 &gt; 0, "X", "")</f>
      </c>
      <c r="AV338" s="32">
        <f>if($T338 &gt; 0, "X", "")</f>
      </c>
      <c r="AW338" s="32">
        <f>if(and(not(isblank($P338)), isblank($N338), isblank($O338)), "X", "")</f>
      </c>
      <c r="AX338" s="32">
        <f>if(or($K338="bowl", $K338="wild"), "X", "")</f>
      </c>
    </row>
    <row x14ac:dyDescent="0.25" r="339" customHeight="1" ht="18.75">
      <c r="A339" s="25" t="s">
        <v>1090</v>
      </c>
      <c r="B339" s="25" t="s">
        <v>1091</v>
      </c>
      <c r="C339" s="12" t="s">
        <v>685</v>
      </c>
      <c r="D339" s="12" t="s">
        <v>173</v>
      </c>
      <c r="E339" s="25" t="s">
        <v>686</v>
      </c>
      <c r="F339" s="25" t="s">
        <v>828</v>
      </c>
      <c r="G339" s="12"/>
      <c r="H339" s="12"/>
      <c r="I339" s="12"/>
      <c r="J339" s="14">
        <v>2</v>
      </c>
      <c r="K339" s="12" t="s">
        <v>188</v>
      </c>
      <c r="L339" s="14">
        <v>3</v>
      </c>
      <c r="M339" s="14">
        <v>28</v>
      </c>
      <c r="N339" s="12" t="s">
        <v>15</v>
      </c>
      <c r="O339" s="12"/>
      <c r="P339" s="12"/>
      <c r="Q339" s="14">
        <v>1</v>
      </c>
      <c r="R339" s="14">
        <v>1</v>
      </c>
      <c r="S339" s="14"/>
      <c r="T339" s="14"/>
      <c r="U339" s="14"/>
      <c r="V339" s="14"/>
      <c r="W339" s="14"/>
      <c r="X339" s="26" t="s">
        <v>15</v>
      </c>
      <c r="Y339" s="12"/>
      <c r="Z339" s="33">
        <f>if(ISBLANK($X339), sum(Q339:W339), 1)</f>
      </c>
      <c r="AA339" s="12" t="s">
        <v>15</v>
      </c>
      <c r="AB339" s="12"/>
      <c r="AC339" s="39"/>
      <c r="AD339" s="12" t="s">
        <v>15</v>
      </c>
      <c r="AE339" s="32">
        <f>if(J339&lt;4,"X","")</f>
      </c>
      <c r="AF339" s="32">
        <f>if(countblank(N339:P339)&lt;=1,"X","")</f>
      </c>
      <c r="AG339" s="32">
        <f>$H339</f>
      </c>
      <c r="AH339" s="32">
        <f>if($R339 &gt; 0, "X", "")</f>
      </c>
      <c r="AI339" s="32">
        <f>if(and(sum(Q339:W339) = 3, ISBLANK($X339)), "X", "")</f>
      </c>
      <c r="AJ339" s="32">
        <f>if(or($K339="ground", $K339="wild"), "X", "")</f>
      </c>
      <c r="AK339" s="32">
        <f>$G339</f>
      </c>
      <c r="AL339" s="32">
        <f>if($S339 &gt; 0, "X", "")</f>
      </c>
      <c r="AM339" s="32">
        <f>if(and($Q339 &gt; 0, isblank($W339), isblank($R339), isblank($T339), isblank($S339), isblank($U339)), "X", "")</f>
      </c>
      <c r="AN339" s="32">
        <f>if(and(not(isblank($N339)), isblank($O339), isblank($P339)), "X", "")</f>
      </c>
      <c r="AO339" s="32">
        <f>if(M339&gt;65,"X","")</f>
      </c>
      <c r="AP339" s="32">
        <f>if(or($K339="cavity", $K339="wild"), "X", "")</f>
      </c>
      <c r="AQ339" s="32">
        <f>if($W339 &gt; 0, "X", "")</f>
      </c>
      <c r="AR339" s="32">
        <f>if(M339&lt;=30,"X","")</f>
      </c>
      <c r="AS339" s="32">
        <f>if(or($K339="platform", $K339="wild"), "X", "")</f>
      </c>
      <c r="AT339" s="32">
        <f>if(and(not(isblank($O339)), isblank($P339), isblank($N339)), "X", "")</f>
      </c>
      <c r="AU339" s="32">
        <f>if($U339 &gt; 0, "X", "")</f>
      </c>
      <c r="AV339" s="32">
        <f>if($T339 &gt; 0, "X", "")</f>
      </c>
      <c r="AW339" s="32">
        <f>if(and(not(isblank($P339)), isblank($N339), isblank($O339)), "X", "")</f>
      </c>
      <c r="AX339" s="32">
        <f>if(or($K339="bowl", $K339="wild"), "X", "")</f>
      </c>
    </row>
    <row x14ac:dyDescent="0.25" r="340" customHeight="1" ht="18.75">
      <c r="A340" s="24" t="s">
        <v>448</v>
      </c>
      <c r="B340" s="1" t="s">
        <v>449</v>
      </c>
      <c r="C340" s="12" t="s">
        <v>116</v>
      </c>
      <c r="D340" s="12" t="s">
        <v>160</v>
      </c>
      <c r="E340" s="25"/>
      <c r="F340" s="25" t="s">
        <v>450</v>
      </c>
      <c r="G340" s="12"/>
      <c r="H340" s="12"/>
      <c r="I340" s="12"/>
      <c r="J340" s="14">
        <v>3</v>
      </c>
      <c r="K340" s="12" t="s">
        <v>195</v>
      </c>
      <c r="L340" s="14">
        <v>2</v>
      </c>
      <c r="M340" s="14">
        <v>32</v>
      </c>
      <c r="N340" s="12"/>
      <c r="O340" s="12" t="s">
        <v>15</v>
      </c>
      <c r="P340" s="12"/>
      <c r="Q340" s="14">
        <v>2</v>
      </c>
      <c r="R340" s="14"/>
      <c r="S340" s="14"/>
      <c r="T340" s="14"/>
      <c r="U340" s="14"/>
      <c r="V340" s="14"/>
      <c r="W340" s="14"/>
      <c r="X340" s="26"/>
      <c r="Y340" s="12"/>
      <c r="Z340" s="33"/>
      <c r="AA340" s="12" t="s">
        <v>15</v>
      </c>
      <c r="AB340" s="12"/>
      <c r="AC340" s="39"/>
      <c r="AD340" s="12" t="s">
        <v>15</v>
      </c>
      <c r="AE340" s="32">
        <f>if(J340&lt;4,"X","")</f>
      </c>
      <c r="AF340" s="32">
        <f>if(countblank(N340:P340)&lt;=1,"X","")</f>
      </c>
      <c r="AG340" s="32">
        <f>$H340</f>
      </c>
      <c r="AH340" s="32">
        <f>if($R340 &gt; 0, "X", "")</f>
      </c>
      <c r="AI340" s="32">
        <f>if(and(sum(Q340:W340) = 3, ISBLANK($X340)), "X", "")</f>
      </c>
      <c r="AJ340" s="32">
        <f>if(or($K340="ground", $K340="wild"), "X", "")</f>
      </c>
      <c r="AK340" s="32">
        <f>$G340</f>
      </c>
      <c r="AL340" s="32">
        <f>if($S340 &gt; 0, "X", "")</f>
      </c>
      <c r="AM340" s="32">
        <f>if(and($Q340 &gt; 0, isblank($W340), isblank($R340), isblank($T340), isblank($S340), isblank($U340)), "X", "")</f>
      </c>
      <c r="AN340" s="32">
        <f>if(and(not(isblank($N340)), isblank($O340), isblank($P340)), "X", "")</f>
      </c>
      <c r="AO340" s="32">
        <f>if(M340&gt;65,"X","")</f>
      </c>
      <c r="AP340" s="32">
        <f>if(or($K340="cavity", $K340="wild"), "X", "")</f>
      </c>
      <c r="AQ340" s="32">
        <f>if($W340 &gt; 0, "X", "")</f>
      </c>
      <c r="AR340" s="32">
        <f>if(M340&lt;=30,"X","")</f>
      </c>
      <c r="AS340" s="32">
        <f>if(or($K340="platform", $K340="wild"), "X", "")</f>
      </c>
      <c r="AT340" s="32">
        <f>if(and(not(isblank($O340)), isblank($P340), isblank($N340)), "X", "")</f>
      </c>
      <c r="AU340" s="32">
        <f>if($U340 &gt; 0, "X", "")</f>
      </c>
      <c r="AV340" s="32">
        <f>if($T340 &gt; 0, "X", "")</f>
      </c>
      <c r="AW340" s="32">
        <f>if(and(not(isblank($P340)), isblank($N340), isblank($O340)), "X", "")</f>
      </c>
      <c r="AX340" s="32">
        <f>if(or($K340="bowl", $K340="wild"), "X", "")</f>
      </c>
    </row>
    <row x14ac:dyDescent="0.25" r="341" customHeight="1" ht="18.75">
      <c r="A341" s="25" t="s">
        <v>1092</v>
      </c>
      <c r="B341" s="25" t="s">
        <v>1128</v>
      </c>
      <c r="C341" s="12" t="s">
        <v>685</v>
      </c>
      <c r="D341" s="12" t="s">
        <v>173</v>
      </c>
      <c r="E341" s="25" t="s">
        <v>198</v>
      </c>
      <c r="F341" s="25" t="s">
        <v>761</v>
      </c>
      <c r="G341" s="12"/>
      <c r="H341" s="12"/>
      <c r="I341" s="12"/>
      <c r="J341" s="14">
        <v>2</v>
      </c>
      <c r="K341" s="12" t="s">
        <v>162</v>
      </c>
      <c r="L341" s="14">
        <v>5</v>
      </c>
      <c r="M341" s="14">
        <v>25</v>
      </c>
      <c r="N341" s="12" t="s">
        <v>15</v>
      </c>
      <c r="O341" s="12" t="s">
        <v>15</v>
      </c>
      <c r="P341" s="12" t="s">
        <v>15</v>
      </c>
      <c r="Q341" s="14">
        <v>1</v>
      </c>
      <c r="R341" s="14">
        <v>1</v>
      </c>
      <c r="S341" s="14"/>
      <c r="T341" s="14"/>
      <c r="U341" s="14"/>
      <c r="V341" s="14"/>
      <c r="W341" s="14"/>
      <c r="X341" s="26"/>
      <c r="Y341" s="12"/>
      <c r="Z341" s="33">
        <f>if(ISBLANK($X341), sum(Q341:W341), 1)</f>
      </c>
      <c r="AA341" s="12" t="s">
        <v>15</v>
      </c>
      <c r="AB341" s="12"/>
      <c r="AC341" s="39"/>
      <c r="AD341" s="12" t="s">
        <v>15</v>
      </c>
      <c r="AE341" s="32">
        <f>if(J341&lt;4,"X","")</f>
      </c>
      <c r="AF341" s="32">
        <f>if(countblank(N341:P341)&lt;=1,"X","")</f>
      </c>
      <c r="AG341" s="32">
        <f>$H341</f>
      </c>
      <c r="AH341" s="32">
        <f>if($R341 &gt; 0, "X", "")</f>
      </c>
      <c r="AI341" s="32">
        <f>if(and(sum(Q341:W341) = 3, ISBLANK($X341)), "X", "")</f>
      </c>
      <c r="AJ341" s="32">
        <f>if(or($K341="ground", $K341="wild"), "X", "")</f>
      </c>
      <c r="AK341" s="32">
        <f>$G341</f>
      </c>
      <c r="AL341" s="32">
        <f>if($S341 &gt; 0, "X", "")</f>
      </c>
      <c r="AM341" s="32">
        <f>if(and($Q341 &gt; 0, isblank($W341), isblank($R341), isblank($T341), isblank($S341), isblank($U341)), "X", "")</f>
      </c>
      <c r="AN341" s="32">
        <f>if(and(not(isblank($N341)), isblank($O341), isblank($P341)), "X", "")</f>
      </c>
      <c r="AO341" s="32">
        <f>if(M341&gt;65,"X","")</f>
      </c>
      <c r="AP341" s="32">
        <f>if(or($K341="cavity", $K341="wild"), "X", "")</f>
      </c>
      <c r="AQ341" s="32">
        <f>if($W341 &gt; 0, "X", "")</f>
      </c>
      <c r="AR341" s="32">
        <f>if(M341&lt;=30,"X","")</f>
      </c>
      <c r="AS341" s="32">
        <f>if(or($K341="platform", $K341="wild"), "X", "")</f>
      </c>
      <c r="AT341" s="32">
        <f>if(and(not(isblank($O341)), isblank($P341), isblank($N341)), "X", "")</f>
      </c>
      <c r="AU341" s="32">
        <f>if($U341 &gt; 0, "X", "")</f>
      </c>
      <c r="AV341" s="32">
        <f>if($T341 &gt; 0, "X", "")</f>
      </c>
      <c r="AW341" s="32">
        <f>if(and(not(isblank($P341)), isblank($N341), isblank($O341)), "X", "")</f>
      </c>
      <c r="AX341" s="32">
        <f>if(or($K341="bowl", $K341="wild"), "X", "")</f>
      </c>
    </row>
    <row x14ac:dyDescent="0.25" r="342" customHeight="1" ht="18.75">
      <c r="A342" s="24" t="s">
        <v>451</v>
      </c>
      <c r="B342" s="1" t="s">
        <v>452</v>
      </c>
      <c r="C342" s="12" t="s">
        <v>116</v>
      </c>
      <c r="D342" s="12" t="s">
        <v>173</v>
      </c>
      <c r="E342" s="25" t="s">
        <v>453</v>
      </c>
      <c r="F342" s="25" t="s">
        <v>454</v>
      </c>
      <c r="G342" s="12" t="s">
        <v>15</v>
      </c>
      <c r="H342" s="12"/>
      <c r="I342" s="12"/>
      <c r="J342" s="14">
        <v>6</v>
      </c>
      <c r="K342" s="12" t="s">
        <v>166</v>
      </c>
      <c r="L342" s="14">
        <v>4</v>
      </c>
      <c r="M342" s="14">
        <v>106</v>
      </c>
      <c r="N342" s="12"/>
      <c r="O342" s="12"/>
      <c r="P342" s="12" t="s">
        <v>15</v>
      </c>
      <c r="Q342" s="14">
        <v>1</v>
      </c>
      <c r="R342" s="14"/>
      <c r="S342" s="14">
        <v>1</v>
      </c>
      <c r="T342" s="14"/>
      <c r="U342" s="14">
        <v>1</v>
      </c>
      <c r="V342" s="14"/>
      <c r="W342" s="14"/>
      <c r="X342" s="26"/>
      <c r="Y342" s="12"/>
      <c r="Z342" s="33"/>
      <c r="AA342" s="12" t="s">
        <v>15</v>
      </c>
      <c r="AB342" s="12"/>
      <c r="AC342" s="39"/>
      <c r="AD342" s="12" t="s">
        <v>15</v>
      </c>
      <c r="AE342" s="32">
        <f>if(J342&lt;4,"X","")</f>
      </c>
      <c r="AF342" s="32">
        <f>if(countblank(N342:P342)&lt;=1,"X","")</f>
      </c>
      <c r="AG342" s="32">
        <f>$H342</f>
      </c>
      <c r="AH342" s="32">
        <f>if($R342 &gt; 0, "X", "")</f>
      </c>
      <c r="AI342" s="32">
        <f>if(and(sum(Q342:W342) = 3, ISBLANK($X342)), "X", "")</f>
      </c>
      <c r="AJ342" s="32">
        <f>if(or($K342="ground", $K342="wild"), "X", "")</f>
      </c>
      <c r="AK342" s="32">
        <f>$G342</f>
      </c>
      <c r="AL342" s="32">
        <f>if($S342 &gt; 0, "X", "")</f>
      </c>
      <c r="AM342" s="32">
        <f>if(and($Q342 &gt; 0, isblank($W342), isblank($R342), isblank($T342), isblank($S342), isblank($U342)), "X", "")</f>
      </c>
      <c r="AN342" s="32">
        <f>if(and(not(isblank($N342)), isblank($O342), isblank($P342)), "X", "")</f>
      </c>
      <c r="AO342" s="32">
        <f>if(M342&gt;65,"X","")</f>
      </c>
      <c r="AP342" s="32">
        <f>if(or($K342="cavity", $K342="wild"), "X", "")</f>
      </c>
      <c r="AQ342" s="32">
        <f>if($W342 &gt; 0, "X", "")</f>
      </c>
      <c r="AR342" s="32">
        <f>if(M342&lt;=30,"X","")</f>
      </c>
      <c r="AS342" s="32">
        <f>if(or($K342="platform", $K342="wild"), "X", "")</f>
      </c>
      <c r="AT342" s="32">
        <f>if(and(not(isblank($O342)), isblank($P342), isblank($N342)), "X", "")</f>
      </c>
      <c r="AU342" s="32">
        <f>if($U342 &gt; 0, "X", "")</f>
      </c>
      <c r="AV342" s="32">
        <f>if($T342 &gt; 0, "X", "")</f>
      </c>
      <c r="AW342" s="32">
        <f>if(and(not(isblank($P342)), isblank($N342), isblank($O342)), "X", "")</f>
      </c>
      <c r="AX342" s="32">
        <f>if(or($K342="bowl", $K342="wild"), "X", "")</f>
      </c>
    </row>
    <row x14ac:dyDescent="0.25" r="343" customHeight="1" ht="18.75">
      <c r="A343" s="25" t="s">
        <v>1094</v>
      </c>
      <c r="B343" s="25" t="s">
        <v>1095</v>
      </c>
      <c r="C343" s="12" t="s">
        <v>685</v>
      </c>
      <c r="D343" s="12" t="s">
        <v>173</v>
      </c>
      <c r="E343" s="25" t="s">
        <v>706</v>
      </c>
      <c r="F343" s="25" t="s">
        <v>724</v>
      </c>
      <c r="G343" s="12" t="s">
        <v>15</v>
      </c>
      <c r="H343" s="12"/>
      <c r="I343" s="12"/>
      <c r="J343" s="14">
        <v>8</v>
      </c>
      <c r="K343" s="12" t="s">
        <v>166</v>
      </c>
      <c r="L343" s="14">
        <v>2</v>
      </c>
      <c r="M343" s="14">
        <v>91</v>
      </c>
      <c r="N343" s="12"/>
      <c r="O343" s="12"/>
      <c r="P343" s="12" t="s">
        <v>15</v>
      </c>
      <c r="Q343" s="14">
        <v>2</v>
      </c>
      <c r="R343" s="14"/>
      <c r="S343" s="14">
        <v>1</v>
      </c>
      <c r="T343" s="14"/>
      <c r="U343" s="14"/>
      <c r="V343" s="14"/>
      <c r="W343" s="14"/>
      <c r="X343" s="26"/>
      <c r="Y343" s="12"/>
      <c r="Z343" s="33">
        <f>if(ISBLANK($X343), sum(Q343:W343), 1)</f>
      </c>
      <c r="AA343" s="12" t="s">
        <v>15</v>
      </c>
      <c r="AB343" s="12"/>
      <c r="AC343" s="39"/>
      <c r="AD343" s="12" t="s">
        <v>15</v>
      </c>
      <c r="AE343" s="32">
        <f>if(J343&lt;4,"X","")</f>
      </c>
      <c r="AF343" s="32">
        <f>if(countblank(N343:P343)&lt;=1,"X","")</f>
      </c>
      <c r="AG343" s="32">
        <f>$H343</f>
      </c>
      <c r="AH343" s="32">
        <f>if($R343 &gt; 0, "X", "")</f>
      </c>
      <c r="AI343" s="32">
        <f>if(and(sum(Q343:W343) = 3, ISBLANK($X343)), "X", "")</f>
      </c>
      <c r="AJ343" s="32">
        <f>if(or($K343="ground", $K343="wild"), "X", "")</f>
      </c>
      <c r="AK343" s="32">
        <f>$G343</f>
      </c>
      <c r="AL343" s="32">
        <f>if($S343 &gt; 0, "X", "")</f>
      </c>
      <c r="AM343" s="32">
        <f>if(and($Q343 &gt; 0, isblank($W343), isblank($R343), isblank($T343), isblank($S343), isblank($U343)), "X", "")</f>
      </c>
      <c r="AN343" s="32">
        <f>if(and(not(isblank($N343)), isblank($O343), isblank($P343)), "X", "")</f>
      </c>
      <c r="AO343" s="32">
        <f>if(M343&gt;65,"X","")</f>
      </c>
      <c r="AP343" s="32">
        <f>if(or($K343="cavity", $K343="wild"), "X", "")</f>
      </c>
      <c r="AQ343" s="32">
        <f>if($W343 &gt; 0, "X", "")</f>
      </c>
      <c r="AR343" s="32">
        <f>if(M343&lt;=30,"X","")</f>
      </c>
      <c r="AS343" s="32">
        <f>if(or($K343="platform", $K343="wild"), "X", "")</f>
      </c>
      <c r="AT343" s="32">
        <f>if(and(not(isblank($O343)), isblank($P343), isblank($N343)), "X", "")</f>
      </c>
      <c r="AU343" s="32">
        <f>if($U343 &gt; 0, "X", "")</f>
      </c>
      <c r="AV343" s="32">
        <f>if($T343 &gt; 0, "X", "")</f>
      </c>
      <c r="AW343" s="32">
        <f>if(and(not(isblank($P343)), isblank($N343), isblank($O343)), "X", "")</f>
      </c>
      <c r="AX343" s="32">
        <f>if(or($K343="bowl", $K343="wild"), "X", "")</f>
      </c>
    </row>
    <row x14ac:dyDescent="0.25" r="344" customHeight="1" ht="18.75">
      <c r="A344" s="24" t="s">
        <v>677</v>
      </c>
      <c r="B344" s="24" t="s">
        <v>678</v>
      </c>
      <c r="C344" s="12" t="s">
        <v>93</v>
      </c>
      <c r="D344" s="12" t="s">
        <v>173</v>
      </c>
      <c r="E344" s="25" t="s">
        <v>178</v>
      </c>
      <c r="F344" s="25" t="s">
        <v>479</v>
      </c>
      <c r="G344" s="12"/>
      <c r="H344" s="12"/>
      <c r="I344" s="12"/>
      <c r="J344" s="14">
        <v>3</v>
      </c>
      <c r="K344" s="12" t="s">
        <v>188</v>
      </c>
      <c r="L344" s="14">
        <v>4</v>
      </c>
      <c r="M344" s="14">
        <v>28</v>
      </c>
      <c r="N344" s="12"/>
      <c r="O344" s="12"/>
      <c r="P344" s="12" t="s">
        <v>15</v>
      </c>
      <c r="Q344" s="14">
        <v>1</v>
      </c>
      <c r="R344" s="14"/>
      <c r="S344" s="14">
        <v>1</v>
      </c>
      <c r="T344" s="14"/>
      <c r="U344" s="14"/>
      <c r="V344" s="14"/>
      <c r="W344" s="14"/>
      <c r="X344" s="26"/>
      <c r="Y344" s="12"/>
      <c r="Z344" s="33">
        <f>if(ISBLANK($X344), sum(Q344:W344), 1)</f>
      </c>
      <c r="AA344" s="12" t="s">
        <v>15</v>
      </c>
      <c r="AB344" s="12"/>
      <c r="AC344" s="39"/>
      <c r="AD344" s="12" t="s">
        <v>15</v>
      </c>
      <c r="AE344" s="32">
        <f>if(J344&lt;4,"X","")</f>
      </c>
      <c r="AF344" s="32">
        <f>if(countblank(N344:P344)&lt;=1,"X","")</f>
      </c>
      <c r="AG344" s="32">
        <f>$H344</f>
      </c>
      <c r="AH344" s="32">
        <f>if($R344 &gt; 0, "X", "")</f>
      </c>
      <c r="AI344" s="32">
        <f>if(and(sum(Q344:W344) = 3, ISBLANK($X344)), "X", "")</f>
      </c>
      <c r="AJ344" s="32">
        <f>if(or($K344="ground", $K344="wild"), "X", "")</f>
      </c>
      <c r="AK344" s="32">
        <f>$G344</f>
      </c>
      <c r="AL344" s="32">
        <f>if($S344 &gt; 0, "X", "")</f>
      </c>
      <c r="AM344" s="32">
        <f>if(and($Q344 &gt; 0, isblank($W344), isblank($R344), isblank($T344), isblank($S344), isblank($U344)), "X", "")</f>
      </c>
      <c r="AN344" s="32">
        <f>if(and(not(isblank($N344)), isblank($O344), isblank($P344)), "X", "")</f>
      </c>
      <c r="AO344" s="32">
        <f>if(M344&gt;65,"X","")</f>
      </c>
      <c r="AP344" s="32">
        <f>if(or($K344="cavity", $K344="wild"), "X", "")</f>
      </c>
      <c r="AQ344" s="32">
        <f>if($W344 &gt; 0, "X", "")</f>
      </c>
      <c r="AR344" s="32">
        <f>if(M344&lt;=30,"X","")</f>
      </c>
      <c r="AS344" s="32">
        <f>if(or($K344="platform", $K344="wild"), "X", "")</f>
      </c>
      <c r="AT344" s="32">
        <f>if(and(not(isblank($O344)), isblank($P344), isblank($N344)), "X", "")</f>
      </c>
      <c r="AU344" s="32">
        <f>if($U344 &gt; 0, "X", "")</f>
      </c>
      <c r="AV344" s="32">
        <f>if($T344 &gt; 0, "X", "")</f>
      </c>
      <c r="AW344" s="32">
        <f>if(and(not(isblank($P344)), isblank($N344), isblank($O344)), "X", "")</f>
      </c>
      <c r="AX344" s="32">
        <f>if(or($K344="bowl", $K344="wild"), "X", "")</f>
      </c>
    </row>
    <row x14ac:dyDescent="0.25" r="345" customHeight="1" ht="18.75">
      <c r="A345" s="24" t="s">
        <v>1096</v>
      </c>
      <c r="B345" s="25" t="s">
        <v>1097</v>
      </c>
      <c r="C345" s="12" t="s">
        <v>713</v>
      </c>
      <c r="D345" s="12" t="s">
        <v>173</v>
      </c>
      <c r="E345" s="25"/>
      <c r="F345" s="25" t="s">
        <v>1098</v>
      </c>
      <c r="G345" s="12"/>
      <c r="H345" s="12" t="s">
        <v>15</v>
      </c>
      <c r="I345" s="12"/>
      <c r="J345" s="14">
        <v>2</v>
      </c>
      <c r="K345" s="12" t="s">
        <v>188</v>
      </c>
      <c r="L345" s="14">
        <v>2</v>
      </c>
      <c r="M345" s="14">
        <v>38</v>
      </c>
      <c r="N345" s="12"/>
      <c r="O345" s="12" t="s">
        <v>15</v>
      </c>
      <c r="P345" s="12"/>
      <c r="Q345" s="14">
        <v>1</v>
      </c>
      <c r="R345" s="14"/>
      <c r="S345" s="14"/>
      <c r="T345" s="14"/>
      <c r="U345" s="14"/>
      <c r="V345" s="14"/>
      <c r="W345" s="14"/>
      <c r="X345" s="26"/>
      <c r="Y345" s="12"/>
      <c r="Z345" s="33">
        <f>if(ISBLANK($X345), sum(Q345:W345), 1)</f>
      </c>
      <c r="AA345" s="12" t="s">
        <v>15</v>
      </c>
      <c r="AB345" s="12"/>
      <c r="AC345" s="39"/>
      <c r="AD345" s="12" t="s">
        <v>15</v>
      </c>
      <c r="AE345" s="32">
        <f>if(J345&lt;4,"X","")</f>
      </c>
      <c r="AF345" s="32">
        <f>if(countblank(N345:P345)&lt;=1,"X","")</f>
      </c>
      <c r="AG345" s="32">
        <f>$H345</f>
      </c>
      <c r="AH345" s="32">
        <f>if($R345 &gt; 0, "X", "")</f>
      </c>
      <c r="AI345" s="32">
        <f>if(and(sum(Q345:W345) = 3, ISBLANK($X345)), "X", "")</f>
      </c>
      <c r="AJ345" s="32">
        <f>if(or($K345="ground", $K345="wild"), "X", "")</f>
      </c>
      <c r="AK345" s="32">
        <f>$G345</f>
      </c>
      <c r="AL345" s="32">
        <f>if($S345 &gt; 0, "X", "")</f>
      </c>
      <c r="AM345" s="32">
        <f>if(and($Q345 &gt; 0, isblank($W345), isblank($R345), isblank($T345), isblank($S345), isblank($U345)), "X", "")</f>
      </c>
      <c r="AN345" s="32">
        <f>if(and(not(isblank($N345)), isblank($O345), isblank($P345)), "X", "")</f>
      </c>
      <c r="AO345" s="32">
        <f>if(M345&gt;65,"X","")</f>
      </c>
      <c r="AP345" s="32">
        <f>if(or($K345="cavity", $K345="wild"), "X", "")</f>
      </c>
      <c r="AQ345" s="32">
        <f>if($W345 &gt; 0, "X", "")</f>
      </c>
      <c r="AR345" s="32">
        <f>if(M345&lt;=30,"X","")</f>
      </c>
      <c r="AS345" s="32">
        <f>if(or($K345="platform", $K345="wild"), "X", "")</f>
      </c>
      <c r="AT345" s="32">
        <f>if(and(not(isblank($O345)), isblank($P345), isblank($N345)), "X", "")</f>
      </c>
      <c r="AU345" s="32">
        <f>if($U345 &gt; 0, "X", "")</f>
      </c>
      <c r="AV345" s="32">
        <f>if($T345 &gt; 0, "X", "")</f>
      </c>
      <c r="AW345" s="32">
        <f>if(and(not(isblank($P345)), isblank($N345), isblank($O345)), "X", "")</f>
      </c>
      <c r="AX345" s="32">
        <f>if(or($K345="bowl", $K345="wild"), "X", "")</f>
      </c>
    </row>
    <row x14ac:dyDescent="0.25" r="346" customHeight="1" ht="18.75">
      <c r="A346" s="25" t="s">
        <v>1099</v>
      </c>
      <c r="B346" s="25" t="s">
        <v>1100</v>
      </c>
      <c r="C346" s="12" t="s">
        <v>685</v>
      </c>
      <c r="D346" s="12" t="s">
        <v>160</v>
      </c>
      <c r="E346" s="25" t="s">
        <v>198</v>
      </c>
      <c r="F346" s="25" t="s">
        <v>734</v>
      </c>
      <c r="G346" s="12"/>
      <c r="H346" s="12"/>
      <c r="I346" s="12" t="s">
        <v>15</v>
      </c>
      <c r="J346" s="14">
        <v>6</v>
      </c>
      <c r="K346" s="12" t="s">
        <v>162</v>
      </c>
      <c r="L346" s="14">
        <v>1</v>
      </c>
      <c r="M346" s="14">
        <v>221</v>
      </c>
      <c r="N346" s="12"/>
      <c r="O346" s="12"/>
      <c r="P346" s="12" t="s">
        <v>15</v>
      </c>
      <c r="Q346" s="14"/>
      <c r="R346" s="14"/>
      <c r="S346" s="14"/>
      <c r="T346" s="14"/>
      <c r="U346" s="14"/>
      <c r="V346" s="14"/>
      <c r="W346" s="14">
        <v>3</v>
      </c>
      <c r="X346" s="26"/>
      <c r="Y346" s="12"/>
      <c r="Z346" s="33">
        <f>if(ISBLANK($X346), sum(Q346:W346), 1)</f>
      </c>
      <c r="AA346" s="12"/>
      <c r="AB346" s="12"/>
      <c r="AC346" s="39"/>
      <c r="AD346" s="12"/>
      <c r="AE346" s="32">
        <f>if(J346&lt;4,"X","")</f>
      </c>
      <c r="AF346" s="32">
        <f>if(countblank(N346:P346)&lt;=1,"X","")</f>
      </c>
      <c r="AG346" s="32">
        <f>$H346</f>
      </c>
      <c r="AH346" s="32">
        <f>if($R346 &gt; 0, "X", "")</f>
      </c>
      <c r="AI346" s="32">
        <f>if(and(sum(Q346:W346) = 3, ISBLANK($X346)), "X", "")</f>
      </c>
      <c r="AJ346" s="32">
        <f>if(or($K346="ground", $K346="wild"), "X", "")</f>
      </c>
      <c r="AK346" s="32">
        <f>$G346</f>
      </c>
      <c r="AL346" s="32">
        <f>if($S346 &gt; 0, "X", "")</f>
      </c>
      <c r="AM346" s="32">
        <f>if(and($Q346 &gt; 0, isblank($W346), isblank($R346), isblank($T346), isblank($S346), isblank($U346)), "X", "")</f>
      </c>
      <c r="AN346" s="32">
        <f>if(and(not(isblank($N346)), isblank($O346), isblank($P346)), "X", "")</f>
      </c>
      <c r="AO346" s="32">
        <f>if(M346&gt;65,"X","")</f>
      </c>
      <c r="AP346" s="32">
        <f>if(or($K346="cavity", $K346="wild"), "X", "")</f>
      </c>
      <c r="AQ346" s="32">
        <f>if($W346 &gt; 0, "X", "")</f>
      </c>
      <c r="AR346" s="32">
        <f>if(M346&lt;=30,"X","")</f>
      </c>
      <c r="AS346" s="32">
        <f>if(or($K346="platform", $K346="wild"), "X", "")</f>
      </c>
      <c r="AT346" s="32">
        <f>if(and(not(isblank($O346)), isblank($P346), isblank($N346)), "X", "")</f>
      </c>
      <c r="AU346" s="32">
        <f>if($U346 &gt; 0, "X", "")</f>
      </c>
      <c r="AV346" s="32">
        <f>if($T346 &gt; 0, "X", "")</f>
      </c>
      <c r="AW346" s="32">
        <f>if(and(not(isblank($P346)), isblank($N346), isblank($O346)), "X", "")</f>
      </c>
      <c r="AX346" s="32">
        <f>if(or($K346="bowl", $K346="wild"), "X", "")</f>
      </c>
    </row>
    <row x14ac:dyDescent="0.25" r="347" customHeight="1" ht="18.75">
      <c r="A347" s="25" t="s">
        <v>1101</v>
      </c>
      <c r="B347" s="25" t="s">
        <v>1102</v>
      </c>
      <c r="C347" s="12" t="s">
        <v>685</v>
      </c>
      <c r="D347" s="12"/>
      <c r="E347" s="25"/>
      <c r="F347" s="25"/>
      <c r="G347" s="12"/>
      <c r="H347" s="12"/>
      <c r="I347" s="12"/>
      <c r="J347" s="14">
        <v>8</v>
      </c>
      <c r="K347" s="12" t="s">
        <v>162</v>
      </c>
      <c r="L347" s="14">
        <v>5</v>
      </c>
      <c r="M347" s="14">
        <v>135</v>
      </c>
      <c r="N347" s="12" t="s">
        <v>15</v>
      </c>
      <c r="O347" s="12" t="s">
        <v>15</v>
      </c>
      <c r="P347" s="12"/>
      <c r="Q347" s="14"/>
      <c r="R347" s="14">
        <v>2</v>
      </c>
      <c r="S347" s="14"/>
      <c r="T347" s="14">
        <v>1</v>
      </c>
      <c r="U347" s="14"/>
      <c r="V347" s="14"/>
      <c r="W347" s="14"/>
      <c r="X347" s="26"/>
      <c r="Y347" s="12"/>
      <c r="Z347" s="33">
        <f>if(ISBLANK($X347), sum(Q347:W347), 1)</f>
      </c>
      <c r="AA347" s="12"/>
      <c r="AB347" s="12"/>
      <c r="AC347" s="39"/>
      <c r="AD347" s="12"/>
      <c r="AE347" s="32">
        <f>if(J347&lt;4,"X","")</f>
      </c>
      <c r="AF347" s="32">
        <f>if(countblank(N347:P347)&lt;=1,"X","")</f>
      </c>
      <c r="AG347" s="32">
        <f>$H347</f>
      </c>
      <c r="AH347" s="32">
        <f>if($R347 &gt; 0, "X", "")</f>
      </c>
      <c r="AI347" s="32">
        <f>if(and(sum(Q347:W347) = 3, ISBLANK($X347)), "X", "")</f>
      </c>
      <c r="AJ347" s="32">
        <f>if(or($K347="ground", $K347="wild"), "X", "")</f>
      </c>
      <c r="AK347" s="32">
        <f>$G347</f>
      </c>
      <c r="AL347" s="32">
        <f>if($S347 &gt; 0, "X", "")</f>
      </c>
      <c r="AM347" s="32">
        <f>if(and($Q347 &gt; 0, isblank($W347), isblank($R347), isblank($T347), isblank($S347), isblank($U347)), "X", "")</f>
      </c>
      <c r="AN347" s="32">
        <f>if(and(not(isblank($N347)), isblank($O347), isblank($P347)), "X", "")</f>
      </c>
      <c r="AO347" s="32">
        <f>if(M347&gt;65,"X","")</f>
      </c>
      <c r="AP347" s="32">
        <f>if(or($K347="cavity", $K347="wild"), "X", "")</f>
      </c>
      <c r="AQ347" s="32">
        <f>if($W347 &gt; 0, "X", "")</f>
      </c>
      <c r="AR347" s="32">
        <f>if(M347&lt;=30,"X","")</f>
      </c>
      <c r="AS347" s="32">
        <f>if(or($K347="platform", $K347="wild"), "X", "")</f>
      </c>
      <c r="AT347" s="32">
        <f>if(and(not(isblank($O347)), isblank($P347), isblank($N347)), "X", "")</f>
      </c>
      <c r="AU347" s="32">
        <f>if($U347 &gt; 0, "X", "")</f>
      </c>
      <c r="AV347" s="32">
        <f>if($T347 &gt; 0, "X", "")</f>
      </c>
      <c r="AW347" s="32">
        <f>if(and(not(isblank($P347)), isblank($N347), isblank($O347)), "X", "")</f>
      </c>
      <c r="AX347" s="32">
        <f>if(or($K347="bowl", $K347="wild"), "X", "")</f>
      </c>
    </row>
    <row x14ac:dyDescent="0.25" r="348" customHeight="1" ht="18.75">
      <c r="A348" s="25" t="s">
        <v>1103</v>
      </c>
      <c r="B348" s="25" t="s">
        <v>1104</v>
      </c>
      <c r="C348" s="12" t="s">
        <v>685</v>
      </c>
      <c r="D348" s="12" t="s">
        <v>173</v>
      </c>
      <c r="E348" s="25" t="s">
        <v>706</v>
      </c>
      <c r="F348" s="25" t="s">
        <v>724</v>
      </c>
      <c r="G348" s="12" t="s">
        <v>15</v>
      </c>
      <c r="H348" s="12"/>
      <c r="I348" s="12"/>
      <c r="J348" s="14">
        <v>4</v>
      </c>
      <c r="K348" s="12" t="s">
        <v>162</v>
      </c>
      <c r="L348" s="14">
        <v>2</v>
      </c>
      <c r="M348" s="14">
        <v>66</v>
      </c>
      <c r="N348" s="12"/>
      <c r="O348" s="12"/>
      <c r="P348" s="12" t="s">
        <v>15</v>
      </c>
      <c r="Q348" s="14">
        <v>1</v>
      </c>
      <c r="R348" s="14"/>
      <c r="S348" s="14">
        <v>1</v>
      </c>
      <c r="T348" s="14"/>
      <c r="U348" s="14"/>
      <c r="V348" s="14"/>
      <c r="W348" s="14"/>
      <c r="X348" s="26" t="s">
        <v>15</v>
      </c>
      <c r="Y348" s="12"/>
      <c r="Z348" s="33">
        <f>if(ISBLANK($X348), sum(Q348:W348), 1)</f>
      </c>
      <c r="AA348" s="12"/>
      <c r="AB348" s="12"/>
      <c r="AC348" s="39"/>
      <c r="AD348" s="12"/>
      <c r="AE348" s="32">
        <f>if(J348&lt;4,"X","")</f>
      </c>
      <c r="AF348" s="32">
        <f>if(countblank(N348:P348)&lt;=1,"X","")</f>
      </c>
      <c r="AG348" s="32">
        <f>$H348</f>
      </c>
      <c r="AH348" s="32">
        <f>if($R348 &gt; 0, "X", "")</f>
      </c>
      <c r="AI348" s="32">
        <f>if(and(sum(Q348:W348) = 3, ISBLANK($X348)), "X", "")</f>
      </c>
      <c r="AJ348" s="32">
        <f>if(or($K348="ground", $K348="wild"), "X", "")</f>
      </c>
      <c r="AK348" s="32">
        <f>$G348</f>
      </c>
      <c r="AL348" s="32">
        <f>if($S348 &gt; 0, "X", "")</f>
      </c>
      <c r="AM348" s="32">
        <f>if(and($Q348 &gt; 0, isblank($W348), isblank($R348), isblank($T348), isblank($S348), isblank($U348)), "X", "")</f>
      </c>
      <c r="AN348" s="32">
        <f>if(and(not(isblank($N348)), isblank($O348), isblank($P348)), "X", "")</f>
      </c>
      <c r="AO348" s="32">
        <f>if(M348&gt;65,"X","")</f>
      </c>
      <c r="AP348" s="32">
        <f>if(or($K348="cavity", $K348="wild"), "X", "")</f>
      </c>
      <c r="AQ348" s="32">
        <f>if($W348 &gt; 0, "X", "")</f>
      </c>
      <c r="AR348" s="32">
        <f>if(M348&lt;=30,"X","")</f>
      </c>
      <c r="AS348" s="32">
        <f>if(or($K348="platform", $K348="wild"), "X", "")</f>
      </c>
      <c r="AT348" s="32">
        <f>if(and(not(isblank($O348)), isblank($P348), isblank($N348)), "X", "")</f>
      </c>
      <c r="AU348" s="32">
        <f>if($U348 &gt; 0, "X", "")</f>
      </c>
      <c r="AV348" s="32">
        <f>if($T348 &gt; 0, "X", "")</f>
      </c>
      <c r="AW348" s="32">
        <f>if(and(not(isblank($P348)), isblank($N348), isblank($O348)), "X", "")</f>
      </c>
      <c r="AX348" s="32">
        <f>if(or($K348="bowl", $K348="wild"), "X", "")</f>
      </c>
    </row>
    <row x14ac:dyDescent="0.25" r="349" customHeight="1" ht="18.75">
      <c r="A349" s="24" t="s">
        <v>455</v>
      </c>
      <c r="B349" s="1" t="s">
        <v>456</v>
      </c>
      <c r="C349" s="12" t="s">
        <v>116</v>
      </c>
      <c r="D349" s="12" t="s">
        <v>173</v>
      </c>
      <c r="E349" s="25" t="s">
        <v>137</v>
      </c>
      <c r="F349" s="25" t="s">
        <v>457</v>
      </c>
      <c r="G349" s="12"/>
      <c r="H349" s="12"/>
      <c r="I349" s="12"/>
      <c r="J349" s="14">
        <v>2</v>
      </c>
      <c r="K349" s="12" t="s">
        <v>195</v>
      </c>
      <c r="L349" s="14">
        <v>5</v>
      </c>
      <c r="M349" s="14">
        <v>30</v>
      </c>
      <c r="N349" s="12" t="s">
        <v>15</v>
      </c>
      <c r="O349" s="12" t="s">
        <v>15</v>
      </c>
      <c r="P349" s="12" t="s">
        <v>15</v>
      </c>
      <c r="Q349" s="14">
        <v>1</v>
      </c>
      <c r="R349" s="14"/>
      <c r="S349" s="14"/>
      <c r="T349" s="14"/>
      <c r="U349" s="14"/>
      <c r="V349" s="14"/>
      <c r="W349" s="14">
        <v>1</v>
      </c>
      <c r="X349" s="26"/>
      <c r="Y349" s="12"/>
      <c r="Z349" s="33"/>
      <c r="AA349" s="12" t="s">
        <v>15</v>
      </c>
      <c r="AB349" s="12"/>
      <c r="AC349" s="39"/>
      <c r="AD349" s="12"/>
      <c r="AE349" s="32">
        <f>if(J349&lt;4,"X","")</f>
      </c>
      <c r="AF349" s="32">
        <f>if(countblank(N349:P349)&lt;=1,"X","")</f>
      </c>
      <c r="AG349" s="32">
        <f>$H349</f>
      </c>
      <c r="AH349" s="32">
        <f>if($R349 &gt; 0, "X", "")</f>
      </c>
      <c r="AI349" s="32">
        <f>if(and(sum(Q349:W349) = 3, ISBLANK($X349)), "X", "")</f>
      </c>
      <c r="AJ349" s="32">
        <f>if(or($K349="ground", $K349="wild"), "X", "")</f>
      </c>
      <c r="AK349" s="32">
        <f>$G349</f>
      </c>
      <c r="AL349" s="32">
        <f>if($S349 &gt; 0, "X", "")</f>
      </c>
      <c r="AM349" s="32">
        <f>if(and($Q349 &gt; 0, isblank($W349), isblank($R349), isblank($T349), isblank($S349), isblank($U349)), "X", "")</f>
      </c>
      <c r="AN349" s="32">
        <f>if(and(not(isblank($N349)), isblank($O349), isblank($P349)), "X", "")</f>
      </c>
      <c r="AO349" s="32">
        <f>if(M349&gt;65,"X","")</f>
      </c>
      <c r="AP349" s="32">
        <f>if(or($K349="cavity", $K349="wild"), "X", "")</f>
      </c>
      <c r="AQ349" s="32">
        <f>if($W349 &gt; 0, "X", "")</f>
      </c>
      <c r="AR349" s="32">
        <f>if(M349&lt;=30,"X","")</f>
      </c>
      <c r="AS349" s="32">
        <f>if(or($K349="platform", $K349="wild"), "X", "")</f>
      </c>
      <c r="AT349" s="32">
        <f>if(and(not(isblank($O349)), isblank($P349), isblank($N349)), "X", "")</f>
      </c>
      <c r="AU349" s="32">
        <f>if($U349 &gt; 0, "X", "")</f>
      </c>
      <c r="AV349" s="32">
        <f>if($T349 &gt; 0, "X", "")</f>
      </c>
      <c r="AW349" s="32">
        <f>if(and(not(isblank($P349)), isblank($N349), isblank($O349)), "X", "")</f>
      </c>
      <c r="AX349" s="32">
        <f>if(or($K349="bowl", $K349="wild"), "X", "")</f>
      </c>
    </row>
    <row x14ac:dyDescent="0.25" r="350" customHeight="1" ht="18.75">
      <c r="A350" s="25" t="s">
        <v>1105</v>
      </c>
      <c r="B350" s="25" t="s">
        <v>1106</v>
      </c>
      <c r="C350" s="12" t="s">
        <v>685</v>
      </c>
      <c r="D350" s="12" t="s">
        <v>173</v>
      </c>
      <c r="E350" s="25" t="s">
        <v>178</v>
      </c>
      <c r="F350" s="25" t="s">
        <v>825</v>
      </c>
      <c r="G350" s="12"/>
      <c r="H350" s="12"/>
      <c r="I350" s="12"/>
      <c r="J350" s="14">
        <v>5</v>
      </c>
      <c r="K350" s="12" t="s">
        <v>162</v>
      </c>
      <c r="L350" s="14">
        <v>2</v>
      </c>
      <c r="M350" s="14">
        <v>41</v>
      </c>
      <c r="N350" s="12"/>
      <c r="O350" s="12"/>
      <c r="P350" s="12" t="s">
        <v>15</v>
      </c>
      <c r="Q350" s="14">
        <v>1</v>
      </c>
      <c r="R350" s="14"/>
      <c r="S350" s="14"/>
      <c r="T350" s="14"/>
      <c r="U350" s="14"/>
      <c r="V350" s="14"/>
      <c r="W350" s="14"/>
      <c r="X350" s="26"/>
      <c r="Y350" s="12"/>
      <c r="Z350" s="33">
        <f>if(ISBLANK($X350), sum(Q350:W350), 1)</f>
      </c>
      <c r="AA350" s="12"/>
      <c r="AB350" s="12"/>
      <c r="AC350" s="39" t="s">
        <v>15</v>
      </c>
      <c r="AD350" s="12"/>
      <c r="AE350" s="32">
        <f>if(J350&lt;4,"X","")</f>
      </c>
      <c r="AF350" s="32">
        <f>if(countblank(N350:P350)&lt;=1,"X","")</f>
      </c>
      <c r="AG350" s="32">
        <f>$H350</f>
      </c>
      <c r="AH350" s="32">
        <f>if($R350 &gt; 0, "X", "")</f>
      </c>
      <c r="AI350" s="32">
        <f>if(and(sum(Q350:W350) = 3, ISBLANK($X350)), "X", "")</f>
      </c>
      <c r="AJ350" s="32">
        <f>if(or($K350="ground", $K350="wild"), "X", "")</f>
      </c>
      <c r="AK350" s="32">
        <f>$G350</f>
      </c>
      <c r="AL350" s="32">
        <f>if($S350 &gt; 0, "X", "")</f>
      </c>
      <c r="AM350" s="32">
        <f>if(and($Q350 &gt; 0, isblank($W350), isblank($R350), isblank($T350), isblank($S350), isblank($U350)), "X", "")</f>
      </c>
      <c r="AN350" s="32">
        <f>if(and(not(isblank($N350)), isblank($O350), isblank($P350)), "X", "")</f>
      </c>
      <c r="AO350" s="32">
        <f>if(M350&gt;65,"X","")</f>
      </c>
      <c r="AP350" s="32">
        <f>if(or($K350="cavity", $K350="wild"), "X", "")</f>
      </c>
      <c r="AQ350" s="32">
        <f>if($W350 &gt; 0, "X", "")</f>
      </c>
      <c r="AR350" s="32">
        <f>if(M350&lt;=30,"X","")</f>
      </c>
      <c r="AS350" s="32">
        <f>if(or($K350="platform", $K350="wild"), "X", "")</f>
      </c>
      <c r="AT350" s="32">
        <f>if(and(not(isblank($O350)), isblank($P350), isblank($N350)), "X", "")</f>
      </c>
      <c r="AU350" s="32">
        <f>if($U350 &gt; 0, "X", "")</f>
      </c>
      <c r="AV350" s="32">
        <f>if($T350 &gt; 0, "X", "")</f>
      </c>
      <c r="AW350" s="32">
        <f>if(and(not(isblank($P350)), isblank($N350), isblank($O350)), "X", "")</f>
      </c>
      <c r="AX350" s="32">
        <f>if(or($K350="bowl", $K350="wild"), "X", "")</f>
      </c>
    </row>
    <row x14ac:dyDescent="0.25" r="351" customHeight="1" ht="18.75">
      <c r="A351" s="24" t="s">
        <v>679</v>
      </c>
      <c r="B351" s="24" t="s">
        <v>680</v>
      </c>
      <c r="C351" s="12" t="s">
        <v>93</v>
      </c>
      <c r="D351" s="12" t="s">
        <v>173</v>
      </c>
      <c r="E351" s="25" t="s">
        <v>178</v>
      </c>
      <c r="F351" s="25" t="s">
        <v>591</v>
      </c>
      <c r="G351" s="12"/>
      <c r="H351" s="12"/>
      <c r="I351" s="12"/>
      <c r="J351" s="14">
        <v>6</v>
      </c>
      <c r="K351" s="12" t="s">
        <v>203</v>
      </c>
      <c r="L351" s="14">
        <v>1</v>
      </c>
      <c r="M351" s="14">
        <v>38</v>
      </c>
      <c r="N351" s="12"/>
      <c r="O351" s="12"/>
      <c r="P351" s="12" t="s">
        <v>15</v>
      </c>
      <c r="Q351" s="14">
        <v>1</v>
      </c>
      <c r="R351" s="14"/>
      <c r="S351" s="14">
        <v>2</v>
      </c>
      <c r="T351" s="14"/>
      <c r="U351" s="14"/>
      <c r="V351" s="14"/>
      <c r="W351" s="14"/>
      <c r="X351" s="26"/>
      <c r="Y351" s="12"/>
      <c r="Z351" s="33">
        <f>if(ISBLANK($X351), sum(Q351:W351), 1)</f>
      </c>
      <c r="AA351" s="12"/>
      <c r="AB351" s="12"/>
      <c r="AC351" s="39" t="s">
        <v>15</v>
      </c>
      <c r="AD351" s="12"/>
      <c r="AE351" s="32">
        <f>if(J351&lt;4,"X","")</f>
      </c>
      <c r="AF351" s="32">
        <f>if(countblank(N351:P351)&lt;=1,"X","")</f>
      </c>
      <c r="AG351" s="32">
        <f>$H351</f>
      </c>
      <c r="AH351" s="32">
        <f>if($R351 &gt; 0, "X", "")</f>
      </c>
      <c r="AI351" s="32">
        <f>if(and(sum(Q351:W351) = 3, ISBLANK($X351)), "X", "")</f>
      </c>
      <c r="AJ351" s="32">
        <f>if(or($K351="ground", $K351="wild"), "X", "")</f>
      </c>
      <c r="AK351" s="32">
        <f>$G351</f>
      </c>
      <c r="AL351" s="32">
        <f>if($S351 &gt; 0, "X", "")</f>
      </c>
      <c r="AM351" s="32">
        <f>if(and($Q351 &gt; 0, isblank($W351), isblank($R351), isblank($T351), isblank($S351), isblank($U351)), "X", "")</f>
      </c>
      <c r="AN351" s="32">
        <f>if(and(not(isblank($N351)), isblank($O351), isblank($P351)), "X", "")</f>
      </c>
      <c r="AO351" s="32">
        <f>if(M351&gt;65,"X","")</f>
      </c>
      <c r="AP351" s="32">
        <f>if(or($K351="cavity", $K351="wild"), "X", "")</f>
      </c>
      <c r="AQ351" s="32">
        <f>if($W351 &gt; 0, "X", "")</f>
      </c>
      <c r="AR351" s="32">
        <f>if(M351&lt;=30,"X","")</f>
      </c>
      <c r="AS351" s="32">
        <f>if(or($K351="platform", $K351="wild"), "X", "")</f>
      </c>
      <c r="AT351" s="32">
        <f>if(and(not(isblank($O351)), isblank($P351), isblank($N351)), "X", "")</f>
      </c>
      <c r="AU351" s="32">
        <f>if($U351 &gt; 0, "X", "")</f>
      </c>
      <c r="AV351" s="32">
        <f>if($T351 &gt; 0, "X", "")</f>
      </c>
      <c r="AW351" s="32">
        <f>if(and(not(isblank($P351)), isblank($N351), isblank($O351)), "X", "")</f>
      </c>
      <c r="AX351" s="32">
        <f>if(or($K351="bowl", $K351="wild"), "X", "")</f>
      </c>
    </row>
    <row x14ac:dyDescent="0.25" r="352" customHeight="1" ht="18.75">
      <c r="A352" s="25" t="s">
        <v>1107</v>
      </c>
      <c r="B352" s="25" t="s">
        <v>1108</v>
      </c>
      <c r="C352" s="12" t="s">
        <v>685</v>
      </c>
      <c r="D352" s="12" t="s">
        <v>173</v>
      </c>
      <c r="E352" s="25" t="s">
        <v>178</v>
      </c>
      <c r="F352" s="25" t="s">
        <v>865</v>
      </c>
      <c r="G352" s="12"/>
      <c r="H352" s="12"/>
      <c r="I352" s="12"/>
      <c r="J352" s="14">
        <v>4</v>
      </c>
      <c r="K352" s="12" t="s">
        <v>188</v>
      </c>
      <c r="L352" s="14">
        <v>4</v>
      </c>
      <c r="M352" s="14">
        <v>76</v>
      </c>
      <c r="N352" s="12" t="s">
        <v>15</v>
      </c>
      <c r="O352" s="12"/>
      <c r="P352" s="12" t="s">
        <v>15</v>
      </c>
      <c r="Q352" s="14"/>
      <c r="R352" s="14">
        <v>2</v>
      </c>
      <c r="S352" s="14"/>
      <c r="T352" s="14">
        <v>1</v>
      </c>
      <c r="U352" s="14"/>
      <c r="V352" s="14"/>
      <c r="W352" s="14"/>
      <c r="X352" s="26"/>
      <c r="Y352" s="12"/>
      <c r="Z352" s="33">
        <f>if(ISBLANK($X352), sum(Q352:W352), 1)</f>
      </c>
      <c r="AA352" s="12"/>
      <c r="AB352" s="12"/>
      <c r="AC352" s="39"/>
      <c r="AD352" s="12"/>
      <c r="AE352" s="32">
        <f>if(J352&lt;4,"X","")</f>
      </c>
      <c r="AF352" s="32">
        <f>if(countblank(N352:P352)&lt;=1,"X","")</f>
      </c>
      <c r="AG352" s="32">
        <f>$H352</f>
      </c>
      <c r="AH352" s="32">
        <f>if($R352 &gt; 0, "X", "")</f>
      </c>
      <c r="AI352" s="32">
        <f>if(and(sum(Q352:W352) = 3, ISBLANK($X352)), "X", "")</f>
      </c>
      <c r="AJ352" s="32">
        <f>if(or($K352="ground", $K352="wild"), "X", "")</f>
      </c>
      <c r="AK352" s="32">
        <f>$G352</f>
      </c>
      <c r="AL352" s="32">
        <f>if($S352 &gt; 0, "X", "")</f>
      </c>
      <c r="AM352" s="32">
        <f>if(and($Q352 &gt; 0, isblank($W352), isblank($R352), isblank($T352), isblank($S352), isblank($U352)), "X", "")</f>
      </c>
      <c r="AN352" s="32">
        <f>if(and(not(isblank($N352)), isblank($O352), isblank($P352)), "X", "")</f>
      </c>
      <c r="AO352" s="32">
        <f>if(M352&gt;65,"X","")</f>
      </c>
      <c r="AP352" s="32">
        <f>if(or($K352="cavity", $K352="wild"), "X", "")</f>
      </c>
      <c r="AQ352" s="32">
        <f>if($W352 &gt; 0, "X", "")</f>
      </c>
      <c r="AR352" s="32">
        <f>if(M352&lt;=30,"X","")</f>
      </c>
      <c r="AS352" s="32">
        <f>if(or($K352="platform", $K352="wild"), "X", "")</f>
      </c>
      <c r="AT352" s="32">
        <f>if(and(not(isblank($O352)), isblank($P352), isblank($N352)), "X", "")</f>
      </c>
      <c r="AU352" s="32">
        <f>if($U352 &gt; 0, "X", "")</f>
      </c>
      <c r="AV352" s="32">
        <f>if($T352 &gt; 0, "X", "")</f>
      </c>
      <c r="AW352" s="32">
        <f>if(and(not(isblank($P352)), isblank($N352), isblank($O352)), "X", "")</f>
      </c>
      <c r="AX352" s="32">
        <f>if(or($K352="bowl", $K352="wild"), "X", "")</f>
      </c>
    </row>
    <row x14ac:dyDescent="0.25" r="353" customHeight="1" ht="18.75">
      <c r="A353" s="25" t="s">
        <v>1109</v>
      </c>
      <c r="B353" s="25" t="s">
        <v>1110</v>
      </c>
      <c r="C353" s="12" t="s">
        <v>685</v>
      </c>
      <c r="D353" s="12" t="s">
        <v>160</v>
      </c>
      <c r="E353" s="25" t="s">
        <v>198</v>
      </c>
      <c r="F353" s="25" t="s">
        <v>734</v>
      </c>
      <c r="G353" s="12"/>
      <c r="H353" s="12"/>
      <c r="I353" s="12" t="s">
        <v>15</v>
      </c>
      <c r="J353" s="14">
        <v>6</v>
      </c>
      <c r="K353" s="12" t="s">
        <v>166</v>
      </c>
      <c r="L353" s="14">
        <v>2</v>
      </c>
      <c r="M353" s="14">
        <v>155</v>
      </c>
      <c r="N353" s="12"/>
      <c r="O353" s="12"/>
      <c r="P353" s="12" t="s">
        <v>15</v>
      </c>
      <c r="Q353" s="14"/>
      <c r="R353" s="14"/>
      <c r="S353" s="14">
        <v>1</v>
      </c>
      <c r="T353" s="14"/>
      <c r="U353" s="14">
        <v>1</v>
      </c>
      <c r="V353" s="14"/>
      <c r="W353" s="14">
        <v>1</v>
      </c>
      <c r="X353" s="26"/>
      <c r="Y353" s="12"/>
      <c r="Z353" s="33">
        <f>if(ISBLANK($X353), sum(Q353:W353), 1)</f>
      </c>
      <c r="AA353" s="12"/>
      <c r="AB353" s="12"/>
      <c r="AC353" s="39"/>
      <c r="AD353" s="12"/>
      <c r="AE353" s="32">
        <f>if(J353&lt;4,"X","")</f>
      </c>
      <c r="AF353" s="32">
        <f>if(countblank(N353:P353)&lt;=1,"X","")</f>
      </c>
      <c r="AG353" s="32">
        <f>$H353</f>
      </c>
      <c r="AH353" s="32">
        <f>if($R353 &gt; 0, "X", "")</f>
      </c>
      <c r="AI353" s="32">
        <f>if(and(sum(Q353:W353) = 3, ISBLANK($X353)), "X", "")</f>
      </c>
      <c r="AJ353" s="32">
        <f>if(or($K353="ground", $K353="wild"), "X", "")</f>
      </c>
      <c r="AK353" s="32">
        <f>$G353</f>
      </c>
      <c r="AL353" s="32">
        <f>if($S353 &gt; 0, "X", "")</f>
      </c>
      <c r="AM353" s="32">
        <f>if(and($Q353 &gt; 0, isblank($W353), isblank($R353), isblank($T353), isblank($S353), isblank($U353)), "X", "")</f>
      </c>
      <c r="AN353" s="32">
        <f>if(and(not(isblank($N353)), isblank($O353), isblank($P353)), "X", "")</f>
      </c>
      <c r="AO353" s="32">
        <f>if(M353&gt;65,"X","")</f>
      </c>
      <c r="AP353" s="32">
        <f>if(or($K353="cavity", $K353="wild"), "X", "")</f>
      </c>
      <c r="AQ353" s="32">
        <f>if($W353 &gt; 0, "X", "")</f>
      </c>
      <c r="AR353" s="32">
        <f>if(M353&lt;=30,"X","")</f>
      </c>
      <c r="AS353" s="32">
        <f>if(or($K353="platform", $K353="wild"), "X", "")</f>
      </c>
      <c r="AT353" s="32">
        <f>if(and(not(isblank($O353)), isblank($P353), isblank($N353)), "X", "")</f>
      </c>
      <c r="AU353" s="32">
        <f>if($U353 &gt; 0, "X", "")</f>
      </c>
      <c r="AV353" s="32">
        <f>if($T353 &gt; 0, "X", "")</f>
      </c>
      <c r="AW353" s="32">
        <f>if(and(not(isblank($P353)), isblank($N353), isblank($O353)), "X", "")</f>
      </c>
      <c r="AX353" s="32">
        <f>if(or($K353="bowl", $K353="wild"), "X", "")</f>
      </c>
    </row>
    <row x14ac:dyDescent="0.25" r="354" customHeight="1" ht="18.75">
      <c r="A354" s="24" t="s">
        <v>458</v>
      </c>
      <c r="B354" s="1" t="s">
        <v>459</v>
      </c>
      <c r="C354" s="12" t="s">
        <v>116</v>
      </c>
      <c r="D354" s="12" t="s">
        <v>160</v>
      </c>
      <c r="E354" s="25"/>
      <c r="F354" s="25" t="s">
        <v>460</v>
      </c>
      <c r="G354" s="12"/>
      <c r="H354" s="12"/>
      <c r="I354" s="12" t="s">
        <v>15</v>
      </c>
      <c r="J354" s="14">
        <v>4</v>
      </c>
      <c r="K354" s="12" t="s">
        <v>162</v>
      </c>
      <c r="L354" s="14">
        <v>2</v>
      </c>
      <c r="M354" s="14">
        <v>49</v>
      </c>
      <c r="N354" s="12"/>
      <c r="O354" s="12"/>
      <c r="P354" s="12" t="s">
        <v>15</v>
      </c>
      <c r="Q354" s="14">
        <v>1</v>
      </c>
      <c r="R354" s="14"/>
      <c r="S354" s="14">
        <v>1</v>
      </c>
      <c r="T354" s="14"/>
      <c r="U354" s="14"/>
      <c r="V354" s="14"/>
      <c r="W354" s="14"/>
      <c r="X354" s="26"/>
      <c r="Y354" s="12"/>
      <c r="Z354" s="33"/>
      <c r="AA354" s="12" t="s">
        <v>15</v>
      </c>
      <c r="AB354" s="12"/>
      <c r="AC354" s="39"/>
      <c r="AD354" s="12"/>
      <c r="AE354" s="32">
        <f>if(J354&lt;4,"X","")</f>
      </c>
      <c r="AF354" s="32">
        <f>if(countblank(N354:P354)&lt;=1,"X","")</f>
      </c>
      <c r="AG354" s="32">
        <f>$H354</f>
      </c>
      <c r="AH354" s="32">
        <f>if($R354 &gt; 0, "X", "")</f>
      </c>
      <c r="AI354" s="32">
        <f>if(and(sum(Q354:W354) = 3, ISBLANK($X354)), "X", "")</f>
      </c>
      <c r="AJ354" s="32">
        <f>if(or($K354="ground", $K354="wild"), "X", "")</f>
      </c>
      <c r="AK354" s="32">
        <f>$G354</f>
      </c>
      <c r="AL354" s="32">
        <f>if($S354 &gt; 0, "X", "")</f>
      </c>
      <c r="AM354" s="32">
        <f>if(and($Q354 &gt; 0, isblank($W354), isblank($R354), isblank($T354), isblank($S354), isblank($U354)), "X", "")</f>
      </c>
      <c r="AN354" s="32">
        <f>if(and(not(isblank($N354)), isblank($O354), isblank($P354)), "X", "")</f>
      </c>
      <c r="AO354" s="32">
        <f>if(M354&gt;65,"X","")</f>
      </c>
      <c r="AP354" s="32">
        <f>if(or($K354="cavity", $K354="wild"), "X", "")</f>
      </c>
      <c r="AQ354" s="32">
        <f>if($W354 &gt; 0, "X", "")</f>
      </c>
      <c r="AR354" s="32">
        <f>if(M354&lt;=30,"X","")</f>
      </c>
      <c r="AS354" s="32">
        <f>if(or($K354="platform", $K354="wild"), "X", "")</f>
      </c>
      <c r="AT354" s="32">
        <f>if(and(not(isblank($O354)), isblank($P354), isblank($N354)), "X", "")</f>
      </c>
      <c r="AU354" s="32">
        <f>if($U354 &gt; 0, "X", "")</f>
      </c>
      <c r="AV354" s="32">
        <f>if($T354 &gt; 0, "X", "")</f>
      </c>
      <c r="AW354" s="32">
        <f>if(and(not(isblank($P354)), isblank($N354), isblank($O354)), "X", "")</f>
      </c>
      <c r="AX354" s="32">
        <f>if(or($K354="bowl", $K354="wild"), "X", "")</f>
      </c>
    </row>
    <row x14ac:dyDescent="0.25" r="355" customHeight="1" ht="18.75">
      <c r="A355" s="25" t="s">
        <v>1111</v>
      </c>
      <c r="B355" s="25" t="s">
        <v>1112</v>
      </c>
      <c r="C355" s="12" t="s">
        <v>685</v>
      </c>
      <c r="D355" s="12" t="s">
        <v>173</v>
      </c>
      <c r="E355" s="25" t="s">
        <v>699</v>
      </c>
      <c r="F355" s="25" t="s">
        <v>789</v>
      </c>
      <c r="G355" s="12"/>
      <c r="H355" s="12"/>
      <c r="I355" s="12"/>
      <c r="J355" s="14">
        <v>3</v>
      </c>
      <c r="K355" s="12" t="s">
        <v>188</v>
      </c>
      <c r="L355" s="14">
        <v>3</v>
      </c>
      <c r="M355" s="14">
        <v>41</v>
      </c>
      <c r="N355" s="12" t="s">
        <v>15</v>
      </c>
      <c r="O355" s="12"/>
      <c r="P355" s="12"/>
      <c r="Q355" s="14">
        <v>1</v>
      </c>
      <c r="R355" s="14"/>
      <c r="S355" s="14"/>
      <c r="T355" s="14">
        <v>1</v>
      </c>
      <c r="U355" s="14"/>
      <c r="V355" s="14"/>
      <c r="W355" s="14"/>
      <c r="X355" s="26"/>
      <c r="Y355" s="12"/>
      <c r="Z355" s="33">
        <f>if(ISBLANK($X355), sum(Q355:W355), 1)</f>
      </c>
      <c r="AA355" s="12" t="s">
        <v>15</v>
      </c>
      <c r="AB355" s="12"/>
      <c r="AC355" s="39"/>
      <c r="AD355" s="12" t="s">
        <v>15</v>
      </c>
      <c r="AE355" s="32">
        <f>if(J355&lt;4,"X","")</f>
      </c>
      <c r="AF355" s="32">
        <f>if(countblank(N355:P355)&lt;=1,"X","")</f>
      </c>
      <c r="AG355" s="32">
        <f>$H355</f>
      </c>
      <c r="AH355" s="32">
        <f>if($R355 &gt; 0, "X", "")</f>
      </c>
      <c r="AI355" s="32">
        <f>if(and(sum(Q355:W355) = 3, ISBLANK($X355)), "X", "")</f>
      </c>
      <c r="AJ355" s="32">
        <f>if(or($K355="ground", $K355="wild"), "X", "")</f>
      </c>
      <c r="AK355" s="32">
        <f>$G355</f>
      </c>
      <c r="AL355" s="32">
        <f>if($S355 &gt; 0, "X", "")</f>
      </c>
      <c r="AM355" s="32">
        <f>if(and($Q355 &gt; 0, isblank($W355), isblank($R355), isblank($T355), isblank($S355), isblank($U355)), "X", "")</f>
      </c>
      <c r="AN355" s="32">
        <f>if(and(not(isblank($N355)), isblank($O355), isblank($P355)), "X", "")</f>
      </c>
      <c r="AO355" s="32">
        <f>if(M355&gt;65,"X","")</f>
      </c>
      <c r="AP355" s="32">
        <f>if(or($K355="cavity", $K355="wild"), "X", "")</f>
      </c>
      <c r="AQ355" s="32">
        <f>if($W355 &gt; 0, "X", "")</f>
      </c>
      <c r="AR355" s="32">
        <f>if(M355&lt;=30,"X","")</f>
      </c>
      <c r="AS355" s="32">
        <f>if(or($K355="platform", $K355="wild"), "X", "")</f>
      </c>
      <c r="AT355" s="32">
        <f>if(and(not(isblank($O355)), isblank($P355), isblank($N355)), "X", "")</f>
      </c>
      <c r="AU355" s="32">
        <f>if($U355 &gt; 0, "X", "")</f>
      </c>
      <c r="AV355" s="32">
        <f>if($T355 &gt; 0, "X", "")</f>
      </c>
      <c r="AW355" s="32">
        <f>if(and(not(isblank($P355)), isblank($N355), isblank($O355)), "X", "")</f>
      </c>
      <c r="AX355" s="32">
        <f>if(or($K355="bowl", $K355="wild"), "X", "")</f>
      </c>
    </row>
    <row x14ac:dyDescent="0.25" r="356" customHeight="1" ht="18.75">
      <c r="A356" s="25" t="s">
        <v>1113</v>
      </c>
      <c r="B356" s="25" t="s">
        <v>1114</v>
      </c>
      <c r="C356" s="12" t="s">
        <v>685</v>
      </c>
      <c r="D356" s="12" t="s">
        <v>186</v>
      </c>
      <c r="E356" s="25" t="s">
        <v>174</v>
      </c>
      <c r="F356" s="25" t="s">
        <v>806</v>
      </c>
      <c r="G356" s="12"/>
      <c r="H356" s="12"/>
      <c r="I356" s="12"/>
      <c r="J356" s="14">
        <v>5</v>
      </c>
      <c r="K356" s="12" t="s">
        <v>166</v>
      </c>
      <c r="L356" s="14">
        <v>2</v>
      </c>
      <c r="M356" s="14">
        <v>46</v>
      </c>
      <c r="N356" s="12" t="s">
        <v>15</v>
      </c>
      <c r="O356" s="12"/>
      <c r="P356" s="12"/>
      <c r="Q356" s="14">
        <v>2</v>
      </c>
      <c r="R356" s="14"/>
      <c r="S356" s="14"/>
      <c r="T356" s="14"/>
      <c r="U356" s="14"/>
      <c r="V356" s="14"/>
      <c r="W356" s="14">
        <v>1</v>
      </c>
      <c r="X356" s="26"/>
      <c r="Y356" s="12"/>
      <c r="Z356" s="33">
        <f>if(ISBLANK($X356), sum(Q356:W356), 1)</f>
      </c>
      <c r="AA356" s="12" t="s">
        <v>15</v>
      </c>
      <c r="AB356" s="12"/>
      <c r="AC356" s="39"/>
      <c r="AD356" s="12" t="s">
        <v>15</v>
      </c>
      <c r="AE356" s="32">
        <f>if(J356&lt;4,"X","")</f>
      </c>
      <c r="AF356" s="32">
        <f>if(countblank(N356:P356)&lt;=1,"X","")</f>
      </c>
      <c r="AG356" s="32">
        <f>$H356</f>
      </c>
      <c r="AH356" s="32">
        <f>if($R356 &gt; 0, "X", "")</f>
      </c>
      <c r="AI356" s="32">
        <f>if(and(sum(Q356:W356) = 3, ISBLANK($X356)), "X", "")</f>
      </c>
      <c r="AJ356" s="32">
        <f>if(or($K356="ground", $K356="wild"), "X", "")</f>
      </c>
      <c r="AK356" s="32">
        <f>$G356</f>
      </c>
      <c r="AL356" s="32">
        <f>if($S356 &gt; 0, "X", "")</f>
      </c>
      <c r="AM356" s="32">
        <f>if(and($Q356 &gt; 0, isblank($W356), isblank($R356), isblank($T356), isblank($S356), isblank($U356)), "X", "")</f>
      </c>
      <c r="AN356" s="32">
        <f>if(and(not(isblank($N356)), isblank($O356), isblank($P356)), "X", "")</f>
      </c>
      <c r="AO356" s="32">
        <f>if(M356&gt;65,"X","")</f>
      </c>
      <c r="AP356" s="32">
        <f>if(or($K356="cavity", $K356="wild"), "X", "")</f>
      </c>
      <c r="AQ356" s="32">
        <f>if($W356 &gt; 0, "X", "")</f>
      </c>
      <c r="AR356" s="32">
        <f>if(M356&lt;=30,"X","")</f>
      </c>
      <c r="AS356" s="32">
        <f>if(or($K356="platform", $K356="wild"), "X", "")</f>
      </c>
      <c r="AT356" s="32">
        <f>if(and(not(isblank($O356)), isblank($P356), isblank($N356)), "X", "")</f>
      </c>
      <c r="AU356" s="32">
        <f>if($U356 &gt; 0, "X", "")</f>
      </c>
      <c r="AV356" s="32">
        <f>if($T356 &gt; 0, "X", "")</f>
      </c>
      <c r="AW356" s="32">
        <f>if(and(not(isblank($P356)), isblank($N356), isblank($O356)), "X", "")</f>
      </c>
      <c r="AX356" s="32">
        <f>if(or($K356="bowl", $K356="wild"), "X", "")</f>
      </c>
    </row>
    <row x14ac:dyDescent="0.25" r="357" customHeight="1" ht="18.75">
      <c r="A357" s="25" t="s">
        <v>1115</v>
      </c>
      <c r="B357" s="25" t="s">
        <v>1116</v>
      </c>
      <c r="C357" s="12" t="s">
        <v>685</v>
      </c>
      <c r="D357" s="12" t="s">
        <v>173</v>
      </c>
      <c r="E357" s="25" t="s">
        <v>198</v>
      </c>
      <c r="F357" s="25" t="s">
        <v>761</v>
      </c>
      <c r="G357" s="12"/>
      <c r="H357" s="12"/>
      <c r="I357" s="12"/>
      <c r="J357" s="14">
        <v>5</v>
      </c>
      <c r="K357" s="12" t="s">
        <v>195</v>
      </c>
      <c r="L357" s="14">
        <v>3</v>
      </c>
      <c r="M357" s="14">
        <v>25</v>
      </c>
      <c r="N357" s="12" t="s">
        <v>15</v>
      </c>
      <c r="O357" s="12" t="s">
        <v>15</v>
      </c>
      <c r="P357" s="12" t="s">
        <v>15</v>
      </c>
      <c r="Q357" s="14">
        <v>1</v>
      </c>
      <c r="R357" s="14"/>
      <c r="S357" s="14"/>
      <c r="T357" s="14">
        <v>2</v>
      </c>
      <c r="U357" s="14"/>
      <c r="V357" s="14"/>
      <c r="W357" s="14"/>
      <c r="X357" s="26"/>
      <c r="Y357" s="12"/>
      <c r="Z357" s="33">
        <f>if(ISBLANK($X357), sum(Q357:W357), 1)</f>
      </c>
      <c r="AA357" s="12" t="s">
        <v>15</v>
      </c>
      <c r="AB357" s="12"/>
      <c r="AC357" s="39"/>
      <c r="AD357" s="12" t="s">
        <v>15</v>
      </c>
      <c r="AE357" s="32">
        <f>if(J357&lt;4,"X","")</f>
      </c>
      <c r="AF357" s="32">
        <f>if(countblank(N357:P357)&lt;=1,"X","")</f>
      </c>
      <c r="AG357" s="32">
        <f>$H357</f>
      </c>
      <c r="AH357" s="32">
        <f>if($R357 &gt; 0, "X", "")</f>
      </c>
      <c r="AI357" s="32">
        <f>if(and(sum(Q357:W357) = 3, ISBLANK($X357)), "X", "")</f>
      </c>
      <c r="AJ357" s="32">
        <f>if(or($K357="ground", $K357="wild"), "X", "")</f>
      </c>
      <c r="AK357" s="32">
        <f>$G357</f>
      </c>
      <c r="AL357" s="32">
        <f>if($S357 &gt; 0, "X", "")</f>
      </c>
      <c r="AM357" s="32">
        <f>if(and($Q357 &gt; 0, isblank($W357), isblank($R357), isblank($T357), isblank($S357), isblank($U357)), "X", "")</f>
      </c>
      <c r="AN357" s="32">
        <f>if(and(not(isblank($N357)), isblank($O357), isblank($P357)), "X", "")</f>
      </c>
      <c r="AO357" s="32">
        <f>if(M357&gt;65,"X","")</f>
      </c>
      <c r="AP357" s="32">
        <f>if(or($K357="cavity", $K357="wild"), "X", "")</f>
      </c>
      <c r="AQ357" s="32">
        <f>if($W357 &gt; 0, "X", "")</f>
      </c>
      <c r="AR357" s="32">
        <f>if(M357&lt;=30,"X","")</f>
      </c>
      <c r="AS357" s="32">
        <f>if(or($K357="platform", $K357="wild"), "X", "")</f>
      </c>
      <c r="AT357" s="32">
        <f>if(and(not(isblank($O357)), isblank($P357), isblank($N357)), "X", "")</f>
      </c>
      <c r="AU357" s="32">
        <f>if($U357 &gt; 0, "X", "")</f>
      </c>
      <c r="AV357" s="32">
        <f>if($T357 &gt; 0, "X", "")</f>
      </c>
      <c r="AW357" s="32">
        <f>if(and(not(isblank($P357)), isblank($N357), isblank($O357)), "X", "")</f>
      </c>
      <c r="AX357" s="32">
        <f>if(or($K357="bowl", $K357="wild"), "X", "")</f>
      </c>
    </row>
    <row x14ac:dyDescent="0.25" r="358" customHeight="1" ht="18.75">
      <c r="A358" s="25" t="s">
        <v>1117</v>
      </c>
      <c r="B358" s="25" t="s">
        <v>1118</v>
      </c>
      <c r="C358" s="12" t="s">
        <v>685</v>
      </c>
      <c r="D358" s="12" t="s">
        <v>173</v>
      </c>
      <c r="E358" s="25" t="s">
        <v>137</v>
      </c>
      <c r="F358" s="25" t="s">
        <v>800</v>
      </c>
      <c r="G358" s="12"/>
      <c r="H358" s="12" t="s">
        <v>15</v>
      </c>
      <c r="I358" s="12"/>
      <c r="J358" s="14">
        <v>4</v>
      </c>
      <c r="K358" s="12" t="s">
        <v>195</v>
      </c>
      <c r="L358" s="14">
        <v>3</v>
      </c>
      <c r="M358" s="14">
        <v>38</v>
      </c>
      <c r="N358" s="12"/>
      <c r="O358" s="12"/>
      <c r="P358" s="12" t="s">
        <v>15</v>
      </c>
      <c r="Q358" s="14">
        <v>1</v>
      </c>
      <c r="R358" s="14">
        <v>1</v>
      </c>
      <c r="S358" s="14"/>
      <c r="T358" s="14"/>
      <c r="U358" s="14"/>
      <c r="V358" s="14"/>
      <c r="W358" s="14"/>
      <c r="X358" s="26"/>
      <c r="Y358" s="12"/>
      <c r="Z358" s="33">
        <f>if(ISBLANK($X358), sum(Q358:W358), 1)</f>
      </c>
      <c r="AA358" s="12" t="s">
        <v>15</v>
      </c>
      <c r="AB358" s="12"/>
      <c r="AC358" s="39"/>
      <c r="AD358" s="12" t="s">
        <v>15</v>
      </c>
      <c r="AE358" s="32">
        <f>if(J358&lt;4,"X","")</f>
      </c>
      <c r="AF358" s="32">
        <f>if(countblank(N358:P358)&lt;=1,"X","")</f>
      </c>
      <c r="AG358" s="32">
        <f>$H358</f>
      </c>
      <c r="AH358" s="32">
        <f>if($R358 &gt; 0, "X", "")</f>
      </c>
      <c r="AI358" s="32">
        <f>if(and(sum(Q358:W358) = 3, ISBLANK($X358)), "X", "")</f>
      </c>
      <c r="AJ358" s="32">
        <f>if(or($K358="ground", $K358="wild"), "X", "")</f>
      </c>
      <c r="AK358" s="32">
        <f>$G358</f>
      </c>
      <c r="AL358" s="32">
        <f>if($S358 &gt; 0, "X", "")</f>
      </c>
      <c r="AM358" s="32">
        <f>if(and($Q358 &gt; 0, isblank($W358), isblank($R358), isblank($T358), isblank($S358), isblank($U358)), "X", "")</f>
      </c>
      <c r="AN358" s="32">
        <f>if(and(not(isblank($N358)), isblank($O358), isblank($P358)), "X", "")</f>
      </c>
      <c r="AO358" s="32">
        <f>if(M358&gt;65,"X","")</f>
      </c>
      <c r="AP358" s="32">
        <f>if(or($K358="cavity", $K358="wild"), "X", "")</f>
      </c>
      <c r="AQ358" s="32">
        <f>if($W358 &gt; 0, "X", "")</f>
      </c>
      <c r="AR358" s="32">
        <f>if(M358&lt;=30,"X","")</f>
      </c>
      <c r="AS358" s="32">
        <f>if(or($K358="platform", $K358="wild"), "X", "")</f>
      </c>
      <c r="AT358" s="32">
        <f>if(and(not(isblank($O358)), isblank($P358), isblank($N358)), "X", "")</f>
      </c>
      <c r="AU358" s="32">
        <f>if($U358 &gt; 0, "X", "")</f>
      </c>
      <c r="AV358" s="32">
        <f>if($T358 &gt; 0, "X", "")</f>
      </c>
      <c r="AW358" s="32">
        <f>if(and(not(isblank($P358)), isblank($N358), isblank($O358)), "X", "")</f>
      </c>
      <c r="AX358" s="32">
        <f>if(or($K358="bowl", $K358="wild"), "X", "")</f>
      </c>
    </row>
    <row x14ac:dyDescent="0.25" r="359" customHeight="1" ht="18.75">
      <c r="A359" s="25" t="s">
        <v>1119</v>
      </c>
      <c r="B359" s="25" t="s">
        <v>1120</v>
      </c>
      <c r="C359" s="12" t="s">
        <v>685</v>
      </c>
      <c r="D359" s="12" t="s">
        <v>173</v>
      </c>
      <c r="E359" s="25" t="s">
        <v>137</v>
      </c>
      <c r="F359" s="25" t="s">
        <v>696</v>
      </c>
      <c r="G359" s="12"/>
      <c r="H359" s="12" t="s">
        <v>15</v>
      </c>
      <c r="I359" s="12"/>
      <c r="J359" s="14">
        <v>1</v>
      </c>
      <c r="K359" s="12" t="s">
        <v>195</v>
      </c>
      <c r="L359" s="14">
        <v>4</v>
      </c>
      <c r="M359" s="14">
        <v>23</v>
      </c>
      <c r="N359" s="12" t="s">
        <v>15</v>
      </c>
      <c r="O359" s="12"/>
      <c r="P359" s="12"/>
      <c r="Q359" s="14">
        <v>1</v>
      </c>
      <c r="R359" s="14">
        <v>1</v>
      </c>
      <c r="S359" s="14"/>
      <c r="T359" s="14">
        <v>1</v>
      </c>
      <c r="U359" s="14"/>
      <c r="V359" s="14"/>
      <c r="W359" s="14"/>
      <c r="X359" s="26" t="s">
        <v>15</v>
      </c>
      <c r="Y359" s="12"/>
      <c r="Z359" s="33">
        <f>if(ISBLANK($X359), sum(Q359:W359), 1)</f>
      </c>
      <c r="AA359" s="12" t="s">
        <v>15</v>
      </c>
      <c r="AB359" s="12"/>
      <c r="AC359" s="39"/>
      <c r="AD359" s="12" t="s">
        <v>15</v>
      </c>
      <c r="AE359" s="32">
        <f>if(J359&lt;4,"X","")</f>
      </c>
      <c r="AF359" s="32">
        <f>if(countblank(N359:P359)&lt;=1,"X","")</f>
      </c>
      <c r="AG359" s="32">
        <f>$H359</f>
      </c>
      <c r="AH359" s="32">
        <f>if($R359 &gt; 0, "X", "")</f>
      </c>
      <c r="AI359" s="32">
        <f>if(and(sum(Q359:W359) = 3, ISBLANK($X359)), "X", "")</f>
      </c>
      <c r="AJ359" s="32">
        <f>if(or($K359="ground", $K359="wild"), "X", "")</f>
      </c>
      <c r="AK359" s="32">
        <f>$G359</f>
      </c>
      <c r="AL359" s="32">
        <f>if($S359 &gt; 0, "X", "")</f>
      </c>
      <c r="AM359" s="32">
        <f>if(and($Q359 &gt; 0, isblank($W359), isblank($R359), isblank($T359), isblank($S359), isblank($U359)), "X", "")</f>
      </c>
      <c r="AN359" s="32">
        <f>if(and(not(isblank($N359)), isblank($O359), isblank($P359)), "X", "")</f>
      </c>
      <c r="AO359" s="32">
        <f>if(M359&gt;65,"X","")</f>
      </c>
      <c r="AP359" s="32">
        <f>if(or($K359="cavity", $K359="wild"), "X", "")</f>
      </c>
      <c r="AQ359" s="32">
        <f>if($W359 &gt; 0, "X", "")</f>
      </c>
      <c r="AR359" s="32">
        <f>if(M359&lt;=30,"X","")</f>
      </c>
      <c r="AS359" s="32">
        <f>if(or($K359="platform", $K359="wild"), "X", "")</f>
      </c>
      <c r="AT359" s="32">
        <f>if(and(not(isblank($O359)), isblank($P359), isblank($N359)), "X", "")</f>
      </c>
      <c r="AU359" s="32">
        <f>if($U359 &gt; 0, "X", "")</f>
      </c>
      <c r="AV359" s="32">
        <f>if($T359 &gt; 0, "X", "")</f>
      </c>
      <c r="AW359" s="32">
        <f>if(and(not(isblank($P359)), isblank($N359), isblank($O359)), "X", "")</f>
      </c>
      <c r="AX359" s="32">
        <f>if(or($K359="bowl", $K359="wild"), "X", "")</f>
      </c>
    </row>
    <row x14ac:dyDescent="0.25" r="360" customHeight="1" ht="18.75">
      <c r="A360" s="24" t="s">
        <v>681</v>
      </c>
      <c r="B360" s="24" t="s">
        <v>682</v>
      </c>
      <c r="C360" s="12" t="s">
        <v>93</v>
      </c>
      <c r="D360" s="12" t="s">
        <v>466</v>
      </c>
      <c r="E360" s="25" t="s">
        <v>198</v>
      </c>
      <c r="F360" s="25" t="s">
        <v>626</v>
      </c>
      <c r="G360" s="12"/>
      <c r="H360" s="12"/>
      <c r="I360" s="12"/>
      <c r="J360" s="14">
        <v>2</v>
      </c>
      <c r="K360" s="12" t="s">
        <v>162</v>
      </c>
      <c r="L360" s="14">
        <v>3</v>
      </c>
      <c r="M360" s="14">
        <v>26</v>
      </c>
      <c r="N360" s="12" t="s">
        <v>15</v>
      </c>
      <c r="O360" s="12" t="s">
        <v>15</v>
      </c>
      <c r="P360" s="12"/>
      <c r="Q360" s="14"/>
      <c r="R360" s="14">
        <v>2</v>
      </c>
      <c r="S360" s="14"/>
      <c r="T360" s="14"/>
      <c r="U360" s="14"/>
      <c r="V360" s="14"/>
      <c r="W360" s="14"/>
      <c r="X360" s="26"/>
      <c r="Y360" s="12"/>
      <c r="Z360" s="33">
        <f>if(ISBLANK($X360), sum(Q360:W360), 1)</f>
      </c>
      <c r="AA360" s="12"/>
      <c r="AB360" s="12"/>
      <c r="AC360" s="39"/>
      <c r="AD360" s="12" t="s">
        <v>15</v>
      </c>
      <c r="AE360" s="32">
        <f>if(J360&lt;4,"X","")</f>
      </c>
      <c r="AF360" s="32">
        <f>if(countblank(N360:P360)&lt;=1,"X","")</f>
      </c>
      <c r="AG360" s="32">
        <f>$H360</f>
      </c>
      <c r="AH360" s="32">
        <f>if($R360 &gt; 0, "X", "")</f>
      </c>
      <c r="AI360" s="32">
        <f>if(and(sum(Q360:W360) = 3, ISBLANK($X360)), "X", "")</f>
      </c>
      <c r="AJ360" s="32">
        <f>if(or($K360="ground", $K360="wild"), "X", "")</f>
      </c>
      <c r="AK360" s="32">
        <f>$G360</f>
      </c>
      <c r="AL360" s="32">
        <f>if($S360 &gt; 0, "X", "")</f>
      </c>
      <c r="AM360" s="32">
        <f>if(and($Q360 &gt; 0, isblank($W360), isblank($R360), isblank($T360), isblank($S360), isblank($U360)), "X", "")</f>
      </c>
      <c r="AN360" s="32">
        <f>if(and(not(isblank($N360)), isblank($O360), isblank($P360)), "X", "")</f>
      </c>
      <c r="AO360" s="32">
        <f>if(M360&gt;65,"X","")</f>
      </c>
      <c r="AP360" s="32">
        <f>if(or($K360="cavity", $K360="wild"), "X", "")</f>
      </c>
      <c r="AQ360" s="32">
        <f>if($W360 &gt; 0, "X", "")</f>
      </c>
      <c r="AR360" s="32">
        <f>if(M360&lt;=30,"X","")</f>
      </c>
      <c r="AS360" s="32">
        <f>if(or($K360="platform", $K360="wild"), "X", "")</f>
      </c>
      <c r="AT360" s="32">
        <f>if(and(not(isblank($O360)), isblank($P360), isblank($N360)), "X", "")</f>
      </c>
      <c r="AU360" s="32">
        <f>if($U360 &gt; 0, "X", "")</f>
      </c>
      <c r="AV360" s="32">
        <f>if($T360 &gt; 0, "X", "")</f>
      </c>
      <c r="AW360" s="32">
        <f>if(and(not(isblank($P360)), isblank($N360), isblank($O360)), "X", "")</f>
      </c>
      <c r="AX360" s="32">
        <f>if(or($K360="bowl", $K360="wild"), "X", "")</f>
      </c>
    </row>
    <row x14ac:dyDescent="0.25" r="361" customHeight="1" ht="18.75">
      <c r="A361" s="24"/>
      <c r="B361" s="24"/>
      <c r="C361" s="12"/>
      <c r="D361" s="12"/>
      <c r="E361" s="25"/>
      <c r="F361" s="25"/>
      <c r="G361" s="12"/>
      <c r="H361" s="12"/>
      <c r="I361" s="12"/>
      <c r="J361" s="14"/>
      <c r="K361" s="12"/>
      <c r="L361" s="14"/>
      <c r="M361" s="14"/>
      <c r="N361" s="12"/>
      <c r="O361" s="12"/>
      <c r="P361" s="12"/>
      <c r="Q361" s="14"/>
      <c r="R361" s="14"/>
      <c r="S361" s="14"/>
      <c r="T361" s="14"/>
      <c r="U361" s="14"/>
      <c r="V361" s="14"/>
      <c r="W361" s="14"/>
      <c r="X361" s="26"/>
      <c r="Y361" s="12"/>
      <c r="Z361" s="33"/>
      <c r="AA361" s="12"/>
      <c r="AB361" s="12"/>
      <c r="AC361" s="26"/>
      <c r="AD361" s="1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</row>
    <row x14ac:dyDescent="0.25" r="362" customHeight="1" ht="18.75">
      <c r="A362" s="24"/>
      <c r="B362" s="24"/>
      <c r="C362" s="12"/>
      <c r="D362" s="12"/>
      <c r="E362" s="25"/>
      <c r="F362" s="25"/>
      <c r="G362" s="12"/>
      <c r="H362" s="12"/>
      <c r="I362" s="12"/>
      <c r="J362" s="14"/>
      <c r="K362" s="12"/>
      <c r="L362" s="14"/>
      <c r="M362" s="14"/>
      <c r="N362" s="12"/>
      <c r="O362" s="12"/>
      <c r="P362" s="12"/>
      <c r="Q362" s="14"/>
      <c r="R362" s="14"/>
      <c r="S362" s="14"/>
      <c r="T362" s="14"/>
      <c r="U362" s="14"/>
      <c r="V362" s="14"/>
      <c r="W362" s="14"/>
      <c r="X362" s="26"/>
      <c r="Y362" s="12"/>
      <c r="Z362" s="33"/>
      <c r="AA362" s="12"/>
      <c r="AB362" s="12"/>
      <c r="AC362" s="26"/>
      <c r="AD362" s="1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</row>
    <row x14ac:dyDescent="0.25" r="363" customHeight="1" ht="18.75">
      <c r="A363" s="24"/>
      <c r="B363" s="24"/>
      <c r="C363" s="12"/>
      <c r="D363" s="12"/>
      <c r="E363" s="25"/>
      <c r="F363" s="25"/>
      <c r="G363" s="12"/>
      <c r="H363" s="12"/>
      <c r="I363" s="12"/>
      <c r="J363" s="14"/>
      <c r="K363" s="12"/>
      <c r="L363" s="14"/>
      <c r="M363" s="14"/>
      <c r="N363" s="12"/>
      <c r="O363" s="12"/>
      <c r="P363" s="12"/>
      <c r="Q363" s="14"/>
      <c r="R363" s="14"/>
      <c r="S363" s="14"/>
      <c r="T363" s="14"/>
      <c r="U363" s="14"/>
      <c r="V363" s="14"/>
      <c r="W363" s="14"/>
      <c r="X363" s="26"/>
      <c r="Y363" s="12"/>
      <c r="Z363" s="33"/>
      <c r="AA363" s="12"/>
      <c r="AB363" s="12"/>
      <c r="AC363" s="26"/>
      <c r="AD363" s="1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</row>
    <row x14ac:dyDescent="0.25" r="364" customHeight="1" ht="18.75">
      <c r="A364" s="24"/>
      <c r="B364" s="24"/>
      <c r="C364" s="12"/>
      <c r="D364" s="12"/>
      <c r="E364" s="25"/>
      <c r="F364" s="25"/>
      <c r="G364" s="12"/>
      <c r="H364" s="12"/>
      <c r="I364" s="12"/>
      <c r="J364" s="14"/>
      <c r="K364" s="12"/>
      <c r="L364" s="14"/>
      <c r="M364" s="14"/>
      <c r="N364" s="12"/>
      <c r="O364" s="12"/>
      <c r="P364" s="12"/>
      <c r="Q364" s="14"/>
      <c r="R364" s="14"/>
      <c r="S364" s="14"/>
      <c r="T364" s="14"/>
      <c r="U364" s="14"/>
      <c r="V364" s="14"/>
      <c r="W364" s="14"/>
      <c r="X364" s="26"/>
      <c r="Y364" s="12"/>
      <c r="Z364" s="33"/>
      <c r="AA364" s="12"/>
      <c r="AB364" s="12"/>
      <c r="AC364" s="26"/>
      <c r="AD364" s="1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</row>
    <row x14ac:dyDescent="0.25" r="365" customHeight="1" ht="18.75">
      <c r="A365" s="24"/>
      <c r="B365" s="24"/>
      <c r="C365" s="12"/>
      <c r="D365" s="12"/>
      <c r="E365" s="25"/>
      <c r="F365" s="25"/>
      <c r="G365" s="12"/>
      <c r="H365" s="12"/>
      <c r="I365" s="12"/>
      <c r="J365" s="14"/>
      <c r="K365" s="12"/>
      <c r="L365" s="14"/>
      <c r="M365" s="14"/>
      <c r="N365" s="12"/>
      <c r="O365" s="12"/>
      <c r="P365" s="12"/>
      <c r="Q365" s="14"/>
      <c r="R365" s="14"/>
      <c r="S365" s="14"/>
      <c r="T365" s="14"/>
      <c r="U365" s="14"/>
      <c r="V365" s="14"/>
      <c r="W365" s="14"/>
      <c r="X365" s="26"/>
      <c r="Y365" s="12"/>
      <c r="Z365" s="33"/>
      <c r="AA365" s="12"/>
      <c r="AB365" s="12"/>
      <c r="AC365" s="26"/>
      <c r="AD365" s="1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</row>
    <row x14ac:dyDescent="0.25" r="366" customHeight="1" ht="18.75">
      <c r="A366" s="24"/>
      <c r="B366" s="24"/>
      <c r="C366" s="12"/>
      <c r="D366" s="12"/>
      <c r="E366" s="25"/>
      <c r="F366" s="25"/>
      <c r="G366" s="12"/>
      <c r="H366" s="12"/>
      <c r="I366" s="12"/>
      <c r="J366" s="14"/>
      <c r="K366" s="12"/>
      <c r="L366" s="14"/>
      <c r="M366" s="14"/>
      <c r="N366" s="12"/>
      <c r="O366" s="12"/>
      <c r="P366" s="12"/>
      <c r="Q366" s="14"/>
      <c r="R366" s="14"/>
      <c r="S366" s="14"/>
      <c r="T366" s="14"/>
      <c r="U366" s="14"/>
      <c r="V366" s="14"/>
      <c r="W366" s="14"/>
      <c r="X366" s="26"/>
      <c r="Y366" s="12"/>
      <c r="Z366" s="33"/>
      <c r="AA366" s="12"/>
      <c r="AB366" s="12"/>
      <c r="AC366" s="26"/>
      <c r="AD366" s="1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</row>
    <row x14ac:dyDescent="0.25" r="367" customHeight="1" ht="18.75">
      <c r="A367" s="24"/>
      <c r="B367" s="24"/>
      <c r="C367" s="12"/>
      <c r="D367" s="12"/>
      <c r="E367" s="25"/>
      <c r="F367" s="25"/>
      <c r="G367" s="12"/>
      <c r="H367" s="12"/>
      <c r="I367" s="12"/>
      <c r="J367" s="14"/>
      <c r="K367" s="12"/>
      <c r="L367" s="14"/>
      <c r="M367" s="14"/>
      <c r="N367" s="12"/>
      <c r="O367" s="12"/>
      <c r="P367" s="12"/>
      <c r="Q367" s="14"/>
      <c r="R367" s="14"/>
      <c r="S367" s="14"/>
      <c r="T367" s="14"/>
      <c r="U367" s="14"/>
      <c r="V367" s="14"/>
      <c r="W367" s="14"/>
      <c r="X367" s="26"/>
      <c r="Y367" s="12"/>
      <c r="Z367" s="33"/>
      <c r="AA367" s="12"/>
      <c r="AB367" s="12"/>
      <c r="AC367" s="26"/>
      <c r="AD367" s="1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</row>
    <row x14ac:dyDescent="0.25" r="368" customHeight="1" ht="18.75">
      <c r="A368" s="24"/>
      <c r="B368" s="24"/>
      <c r="C368" s="12"/>
      <c r="D368" s="12"/>
      <c r="E368" s="25"/>
      <c r="F368" s="25"/>
      <c r="G368" s="12"/>
      <c r="H368" s="12"/>
      <c r="I368" s="12"/>
      <c r="J368" s="14"/>
      <c r="K368" s="12"/>
      <c r="L368" s="14"/>
      <c r="M368" s="14"/>
      <c r="N368" s="12"/>
      <c r="O368" s="12"/>
      <c r="P368" s="12"/>
      <c r="Q368" s="14"/>
      <c r="R368" s="14"/>
      <c r="S368" s="14"/>
      <c r="T368" s="14"/>
      <c r="U368" s="14"/>
      <c r="V368" s="14"/>
      <c r="W368" s="14"/>
      <c r="X368" s="26"/>
      <c r="Y368" s="12"/>
      <c r="Z368" s="33"/>
      <c r="AA368" s="12"/>
      <c r="AB368" s="12"/>
      <c r="AC368" s="26"/>
      <c r="AD368" s="1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</row>
    <row x14ac:dyDescent="0.25" r="369" customHeight="1" ht="18.75">
      <c r="A369" s="24"/>
      <c r="B369" s="24"/>
      <c r="C369" s="12"/>
      <c r="D369" s="12"/>
      <c r="E369" s="25"/>
      <c r="F369" s="25"/>
      <c r="G369" s="12"/>
      <c r="H369" s="12"/>
      <c r="I369" s="12"/>
      <c r="J369" s="14"/>
      <c r="K369" s="12"/>
      <c r="L369" s="14"/>
      <c r="M369" s="14"/>
      <c r="N369" s="12"/>
      <c r="O369" s="12"/>
      <c r="P369" s="12"/>
      <c r="Q369" s="14"/>
      <c r="R369" s="14"/>
      <c r="S369" s="14"/>
      <c r="T369" s="14"/>
      <c r="U369" s="14"/>
      <c r="V369" s="14"/>
      <c r="W369" s="14"/>
      <c r="X369" s="26"/>
      <c r="Y369" s="12"/>
      <c r="Z369" s="33"/>
      <c r="AA369" s="12"/>
      <c r="AB369" s="12"/>
      <c r="AC369" s="26"/>
      <c r="AD369" s="1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</row>
    <row x14ac:dyDescent="0.25" r="370" customHeight="1" ht="18.75">
      <c r="A370" s="24"/>
      <c r="B370" s="24"/>
      <c r="C370" s="12"/>
      <c r="D370" s="12"/>
      <c r="E370" s="25"/>
      <c r="F370" s="25"/>
      <c r="G370" s="12"/>
      <c r="H370" s="12"/>
      <c r="I370" s="12"/>
      <c r="J370" s="14"/>
      <c r="K370" s="12"/>
      <c r="L370" s="14"/>
      <c r="M370" s="14"/>
      <c r="N370" s="12"/>
      <c r="O370" s="12"/>
      <c r="P370" s="12"/>
      <c r="Q370" s="14"/>
      <c r="R370" s="14"/>
      <c r="S370" s="14"/>
      <c r="T370" s="14"/>
      <c r="U370" s="14"/>
      <c r="V370" s="14"/>
      <c r="W370" s="14"/>
      <c r="X370" s="26"/>
      <c r="Y370" s="12"/>
      <c r="Z370" s="33"/>
      <c r="AA370" s="12"/>
      <c r="AB370" s="12"/>
      <c r="AC370" s="26"/>
      <c r="AD370" s="1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</row>
    <row x14ac:dyDescent="0.25" r="371" customHeight="1" ht="18.75">
      <c r="A371" s="24"/>
      <c r="B371" s="24"/>
      <c r="C371" s="12"/>
      <c r="D371" s="12"/>
      <c r="E371" s="25"/>
      <c r="F371" s="25"/>
      <c r="G371" s="12"/>
      <c r="H371" s="12"/>
      <c r="I371" s="12"/>
      <c r="J371" s="14"/>
      <c r="K371" s="12"/>
      <c r="L371" s="14"/>
      <c r="M371" s="14"/>
      <c r="N371" s="12"/>
      <c r="O371" s="12"/>
      <c r="P371" s="12"/>
      <c r="Q371" s="14"/>
      <c r="R371" s="14"/>
      <c r="S371" s="14"/>
      <c r="T371" s="14"/>
      <c r="U371" s="14"/>
      <c r="V371" s="14"/>
      <c r="W371" s="14"/>
      <c r="X371" s="26"/>
      <c r="Y371" s="12"/>
      <c r="Z371" s="33"/>
      <c r="AA371" s="12"/>
      <c r="AB371" s="12"/>
      <c r="AC371" s="26"/>
      <c r="AD371" s="1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</row>
    <row x14ac:dyDescent="0.25" r="372" customHeight="1" ht="18.75">
      <c r="A372" s="24"/>
      <c r="B372" s="24"/>
      <c r="C372" s="12"/>
      <c r="D372" s="12"/>
      <c r="E372" s="25"/>
      <c r="F372" s="25"/>
      <c r="G372" s="12"/>
      <c r="H372" s="12"/>
      <c r="I372" s="12"/>
      <c r="J372" s="14"/>
      <c r="K372" s="12"/>
      <c r="L372" s="14"/>
      <c r="M372" s="14"/>
      <c r="N372" s="12"/>
      <c r="O372" s="12"/>
      <c r="P372" s="12"/>
      <c r="Q372" s="14"/>
      <c r="R372" s="14"/>
      <c r="S372" s="14"/>
      <c r="T372" s="14"/>
      <c r="U372" s="14"/>
      <c r="V372" s="14"/>
      <c r="W372" s="14"/>
      <c r="X372" s="26"/>
      <c r="Y372" s="12"/>
      <c r="Z372" s="33"/>
      <c r="AA372" s="12"/>
      <c r="AB372" s="12"/>
      <c r="AC372" s="26"/>
      <c r="AD372" s="1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</row>
    <row x14ac:dyDescent="0.25" r="373" customHeight="1" ht="18.75">
      <c r="A373" s="24"/>
      <c r="B373" s="24"/>
      <c r="C373" s="12"/>
      <c r="D373" s="12"/>
      <c r="E373" s="25"/>
      <c r="F373" s="25"/>
      <c r="G373" s="12"/>
      <c r="H373" s="12"/>
      <c r="I373" s="12"/>
      <c r="J373" s="14"/>
      <c r="K373" s="12"/>
      <c r="L373" s="14"/>
      <c r="M373" s="14"/>
      <c r="N373" s="12"/>
      <c r="O373" s="12"/>
      <c r="P373" s="12"/>
      <c r="Q373" s="14"/>
      <c r="R373" s="14"/>
      <c r="S373" s="14"/>
      <c r="T373" s="14"/>
      <c r="U373" s="14"/>
      <c r="V373" s="14"/>
      <c r="W373" s="14"/>
      <c r="X373" s="26"/>
      <c r="Y373" s="12"/>
      <c r="Z373" s="33"/>
      <c r="AA373" s="12"/>
      <c r="AB373" s="12"/>
      <c r="AC373" s="26"/>
      <c r="AD373" s="1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</row>
    <row x14ac:dyDescent="0.25" r="374" customHeight="1" ht="18.75">
      <c r="A374" s="24"/>
      <c r="B374" s="24"/>
      <c r="C374" s="12"/>
      <c r="D374" s="12"/>
      <c r="E374" s="25"/>
      <c r="F374" s="25"/>
      <c r="G374" s="12"/>
      <c r="H374" s="12"/>
      <c r="I374" s="12"/>
      <c r="J374" s="14"/>
      <c r="K374" s="12"/>
      <c r="L374" s="14"/>
      <c r="M374" s="14"/>
      <c r="N374" s="12"/>
      <c r="O374" s="12"/>
      <c r="P374" s="12"/>
      <c r="Q374" s="14"/>
      <c r="R374" s="14"/>
      <c r="S374" s="14"/>
      <c r="T374" s="14"/>
      <c r="U374" s="14"/>
      <c r="V374" s="14"/>
      <c r="W374" s="14"/>
      <c r="X374" s="26"/>
      <c r="Y374" s="12"/>
      <c r="Z374" s="33"/>
      <c r="AA374" s="12"/>
      <c r="AB374" s="12"/>
      <c r="AC374" s="26"/>
      <c r="AD374" s="1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</row>
    <row x14ac:dyDescent="0.25" r="375" customHeight="1" ht="18.75">
      <c r="A375" s="24"/>
      <c r="B375" s="24"/>
      <c r="C375" s="12"/>
      <c r="D375" s="12"/>
      <c r="E375" s="25"/>
      <c r="F375" s="25"/>
      <c r="G375" s="12"/>
      <c r="H375" s="12"/>
      <c r="I375" s="12"/>
      <c r="J375" s="14"/>
      <c r="K375" s="12"/>
      <c r="L375" s="14"/>
      <c r="M375" s="14"/>
      <c r="N375" s="12"/>
      <c r="O375" s="12"/>
      <c r="P375" s="12"/>
      <c r="Q375" s="14"/>
      <c r="R375" s="14"/>
      <c r="S375" s="14"/>
      <c r="T375" s="14"/>
      <c r="U375" s="14"/>
      <c r="V375" s="14"/>
      <c r="W375" s="14"/>
      <c r="X375" s="26"/>
      <c r="Y375" s="12"/>
      <c r="Z375" s="33"/>
      <c r="AA375" s="12"/>
      <c r="AB375" s="12"/>
      <c r="AC375" s="26"/>
      <c r="AD375" s="1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</row>
    <row x14ac:dyDescent="0.25" r="376" customHeight="1" ht="18.75">
      <c r="A376" s="24"/>
      <c r="B376" s="24"/>
      <c r="C376" s="12"/>
      <c r="D376" s="12"/>
      <c r="E376" s="25"/>
      <c r="F376" s="25"/>
      <c r="G376" s="12"/>
      <c r="H376" s="12"/>
      <c r="I376" s="12"/>
      <c r="J376" s="14"/>
      <c r="K376" s="12"/>
      <c r="L376" s="14"/>
      <c r="M376" s="14"/>
      <c r="N376" s="12"/>
      <c r="O376" s="12"/>
      <c r="P376" s="12"/>
      <c r="Q376" s="14"/>
      <c r="R376" s="14"/>
      <c r="S376" s="14"/>
      <c r="T376" s="14"/>
      <c r="U376" s="14"/>
      <c r="V376" s="14"/>
      <c r="W376" s="14"/>
      <c r="X376" s="26"/>
      <c r="Y376" s="12"/>
      <c r="Z376" s="33"/>
      <c r="AA376" s="12"/>
      <c r="AB376" s="12"/>
      <c r="AC376" s="26"/>
      <c r="AD376" s="1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</row>
    <row x14ac:dyDescent="0.25" r="377" customHeight="1" ht="18.75">
      <c r="A377" s="24"/>
      <c r="B377" s="24"/>
      <c r="C377" s="12"/>
      <c r="D377" s="12"/>
      <c r="E377" s="25"/>
      <c r="F377" s="25"/>
      <c r="G377" s="12"/>
      <c r="H377" s="12"/>
      <c r="I377" s="12"/>
      <c r="J377" s="14"/>
      <c r="K377" s="12"/>
      <c r="L377" s="14"/>
      <c r="M377" s="14"/>
      <c r="N377" s="12"/>
      <c r="O377" s="12"/>
      <c r="P377" s="12"/>
      <c r="Q377" s="14"/>
      <c r="R377" s="14"/>
      <c r="S377" s="14"/>
      <c r="T377" s="14"/>
      <c r="U377" s="14"/>
      <c r="V377" s="14"/>
      <c r="W377" s="14"/>
      <c r="X377" s="26"/>
      <c r="Y377" s="12"/>
      <c r="Z377" s="33"/>
      <c r="AA377" s="12"/>
      <c r="AB377" s="12"/>
      <c r="AC377" s="26"/>
      <c r="AD377" s="1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</row>
    <row x14ac:dyDescent="0.25" r="378" customHeight="1" ht="18.75">
      <c r="A378" s="24"/>
      <c r="B378" s="24"/>
      <c r="C378" s="12"/>
      <c r="D378" s="12"/>
      <c r="E378" s="25"/>
      <c r="F378" s="25"/>
      <c r="G378" s="12"/>
      <c r="H378" s="12"/>
      <c r="I378" s="12"/>
      <c r="J378" s="14"/>
      <c r="K378" s="12"/>
      <c r="L378" s="14"/>
      <c r="M378" s="14"/>
      <c r="N378" s="12"/>
      <c r="O378" s="12"/>
      <c r="P378" s="12"/>
      <c r="Q378" s="14"/>
      <c r="R378" s="14"/>
      <c r="S378" s="14"/>
      <c r="T378" s="14"/>
      <c r="U378" s="14"/>
      <c r="V378" s="14"/>
      <c r="W378" s="14"/>
      <c r="X378" s="26"/>
      <c r="Y378" s="12"/>
      <c r="Z378" s="33"/>
      <c r="AA378" s="12"/>
      <c r="AB378" s="12"/>
      <c r="AC378" s="26"/>
      <c r="AD378" s="1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</row>
    <row x14ac:dyDescent="0.25" r="379" customHeight="1" ht="18.75">
      <c r="A379" s="24"/>
      <c r="B379" s="24"/>
      <c r="C379" s="12"/>
      <c r="D379" s="12"/>
      <c r="E379" s="25"/>
      <c r="F379" s="25"/>
      <c r="G379" s="12"/>
      <c r="H379" s="12"/>
      <c r="I379" s="12"/>
      <c r="J379" s="14"/>
      <c r="K379" s="12"/>
      <c r="L379" s="14"/>
      <c r="M379" s="14"/>
      <c r="N379" s="12"/>
      <c r="O379" s="12"/>
      <c r="P379" s="12"/>
      <c r="Q379" s="14"/>
      <c r="R379" s="14"/>
      <c r="S379" s="14"/>
      <c r="T379" s="14"/>
      <c r="U379" s="14"/>
      <c r="V379" s="14"/>
      <c r="W379" s="14"/>
      <c r="X379" s="26"/>
      <c r="Y379" s="12"/>
      <c r="Z379" s="33"/>
      <c r="AA379" s="12"/>
      <c r="AB379" s="12"/>
      <c r="AC379" s="26"/>
      <c r="AD379" s="1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</row>
    <row x14ac:dyDescent="0.25" r="380" customHeight="1" ht="18.75">
      <c r="A380" s="24"/>
      <c r="B380" s="24"/>
      <c r="C380" s="12"/>
      <c r="D380" s="12"/>
      <c r="E380" s="25"/>
      <c r="F380" s="25"/>
      <c r="G380" s="12"/>
      <c r="H380" s="12"/>
      <c r="I380" s="12"/>
      <c r="J380" s="14"/>
      <c r="K380" s="12"/>
      <c r="L380" s="14"/>
      <c r="M380" s="14"/>
      <c r="N380" s="12"/>
      <c r="O380" s="12"/>
      <c r="P380" s="12"/>
      <c r="Q380" s="14"/>
      <c r="R380" s="14"/>
      <c r="S380" s="14"/>
      <c r="T380" s="14"/>
      <c r="U380" s="14"/>
      <c r="V380" s="14"/>
      <c r="W380" s="14"/>
      <c r="X380" s="26"/>
      <c r="Y380" s="12"/>
      <c r="Z380" s="33"/>
      <c r="AA380" s="12"/>
      <c r="AB380" s="12"/>
      <c r="AC380" s="26"/>
      <c r="AD380" s="1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</row>
    <row x14ac:dyDescent="0.25" r="381" customHeight="1" ht="18.75">
      <c r="A381" s="24"/>
      <c r="B381" s="24"/>
      <c r="C381" s="12"/>
      <c r="D381" s="12"/>
      <c r="E381" s="25"/>
      <c r="F381" s="25"/>
      <c r="G381" s="12"/>
      <c r="H381" s="12"/>
      <c r="I381" s="12"/>
      <c r="J381" s="14"/>
      <c r="K381" s="12"/>
      <c r="L381" s="14"/>
      <c r="M381" s="14"/>
      <c r="N381" s="12"/>
      <c r="O381" s="12"/>
      <c r="P381" s="12"/>
      <c r="Q381" s="14"/>
      <c r="R381" s="14"/>
      <c r="S381" s="14"/>
      <c r="T381" s="14"/>
      <c r="U381" s="14"/>
      <c r="V381" s="14"/>
      <c r="W381" s="14"/>
      <c r="X381" s="26"/>
      <c r="Y381" s="12"/>
      <c r="Z381" s="33"/>
      <c r="AA381" s="12"/>
      <c r="AB381" s="12"/>
      <c r="AC381" s="26"/>
      <c r="AD381" s="1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</row>
    <row x14ac:dyDescent="0.25" r="382" customHeight="1" ht="18.75">
      <c r="A382" s="24"/>
      <c r="B382" s="24"/>
      <c r="C382" s="12"/>
      <c r="D382" s="12"/>
      <c r="E382" s="25"/>
      <c r="F382" s="25"/>
      <c r="G382" s="12"/>
      <c r="H382" s="12"/>
      <c r="I382" s="12"/>
      <c r="J382" s="14"/>
      <c r="K382" s="12"/>
      <c r="L382" s="14"/>
      <c r="M382" s="14"/>
      <c r="N382" s="12"/>
      <c r="O382" s="12"/>
      <c r="P382" s="12"/>
      <c r="Q382" s="14"/>
      <c r="R382" s="14"/>
      <c r="S382" s="14"/>
      <c r="T382" s="14"/>
      <c r="U382" s="14"/>
      <c r="V382" s="14"/>
      <c r="W382" s="14"/>
      <c r="X382" s="26"/>
      <c r="Y382" s="12"/>
      <c r="Z382" s="33"/>
      <c r="AA382" s="12"/>
      <c r="AB382" s="12"/>
      <c r="AC382" s="26"/>
      <c r="AD382" s="1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</row>
    <row x14ac:dyDescent="0.25" r="383" customHeight="1" ht="18.75">
      <c r="A383" s="24"/>
      <c r="B383" s="24"/>
      <c r="C383" s="12"/>
      <c r="D383" s="12"/>
      <c r="E383" s="25"/>
      <c r="F383" s="25"/>
      <c r="G383" s="12"/>
      <c r="H383" s="12"/>
      <c r="I383" s="12"/>
      <c r="J383" s="14"/>
      <c r="K383" s="12"/>
      <c r="L383" s="14"/>
      <c r="M383" s="14"/>
      <c r="N383" s="12"/>
      <c r="O383" s="12"/>
      <c r="P383" s="12"/>
      <c r="Q383" s="14"/>
      <c r="R383" s="14"/>
      <c r="S383" s="14"/>
      <c r="T383" s="14"/>
      <c r="U383" s="14"/>
      <c r="V383" s="14"/>
      <c r="W383" s="14"/>
      <c r="X383" s="26"/>
      <c r="Y383" s="12"/>
      <c r="Z383" s="33"/>
      <c r="AA383" s="12"/>
      <c r="AB383" s="12"/>
      <c r="AC383" s="26"/>
      <c r="AD383" s="1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</row>
    <row x14ac:dyDescent="0.25" r="384" customHeight="1" ht="18.75">
      <c r="A384" s="24"/>
      <c r="B384" s="24"/>
      <c r="C384" s="12"/>
      <c r="D384" s="12"/>
      <c r="E384" s="25"/>
      <c r="F384" s="25"/>
      <c r="G384" s="12"/>
      <c r="H384" s="12"/>
      <c r="I384" s="12"/>
      <c r="J384" s="14"/>
      <c r="K384" s="12"/>
      <c r="L384" s="14"/>
      <c r="M384" s="14"/>
      <c r="N384" s="12"/>
      <c r="O384" s="12"/>
      <c r="P384" s="12"/>
      <c r="Q384" s="14"/>
      <c r="R384" s="14"/>
      <c r="S384" s="14"/>
      <c r="T384" s="14"/>
      <c r="U384" s="14"/>
      <c r="V384" s="14"/>
      <c r="W384" s="14"/>
      <c r="X384" s="26"/>
      <c r="Y384" s="12"/>
      <c r="Z384" s="33"/>
      <c r="AA384" s="12"/>
      <c r="AB384" s="12"/>
      <c r="AC384" s="26"/>
      <c r="AD384" s="1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</row>
    <row x14ac:dyDescent="0.25" r="385" customHeight="1" ht="18.75">
      <c r="A385" s="24"/>
      <c r="B385" s="24"/>
      <c r="C385" s="12"/>
      <c r="D385" s="12"/>
      <c r="E385" s="25"/>
      <c r="F385" s="25"/>
      <c r="G385" s="12"/>
      <c r="H385" s="12"/>
      <c r="I385" s="12"/>
      <c r="J385" s="14"/>
      <c r="K385" s="12"/>
      <c r="L385" s="14"/>
      <c r="M385" s="14"/>
      <c r="N385" s="12"/>
      <c r="O385" s="12"/>
      <c r="P385" s="12"/>
      <c r="Q385" s="14"/>
      <c r="R385" s="14"/>
      <c r="S385" s="14"/>
      <c r="T385" s="14"/>
      <c r="U385" s="14"/>
      <c r="V385" s="14"/>
      <c r="W385" s="14"/>
      <c r="X385" s="26"/>
      <c r="Y385" s="12"/>
      <c r="Z385" s="33"/>
      <c r="AA385" s="12"/>
      <c r="AB385" s="12"/>
      <c r="AC385" s="26"/>
      <c r="AD385" s="1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</row>
    <row x14ac:dyDescent="0.25" r="386" customHeight="1" ht="18.75">
      <c r="A386" s="24"/>
      <c r="B386" s="24"/>
      <c r="C386" s="12"/>
      <c r="D386" s="12"/>
      <c r="E386" s="25"/>
      <c r="F386" s="25"/>
      <c r="G386" s="12"/>
      <c r="H386" s="12"/>
      <c r="I386" s="12"/>
      <c r="J386" s="14"/>
      <c r="K386" s="12"/>
      <c r="L386" s="14"/>
      <c r="M386" s="14"/>
      <c r="N386" s="12"/>
      <c r="O386" s="12"/>
      <c r="P386" s="12"/>
      <c r="Q386" s="14"/>
      <c r="R386" s="14"/>
      <c r="S386" s="14"/>
      <c r="T386" s="14"/>
      <c r="U386" s="14"/>
      <c r="V386" s="14"/>
      <c r="W386" s="14"/>
      <c r="X386" s="26"/>
      <c r="Y386" s="12"/>
      <c r="Z386" s="33"/>
      <c r="AA386" s="12"/>
      <c r="AB386" s="12"/>
      <c r="AC386" s="26"/>
      <c r="AD386" s="1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</row>
    <row x14ac:dyDescent="0.25" r="387" customHeight="1" ht="18.75">
      <c r="A387" s="24"/>
      <c r="B387" s="24"/>
      <c r="C387" s="12"/>
      <c r="D387" s="12"/>
      <c r="E387" s="25"/>
      <c r="F387" s="25"/>
      <c r="G387" s="12"/>
      <c r="H387" s="12"/>
      <c r="I387" s="12"/>
      <c r="J387" s="14"/>
      <c r="K387" s="12"/>
      <c r="L387" s="14"/>
      <c r="M387" s="14"/>
      <c r="N387" s="12"/>
      <c r="O387" s="12"/>
      <c r="P387" s="12"/>
      <c r="Q387" s="14"/>
      <c r="R387" s="14"/>
      <c r="S387" s="14"/>
      <c r="T387" s="14"/>
      <c r="U387" s="14"/>
      <c r="V387" s="14"/>
      <c r="W387" s="14"/>
      <c r="X387" s="26"/>
      <c r="Y387" s="12"/>
      <c r="Z387" s="33"/>
      <c r="AA387" s="12"/>
      <c r="AB387" s="12"/>
      <c r="AC387" s="26"/>
      <c r="AD387" s="1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</row>
    <row x14ac:dyDescent="0.25" r="388" customHeight="1" ht="18.75">
      <c r="A388" s="24"/>
      <c r="B388" s="24"/>
      <c r="C388" s="12"/>
      <c r="D388" s="12"/>
      <c r="E388" s="25"/>
      <c r="F388" s="25"/>
      <c r="G388" s="12"/>
      <c r="H388" s="12"/>
      <c r="I388" s="12"/>
      <c r="J388" s="14"/>
      <c r="K388" s="12"/>
      <c r="L388" s="14"/>
      <c r="M388" s="14"/>
      <c r="N388" s="12"/>
      <c r="O388" s="12"/>
      <c r="P388" s="12"/>
      <c r="Q388" s="14"/>
      <c r="R388" s="14"/>
      <c r="S388" s="14"/>
      <c r="T388" s="14"/>
      <c r="U388" s="14"/>
      <c r="V388" s="14"/>
      <c r="W388" s="14"/>
      <c r="X388" s="26"/>
      <c r="Y388" s="12"/>
      <c r="Z388" s="33"/>
      <c r="AA388" s="12"/>
      <c r="AB388" s="12"/>
      <c r="AC388" s="26"/>
      <c r="AD388" s="1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</row>
    <row x14ac:dyDescent="0.25" r="389" customHeight="1" ht="18.75">
      <c r="A389" s="24"/>
      <c r="B389" s="24"/>
      <c r="C389" s="12"/>
      <c r="D389" s="12"/>
      <c r="E389" s="25"/>
      <c r="F389" s="25"/>
      <c r="G389" s="12"/>
      <c r="H389" s="12"/>
      <c r="I389" s="12"/>
      <c r="J389" s="14"/>
      <c r="K389" s="12"/>
      <c r="L389" s="14"/>
      <c r="M389" s="14"/>
      <c r="N389" s="12"/>
      <c r="O389" s="12"/>
      <c r="P389" s="12"/>
      <c r="Q389" s="14"/>
      <c r="R389" s="14"/>
      <c r="S389" s="14"/>
      <c r="T389" s="14"/>
      <c r="U389" s="14"/>
      <c r="V389" s="14"/>
      <c r="W389" s="14"/>
      <c r="X389" s="26"/>
      <c r="Y389" s="12"/>
      <c r="Z389" s="33"/>
      <c r="AA389" s="12"/>
      <c r="AB389" s="12"/>
      <c r="AC389" s="26"/>
      <c r="AD389" s="1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</row>
    <row x14ac:dyDescent="0.25" r="390" customHeight="1" ht="18.75">
      <c r="A390" s="24"/>
      <c r="B390" s="24"/>
      <c r="C390" s="12"/>
      <c r="D390" s="12"/>
      <c r="E390" s="25"/>
      <c r="F390" s="25"/>
      <c r="G390" s="12"/>
      <c r="H390" s="12"/>
      <c r="I390" s="12"/>
      <c r="J390" s="14"/>
      <c r="K390" s="12"/>
      <c r="L390" s="14"/>
      <c r="M390" s="14"/>
      <c r="N390" s="12"/>
      <c r="O390" s="12"/>
      <c r="P390" s="12"/>
      <c r="Q390" s="14"/>
      <c r="R390" s="14"/>
      <c r="S390" s="14"/>
      <c r="T390" s="14"/>
      <c r="U390" s="14"/>
      <c r="V390" s="14"/>
      <c r="W390" s="14"/>
      <c r="X390" s="26"/>
      <c r="Y390" s="12"/>
      <c r="Z390" s="33"/>
      <c r="AA390" s="12"/>
      <c r="AB390" s="12"/>
      <c r="AC390" s="26"/>
      <c r="AD390" s="1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</row>
    <row x14ac:dyDescent="0.25" r="391" customHeight="1" ht="18.75">
      <c r="A391" s="24"/>
      <c r="B391" s="24"/>
      <c r="C391" s="12"/>
      <c r="D391" s="12"/>
      <c r="E391" s="25"/>
      <c r="F391" s="25"/>
      <c r="G391" s="12"/>
      <c r="H391" s="12"/>
      <c r="I391" s="12"/>
      <c r="J391" s="14"/>
      <c r="K391" s="12"/>
      <c r="L391" s="14"/>
      <c r="M391" s="14"/>
      <c r="N391" s="12"/>
      <c r="O391" s="12"/>
      <c r="P391" s="12"/>
      <c r="Q391" s="14"/>
      <c r="R391" s="14"/>
      <c r="S391" s="14"/>
      <c r="T391" s="14"/>
      <c r="U391" s="14"/>
      <c r="V391" s="14"/>
      <c r="W391" s="14"/>
      <c r="X391" s="26"/>
      <c r="Y391" s="12"/>
      <c r="Z391" s="33"/>
      <c r="AA391" s="12"/>
      <c r="AB391" s="12"/>
      <c r="AC391" s="26"/>
      <c r="AD391" s="1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</row>
    <row x14ac:dyDescent="0.25" r="392" customHeight="1" ht="18.75">
      <c r="A392" s="24"/>
      <c r="B392" s="24"/>
      <c r="C392" s="12"/>
      <c r="D392" s="12"/>
      <c r="E392" s="25"/>
      <c r="F392" s="25"/>
      <c r="G392" s="12"/>
      <c r="H392" s="12"/>
      <c r="I392" s="12"/>
      <c r="J392" s="14"/>
      <c r="K392" s="12"/>
      <c r="L392" s="14"/>
      <c r="M392" s="14"/>
      <c r="N392" s="12"/>
      <c r="O392" s="12"/>
      <c r="P392" s="12"/>
      <c r="Q392" s="14"/>
      <c r="R392" s="14"/>
      <c r="S392" s="14"/>
      <c r="T392" s="14"/>
      <c r="U392" s="14"/>
      <c r="V392" s="14"/>
      <c r="W392" s="14"/>
      <c r="X392" s="26"/>
      <c r="Y392" s="12"/>
      <c r="Z392" s="33"/>
      <c r="AA392" s="12"/>
      <c r="AB392" s="12"/>
      <c r="AC392" s="26"/>
      <c r="AD392" s="1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</row>
    <row x14ac:dyDescent="0.25" r="393" customHeight="1" ht="18.75">
      <c r="A393" s="24"/>
      <c r="B393" s="24"/>
      <c r="C393" s="12"/>
      <c r="D393" s="12"/>
      <c r="E393" s="25"/>
      <c r="F393" s="25"/>
      <c r="G393" s="12"/>
      <c r="H393" s="12"/>
      <c r="I393" s="12"/>
      <c r="J393" s="14"/>
      <c r="K393" s="12"/>
      <c r="L393" s="14"/>
      <c r="M393" s="14"/>
      <c r="N393" s="12"/>
      <c r="O393" s="12"/>
      <c r="P393" s="12"/>
      <c r="Q393" s="14"/>
      <c r="R393" s="14"/>
      <c r="S393" s="14"/>
      <c r="T393" s="14"/>
      <c r="U393" s="14"/>
      <c r="V393" s="14"/>
      <c r="W393" s="14"/>
      <c r="X393" s="26"/>
      <c r="Y393" s="12"/>
      <c r="Z393" s="33"/>
      <c r="AA393" s="12"/>
      <c r="AB393" s="12"/>
      <c r="AC393" s="26"/>
      <c r="AD393" s="1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</row>
    <row x14ac:dyDescent="0.25" r="394" customHeight="1" ht="18.75">
      <c r="A394" s="24"/>
      <c r="B394" s="24"/>
      <c r="C394" s="12"/>
      <c r="D394" s="12"/>
      <c r="E394" s="25"/>
      <c r="F394" s="25"/>
      <c r="G394" s="12"/>
      <c r="H394" s="12"/>
      <c r="I394" s="12"/>
      <c r="J394" s="14"/>
      <c r="K394" s="12"/>
      <c r="L394" s="14"/>
      <c r="M394" s="14"/>
      <c r="N394" s="12"/>
      <c r="O394" s="12"/>
      <c r="P394" s="12"/>
      <c r="Q394" s="14"/>
      <c r="R394" s="14"/>
      <c r="S394" s="14"/>
      <c r="T394" s="14"/>
      <c r="U394" s="14"/>
      <c r="V394" s="14"/>
      <c r="W394" s="14"/>
      <c r="X394" s="26"/>
      <c r="Y394" s="12"/>
      <c r="Z394" s="33"/>
      <c r="AA394" s="12"/>
      <c r="AB394" s="12"/>
      <c r="AC394" s="26"/>
      <c r="AD394" s="1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</row>
    <row x14ac:dyDescent="0.25" r="395" customHeight="1" ht="18.75">
      <c r="A395" s="24"/>
      <c r="B395" s="24"/>
      <c r="C395" s="12"/>
      <c r="D395" s="12"/>
      <c r="E395" s="25"/>
      <c r="F395" s="25"/>
      <c r="G395" s="12"/>
      <c r="H395" s="12"/>
      <c r="I395" s="12"/>
      <c r="J395" s="14"/>
      <c r="K395" s="12"/>
      <c r="L395" s="14"/>
      <c r="M395" s="14"/>
      <c r="N395" s="12"/>
      <c r="O395" s="12"/>
      <c r="P395" s="12"/>
      <c r="Q395" s="14"/>
      <c r="R395" s="14"/>
      <c r="S395" s="14"/>
      <c r="T395" s="14"/>
      <c r="U395" s="14"/>
      <c r="V395" s="14"/>
      <c r="W395" s="14"/>
      <c r="X395" s="26"/>
      <c r="Y395" s="12"/>
      <c r="Z395" s="33"/>
      <c r="AA395" s="12"/>
      <c r="AB395" s="12"/>
      <c r="AC395" s="26"/>
      <c r="AD395" s="1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</row>
    <row x14ac:dyDescent="0.25" r="396" customHeight="1" ht="18.75">
      <c r="A396" s="24"/>
      <c r="B396" s="24"/>
      <c r="C396" s="12"/>
      <c r="D396" s="12"/>
      <c r="E396" s="25"/>
      <c r="F396" s="25"/>
      <c r="G396" s="12"/>
      <c r="H396" s="12"/>
      <c r="I396" s="12"/>
      <c r="J396" s="14"/>
      <c r="K396" s="12"/>
      <c r="L396" s="14"/>
      <c r="M396" s="14"/>
      <c r="N396" s="12"/>
      <c r="O396" s="12"/>
      <c r="P396" s="12"/>
      <c r="Q396" s="14"/>
      <c r="R396" s="14"/>
      <c r="S396" s="14"/>
      <c r="T396" s="14"/>
      <c r="U396" s="14"/>
      <c r="V396" s="14"/>
      <c r="W396" s="14"/>
      <c r="X396" s="26"/>
      <c r="Y396" s="12"/>
      <c r="Z396" s="33"/>
      <c r="AA396" s="12"/>
      <c r="AB396" s="12"/>
      <c r="AC396" s="26"/>
      <c r="AD396" s="1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</row>
    <row x14ac:dyDescent="0.25" r="397" customHeight="1" ht="18.75">
      <c r="A397" s="24"/>
      <c r="B397" s="24"/>
      <c r="C397" s="12"/>
      <c r="D397" s="12"/>
      <c r="E397" s="25"/>
      <c r="F397" s="25"/>
      <c r="G397" s="12"/>
      <c r="H397" s="12"/>
      <c r="I397" s="12"/>
      <c r="J397" s="14"/>
      <c r="K397" s="12"/>
      <c r="L397" s="14"/>
      <c r="M397" s="14"/>
      <c r="N397" s="12"/>
      <c r="O397" s="12"/>
      <c r="P397" s="12"/>
      <c r="Q397" s="14"/>
      <c r="R397" s="14"/>
      <c r="S397" s="14"/>
      <c r="T397" s="14"/>
      <c r="U397" s="14"/>
      <c r="V397" s="14"/>
      <c r="W397" s="14"/>
      <c r="X397" s="26"/>
      <c r="Y397" s="12"/>
      <c r="Z397" s="33"/>
      <c r="AA397" s="12"/>
      <c r="AB397" s="12"/>
      <c r="AC397" s="26"/>
      <c r="AD397" s="1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</row>
    <row x14ac:dyDescent="0.25" r="398" customHeight="1" ht="18.75">
      <c r="A398" s="24"/>
      <c r="B398" s="24"/>
      <c r="C398" s="12"/>
      <c r="D398" s="12"/>
      <c r="E398" s="25"/>
      <c r="F398" s="25"/>
      <c r="G398" s="12"/>
      <c r="H398" s="12"/>
      <c r="I398" s="12"/>
      <c r="J398" s="14"/>
      <c r="K398" s="12"/>
      <c r="L398" s="14"/>
      <c r="M398" s="14"/>
      <c r="N398" s="12"/>
      <c r="O398" s="12"/>
      <c r="P398" s="12"/>
      <c r="Q398" s="14"/>
      <c r="R398" s="14"/>
      <c r="S398" s="14"/>
      <c r="T398" s="14"/>
      <c r="U398" s="14"/>
      <c r="V398" s="14"/>
      <c r="W398" s="14"/>
      <c r="X398" s="26"/>
      <c r="Y398" s="12"/>
      <c r="Z398" s="33"/>
      <c r="AA398" s="12"/>
      <c r="AB398" s="12"/>
      <c r="AC398" s="26"/>
      <c r="AD398" s="1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</row>
    <row x14ac:dyDescent="0.25" r="399" customHeight="1" ht="18.75">
      <c r="A399" s="24"/>
      <c r="B399" s="24"/>
      <c r="C399" s="12"/>
      <c r="D399" s="12"/>
      <c r="E399" s="25"/>
      <c r="F399" s="25"/>
      <c r="G399" s="12"/>
      <c r="H399" s="12"/>
      <c r="I399" s="12"/>
      <c r="J399" s="14"/>
      <c r="K399" s="12"/>
      <c r="L399" s="14"/>
      <c r="M399" s="14"/>
      <c r="N399" s="12"/>
      <c r="O399" s="12"/>
      <c r="P399" s="12"/>
      <c r="Q399" s="14"/>
      <c r="R399" s="14"/>
      <c r="S399" s="14"/>
      <c r="T399" s="14"/>
      <c r="U399" s="14"/>
      <c r="V399" s="14"/>
      <c r="W399" s="14"/>
      <c r="X399" s="26"/>
      <c r="Y399" s="12"/>
      <c r="Z399" s="33"/>
      <c r="AA399" s="12"/>
      <c r="AB399" s="12"/>
      <c r="AC399" s="26"/>
      <c r="AD399" s="1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</row>
    <row x14ac:dyDescent="0.25" r="400" customHeight="1" ht="18.75">
      <c r="A400" s="24"/>
      <c r="B400" s="24"/>
      <c r="C400" s="12"/>
      <c r="D400" s="12"/>
      <c r="E400" s="25"/>
      <c r="F400" s="25"/>
      <c r="G400" s="12"/>
      <c r="H400" s="12"/>
      <c r="I400" s="12"/>
      <c r="J400" s="14"/>
      <c r="K400" s="12"/>
      <c r="L400" s="14"/>
      <c r="M400" s="14"/>
      <c r="N400" s="12"/>
      <c r="O400" s="12"/>
      <c r="P400" s="12"/>
      <c r="Q400" s="14"/>
      <c r="R400" s="14"/>
      <c r="S400" s="14"/>
      <c r="T400" s="14"/>
      <c r="U400" s="14"/>
      <c r="V400" s="14"/>
      <c r="W400" s="14"/>
      <c r="X400" s="26"/>
      <c r="Y400" s="12"/>
      <c r="Z400" s="33"/>
      <c r="AA400" s="12"/>
      <c r="AB400" s="12"/>
      <c r="AC400" s="26"/>
      <c r="AD400" s="1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</row>
    <row x14ac:dyDescent="0.25" r="401" customHeight="1" ht="18.75">
      <c r="A401" s="24"/>
      <c r="B401" s="24"/>
      <c r="C401" s="12"/>
      <c r="D401" s="12"/>
      <c r="E401" s="25"/>
      <c r="F401" s="25"/>
      <c r="G401" s="12"/>
      <c r="H401" s="12"/>
      <c r="I401" s="12"/>
      <c r="J401" s="14"/>
      <c r="K401" s="12"/>
      <c r="L401" s="14"/>
      <c r="M401" s="14"/>
      <c r="N401" s="12"/>
      <c r="O401" s="12"/>
      <c r="P401" s="12"/>
      <c r="Q401" s="14"/>
      <c r="R401" s="14"/>
      <c r="S401" s="14"/>
      <c r="T401" s="14"/>
      <c r="U401" s="14"/>
      <c r="V401" s="14"/>
      <c r="W401" s="14"/>
      <c r="X401" s="26"/>
      <c r="Y401" s="12"/>
      <c r="Z401" s="33"/>
      <c r="AA401" s="12"/>
      <c r="AB401" s="12"/>
      <c r="AC401" s="26"/>
      <c r="AD401" s="1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</row>
    <row x14ac:dyDescent="0.25" r="402" customHeight="1" ht="18.75">
      <c r="A402" s="24"/>
      <c r="B402" s="24"/>
      <c r="C402" s="12"/>
      <c r="D402" s="12"/>
      <c r="E402" s="25"/>
      <c r="F402" s="25"/>
      <c r="G402" s="12"/>
      <c r="H402" s="12"/>
      <c r="I402" s="12"/>
      <c r="J402" s="14"/>
      <c r="K402" s="12"/>
      <c r="L402" s="14"/>
      <c r="M402" s="14"/>
      <c r="N402" s="12"/>
      <c r="O402" s="12"/>
      <c r="P402" s="12"/>
      <c r="Q402" s="14"/>
      <c r="R402" s="14"/>
      <c r="S402" s="14"/>
      <c r="T402" s="14"/>
      <c r="U402" s="14"/>
      <c r="V402" s="14"/>
      <c r="W402" s="14"/>
      <c r="X402" s="26"/>
      <c r="Y402" s="12"/>
      <c r="Z402" s="33"/>
      <c r="AA402" s="12"/>
      <c r="AB402" s="12"/>
      <c r="AC402" s="26"/>
      <c r="AD402" s="1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</row>
    <row x14ac:dyDescent="0.25" r="403" customHeight="1" ht="18.75">
      <c r="A403" s="24"/>
      <c r="B403" s="24"/>
      <c r="C403" s="12"/>
      <c r="D403" s="12"/>
      <c r="E403" s="25"/>
      <c r="F403" s="25"/>
      <c r="G403" s="12"/>
      <c r="H403" s="12"/>
      <c r="I403" s="12"/>
      <c r="J403" s="14"/>
      <c r="K403" s="12"/>
      <c r="L403" s="14"/>
      <c r="M403" s="14"/>
      <c r="N403" s="12"/>
      <c r="O403" s="12"/>
      <c r="P403" s="12"/>
      <c r="Q403" s="14"/>
      <c r="R403" s="14"/>
      <c r="S403" s="14"/>
      <c r="T403" s="14"/>
      <c r="U403" s="14"/>
      <c r="V403" s="14"/>
      <c r="W403" s="14"/>
      <c r="X403" s="26"/>
      <c r="Y403" s="12"/>
      <c r="Z403" s="33"/>
      <c r="AA403" s="12"/>
      <c r="AB403" s="12"/>
      <c r="AC403" s="26"/>
      <c r="AD403" s="1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</row>
    <row x14ac:dyDescent="0.25" r="404" customHeight="1" ht="18.75">
      <c r="A404" s="24"/>
      <c r="B404" s="24"/>
      <c r="C404" s="12"/>
      <c r="D404" s="12"/>
      <c r="E404" s="25"/>
      <c r="F404" s="25"/>
      <c r="G404" s="12"/>
      <c r="H404" s="12"/>
      <c r="I404" s="12"/>
      <c r="J404" s="14"/>
      <c r="K404" s="12"/>
      <c r="L404" s="14"/>
      <c r="M404" s="14"/>
      <c r="N404" s="12"/>
      <c r="O404" s="12"/>
      <c r="P404" s="12"/>
      <c r="Q404" s="14"/>
      <c r="R404" s="14"/>
      <c r="S404" s="14"/>
      <c r="T404" s="14"/>
      <c r="U404" s="14"/>
      <c r="V404" s="14"/>
      <c r="W404" s="14"/>
      <c r="X404" s="26"/>
      <c r="Y404" s="12"/>
      <c r="Z404" s="33"/>
      <c r="AA404" s="12"/>
      <c r="AB404" s="12"/>
      <c r="AC404" s="26"/>
      <c r="AD404" s="1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</row>
    <row x14ac:dyDescent="0.25" r="405" customHeight="1" ht="18.75">
      <c r="A405" s="24"/>
      <c r="B405" s="24"/>
      <c r="C405" s="12"/>
      <c r="D405" s="12"/>
      <c r="E405" s="25"/>
      <c r="F405" s="25"/>
      <c r="G405" s="12"/>
      <c r="H405" s="12"/>
      <c r="I405" s="12"/>
      <c r="J405" s="14"/>
      <c r="K405" s="12"/>
      <c r="L405" s="14"/>
      <c r="M405" s="14"/>
      <c r="N405" s="12"/>
      <c r="O405" s="12"/>
      <c r="P405" s="12"/>
      <c r="Q405" s="14"/>
      <c r="R405" s="14"/>
      <c r="S405" s="14"/>
      <c r="T405" s="14"/>
      <c r="U405" s="14"/>
      <c r="V405" s="14"/>
      <c r="W405" s="14"/>
      <c r="X405" s="26"/>
      <c r="Y405" s="12"/>
      <c r="Z405" s="33"/>
      <c r="AA405" s="12"/>
      <c r="AB405" s="12"/>
      <c r="AC405" s="26"/>
      <c r="AD405" s="1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</row>
    <row x14ac:dyDescent="0.25" r="406" customHeight="1" ht="18.75">
      <c r="A406" s="24"/>
      <c r="B406" s="24"/>
      <c r="C406" s="12"/>
      <c r="D406" s="12"/>
      <c r="E406" s="25"/>
      <c r="F406" s="25"/>
      <c r="G406" s="12"/>
      <c r="H406" s="12"/>
      <c r="I406" s="12"/>
      <c r="J406" s="14"/>
      <c r="K406" s="12"/>
      <c r="L406" s="14"/>
      <c r="M406" s="14"/>
      <c r="N406" s="12"/>
      <c r="O406" s="12"/>
      <c r="P406" s="12"/>
      <c r="Q406" s="14"/>
      <c r="R406" s="14"/>
      <c r="S406" s="14"/>
      <c r="T406" s="14"/>
      <c r="U406" s="14"/>
      <c r="V406" s="14"/>
      <c r="W406" s="14"/>
      <c r="X406" s="26"/>
      <c r="Y406" s="12"/>
      <c r="Z406" s="33"/>
      <c r="AA406" s="12"/>
      <c r="AB406" s="12"/>
      <c r="AC406" s="26"/>
      <c r="AD406" s="1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</row>
    <row x14ac:dyDescent="0.25" r="407" customHeight="1" ht="18.75">
      <c r="A407" s="24"/>
      <c r="B407" s="24"/>
      <c r="C407" s="12"/>
      <c r="D407" s="12"/>
      <c r="E407" s="25"/>
      <c r="F407" s="25"/>
      <c r="G407" s="12"/>
      <c r="H407" s="12"/>
      <c r="I407" s="12"/>
      <c r="J407" s="14"/>
      <c r="K407" s="12"/>
      <c r="L407" s="14"/>
      <c r="M407" s="14"/>
      <c r="N407" s="12"/>
      <c r="O407" s="12"/>
      <c r="P407" s="12"/>
      <c r="Q407" s="14"/>
      <c r="R407" s="14"/>
      <c r="S407" s="14"/>
      <c r="T407" s="14"/>
      <c r="U407" s="14"/>
      <c r="V407" s="14"/>
      <c r="W407" s="14"/>
      <c r="X407" s="26"/>
      <c r="Y407" s="12"/>
      <c r="Z407" s="33"/>
      <c r="AA407" s="12"/>
      <c r="AB407" s="12"/>
      <c r="AC407" s="26"/>
      <c r="AD407" s="1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</row>
    <row x14ac:dyDescent="0.25" r="408" customHeight="1" ht="18.75">
      <c r="A408" s="24"/>
      <c r="B408" s="24"/>
      <c r="C408" s="12"/>
      <c r="D408" s="12"/>
      <c r="E408" s="25"/>
      <c r="F408" s="25"/>
      <c r="G408" s="12"/>
      <c r="H408" s="12"/>
      <c r="I408" s="12"/>
      <c r="J408" s="14"/>
      <c r="K408" s="12"/>
      <c r="L408" s="14"/>
      <c r="M408" s="14"/>
      <c r="N408" s="12"/>
      <c r="O408" s="12"/>
      <c r="P408" s="12"/>
      <c r="Q408" s="14"/>
      <c r="R408" s="14"/>
      <c r="S408" s="14"/>
      <c r="T408" s="14"/>
      <c r="U408" s="14"/>
      <c r="V408" s="14"/>
      <c r="W408" s="14"/>
      <c r="X408" s="26"/>
      <c r="Y408" s="12"/>
      <c r="Z408" s="33"/>
      <c r="AA408" s="12"/>
      <c r="AB408" s="12"/>
      <c r="AC408" s="26"/>
      <c r="AD408" s="1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</row>
    <row x14ac:dyDescent="0.25" r="409" customHeight="1" ht="18.75">
      <c r="A409" s="24"/>
      <c r="B409" s="24"/>
      <c r="C409" s="12"/>
      <c r="D409" s="12"/>
      <c r="E409" s="25"/>
      <c r="F409" s="25"/>
      <c r="G409" s="12"/>
      <c r="H409" s="12"/>
      <c r="I409" s="12"/>
      <c r="J409" s="14"/>
      <c r="K409" s="12"/>
      <c r="L409" s="14"/>
      <c r="M409" s="14"/>
      <c r="N409" s="12"/>
      <c r="O409" s="12"/>
      <c r="P409" s="12"/>
      <c r="Q409" s="14"/>
      <c r="R409" s="14"/>
      <c r="S409" s="14"/>
      <c r="T409" s="14"/>
      <c r="U409" s="14"/>
      <c r="V409" s="14"/>
      <c r="W409" s="14"/>
      <c r="X409" s="26"/>
      <c r="Y409" s="12"/>
      <c r="Z409" s="33"/>
      <c r="AA409" s="12"/>
      <c r="AB409" s="12"/>
      <c r="AC409" s="26"/>
      <c r="AD409" s="1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</row>
    <row x14ac:dyDescent="0.25" r="410" customHeight="1" ht="18.75">
      <c r="A410" s="24"/>
      <c r="B410" s="24"/>
      <c r="C410" s="12"/>
      <c r="D410" s="12"/>
      <c r="E410" s="25"/>
      <c r="F410" s="25"/>
      <c r="G410" s="12"/>
      <c r="H410" s="12"/>
      <c r="I410" s="12"/>
      <c r="J410" s="14"/>
      <c r="K410" s="12"/>
      <c r="L410" s="14"/>
      <c r="M410" s="14"/>
      <c r="N410" s="12"/>
      <c r="O410" s="12"/>
      <c r="P410" s="12"/>
      <c r="Q410" s="14"/>
      <c r="R410" s="14"/>
      <c r="S410" s="14"/>
      <c r="T410" s="14"/>
      <c r="U410" s="14"/>
      <c r="V410" s="14"/>
      <c r="W410" s="14"/>
      <c r="X410" s="26"/>
      <c r="Y410" s="12"/>
      <c r="Z410" s="33"/>
      <c r="AA410" s="12"/>
      <c r="AB410" s="12"/>
      <c r="AC410" s="26"/>
      <c r="AD410" s="1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</row>
    <row x14ac:dyDescent="0.25" r="411" customHeight="1" ht="18.75">
      <c r="A411" s="24"/>
      <c r="B411" s="24"/>
      <c r="C411" s="12"/>
      <c r="D411" s="12"/>
      <c r="E411" s="25"/>
      <c r="F411" s="25"/>
      <c r="G411" s="12"/>
      <c r="H411" s="12"/>
      <c r="I411" s="12"/>
      <c r="J411" s="14"/>
      <c r="K411" s="12"/>
      <c r="L411" s="14"/>
      <c r="M411" s="14"/>
      <c r="N411" s="12"/>
      <c r="O411" s="12"/>
      <c r="P411" s="12"/>
      <c r="Q411" s="14"/>
      <c r="R411" s="14"/>
      <c r="S411" s="14"/>
      <c r="T411" s="14"/>
      <c r="U411" s="14"/>
      <c r="V411" s="14"/>
      <c r="W411" s="14"/>
      <c r="X411" s="26"/>
      <c r="Y411" s="12"/>
      <c r="Z411" s="33"/>
      <c r="AA411" s="12"/>
      <c r="AB411" s="12"/>
      <c r="AC411" s="26"/>
      <c r="AD411" s="1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</row>
    <row x14ac:dyDescent="0.25" r="412" customHeight="1" ht="18.75">
      <c r="A412" s="24"/>
      <c r="B412" s="24"/>
      <c r="C412" s="12"/>
      <c r="D412" s="12"/>
      <c r="E412" s="25"/>
      <c r="F412" s="25"/>
      <c r="G412" s="12"/>
      <c r="H412" s="12"/>
      <c r="I412" s="12"/>
      <c r="J412" s="14"/>
      <c r="K412" s="12"/>
      <c r="L412" s="14"/>
      <c r="M412" s="14"/>
      <c r="N412" s="12"/>
      <c r="O412" s="12"/>
      <c r="P412" s="12"/>
      <c r="Q412" s="14"/>
      <c r="R412" s="14"/>
      <c r="S412" s="14"/>
      <c r="T412" s="14"/>
      <c r="U412" s="14"/>
      <c r="V412" s="14"/>
      <c r="W412" s="14"/>
      <c r="X412" s="26"/>
      <c r="Y412" s="12"/>
      <c r="Z412" s="33"/>
      <c r="AA412" s="12"/>
      <c r="AB412" s="12"/>
      <c r="AC412" s="26"/>
      <c r="AD412" s="1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</row>
    <row x14ac:dyDescent="0.25" r="413" customHeight="1" ht="18.75">
      <c r="A413" s="24"/>
      <c r="B413" s="24"/>
      <c r="C413" s="12"/>
      <c r="D413" s="12"/>
      <c r="E413" s="25"/>
      <c r="F413" s="25"/>
      <c r="G413" s="12"/>
      <c r="H413" s="12"/>
      <c r="I413" s="12"/>
      <c r="J413" s="14"/>
      <c r="K413" s="12"/>
      <c r="L413" s="14"/>
      <c r="M413" s="14"/>
      <c r="N413" s="12"/>
      <c r="O413" s="12"/>
      <c r="P413" s="12"/>
      <c r="Q413" s="14"/>
      <c r="R413" s="14"/>
      <c r="S413" s="14"/>
      <c r="T413" s="14"/>
      <c r="U413" s="14"/>
      <c r="V413" s="14"/>
      <c r="W413" s="14"/>
      <c r="X413" s="26"/>
      <c r="Y413" s="12"/>
      <c r="Z413" s="33"/>
      <c r="AA413" s="12"/>
      <c r="AB413" s="12"/>
      <c r="AC413" s="26"/>
      <c r="AD413" s="1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</row>
    <row x14ac:dyDescent="0.25" r="414" customHeight="1" ht="18.75">
      <c r="A414" s="24"/>
      <c r="B414" s="24"/>
      <c r="C414" s="12"/>
      <c r="D414" s="12"/>
      <c r="E414" s="25"/>
      <c r="F414" s="25"/>
      <c r="G414" s="12"/>
      <c r="H414" s="12"/>
      <c r="I414" s="12"/>
      <c r="J414" s="14"/>
      <c r="K414" s="12"/>
      <c r="L414" s="14"/>
      <c r="M414" s="14"/>
      <c r="N414" s="12"/>
      <c r="O414" s="12"/>
      <c r="P414" s="12"/>
      <c r="Q414" s="14"/>
      <c r="R414" s="14"/>
      <c r="S414" s="14"/>
      <c r="T414" s="14"/>
      <c r="U414" s="14"/>
      <c r="V414" s="14"/>
      <c r="W414" s="14"/>
      <c r="X414" s="26"/>
      <c r="Y414" s="12"/>
      <c r="Z414" s="33"/>
      <c r="AA414" s="12"/>
      <c r="AB414" s="12"/>
      <c r="AC414" s="26"/>
      <c r="AD414" s="1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</row>
    <row x14ac:dyDescent="0.25" r="415" customHeight="1" ht="18.75">
      <c r="A415" s="24"/>
      <c r="B415" s="24"/>
      <c r="C415" s="12"/>
      <c r="D415" s="12"/>
      <c r="E415" s="25"/>
      <c r="F415" s="25"/>
      <c r="G415" s="12"/>
      <c r="H415" s="12"/>
      <c r="I415" s="12"/>
      <c r="J415" s="14"/>
      <c r="K415" s="12"/>
      <c r="L415" s="14"/>
      <c r="M415" s="14"/>
      <c r="N415" s="12"/>
      <c r="O415" s="12"/>
      <c r="P415" s="12"/>
      <c r="Q415" s="14"/>
      <c r="R415" s="14"/>
      <c r="S415" s="14"/>
      <c r="T415" s="14"/>
      <c r="U415" s="14"/>
      <c r="V415" s="14"/>
      <c r="W415" s="14"/>
      <c r="X415" s="26"/>
      <c r="Y415" s="12"/>
      <c r="Z415" s="33"/>
      <c r="AA415" s="12"/>
      <c r="AB415" s="12"/>
      <c r="AC415" s="26"/>
      <c r="AD415" s="1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</row>
    <row x14ac:dyDescent="0.25" r="416" customHeight="1" ht="18.75">
      <c r="A416" s="24"/>
      <c r="B416" s="24"/>
      <c r="C416" s="12"/>
      <c r="D416" s="12"/>
      <c r="E416" s="25"/>
      <c r="F416" s="25"/>
      <c r="G416" s="12"/>
      <c r="H416" s="12"/>
      <c r="I416" s="12"/>
      <c r="J416" s="14"/>
      <c r="K416" s="12"/>
      <c r="L416" s="14"/>
      <c r="M416" s="14"/>
      <c r="N416" s="12"/>
      <c r="O416" s="12"/>
      <c r="P416" s="12"/>
      <c r="Q416" s="14"/>
      <c r="R416" s="14"/>
      <c r="S416" s="14"/>
      <c r="T416" s="14"/>
      <c r="U416" s="14"/>
      <c r="V416" s="14"/>
      <c r="W416" s="14"/>
      <c r="X416" s="26"/>
      <c r="Y416" s="12"/>
      <c r="Z416" s="33"/>
      <c r="AA416" s="12"/>
      <c r="AB416" s="12"/>
      <c r="AC416" s="26"/>
      <c r="AD416" s="1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</row>
    <row x14ac:dyDescent="0.25" r="417" customHeight="1" ht="18.75">
      <c r="A417" s="24"/>
      <c r="B417" s="24"/>
      <c r="C417" s="12"/>
      <c r="D417" s="12"/>
      <c r="E417" s="25"/>
      <c r="F417" s="25"/>
      <c r="G417" s="12"/>
      <c r="H417" s="12"/>
      <c r="I417" s="12"/>
      <c r="J417" s="14"/>
      <c r="K417" s="12"/>
      <c r="L417" s="14"/>
      <c r="M417" s="14"/>
      <c r="N417" s="12"/>
      <c r="O417" s="12"/>
      <c r="P417" s="12"/>
      <c r="Q417" s="14"/>
      <c r="R417" s="14"/>
      <c r="S417" s="14"/>
      <c r="T417" s="14"/>
      <c r="U417" s="14"/>
      <c r="V417" s="14"/>
      <c r="W417" s="14"/>
      <c r="X417" s="26"/>
      <c r="Y417" s="12"/>
      <c r="Z417" s="33"/>
      <c r="AA417" s="12"/>
      <c r="AB417" s="12"/>
      <c r="AC417" s="26"/>
      <c r="AD417" s="1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</row>
    <row x14ac:dyDescent="0.25" r="418" customHeight="1" ht="18.75">
      <c r="A418" s="24"/>
      <c r="B418" s="24"/>
      <c r="C418" s="12"/>
      <c r="D418" s="12"/>
      <c r="E418" s="25"/>
      <c r="F418" s="25"/>
      <c r="G418" s="12"/>
      <c r="H418" s="12"/>
      <c r="I418" s="12"/>
      <c r="J418" s="14"/>
      <c r="K418" s="12"/>
      <c r="L418" s="14"/>
      <c r="M418" s="14"/>
      <c r="N418" s="12"/>
      <c r="O418" s="12"/>
      <c r="P418" s="12"/>
      <c r="Q418" s="14"/>
      <c r="R418" s="14"/>
      <c r="S418" s="14"/>
      <c r="T418" s="14"/>
      <c r="U418" s="14"/>
      <c r="V418" s="14"/>
      <c r="W418" s="14"/>
      <c r="X418" s="26"/>
      <c r="Y418" s="12"/>
      <c r="Z418" s="33"/>
      <c r="AA418" s="12"/>
      <c r="AB418" s="12"/>
      <c r="AC418" s="26"/>
      <c r="AD418" s="1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</row>
    <row x14ac:dyDescent="0.25" r="419" customHeight="1" ht="18.75">
      <c r="A419" s="24"/>
      <c r="B419" s="24"/>
      <c r="C419" s="12"/>
      <c r="D419" s="12"/>
      <c r="E419" s="25"/>
      <c r="F419" s="25"/>
      <c r="G419" s="12"/>
      <c r="H419" s="12"/>
      <c r="I419" s="12"/>
      <c r="J419" s="14"/>
      <c r="K419" s="12"/>
      <c r="L419" s="14"/>
      <c r="M419" s="14"/>
      <c r="N419" s="12"/>
      <c r="O419" s="12"/>
      <c r="P419" s="12"/>
      <c r="Q419" s="14"/>
      <c r="R419" s="14"/>
      <c r="S419" s="14"/>
      <c r="T419" s="14"/>
      <c r="U419" s="14"/>
      <c r="V419" s="14"/>
      <c r="W419" s="14"/>
      <c r="X419" s="26"/>
      <c r="Y419" s="12"/>
      <c r="Z419" s="33"/>
      <c r="AA419" s="12"/>
      <c r="AB419" s="12"/>
      <c r="AC419" s="26"/>
      <c r="AD419" s="1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</row>
    <row x14ac:dyDescent="0.25" r="420" customHeight="1" ht="18.75">
      <c r="A420" s="24"/>
      <c r="B420" s="24"/>
      <c r="C420" s="12"/>
      <c r="D420" s="12"/>
      <c r="E420" s="25"/>
      <c r="F420" s="25"/>
      <c r="G420" s="12"/>
      <c r="H420" s="12"/>
      <c r="I420" s="12"/>
      <c r="J420" s="14"/>
      <c r="K420" s="12"/>
      <c r="L420" s="14"/>
      <c r="M420" s="14"/>
      <c r="N420" s="12"/>
      <c r="O420" s="12"/>
      <c r="P420" s="12"/>
      <c r="Q420" s="14"/>
      <c r="R420" s="14"/>
      <c r="S420" s="14"/>
      <c r="T420" s="14"/>
      <c r="U420" s="14"/>
      <c r="V420" s="14"/>
      <c r="W420" s="14"/>
      <c r="X420" s="26"/>
      <c r="Y420" s="12"/>
      <c r="Z420" s="33"/>
      <c r="AA420" s="12"/>
      <c r="AB420" s="12"/>
      <c r="AC420" s="26"/>
      <c r="AD420" s="1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</row>
    <row x14ac:dyDescent="0.25" r="421" customHeight="1" ht="18.75">
      <c r="A421" s="24"/>
      <c r="B421" s="24"/>
      <c r="C421" s="12"/>
      <c r="D421" s="12"/>
      <c r="E421" s="25"/>
      <c r="F421" s="25"/>
      <c r="G421" s="12"/>
      <c r="H421" s="12"/>
      <c r="I421" s="12"/>
      <c r="J421" s="14"/>
      <c r="K421" s="12"/>
      <c r="L421" s="14"/>
      <c r="M421" s="14"/>
      <c r="N421" s="12"/>
      <c r="O421" s="12"/>
      <c r="P421" s="12"/>
      <c r="Q421" s="14"/>
      <c r="R421" s="14"/>
      <c r="S421" s="14"/>
      <c r="T421" s="14"/>
      <c r="U421" s="14"/>
      <c r="V421" s="14"/>
      <c r="W421" s="14"/>
      <c r="X421" s="26"/>
      <c r="Y421" s="12"/>
      <c r="Z421" s="33"/>
      <c r="AA421" s="12"/>
      <c r="AB421" s="12"/>
      <c r="AC421" s="26"/>
      <c r="AD421" s="1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</row>
    <row x14ac:dyDescent="0.25" r="422" customHeight="1" ht="18.75">
      <c r="A422" s="24"/>
      <c r="B422" s="24"/>
      <c r="C422" s="12"/>
      <c r="D422" s="12"/>
      <c r="E422" s="25"/>
      <c r="F422" s="25"/>
      <c r="G422" s="12"/>
      <c r="H422" s="12"/>
      <c r="I422" s="12"/>
      <c r="J422" s="14"/>
      <c r="K422" s="12"/>
      <c r="L422" s="14"/>
      <c r="M422" s="14"/>
      <c r="N422" s="12"/>
      <c r="O422" s="12"/>
      <c r="P422" s="12"/>
      <c r="Q422" s="14"/>
      <c r="R422" s="14"/>
      <c r="S422" s="14"/>
      <c r="T422" s="14"/>
      <c r="U422" s="14"/>
      <c r="V422" s="14"/>
      <c r="W422" s="14"/>
      <c r="X422" s="26"/>
      <c r="Y422" s="12"/>
      <c r="Z422" s="33"/>
      <c r="AA422" s="12"/>
      <c r="AB422" s="12"/>
      <c r="AC422" s="26"/>
      <c r="AD422" s="1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</row>
    <row x14ac:dyDescent="0.25" r="423" customHeight="1" ht="18.75">
      <c r="A423" s="24"/>
      <c r="B423" s="24"/>
      <c r="C423" s="12"/>
      <c r="D423" s="12"/>
      <c r="E423" s="25"/>
      <c r="F423" s="25"/>
      <c r="G423" s="12"/>
      <c r="H423" s="12"/>
      <c r="I423" s="12"/>
      <c r="J423" s="14"/>
      <c r="K423" s="12"/>
      <c r="L423" s="14"/>
      <c r="M423" s="14"/>
      <c r="N423" s="12"/>
      <c r="O423" s="12"/>
      <c r="P423" s="12"/>
      <c r="Q423" s="14"/>
      <c r="R423" s="14"/>
      <c r="S423" s="14"/>
      <c r="T423" s="14"/>
      <c r="U423" s="14"/>
      <c r="V423" s="14"/>
      <c r="W423" s="14"/>
      <c r="X423" s="26"/>
      <c r="Y423" s="12"/>
      <c r="Z423" s="33"/>
      <c r="AA423" s="12"/>
      <c r="AB423" s="12"/>
      <c r="AC423" s="26"/>
      <c r="AD423" s="1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</row>
    <row x14ac:dyDescent="0.25" r="424" customHeight="1" ht="18.75">
      <c r="A424" s="24"/>
      <c r="B424" s="24"/>
      <c r="C424" s="12"/>
      <c r="D424" s="12"/>
      <c r="E424" s="25"/>
      <c r="F424" s="25"/>
      <c r="G424" s="12"/>
      <c r="H424" s="12"/>
      <c r="I424" s="12"/>
      <c r="J424" s="14"/>
      <c r="K424" s="12"/>
      <c r="L424" s="14"/>
      <c r="M424" s="14"/>
      <c r="N424" s="12"/>
      <c r="O424" s="12"/>
      <c r="P424" s="12"/>
      <c r="Q424" s="14"/>
      <c r="R424" s="14"/>
      <c r="S424" s="14"/>
      <c r="T424" s="14"/>
      <c r="U424" s="14"/>
      <c r="V424" s="14"/>
      <c r="W424" s="14"/>
      <c r="X424" s="26"/>
      <c r="Y424" s="12"/>
      <c r="Z424" s="33"/>
      <c r="AA424" s="12"/>
      <c r="AB424" s="12"/>
      <c r="AC424" s="26"/>
      <c r="AD424" s="1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</row>
    <row x14ac:dyDescent="0.25" r="425" customHeight="1" ht="18.75">
      <c r="A425" s="24"/>
      <c r="B425" s="24"/>
      <c r="C425" s="12"/>
      <c r="D425" s="12"/>
      <c r="E425" s="25"/>
      <c r="F425" s="25"/>
      <c r="G425" s="12"/>
      <c r="H425" s="12"/>
      <c r="I425" s="12"/>
      <c r="J425" s="14"/>
      <c r="K425" s="12"/>
      <c r="L425" s="14"/>
      <c r="M425" s="14"/>
      <c r="N425" s="12"/>
      <c r="O425" s="12"/>
      <c r="P425" s="12"/>
      <c r="Q425" s="14"/>
      <c r="R425" s="14"/>
      <c r="S425" s="14"/>
      <c r="T425" s="14"/>
      <c r="U425" s="14"/>
      <c r="V425" s="14"/>
      <c r="W425" s="14"/>
      <c r="X425" s="26"/>
      <c r="Y425" s="12"/>
      <c r="Z425" s="33"/>
      <c r="AA425" s="12"/>
      <c r="AB425" s="12"/>
      <c r="AC425" s="26"/>
      <c r="AD425" s="1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</row>
    <row x14ac:dyDescent="0.25" r="426" customHeight="1" ht="18.75">
      <c r="A426" s="24"/>
      <c r="B426" s="24"/>
      <c r="C426" s="12"/>
      <c r="D426" s="12"/>
      <c r="E426" s="25"/>
      <c r="F426" s="25"/>
      <c r="G426" s="12"/>
      <c r="H426" s="12"/>
      <c r="I426" s="12"/>
      <c r="J426" s="14"/>
      <c r="K426" s="12"/>
      <c r="L426" s="14"/>
      <c r="M426" s="14"/>
      <c r="N426" s="12"/>
      <c r="O426" s="12"/>
      <c r="P426" s="12"/>
      <c r="Q426" s="14"/>
      <c r="R426" s="14"/>
      <c r="S426" s="14"/>
      <c r="T426" s="14"/>
      <c r="U426" s="14"/>
      <c r="V426" s="14"/>
      <c r="W426" s="14"/>
      <c r="X426" s="26"/>
      <c r="Y426" s="12"/>
      <c r="Z426" s="33"/>
      <c r="AA426" s="12"/>
      <c r="AB426" s="12"/>
      <c r="AC426" s="26"/>
      <c r="AD426" s="1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</row>
    <row x14ac:dyDescent="0.25" r="427" customHeight="1" ht="18.75">
      <c r="A427" s="24"/>
      <c r="B427" s="24"/>
      <c r="C427" s="12"/>
      <c r="D427" s="12"/>
      <c r="E427" s="25"/>
      <c r="F427" s="25"/>
      <c r="G427" s="12"/>
      <c r="H427" s="12"/>
      <c r="I427" s="12"/>
      <c r="J427" s="14"/>
      <c r="K427" s="12"/>
      <c r="L427" s="14"/>
      <c r="M427" s="14"/>
      <c r="N427" s="12"/>
      <c r="O427" s="12"/>
      <c r="P427" s="12"/>
      <c r="Q427" s="14"/>
      <c r="R427" s="14"/>
      <c r="S427" s="14"/>
      <c r="T427" s="14"/>
      <c r="U427" s="14"/>
      <c r="V427" s="14"/>
      <c r="W427" s="14"/>
      <c r="X427" s="26"/>
      <c r="Y427" s="12"/>
      <c r="Z427" s="33"/>
      <c r="AA427" s="12"/>
      <c r="AB427" s="12"/>
      <c r="AC427" s="26"/>
      <c r="AD427" s="1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</row>
    <row x14ac:dyDescent="0.25" r="428" customHeight="1" ht="18.75">
      <c r="A428" s="24"/>
      <c r="B428" s="24"/>
      <c r="C428" s="12"/>
      <c r="D428" s="12"/>
      <c r="E428" s="25"/>
      <c r="F428" s="25"/>
      <c r="G428" s="12"/>
      <c r="H428" s="12"/>
      <c r="I428" s="12"/>
      <c r="J428" s="14"/>
      <c r="K428" s="12"/>
      <c r="L428" s="14"/>
      <c r="M428" s="14"/>
      <c r="N428" s="12"/>
      <c r="O428" s="12"/>
      <c r="P428" s="12"/>
      <c r="Q428" s="14"/>
      <c r="R428" s="14"/>
      <c r="S428" s="14"/>
      <c r="T428" s="14"/>
      <c r="U428" s="14"/>
      <c r="V428" s="14"/>
      <c r="W428" s="14"/>
      <c r="X428" s="26"/>
      <c r="Y428" s="12"/>
      <c r="Z428" s="33"/>
      <c r="AA428" s="12"/>
      <c r="AB428" s="12"/>
      <c r="AC428" s="26"/>
      <c r="AD428" s="1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</row>
    <row x14ac:dyDescent="0.25" r="429" customHeight="1" ht="18.75">
      <c r="A429" s="24"/>
      <c r="B429" s="24"/>
      <c r="C429" s="12"/>
      <c r="D429" s="12"/>
      <c r="E429" s="25"/>
      <c r="F429" s="25"/>
      <c r="G429" s="12"/>
      <c r="H429" s="12"/>
      <c r="I429" s="12"/>
      <c r="J429" s="14"/>
      <c r="K429" s="12"/>
      <c r="L429" s="14"/>
      <c r="M429" s="14"/>
      <c r="N429" s="12"/>
      <c r="O429" s="12"/>
      <c r="P429" s="12"/>
      <c r="Q429" s="14"/>
      <c r="R429" s="14"/>
      <c r="S429" s="14"/>
      <c r="T429" s="14"/>
      <c r="U429" s="14"/>
      <c r="V429" s="14"/>
      <c r="W429" s="14"/>
      <c r="X429" s="26"/>
      <c r="Y429" s="12"/>
      <c r="Z429" s="33"/>
      <c r="AA429" s="12"/>
      <c r="AB429" s="12"/>
      <c r="AC429" s="26"/>
      <c r="AD429" s="1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</row>
    <row x14ac:dyDescent="0.25" r="430" customHeight="1" ht="18.75">
      <c r="A430" s="24"/>
      <c r="B430" s="24"/>
      <c r="C430" s="12"/>
      <c r="D430" s="12"/>
      <c r="E430" s="25"/>
      <c r="F430" s="25"/>
      <c r="G430" s="12"/>
      <c r="H430" s="12"/>
      <c r="I430" s="12"/>
      <c r="J430" s="14"/>
      <c r="K430" s="12"/>
      <c r="L430" s="14"/>
      <c r="M430" s="14"/>
      <c r="N430" s="12"/>
      <c r="O430" s="12"/>
      <c r="P430" s="12"/>
      <c r="Q430" s="14"/>
      <c r="R430" s="14"/>
      <c r="S430" s="14"/>
      <c r="T430" s="14"/>
      <c r="U430" s="14"/>
      <c r="V430" s="14"/>
      <c r="W430" s="14"/>
      <c r="X430" s="26"/>
      <c r="Y430" s="12"/>
      <c r="Z430" s="33"/>
      <c r="AA430" s="12"/>
      <c r="AB430" s="12"/>
      <c r="AC430" s="26"/>
      <c r="AD430" s="1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</row>
    <row x14ac:dyDescent="0.25" r="431" customHeight="1" ht="18.75">
      <c r="A431" s="24"/>
      <c r="B431" s="24"/>
      <c r="C431" s="12"/>
      <c r="D431" s="12"/>
      <c r="E431" s="25"/>
      <c r="F431" s="25"/>
      <c r="G431" s="12"/>
      <c r="H431" s="12"/>
      <c r="I431" s="12"/>
      <c r="J431" s="14"/>
      <c r="K431" s="12"/>
      <c r="L431" s="14"/>
      <c r="M431" s="14"/>
      <c r="N431" s="12"/>
      <c r="O431" s="12"/>
      <c r="P431" s="12"/>
      <c r="Q431" s="14"/>
      <c r="R431" s="14"/>
      <c r="S431" s="14"/>
      <c r="T431" s="14"/>
      <c r="U431" s="14"/>
      <c r="V431" s="14"/>
      <c r="W431" s="14"/>
      <c r="X431" s="26"/>
      <c r="Y431" s="12"/>
      <c r="Z431" s="33"/>
      <c r="AA431" s="12"/>
      <c r="AB431" s="12"/>
      <c r="AC431" s="26"/>
      <c r="AD431" s="1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</row>
    <row x14ac:dyDescent="0.25" r="432" customHeight="1" ht="18.75">
      <c r="A432" s="24"/>
      <c r="B432" s="24"/>
      <c r="C432" s="12"/>
      <c r="D432" s="12"/>
      <c r="E432" s="25"/>
      <c r="F432" s="25"/>
      <c r="G432" s="12"/>
      <c r="H432" s="12"/>
      <c r="I432" s="12"/>
      <c r="J432" s="14"/>
      <c r="K432" s="12"/>
      <c r="L432" s="14"/>
      <c r="M432" s="14"/>
      <c r="N432" s="12"/>
      <c r="O432" s="12"/>
      <c r="P432" s="12"/>
      <c r="Q432" s="14"/>
      <c r="R432" s="14"/>
      <c r="S432" s="14"/>
      <c r="T432" s="14"/>
      <c r="U432" s="14"/>
      <c r="V432" s="14"/>
      <c r="W432" s="14"/>
      <c r="X432" s="26"/>
      <c r="Y432" s="12"/>
      <c r="Z432" s="33"/>
      <c r="AA432" s="12"/>
      <c r="AB432" s="12"/>
      <c r="AC432" s="26"/>
      <c r="AD432" s="1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</row>
    <row x14ac:dyDescent="0.25" r="433" customHeight="1" ht="18.75">
      <c r="A433" s="24"/>
      <c r="B433" s="24"/>
      <c r="C433" s="12"/>
      <c r="D433" s="12"/>
      <c r="E433" s="25"/>
      <c r="F433" s="25"/>
      <c r="G433" s="12"/>
      <c r="H433" s="12"/>
      <c r="I433" s="12"/>
      <c r="J433" s="14"/>
      <c r="K433" s="12"/>
      <c r="L433" s="14"/>
      <c r="M433" s="14"/>
      <c r="N433" s="12"/>
      <c r="O433" s="12"/>
      <c r="P433" s="12"/>
      <c r="Q433" s="14"/>
      <c r="R433" s="14"/>
      <c r="S433" s="14"/>
      <c r="T433" s="14"/>
      <c r="U433" s="14"/>
      <c r="V433" s="14"/>
      <c r="W433" s="14"/>
      <c r="X433" s="26"/>
      <c r="Y433" s="12"/>
      <c r="Z433" s="33"/>
      <c r="AA433" s="12"/>
      <c r="AB433" s="12"/>
      <c r="AC433" s="26"/>
      <c r="AD433" s="1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</row>
    <row x14ac:dyDescent="0.25" r="434" customHeight="1" ht="18.75">
      <c r="A434" s="24"/>
      <c r="B434" s="24"/>
      <c r="C434" s="12"/>
      <c r="D434" s="12"/>
      <c r="E434" s="25"/>
      <c r="F434" s="25"/>
      <c r="G434" s="12"/>
      <c r="H434" s="12"/>
      <c r="I434" s="12"/>
      <c r="J434" s="14"/>
      <c r="K434" s="12"/>
      <c r="L434" s="14"/>
      <c r="M434" s="14"/>
      <c r="N434" s="12"/>
      <c r="O434" s="12"/>
      <c r="P434" s="12"/>
      <c r="Q434" s="14"/>
      <c r="R434" s="14"/>
      <c r="S434" s="14"/>
      <c r="T434" s="14"/>
      <c r="U434" s="14"/>
      <c r="V434" s="14"/>
      <c r="W434" s="14"/>
      <c r="X434" s="26"/>
      <c r="Y434" s="12"/>
      <c r="Z434" s="33"/>
      <c r="AA434" s="12"/>
      <c r="AB434" s="12"/>
      <c r="AC434" s="26"/>
      <c r="AD434" s="1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</row>
    <row x14ac:dyDescent="0.25" r="435" customHeight="1" ht="18.75">
      <c r="A435" s="24"/>
      <c r="B435" s="24"/>
      <c r="C435" s="12"/>
      <c r="D435" s="12"/>
      <c r="E435" s="25"/>
      <c r="F435" s="25"/>
      <c r="G435" s="12"/>
      <c r="H435" s="12"/>
      <c r="I435" s="12"/>
      <c r="J435" s="14"/>
      <c r="K435" s="12"/>
      <c r="L435" s="14"/>
      <c r="M435" s="14"/>
      <c r="N435" s="12"/>
      <c r="O435" s="12"/>
      <c r="P435" s="12"/>
      <c r="Q435" s="14"/>
      <c r="R435" s="14"/>
      <c r="S435" s="14"/>
      <c r="T435" s="14"/>
      <c r="U435" s="14"/>
      <c r="V435" s="14"/>
      <c r="W435" s="14"/>
      <c r="X435" s="26"/>
      <c r="Y435" s="12"/>
      <c r="Z435" s="33"/>
      <c r="AA435" s="12"/>
      <c r="AB435" s="12"/>
      <c r="AC435" s="26"/>
      <c r="AD435" s="1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</row>
    <row x14ac:dyDescent="0.25" r="436" customHeight="1" ht="18.75">
      <c r="A436" s="24"/>
      <c r="B436" s="24"/>
      <c r="C436" s="12"/>
      <c r="D436" s="12"/>
      <c r="E436" s="25"/>
      <c r="F436" s="25"/>
      <c r="G436" s="12"/>
      <c r="H436" s="12"/>
      <c r="I436" s="12"/>
      <c r="J436" s="14"/>
      <c r="K436" s="12"/>
      <c r="L436" s="14"/>
      <c r="M436" s="14"/>
      <c r="N436" s="12"/>
      <c r="O436" s="12"/>
      <c r="P436" s="12"/>
      <c r="Q436" s="14"/>
      <c r="R436" s="14"/>
      <c r="S436" s="14"/>
      <c r="T436" s="14"/>
      <c r="U436" s="14"/>
      <c r="V436" s="14"/>
      <c r="W436" s="14"/>
      <c r="X436" s="26"/>
      <c r="Y436" s="12"/>
      <c r="Z436" s="33"/>
      <c r="AA436" s="12"/>
      <c r="AB436" s="12"/>
      <c r="AC436" s="26"/>
      <c r="AD436" s="1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</row>
    <row x14ac:dyDescent="0.25" r="437" customHeight="1" ht="18.75">
      <c r="A437" s="24"/>
      <c r="B437" s="24"/>
      <c r="C437" s="12"/>
      <c r="D437" s="12"/>
      <c r="E437" s="25"/>
      <c r="F437" s="25"/>
      <c r="G437" s="12"/>
      <c r="H437" s="12"/>
      <c r="I437" s="12"/>
      <c r="J437" s="14"/>
      <c r="K437" s="12"/>
      <c r="L437" s="14"/>
      <c r="M437" s="14"/>
      <c r="N437" s="12"/>
      <c r="O437" s="12"/>
      <c r="P437" s="12"/>
      <c r="Q437" s="14"/>
      <c r="R437" s="14"/>
      <c r="S437" s="14"/>
      <c r="T437" s="14"/>
      <c r="U437" s="14"/>
      <c r="V437" s="14"/>
      <c r="W437" s="14"/>
      <c r="X437" s="26"/>
      <c r="Y437" s="12"/>
      <c r="Z437" s="33"/>
      <c r="AA437" s="12"/>
      <c r="AB437" s="12"/>
      <c r="AC437" s="26"/>
      <c r="AD437" s="1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</row>
    <row x14ac:dyDescent="0.25" r="438" customHeight="1" ht="18.75">
      <c r="A438" s="24"/>
      <c r="B438" s="24"/>
      <c r="C438" s="12"/>
      <c r="D438" s="12"/>
      <c r="E438" s="25"/>
      <c r="F438" s="25"/>
      <c r="G438" s="12"/>
      <c r="H438" s="12"/>
      <c r="I438" s="12"/>
      <c r="J438" s="14"/>
      <c r="K438" s="12"/>
      <c r="L438" s="14"/>
      <c r="M438" s="14"/>
      <c r="N438" s="12"/>
      <c r="O438" s="12"/>
      <c r="P438" s="12"/>
      <c r="Q438" s="14"/>
      <c r="R438" s="14"/>
      <c r="S438" s="14"/>
      <c r="T438" s="14"/>
      <c r="U438" s="14"/>
      <c r="V438" s="14"/>
      <c r="W438" s="14"/>
      <c r="X438" s="26"/>
      <c r="Y438" s="12"/>
      <c r="Z438" s="33"/>
      <c r="AA438" s="12"/>
      <c r="AB438" s="12"/>
      <c r="AC438" s="26"/>
      <c r="AD438" s="1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</row>
    <row x14ac:dyDescent="0.25" r="439" customHeight="1" ht="18.75">
      <c r="A439" s="24"/>
      <c r="B439" s="24"/>
      <c r="C439" s="12"/>
      <c r="D439" s="12"/>
      <c r="E439" s="25"/>
      <c r="F439" s="25"/>
      <c r="G439" s="12"/>
      <c r="H439" s="12"/>
      <c r="I439" s="12"/>
      <c r="J439" s="14"/>
      <c r="K439" s="12"/>
      <c r="L439" s="14"/>
      <c r="M439" s="14"/>
      <c r="N439" s="12"/>
      <c r="O439" s="12"/>
      <c r="P439" s="12"/>
      <c r="Q439" s="14"/>
      <c r="R439" s="14"/>
      <c r="S439" s="14"/>
      <c r="T439" s="14"/>
      <c r="U439" s="14"/>
      <c r="V439" s="14"/>
      <c r="W439" s="14"/>
      <c r="X439" s="26"/>
      <c r="Y439" s="12"/>
      <c r="Z439" s="33"/>
      <c r="AA439" s="12"/>
      <c r="AB439" s="12"/>
      <c r="AC439" s="26"/>
      <c r="AD439" s="1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</row>
    <row x14ac:dyDescent="0.25" r="440" customHeight="1" ht="18.75">
      <c r="A440" s="24"/>
      <c r="B440" s="24"/>
      <c r="C440" s="12"/>
      <c r="D440" s="12"/>
      <c r="E440" s="25"/>
      <c r="F440" s="25"/>
      <c r="G440" s="12"/>
      <c r="H440" s="12"/>
      <c r="I440" s="12"/>
      <c r="J440" s="14"/>
      <c r="K440" s="12"/>
      <c r="L440" s="14"/>
      <c r="M440" s="14"/>
      <c r="N440" s="12"/>
      <c r="O440" s="12"/>
      <c r="P440" s="12"/>
      <c r="Q440" s="14"/>
      <c r="R440" s="14"/>
      <c r="S440" s="14"/>
      <c r="T440" s="14"/>
      <c r="U440" s="14"/>
      <c r="V440" s="14"/>
      <c r="W440" s="14"/>
      <c r="X440" s="26"/>
      <c r="Y440" s="12"/>
      <c r="Z440" s="33"/>
      <c r="AA440" s="12"/>
      <c r="AB440" s="12"/>
      <c r="AC440" s="26"/>
      <c r="AD440" s="1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</row>
    <row x14ac:dyDescent="0.25" r="441" customHeight="1" ht="18.75">
      <c r="A441" s="24"/>
      <c r="B441" s="24"/>
      <c r="C441" s="12"/>
      <c r="D441" s="12"/>
      <c r="E441" s="25"/>
      <c r="F441" s="25"/>
      <c r="G441" s="12"/>
      <c r="H441" s="12"/>
      <c r="I441" s="12"/>
      <c r="J441" s="14"/>
      <c r="K441" s="12"/>
      <c r="L441" s="14"/>
      <c r="M441" s="14"/>
      <c r="N441" s="12"/>
      <c r="O441" s="12"/>
      <c r="P441" s="12"/>
      <c r="Q441" s="14"/>
      <c r="R441" s="14"/>
      <c r="S441" s="14"/>
      <c r="T441" s="14"/>
      <c r="U441" s="14"/>
      <c r="V441" s="14"/>
      <c r="W441" s="14"/>
      <c r="X441" s="26"/>
      <c r="Y441" s="12"/>
      <c r="Z441" s="33"/>
      <c r="AA441" s="12"/>
      <c r="AB441" s="12"/>
      <c r="AC441" s="26"/>
      <c r="AD441" s="1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</row>
    <row x14ac:dyDescent="0.25" r="442" customHeight="1" ht="18.75">
      <c r="A442" s="24"/>
      <c r="B442" s="24"/>
      <c r="C442" s="12"/>
      <c r="D442" s="12"/>
      <c r="E442" s="25"/>
      <c r="F442" s="25"/>
      <c r="G442" s="12"/>
      <c r="H442" s="12"/>
      <c r="I442" s="12"/>
      <c r="J442" s="14"/>
      <c r="K442" s="12"/>
      <c r="L442" s="14"/>
      <c r="M442" s="14"/>
      <c r="N442" s="12"/>
      <c r="O442" s="12"/>
      <c r="P442" s="12"/>
      <c r="Q442" s="14"/>
      <c r="R442" s="14"/>
      <c r="S442" s="14"/>
      <c r="T442" s="14"/>
      <c r="U442" s="14"/>
      <c r="V442" s="14"/>
      <c r="W442" s="14"/>
      <c r="X442" s="26"/>
      <c r="Y442" s="12"/>
      <c r="Z442" s="33"/>
      <c r="AA442" s="12"/>
      <c r="AB442" s="12"/>
      <c r="AC442" s="26"/>
      <c r="AD442" s="1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</row>
    <row x14ac:dyDescent="0.25" r="443" customHeight="1" ht="18.75">
      <c r="A443" s="24"/>
      <c r="B443" s="24"/>
      <c r="C443" s="12"/>
      <c r="D443" s="12"/>
      <c r="E443" s="25"/>
      <c r="F443" s="25"/>
      <c r="G443" s="12"/>
      <c r="H443" s="12"/>
      <c r="I443" s="12"/>
      <c r="J443" s="14"/>
      <c r="K443" s="12"/>
      <c r="L443" s="14"/>
      <c r="M443" s="14"/>
      <c r="N443" s="12"/>
      <c r="O443" s="12"/>
      <c r="P443" s="12"/>
      <c r="Q443" s="14"/>
      <c r="R443" s="14"/>
      <c r="S443" s="14"/>
      <c r="T443" s="14"/>
      <c r="U443" s="14"/>
      <c r="V443" s="14"/>
      <c r="W443" s="14"/>
      <c r="X443" s="26"/>
      <c r="Y443" s="12"/>
      <c r="Z443" s="33"/>
      <c r="AA443" s="12"/>
      <c r="AB443" s="12"/>
      <c r="AC443" s="26"/>
      <c r="AD443" s="1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</row>
    <row x14ac:dyDescent="0.25" r="444" customHeight="1" ht="18.75">
      <c r="A444" s="24"/>
      <c r="B444" s="24"/>
      <c r="C444" s="12"/>
      <c r="D444" s="12"/>
      <c r="E444" s="25"/>
      <c r="F444" s="25"/>
      <c r="G444" s="12"/>
      <c r="H444" s="12"/>
      <c r="I444" s="12"/>
      <c r="J444" s="14"/>
      <c r="K444" s="12"/>
      <c r="L444" s="14"/>
      <c r="M444" s="14"/>
      <c r="N444" s="12"/>
      <c r="O444" s="12"/>
      <c r="P444" s="12"/>
      <c r="Q444" s="14"/>
      <c r="R444" s="14"/>
      <c r="S444" s="14"/>
      <c r="T444" s="14"/>
      <c r="U444" s="14"/>
      <c r="V444" s="14"/>
      <c r="W444" s="14"/>
      <c r="X444" s="26"/>
      <c r="Y444" s="12"/>
      <c r="Z444" s="33"/>
      <c r="AA444" s="12"/>
      <c r="AB444" s="12"/>
      <c r="AC444" s="26"/>
      <c r="AD444" s="1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</row>
    <row x14ac:dyDescent="0.25" r="445" customHeight="1" ht="18.75">
      <c r="A445" s="24"/>
      <c r="B445" s="24"/>
      <c r="C445" s="12"/>
      <c r="D445" s="12"/>
      <c r="E445" s="25"/>
      <c r="F445" s="25"/>
      <c r="G445" s="12"/>
      <c r="H445" s="12"/>
      <c r="I445" s="12"/>
      <c r="J445" s="14"/>
      <c r="K445" s="12"/>
      <c r="L445" s="14"/>
      <c r="M445" s="14"/>
      <c r="N445" s="12"/>
      <c r="O445" s="12"/>
      <c r="P445" s="12"/>
      <c r="Q445" s="14"/>
      <c r="R445" s="14"/>
      <c r="S445" s="14"/>
      <c r="T445" s="14"/>
      <c r="U445" s="14"/>
      <c r="V445" s="14"/>
      <c r="W445" s="14"/>
      <c r="X445" s="26"/>
      <c r="Y445" s="12"/>
      <c r="Z445" s="33"/>
      <c r="AA445" s="12"/>
      <c r="AB445" s="12"/>
      <c r="AC445" s="26"/>
      <c r="AD445" s="1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</row>
    <row x14ac:dyDescent="0.25" r="446" customHeight="1" ht="18.75">
      <c r="A446" s="24"/>
      <c r="B446" s="24"/>
      <c r="C446" s="12"/>
      <c r="D446" s="12"/>
      <c r="E446" s="25"/>
      <c r="F446" s="25"/>
      <c r="G446" s="12"/>
      <c r="H446" s="12"/>
      <c r="I446" s="12"/>
      <c r="J446" s="14"/>
      <c r="K446" s="12"/>
      <c r="L446" s="14"/>
      <c r="M446" s="14"/>
      <c r="N446" s="12"/>
      <c r="O446" s="12"/>
      <c r="P446" s="12"/>
      <c r="Q446" s="14"/>
      <c r="R446" s="14"/>
      <c r="S446" s="14"/>
      <c r="T446" s="14"/>
      <c r="U446" s="14"/>
      <c r="V446" s="14"/>
      <c r="W446" s="14"/>
      <c r="X446" s="26"/>
      <c r="Y446" s="12"/>
      <c r="Z446" s="33"/>
      <c r="AA446" s="12"/>
      <c r="AB446" s="12"/>
      <c r="AC446" s="26"/>
      <c r="AD446" s="1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</row>
    <row x14ac:dyDescent="0.25" r="447" customHeight="1" ht="18.75">
      <c r="A447" s="24"/>
      <c r="B447" s="24"/>
      <c r="C447" s="12"/>
      <c r="D447" s="12"/>
      <c r="E447" s="25"/>
      <c r="F447" s="25"/>
      <c r="G447" s="12"/>
      <c r="H447" s="12"/>
      <c r="I447" s="12"/>
      <c r="J447" s="14"/>
      <c r="K447" s="12"/>
      <c r="L447" s="14"/>
      <c r="M447" s="14"/>
      <c r="N447" s="12"/>
      <c r="O447" s="12"/>
      <c r="P447" s="12"/>
      <c r="Q447" s="14"/>
      <c r="R447" s="14"/>
      <c r="S447" s="14"/>
      <c r="T447" s="14"/>
      <c r="U447" s="14"/>
      <c r="V447" s="14"/>
      <c r="W447" s="14"/>
      <c r="X447" s="26"/>
      <c r="Y447" s="12"/>
      <c r="Z447" s="33"/>
      <c r="AA447" s="12"/>
      <c r="AB447" s="12"/>
      <c r="AC447" s="26"/>
      <c r="AD447" s="1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</row>
    <row x14ac:dyDescent="0.25" r="448" customHeight="1" ht="18.75">
      <c r="A448" s="24"/>
      <c r="B448" s="24"/>
      <c r="C448" s="12"/>
      <c r="D448" s="12"/>
      <c r="E448" s="25"/>
      <c r="F448" s="25"/>
      <c r="G448" s="12"/>
      <c r="H448" s="12"/>
      <c r="I448" s="12"/>
      <c r="J448" s="14"/>
      <c r="K448" s="12"/>
      <c r="L448" s="14"/>
      <c r="M448" s="14"/>
      <c r="N448" s="12"/>
      <c r="O448" s="12"/>
      <c r="P448" s="12"/>
      <c r="Q448" s="14"/>
      <c r="R448" s="14"/>
      <c r="S448" s="14"/>
      <c r="T448" s="14"/>
      <c r="U448" s="14"/>
      <c r="V448" s="14"/>
      <c r="W448" s="14"/>
      <c r="X448" s="26"/>
      <c r="Y448" s="12"/>
      <c r="Z448" s="33"/>
      <c r="AA448" s="12"/>
      <c r="AB448" s="12"/>
      <c r="AC448" s="26"/>
      <c r="AD448" s="1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</row>
    <row x14ac:dyDescent="0.25" r="449" customHeight="1" ht="18.75">
      <c r="A449" s="24"/>
      <c r="B449" s="24"/>
      <c r="C449" s="12"/>
      <c r="D449" s="12"/>
      <c r="E449" s="25"/>
      <c r="F449" s="25"/>
      <c r="G449" s="12"/>
      <c r="H449" s="12"/>
      <c r="I449" s="12"/>
      <c r="J449" s="14"/>
      <c r="K449" s="12"/>
      <c r="L449" s="14"/>
      <c r="M449" s="14"/>
      <c r="N449" s="12"/>
      <c r="O449" s="12"/>
      <c r="P449" s="12"/>
      <c r="Q449" s="14"/>
      <c r="R449" s="14"/>
      <c r="S449" s="14"/>
      <c r="T449" s="14"/>
      <c r="U449" s="14"/>
      <c r="V449" s="14"/>
      <c r="W449" s="14"/>
      <c r="X449" s="26"/>
      <c r="Y449" s="12"/>
      <c r="Z449" s="33"/>
      <c r="AA449" s="12"/>
      <c r="AB449" s="12"/>
      <c r="AC449" s="26"/>
      <c r="AD449" s="1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</row>
    <row x14ac:dyDescent="0.25" r="450" customHeight="1" ht="18.75">
      <c r="A450" s="24"/>
      <c r="B450" s="24"/>
      <c r="C450" s="12"/>
      <c r="D450" s="12"/>
      <c r="E450" s="25"/>
      <c r="F450" s="25"/>
      <c r="G450" s="12"/>
      <c r="H450" s="12"/>
      <c r="I450" s="12"/>
      <c r="J450" s="14"/>
      <c r="K450" s="12"/>
      <c r="L450" s="14"/>
      <c r="M450" s="14"/>
      <c r="N450" s="12"/>
      <c r="O450" s="12"/>
      <c r="P450" s="12"/>
      <c r="Q450" s="14"/>
      <c r="R450" s="14"/>
      <c r="S450" s="14"/>
      <c r="T450" s="14"/>
      <c r="U450" s="14"/>
      <c r="V450" s="14"/>
      <c r="W450" s="14"/>
      <c r="X450" s="26"/>
      <c r="Y450" s="12"/>
      <c r="Z450" s="33"/>
      <c r="AA450" s="12"/>
      <c r="AB450" s="12"/>
      <c r="AC450" s="26"/>
      <c r="AD450" s="1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</row>
    <row x14ac:dyDescent="0.25" r="451" customHeight="1" ht="18.75">
      <c r="A451" s="24"/>
      <c r="B451" s="24"/>
      <c r="C451" s="12"/>
      <c r="D451" s="12"/>
      <c r="E451" s="25"/>
      <c r="F451" s="25"/>
      <c r="G451" s="12"/>
      <c r="H451" s="12"/>
      <c r="I451" s="12"/>
      <c r="J451" s="14"/>
      <c r="K451" s="12"/>
      <c r="L451" s="14"/>
      <c r="M451" s="14"/>
      <c r="N451" s="12"/>
      <c r="O451" s="12"/>
      <c r="P451" s="12"/>
      <c r="Q451" s="14"/>
      <c r="R451" s="14"/>
      <c r="S451" s="14"/>
      <c r="T451" s="14"/>
      <c r="U451" s="14"/>
      <c r="V451" s="14"/>
      <c r="W451" s="14"/>
      <c r="X451" s="26"/>
      <c r="Y451" s="12"/>
      <c r="Z451" s="33"/>
      <c r="AA451" s="12"/>
      <c r="AB451" s="12"/>
      <c r="AC451" s="26"/>
      <c r="AD451" s="1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</row>
    <row x14ac:dyDescent="0.25" r="452" customHeight="1" ht="18.75">
      <c r="A452" s="24"/>
      <c r="B452" s="24"/>
      <c r="C452" s="12"/>
      <c r="D452" s="12"/>
      <c r="E452" s="25"/>
      <c r="F452" s="25"/>
      <c r="G452" s="12"/>
      <c r="H452" s="12"/>
      <c r="I452" s="12"/>
      <c r="J452" s="14"/>
      <c r="K452" s="12"/>
      <c r="L452" s="14"/>
      <c r="M452" s="14"/>
      <c r="N452" s="12"/>
      <c r="O452" s="12"/>
      <c r="P452" s="12"/>
      <c r="Q452" s="14"/>
      <c r="R452" s="14"/>
      <c r="S452" s="14"/>
      <c r="T452" s="14"/>
      <c r="U452" s="14"/>
      <c r="V452" s="14"/>
      <c r="W452" s="14"/>
      <c r="X452" s="26"/>
      <c r="Y452" s="12"/>
      <c r="Z452" s="33"/>
      <c r="AA452" s="12"/>
      <c r="AB452" s="12"/>
      <c r="AC452" s="26"/>
      <c r="AD452" s="1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</row>
    <row x14ac:dyDescent="0.25" r="453" customHeight="1" ht="18.75">
      <c r="A453" s="24"/>
      <c r="B453" s="24"/>
      <c r="C453" s="12"/>
      <c r="D453" s="12"/>
      <c r="E453" s="25"/>
      <c r="F453" s="25"/>
      <c r="G453" s="12"/>
      <c r="H453" s="12"/>
      <c r="I453" s="12"/>
      <c r="J453" s="14"/>
      <c r="K453" s="12"/>
      <c r="L453" s="14"/>
      <c r="M453" s="14"/>
      <c r="N453" s="12"/>
      <c r="O453" s="12"/>
      <c r="P453" s="12"/>
      <c r="Q453" s="14"/>
      <c r="R453" s="14"/>
      <c r="S453" s="14"/>
      <c r="T453" s="14"/>
      <c r="U453" s="14"/>
      <c r="V453" s="14"/>
      <c r="W453" s="14"/>
      <c r="X453" s="26"/>
      <c r="Y453" s="12"/>
      <c r="Z453" s="33"/>
      <c r="AA453" s="12"/>
      <c r="AB453" s="12"/>
      <c r="AC453" s="26"/>
      <c r="AD453" s="1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</row>
    <row x14ac:dyDescent="0.25" r="454" customHeight="1" ht="18.75">
      <c r="A454" s="24"/>
      <c r="B454" s="24"/>
      <c r="C454" s="12"/>
      <c r="D454" s="12"/>
      <c r="E454" s="25"/>
      <c r="F454" s="25"/>
      <c r="G454" s="12"/>
      <c r="H454" s="12"/>
      <c r="I454" s="12"/>
      <c r="J454" s="14"/>
      <c r="K454" s="12"/>
      <c r="L454" s="14"/>
      <c r="M454" s="14"/>
      <c r="N454" s="12"/>
      <c r="O454" s="12"/>
      <c r="P454" s="12"/>
      <c r="Q454" s="14"/>
      <c r="R454" s="14"/>
      <c r="S454" s="14"/>
      <c r="T454" s="14"/>
      <c r="U454" s="14"/>
      <c r="V454" s="14"/>
      <c r="W454" s="14"/>
      <c r="X454" s="26"/>
      <c r="Y454" s="12"/>
      <c r="Z454" s="33"/>
      <c r="AA454" s="12"/>
      <c r="AB454" s="12"/>
      <c r="AC454" s="26"/>
      <c r="AD454" s="1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</row>
    <row x14ac:dyDescent="0.25" r="455" customHeight="1" ht="18.75">
      <c r="A455" s="24"/>
      <c r="B455" s="24"/>
      <c r="C455" s="12"/>
      <c r="D455" s="12"/>
      <c r="E455" s="25"/>
      <c r="F455" s="25"/>
      <c r="G455" s="12"/>
      <c r="H455" s="12"/>
      <c r="I455" s="12"/>
      <c r="J455" s="14"/>
      <c r="K455" s="12"/>
      <c r="L455" s="14"/>
      <c r="M455" s="14"/>
      <c r="N455" s="12"/>
      <c r="O455" s="12"/>
      <c r="P455" s="12"/>
      <c r="Q455" s="14"/>
      <c r="R455" s="14"/>
      <c r="S455" s="14"/>
      <c r="T455" s="14"/>
      <c r="U455" s="14"/>
      <c r="V455" s="14"/>
      <c r="W455" s="14"/>
      <c r="X455" s="26"/>
      <c r="Y455" s="12"/>
      <c r="Z455" s="33"/>
      <c r="AA455" s="12"/>
      <c r="AB455" s="12"/>
      <c r="AC455" s="26"/>
      <c r="AD455" s="1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</row>
    <row x14ac:dyDescent="0.25" r="456" customHeight="1" ht="18.75">
      <c r="A456" s="24"/>
      <c r="B456" s="24"/>
      <c r="C456" s="12"/>
      <c r="D456" s="12"/>
      <c r="E456" s="25"/>
      <c r="F456" s="25"/>
      <c r="G456" s="12"/>
      <c r="H456" s="12"/>
      <c r="I456" s="12"/>
      <c r="J456" s="14"/>
      <c r="K456" s="12"/>
      <c r="L456" s="14"/>
      <c r="M456" s="14"/>
      <c r="N456" s="12"/>
      <c r="O456" s="12"/>
      <c r="P456" s="12"/>
      <c r="Q456" s="14"/>
      <c r="R456" s="14"/>
      <c r="S456" s="14"/>
      <c r="T456" s="14"/>
      <c r="U456" s="14"/>
      <c r="V456" s="14"/>
      <c r="W456" s="14"/>
      <c r="X456" s="26"/>
      <c r="Y456" s="12"/>
      <c r="Z456" s="33"/>
      <c r="AA456" s="12"/>
      <c r="AB456" s="12"/>
      <c r="AC456" s="26"/>
      <c r="AD456" s="1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</row>
    <row x14ac:dyDescent="0.25" r="457" customHeight="1" ht="18.75">
      <c r="A457" s="24"/>
      <c r="B457" s="24"/>
      <c r="C457" s="12"/>
      <c r="D457" s="12"/>
      <c r="E457" s="25"/>
      <c r="F457" s="25"/>
      <c r="G457" s="12"/>
      <c r="H457" s="12"/>
      <c r="I457" s="12"/>
      <c r="J457" s="14"/>
      <c r="K457" s="12"/>
      <c r="L457" s="14"/>
      <c r="M457" s="14"/>
      <c r="N457" s="12"/>
      <c r="O457" s="12"/>
      <c r="P457" s="12"/>
      <c r="Q457" s="14"/>
      <c r="R457" s="14"/>
      <c r="S457" s="14"/>
      <c r="T457" s="14"/>
      <c r="U457" s="14"/>
      <c r="V457" s="14"/>
      <c r="W457" s="14"/>
      <c r="X457" s="26"/>
      <c r="Y457" s="12"/>
      <c r="Z457" s="33"/>
      <c r="AA457" s="12"/>
      <c r="AB457" s="12"/>
      <c r="AC457" s="26"/>
      <c r="AD457" s="1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</row>
    <row x14ac:dyDescent="0.25" r="458" customHeight="1" ht="18.75">
      <c r="A458" s="24"/>
      <c r="B458" s="24"/>
      <c r="C458" s="12"/>
      <c r="D458" s="12"/>
      <c r="E458" s="25"/>
      <c r="F458" s="25"/>
      <c r="G458" s="12"/>
      <c r="H458" s="12"/>
      <c r="I458" s="12"/>
      <c r="J458" s="14"/>
      <c r="K458" s="12"/>
      <c r="L458" s="14"/>
      <c r="M458" s="14"/>
      <c r="N458" s="12"/>
      <c r="O458" s="12"/>
      <c r="P458" s="12"/>
      <c r="Q458" s="14"/>
      <c r="R458" s="14"/>
      <c r="S458" s="14"/>
      <c r="T458" s="14"/>
      <c r="U458" s="14"/>
      <c r="V458" s="14"/>
      <c r="W458" s="14"/>
      <c r="X458" s="26"/>
      <c r="Y458" s="12"/>
      <c r="Z458" s="33"/>
      <c r="AA458" s="12"/>
      <c r="AB458" s="12"/>
      <c r="AC458" s="26"/>
      <c r="AD458" s="1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</row>
    <row x14ac:dyDescent="0.25" r="459" customHeight="1" ht="18.75">
      <c r="A459" s="24"/>
      <c r="B459" s="24"/>
      <c r="C459" s="12"/>
      <c r="D459" s="12"/>
      <c r="E459" s="25"/>
      <c r="F459" s="25"/>
      <c r="G459" s="12"/>
      <c r="H459" s="12"/>
      <c r="I459" s="12"/>
      <c r="J459" s="14"/>
      <c r="K459" s="12"/>
      <c r="L459" s="14"/>
      <c r="M459" s="14"/>
      <c r="N459" s="12"/>
      <c r="O459" s="12"/>
      <c r="P459" s="12"/>
      <c r="Q459" s="14"/>
      <c r="R459" s="14"/>
      <c r="S459" s="14"/>
      <c r="T459" s="14"/>
      <c r="U459" s="14"/>
      <c r="V459" s="14"/>
      <c r="W459" s="14"/>
      <c r="X459" s="26"/>
      <c r="Y459" s="12"/>
      <c r="Z459" s="33"/>
      <c r="AA459" s="12"/>
      <c r="AB459" s="12"/>
      <c r="AC459" s="26"/>
      <c r="AD459" s="1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</row>
    <row x14ac:dyDescent="0.25" r="460" customHeight="1" ht="18.75">
      <c r="A460" s="24"/>
      <c r="B460" s="24"/>
      <c r="C460" s="12"/>
      <c r="D460" s="12"/>
      <c r="E460" s="25"/>
      <c r="F460" s="25"/>
      <c r="G460" s="12"/>
      <c r="H460" s="12"/>
      <c r="I460" s="12"/>
      <c r="J460" s="14"/>
      <c r="K460" s="12"/>
      <c r="L460" s="14"/>
      <c r="M460" s="14"/>
      <c r="N460" s="12"/>
      <c r="O460" s="12"/>
      <c r="P460" s="12"/>
      <c r="Q460" s="14"/>
      <c r="R460" s="14"/>
      <c r="S460" s="14"/>
      <c r="T460" s="14"/>
      <c r="U460" s="14"/>
      <c r="V460" s="14"/>
      <c r="W460" s="14"/>
      <c r="X460" s="26"/>
      <c r="Y460" s="12"/>
      <c r="Z460" s="33"/>
      <c r="AA460" s="12"/>
      <c r="AB460" s="12"/>
      <c r="AC460" s="26"/>
      <c r="AD460" s="1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</row>
    <row x14ac:dyDescent="0.25" r="461" customHeight="1" ht="18.75">
      <c r="A461" s="24"/>
      <c r="B461" s="24"/>
      <c r="C461" s="12"/>
      <c r="D461" s="12"/>
      <c r="E461" s="25"/>
      <c r="F461" s="25"/>
      <c r="G461" s="12"/>
      <c r="H461" s="12"/>
      <c r="I461" s="12"/>
      <c r="J461" s="14"/>
      <c r="K461" s="12"/>
      <c r="L461" s="14"/>
      <c r="M461" s="14"/>
      <c r="N461" s="12"/>
      <c r="O461" s="12"/>
      <c r="P461" s="12"/>
      <c r="Q461" s="14"/>
      <c r="R461" s="14"/>
      <c r="S461" s="14"/>
      <c r="T461" s="14"/>
      <c r="U461" s="14"/>
      <c r="V461" s="14"/>
      <c r="W461" s="14"/>
      <c r="X461" s="26"/>
      <c r="Y461" s="12"/>
      <c r="Z461" s="33"/>
      <c r="AA461" s="12"/>
      <c r="AB461" s="12"/>
      <c r="AC461" s="26"/>
      <c r="AD461" s="1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</row>
    <row x14ac:dyDescent="0.25" r="462" customHeight="1" ht="18.75">
      <c r="A462" s="24"/>
      <c r="B462" s="24"/>
      <c r="C462" s="12"/>
      <c r="D462" s="12"/>
      <c r="E462" s="25"/>
      <c r="F462" s="25"/>
      <c r="G462" s="12"/>
      <c r="H462" s="12"/>
      <c r="I462" s="12"/>
      <c r="J462" s="14"/>
      <c r="K462" s="12"/>
      <c r="L462" s="14"/>
      <c r="M462" s="14"/>
      <c r="N462" s="12"/>
      <c r="O462" s="12"/>
      <c r="P462" s="12"/>
      <c r="Q462" s="14"/>
      <c r="R462" s="14"/>
      <c r="S462" s="14"/>
      <c r="T462" s="14"/>
      <c r="U462" s="14"/>
      <c r="V462" s="14"/>
      <c r="W462" s="14"/>
      <c r="X462" s="26"/>
      <c r="Y462" s="12"/>
      <c r="Z462" s="33"/>
      <c r="AA462" s="12"/>
      <c r="AB462" s="12"/>
      <c r="AC462" s="26"/>
      <c r="AD462" s="1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</row>
    <row x14ac:dyDescent="0.25" r="463" customHeight="1" ht="18.75">
      <c r="A463" s="24"/>
      <c r="B463" s="24"/>
      <c r="C463" s="12"/>
      <c r="D463" s="12"/>
      <c r="E463" s="25"/>
      <c r="F463" s="25"/>
      <c r="G463" s="12"/>
      <c r="H463" s="12"/>
      <c r="I463" s="12"/>
      <c r="J463" s="14"/>
      <c r="K463" s="12"/>
      <c r="L463" s="14"/>
      <c r="M463" s="14"/>
      <c r="N463" s="12"/>
      <c r="O463" s="12"/>
      <c r="P463" s="12"/>
      <c r="Q463" s="14"/>
      <c r="R463" s="14"/>
      <c r="S463" s="14"/>
      <c r="T463" s="14"/>
      <c r="U463" s="14"/>
      <c r="V463" s="14"/>
      <c r="W463" s="14"/>
      <c r="X463" s="26"/>
      <c r="Y463" s="12"/>
      <c r="Z463" s="33"/>
      <c r="AA463" s="12"/>
      <c r="AB463" s="12"/>
      <c r="AC463" s="26"/>
      <c r="AD463" s="1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</row>
    <row x14ac:dyDescent="0.25" r="464" customHeight="1" ht="18.75">
      <c r="A464" s="24"/>
      <c r="B464" s="24"/>
      <c r="C464" s="12"/>
      <c r="D464" s="12"/>
      <c r="E464" s="25"/>
      <c r="F464" s="25"/>
      <c r="G464" s="12"/>
      <c r="H464" s="12"/>
      <c r="I464" s="12"/>
      <c r="J464" s="14"/>
      <c r="K464" s="12"/>
      <c r="L464" s="14"/>
      <c r="M464" s="14"/>
      <c r="N464" s="12"/>
      <c r="O464" s="12"/>
      <c r="P464" s="12"/>
      <c r="Q464" s="14"/>
      <c r="R464" s="14"/>
      <c r="S464" s="14"/>
      <c r="T464" s="14"/>
      <c r="U464" s="14"/>
      <c r="V464" s="14"/>
      <c r="W464" s="14"/>
      <c r="X464" s="26"/>
      <c r="Y464" s="12"/>
      <c r="Z464" s="33"/>
      <c r="AA464" s="12"/>
      <c r="AB464" s="12"/>
      <c r="AC464" s="26"/>
      <c r="AD464" s="1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</row>
    <row x14ac:dyDescent="0.25" r="465" customHeight="1" ht="18.75">
      <c r="A465" s="24"/>
      <c r="B465" s="24"/>
      <c r="C465" s="12"/>
      <c r="D465" s="12"/>
      <c r="E465" s="25"/>
      <c r="F465" s="25"/>
      <c r="G465" s="12"/>
      <c r="H465" s="12"/>
      <c r="I465" s="12"/>
      <c r="J465" s="14"/>
      <c r="K465" s="12"/>
      <c r="L465" s="14"/>
      <c r="M465" s="14"/>
      <c r="N465" s="12"/>
      <c r="O465" s="12"/>
      <c r="P465" s="12"/>
      <c r="Q465" s="14"/>
      <c r="R465" s="14"/>
      <c r="S465" s="14"/>
      <c r="T465" s="14"/>
      <c r="U465" s="14"/>
      <c r="V465" s="14"/>
      <c r="W465" s="14"/>
      <c r="X465" s="26"/>
      <c r="Y465" s="12"/>
      <c r="Z465" s="33"/>
      <c r="AA465" s="12"/>
      <c r="AB465" s="12"/>
      <c r="AC465" s="26"/>
      <c r="AD465" s="1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</row>
    <row x14ac:dyDescent="0.25" r="466" customHeight="1" ht="18.75">
      <c r="A466" s="24"/>
      <c r="B466" s="24"/>
      <c r="C466" s="12"/>
      <c r="D466" s="12"/>
      <c r="E466" s="25"/>
      <c r="F466" s="25"/>
      <c r="G466" s="12"/>
      <c r="H466" s="12"/>
      <c r="I466" s="12"/>
      <c r="J466" s="14"/>
      <c r="K466" s="12"/>
      <c r="L466" s="14"/>
      <c r="M466" s="14"/>
      <c r="N466" s="12"/>
      <c r="O466" s="12"/>
      <c r="P466" s="12"/>
      <c r="Q466" s="14"/>
      <c r="R466" s="14"/>
      <c r="S466" s="14"/>
      <c r="T466" s="14"/>
      <c r="U466" s="14"/>
      <c r="V466" s="14"/>
      <c r="W466" s="14"/>
      <c r="X466" s="26"/>
      <c r="Y466" s="12"/>
      <c r="Z466" s="33"/>
      <c r="AA466" s="12"/>
      <c r="AB466" s="12"/>
      <c r="AC466" s="26"/>
      <c r="AD466" s="1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</row>
    <row x14ac:dyDescent="0.25" r="467" customHeight="1" ht="18.75">
      <c r="A467" s="24"/>
      <c r="B467" s="24"/>
      <c r="C467" s="12"/>
      <c r="D467" s="12"/>
      <c r="E467" s="25"/>
      <c r="F467" s="25"/>
      <c r="G467" s="12"/>
      <c r="H467" s="12"/>
      <c r="I467" s="12"/>
      <c r="J467" s="14"/>
      <c r="K467" s="12"/>
      <c r="L467" s="14"/>
      <c r="M467" s="14"/>
      <c r="N467" s="12"/>
      <c r="O467" s="12"/>
      <c r="P467" s="12"/>
      <c r="Q467" s="14"/>
      <c r="R467" s="14"/>
      <c r="S467" s="14"/>
      <c r="T467" s="14"/>
      <c r="U467" s="14"/>
      <c r="V467" s="14"/>
      <c r="W467" s="14"/>
      <c r="X467" s="26"/>
      <c r="Y467" s="12"/>
      <c r="Z467" s="33"/>
      <c r="AA467" s="12"/>
      <c r="AB467" s="12"/>
      <c r="AC467" s="26"/>
      <c r="AD467" s="1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</row>
    <row x14ac:dyDescent="0.25" r="468" customHeight="1" ht="18.75">
      <c r="A468" s="24"/>
      <c r="B468" s="24"/>
      <c r="C468" s="12"/>
      <c r="D468" s="12"/>
      <c r="E468" s="25"/>
      <c r="F468" s="25"/>
      <c r="G468" s="12"/>
      <c r="H468" s="12"/>
      <c r="I468" s="12"/>
      <c r="J468" s="14"/>
      <c r="K468" s="12"/>
      <c r="L468" s="14"/>
      <c r="M468" s="14"/>
      <c r="N468" s="12"/>
      <c r="O468" s="12"/>
      <c r="P468" s="12"/>
      <c r="Q468" s="14"/>
      <c r="R468" s="14"/>
      <c r="S468" s="14"/>
      <c r="T468" s="14"/>
      <c r="U468" s="14"/>
      <c r="V468" s="14"/>
      <c r="W468" s="14"/>
      <c r="X468" s="26"/>
      <c r="Y468" s="12"/>
      <c r="Z468" s="33"/>
      <c r="AA468" s="12"/>
      <c r="AB468" s="12"/>
      <c r="AC468" s="26"/>
      <c r="AD468" s="1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</row>
    <row x14ac:dyDescent="0.25" r="469" customHeight="1" ht="18.75">
      <c r="A469" s="24"/>
      <c r="B469" s="24"/>
      <c r="C469" s="12"/>
      <c r="D469" s="12"/>
      <c r="E469" s="25"/>
      <c r="F469" s="25"/>
      <c r="G469" s="12"/>
      <c r="H469" s="12"/>
      <c r="I469" s="12"/>
      <c r="J469" s="14"/>
      <c r="K469" s="12"/>
      <c r="L469" s="14"/>
      <c r="M469" s="14"/>
      <c r="N469" s="12"/>
      <c r="O469" s="12"/>
      <c r="P469" s="12"/>
      <c r="Q469" s="14"/>
      <c r="R469" s="14"/>
      <c r="S469" s="14"/>
      <c r="T469" s="14"/>
      <c r="U469" s="14"/>
      <c r="V469" s="14"/>
      <c r="W469" s="14"/>
      <c r="X469" s="26"/>
      <c r="Y469" s="12"/>
      <c r="Z469" s="33"/>
      <c r="AA469" s="12"/>
      <c r="AB469" s="12"/>
      <c r="AC469" s="26"/>
      <c r="AD469" s="1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</row>
    <row x14ac:dyDescent="0.25" r="470" customHeight="1" ht="18.75">
      <c r="A470" s="24"/>
      <c r="B470" s="24"/>
      <c r="C470" s="12"/>
      <c r="D470" s="12"/>
      <c r="E470" s="25"/>
      <c r="F470" s="25"/>
      <c r="G470" s="12"/>
      <c r="H470" s="12"/>
      <c r="I470" s="12"/>
      <c r="J470" s="14"/>
      <c r="K470" s="12"/>
      <c r="L470" s="14"/>
      <c r="M470" s="14"/>
      <c r="N470" s="12"/>
      <c r="O470" s="12"/>
      <c r="P470" s="12"/>
      <c r="Q470" s="14"/>
      <c r="R470" s="14"/>
      <c r="S470" s="14"/>
      <c r="T470" s="14"/>
      <c r="U470" s="14"/>
      <c r="V470" s="14"/>
      <c r="W470" s="14"/>
      <c r="X470" s="26"/>
      <c r="Y470" s="12"/>
      <c r="Z470" s="33"/>
      <c r="AA470" s="12"/>
      <c r="AB470" s="12"/>
      <c r="AC470" s="26"/>
      <c r="AD470" s="1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</row>
    <row x14ac:dyDescent="0.25" r="471" customHeight="1" ht="18.75">
      <c r="A471" s="24"/>
      <c r="B471" s="24"/>
      <c r="C471" s="12"/>
      <c r="D471" s="12"/>
      <c r="E471" s="25"/>
      <c r="F471" s="25"/>
      <c r="G471" s="12"/>
      <c r="H471" s="12"/>
      <c r="I471" s="12"/>
      <c r="J471" s="14"/>
      <c r="K471" s="12"/>
      <c r="L471" s="14"/>
      <c r="M471" s="14"/>
      <c r="N471" s="12"/>
      <c r="O471" s="12"/>
      <c r="P471" s="12"/>
      <c r="Q471" s="14"/>
      <c r="R471" s="14"/>
      <c r="S471" s="14"/>
      <c r="T471" s="14"/>
      <c r="U471" s="14"/>
      <c r="V471" s="14"/>
      <c r="W471" s="14"/>
      <c r="X471" s="26"/>
      <c r="Y471" s="12"/>
      <c r="Z471" s="33"/>
      <c r="AA471" s="12"/>
      <c r="AB471" s="12"/>
      <c r="AC471" s="26"/>
      <c r="AD471" s="1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</row>
    <row x14ac:dyDescent="0.25" r="472" customHeight="1" ht="18.75">
      <c r="A472" s="24"/>
      <c r="B472" s="24"/>
      <c r="C472" s="12"/>
      <c r="D472" s="12"/>
      <c r="E472" s="25"/>
      <c r="F472" s="25"/>
      <c r="G472" s="12"/>
      <c r="H472" s="12"/>
      <c r="I472" s="12"/>
      <c r="J472" s="14"/>
      <c r="K472" s="12"/>
      <c r="L472" s="14"/>
      <c r="M472" s="14"/>
      <c r="N472" s="12"/>
      <c r="O472" s="12"/>
      <c r="P472" s="12"/>
      <c r="Q472" s="14"/>
      <c r="R472" s="14"/>
      <c r="S472" s="14"/>
      <c r="T472" s="14"/>
      <c r="U472" s="14"/>
      <c r="V472" s="14"/>
      <c r="W472" s="14"/>
      <c r="X472" s="26"/>
      <c r="Y472" s="12"/>
      <c r="Z472" s="33"/>
      <c r="AA472" s="12"/>
      <c r="AB472" s="12"/>
      <c r="AC472" s="26"/>
      <c r="AD472" s="1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</row>
    <row x14ac:dyDescent="0.25" r="473" customHeight="1" ht="18.75">
      <c r="A473" s="24"/>
      <c r="B473" s="24"/>
      <c r="C473" s="12"/>
      <c r="D473" s="12"/>
      <c r="E473" s="25"/>
      <c r="F473" s="25"/>
      <c r="G473" s="12"/>
      <c r="H473" s="12"/>
      <c r="I473" s="12"/>
      <c r="J473" s="14"/>
      <c r="K473" s="12"/>
      <c r="L473" s="14"/>
      <c r="M473" s="14"/>
      <c r="N473" s="12"/>
      <c r="O473" s="12"/>
      <c r="P473" s="12"/>
      <c r="Q473" s="14"/>
      <c r="R473" s="14"/>
      <c r="S473" s="14"/>
      <c r="T473" s="14"/>
      <c r="U473" s="14"/>
      <c r="V473" s="14"/>
      <c r="W473" s="14"/>
      <c r="X473" s="26"/>
      <c r="Y473" s="12"/>
      <c r="Z473" s="33"/>
      <c r="AA473" s="12"/>
      <c r="AB473" s="12"/>
      <c r="AC473" s="26"/>
      <c r="AD473" s="1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</row>
    <row x14ac:dyDescent="0.25" r="474" customHeight="1" ht="18.75">
      <c r="A474" s="24"/>
      <c r="B474" s="24"/>
      <c r="C474" s="12"/>
      <c r="D474" s="12"/>
      <c r="E474" s="25"/>
      <c r="F474" s="25"/>
      <c r="G474" s="12"/>
      <c r="H474" s="12"/>
      <c r="I474" s="12"/>
      <c r="J474" s="14"/>
      <c r="K474" s="12"/>
      <c r="L474" s="14"/>
      <c r="M474" s="14"/>
      <c r="N474" s="12"/>
      <c r="O474" s="12"/>
      <c r="P474" s="12"/>
      <c r="Q474" s="14"/>
      <c r="R474" s="14"/>
      <c r="S474" s="14"/>
      <c r="T474" s="14"/>
      <c r="U474" s="14"/>
      <c r="V474" s="14"/>
      <c r="W474" s="14"/>
      <c r="X474" s="26"/>
      <c r="Y474" s="12"/>
      <c r="Z474" s="33"/>
      <c r="AA474" s="12"/>
      <c r="AB474" s="12"/>
      <c r="AC474" s="26"/>
      <c r="AD474" s="1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</row>
    <row x14ac:dyDescent="0.25" r="475" customHeight="1" ht="18.75">
      <c r="A475" s="24"/>
      <c r="B475" s="24"/>
      <c r="C475" s="12"/>
      <c r="D475" s="12"/>
      <c r="E475" s="25"/>
      <c r="F475" s="25"/>
      <c r="G475" s="12"/>
      <c r="H475" s="12"/>
      <c r="I475" s="12"/>
      <c r="J475" s="14"/>
      <c r="K475" s="12"/>
      <c r="L475" s="14"/>
      <c r="M475" s="14"/>
      <c r="N475" s="12"/>
      <c r="O475" s="12"/>
      <c r="P475" s="12"/>
      <c r="Q475" s="14"/>
      <c r="R475" s="14"/>
      <c r="S475" s="14"/>
      <c r="T475" s="14"/>
      <c r="U475" s="14"/>
      <c r="V475" s="14"/>
      <c r="W475" s="14"/>
      <c r="X475" s="26"/>
      <c r="Y475" s="12"/>
      <c r="Z475" s="33"/>
      <c r="AA475" s="12"/>
      <c r="AB475" s="12"/>
      <c r="AC475" s="26"/>
      <c r="AD475" s="1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</row>
    <row x14ac:dyDescent="0.25" r="476" customHeight="1" ht="18.75">
      <c r="A476" s="24"/>
      <c r="B476" s="24"/>
      <c r="C476" s="12"/>
      <c r="D476" s="12"/>
      <c r="E476" s="25"/>
      <c r="F476" s="25"/>
      <c r="G476" s="12"/>
      <c r="H476" s="12"/>
      <c r="I476" s="12"/>
      <c r="J476" s="14"/>
      <c r="K476" s="12"/>
      <c r="L476" s="14"/>
      <c r="M476" s="14"/>
      <c r="N476" s="12"/>
      <c r="O476" s="12"/>
      <c r="P476" s="12"/>
      <c r="Q476" s="14"/>
      <c r="R476" s="14"/>
      <c r="S476" s="14"/>
      <c r="T476" s="14"/>
      <c r="U476" s="14"/>
      <c r="V476" s="14"/>
      <c r="W476" s="14"/>
      <c r="X476" s="26"/>
      <c r="Y476" s="12"/>
      <c r="Z476" s="33"/>
      <c r="AA476" s="12"/>
      <c r="AB476" s="12"/>
      <c r="AC476" s="26"/>
      <c r="AD476" s="1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</row>
    <row x14ac:dyDescent="0.25" r="477" customHeight="1" ht="18.75">
      <c r="A477" s="24"/>
      <c r="B477" s="24"/>
      <c r="C477" s="12"/>
      <c r="D477" s="12"/>
      <c r="E477" s="25"/>
      <c r="F477" s="25"/>
      <c r="G477" s="12"/>
      <c r="H477" s="12"/>
      <c r="I477" s="12"/>
      <c r="J477" s="14"/>
      <c r="K477" s="12"/>
      <c r="L477" s="14"/>
      <c r="M477" s="14"/>
      <c r="N477" s="12"/>
      <c r="O477" s="12"/>
      <c r="P477" s="12"/>
      <c r="Q477" s="14"/>
      <c r="R477" s="14"/>
      <c r="S477" s="14"/>
      <c r="T477" s="14"/>
      <c r="U477" s="14"/>
      <c r="V477" s="14"/>
      <c r="W477" s="14"/>
      <c r="X477" s="26"/>
      <c r="Y477" s="12"/>
      <c r="Z477" s="33"/>
      <c r="AA477" s="12"/>
      <c r="AB477" s="12"/>
      <c r="AC477" s="26"/>
      <c r="AD477" s="1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</row>
    <row x14ac:dyDescent="0.25" r="478" customHeight="1" ht="18.75">
      <c r="A478" s="24"/>
      <c r="B478" s="24"/>
      <c r="C478" s="12"/>
      <c r="D478" s="12"/>
      <c r="E478" s="25"/>
      <c r="F478" s="25"/>
      <c r="G478" s="12"/>
      <c r="H478" s="12"/>
      <c r="I478" s="12"/>
      <c r="J478" s="14"/>
      <c r="K478" s="12"/>
      <c r="L478" s="14"/>
      <c r="M478" s="14"/>
      <c r="N478" s="12"/>
      <c r="O478" s="12"/>
      <c r="P478" s="12"/>
      <c r="Q478" s="14"/>
      <c r="R478" s="14"/>
      <c r="S478" s="14"/>
      <c r="T478" s="14"/>
      <c r="U478" s="14"/>
      <c r="V478" s="14"/>
      <c r="W478" s="14"/>
      <c r="X478" s="26"/>
      <c r="Y478" s="12"/>
      <c r="Z478" s="33"/>
      <c r="AA478" s="12"/>
      <c r="AB478" s="12"/>
      <c r="AC478" s="26"/>
      <c r="AD478" s="1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</row>
    <row x14ac:dyDescent="0.25" r="479" customHeight="1" ht="18.75">
      <c r="A479" s="24"/>
      <c r="B479" s="24"/>
      <c r="C479" s="12"/>
      <c r="D479" s="12"/>
      <c r="E479" s="25"/>
      <c r="F479" s="25"/>
      <c r="G479" s="12"/>
      <c r="H479" s="12"/>
      <c r="I479" s="12"/>
      <c r="J479" s="14"/>
      <c r="K479" s="12"/>
      <c r="L479" s="14"/>
      <c r="M479" s="14"/>
      <c r="N479" s="12"/>
      <c r="O479" s="12"/>
      <c r="P479" s="12"/>
      <c r="Q479" s="14"/>
      <c r="R479" s="14"/>
      <c r="S479" s="14"/>
      <c r="T479" s="14"/>
      <c r="U479" s="14"/>
      <c r="V479" s="14"/>
      <c r="W479" s="14"/>
      <c r="X479" s="26"/>
      <c r="Y479" s="12"/>
      <c r="Z479" s="33"/>
      <c r="AA479" s="12"/>
      <c r="AB479" s="12"/>
      <c r="AC479" s="26"/>
      <c r="AD479" s="1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</row>
    <row x14ac:dyDescent="0.25" r="480" customHeight="1" ht="18.75">
      <c r="A480" s="24"/>
      <c r="B480" s="24"/>
      <c r="C480" s="12"/>
      <c r="D480" s="12"/>
      <c r="E480" s="25"/>
      <c r="F480" s="25"/>
      <c r="G480" s="12"/>
      <c r="H480" s="12"/>
      <c r="I480" s="12"/>
      <c r="J480" s="14"/>
      <c r="K480" s="12"/>
      <c r="L480" s="14"/>
      <c r="M480" s="14"/>
      <c r="N480" s="12"/>
      <c r="O480" s="12"/>
      <c r="P480" s="12"/>
      <c r="Q480" s="14"/>
      <c r="R480" s="14"/>
      <c r="S480" s="14"/>
      <c r="T480" s="14"/>
      <c r="U480" s="14"/>
      <c r="V480" s="14"/>
      <c r="W480" s="14"/>
      <c r="X480" s="26"/>
      <c r="Y480" s="12"/>
      <c r="Z480" s="33"/>
      <c r="AA480" s="12"/>
      <c r="AB480" s="12"/>
      <c r="AC480" s="26"/>
      <c r="AD480" s="1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</row>
    <row x14ac:dyDescent="0.25" r="481" customHeight="1" ht="18.75">
      <c r="A481" s="24"/>
      <c r="B481" s="24"/>
      <c r="C481" s="12"/>
      <c r="D481" s="12"/>
      <c r="E481" s="25"/>
      <c r="F481" s="25"/>
      <c r="G481" s="12"/>
      <c r="H481" s="12"/>
      <c r="I481" s="12"/>
      <c r="J481" s="14"/>
      <c r="K481" s="12"/>
      <c r="L481" s="14"/>
      <c r="M481" s="14"/>
      <c r="N481" s="12"/>
      <c r="O481" s="12"/>
      <c r="P481" s="12"/>
      <c r="Q481" s="14"/>
      <c r="R481" s="14"/>
      <c r="S481" s="14"/>
      <c r="T481" s="14"/>
      <c r="U481" s="14"/>
      <c r="V481" s="14"/>
      <c r="W481" s="14"/>
      <c r="X481" s="26"/>
      <c r="Y481" s="12"/>
      <c r="Z481" s="33"/>
      <c r="AA481" s="12"/>
      <c r="AB481" s="12"/>
      <c r="AC481" s="26"/>
      <c r="AD481" s="1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</row>
    <row x14ac:dyDescent="0.25" r="482" customHeight="1" ht="18.75">
      <c r="A482" s="24"/>
      <c r="B482" s="24"/>
      <c r="C482" s="12"/>
      <c r="D482" s="12"/>
      <c r="E482" s="25"/>
      <c r="F482" s="25"/>
      <c r="G482" s="12"/>
      <c r="H482" s="12"/>
      <c r="I482" s="12"/>
      <c r="J482" s="14"/>
      <c r="K482" s="12"/>
      <c r="L482" s="14"/>
      <c r="M482" s="14"/>
      <c r="N482" s="12"/>
      <c r="O482" s="12"/>
      <c r="P482" s="12"/>
      <c r="Q482" s="14"/>
      <c r="R482" s="14"/>
      <c r="S482" s="14"/>
      <c r="T482" s="14"/>
      <c r="U482" s="14"/>
      <c r="V482" s="14"/>
      <c r="W482" s="14"/>
      <c r="X482" s="26"/>
      <c r="Y482" s="12"/>
      <c r="Z482" s="33"/>
      <c r="AA482" s="12"/>
      <c r="AB482" s="12"/>
      <c r="AC482" s="26"/>
      <c r="AD482" s="1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</row>
    <row x14ac:dyDescent="0.25" r="483" customHeight="1" ht="18.75">
      <c r="A483" s="24"/>
      <c r="B483" s="24"/>
      <c r="C483" s="12"/>
      <c r="D483" s="12"/>
      <c r="E483" s="25"/>
      <c r="F483" s="25"/>
      <c r="G483" s="12"/>
      <c r="H483" s="12"/>
      <c r="I483" s="12"/>
      <c r="J483" s="14"/>
      <c r="K483" s="12"/>
      <c r="L483" s="14"/>
      <c r="M483" s="14"/>
      <c r="N483" s="12"/>
      <c r="O483" s="12"/>
      <c r="P483" s="12"/>
      <c r="Q483" s="14"/>
      <c r="R483" s="14"/>
      <c r="S483" s="14"/>
      <c r="T483" s="14"/>
      <c r="U483" s="14"/>
      <c r="V483" s="14"/>
      <c r="W483" s="14"/>
      <c r="X483" s="26"/>
      <c r="Y483" s="12"/>
      <c r="Z483" s="33"/>
      <c r="AA483" s="12"/>
      <c r="AB483" s="12"/>
      <c r="AC483" s="26"/>
      <c r="AD483" s="1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</row>
    <row x14ac:dyDescent="0.25" r="484" customHeight="1" ht="18.75">
      <c r="A484" s="24"/>
      <c r="B484" s="24"/>
      <c r="C484" s="12"/>
      <c r="D484" s="12"/>
      <c r="E484" s="25"/>
      <c r="F484" s="25"/>
      <c r="G484" s="12"/>
      <c r="H484" s="12"/>
      <c r="I484" s="12"/>
      <c r="J484" s="14"/>
      <c r="K484" s="12"/>
      <c r="L484" s="14"/>
      <c r="M484" s="14"/>
      <c r="N484" s="12"/>
      <c r="O484" s="12"/>
      <c r="P484" s="12"/>
      <c r="Q484" s="14"/>
      <c r="R484" s="14"/>
      <c r="S484" s="14"/>
      <c r="T484" s="14"/>
      <c r="U484" s="14"/>
      <c r="V484" s="14"/>
      <c r="W484" s="14"/>
      <c r="X484" s="26"/>
      <c r="Y484" s="12"/>
      <c r="Z484" s="33"/>
      <c r="AA484" s="12"/>
      <c r="AB484" s="12"/>
      <c r="AC484" s="26"/>
      <c r="AD484" s="1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</row>
    <row x14ac:dyDescent="0.25" r="485" customHeight="1" ht="18.75">
      <c r="A485" s="24"/>
      <c r="B485" s="24"/>
      <c r="C485" s="12"/>
      <c r="D485" s="12"/>
      <c r="E485" s="25"/>
      <c r="F485" s="25"/>
      <c r="G485" s="12"/>
      <c r="H485" s="12"/>
      <c r="I485" s="12"/>
      <c r="J485" s="14"/>
      <c r="K485" s="12"/>
      <c r="L485" s="14"/>
      <c r="M485" s="14"/>
      <c r="N485" s="12"/>
      <c r="O485" s="12"/>
      <c r="P485" s="12"/>
      <c r="Q485" s="14"/>
      <c r="R485" s="14"/>
      <c r="S485" s="14"/>
      <c r="T485" s="14"/>
      <c r="U485" s="14"/>
      <c r="V485" s="14"/>
      <c r="W485" s="14"/>
      <c r="X485" s="26"/>
      <c r="Y485" s="12"/>
      <c r="Z485" s="33"/>
      <c r="AA485" s="12"/>
      <c r="AB485" s="12"/>
      <c r="AC485" s="26"/>
      <c r="AD485" s="1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</row>
    <row x14ac:dyDescent="0.25" r="486" customHeight="1" ht="18.75">
      <c r="A486" s="24"/>
      <c r="B486" s="24"/>
      <c r="C486" s="12"/>
      <c r="D486" s="12"/>
      <c r="E486" s="25"/>
      <c r="F486" s="25"/>
      <c r="G486" s="12"/>
      <c r="H486" s="12"/>
      <c r="I486" s="12"/>
      <c r="J486" s="14"/>
      <c r="K486" s="12"/>
      <c r="L486" s="14"/>
      <c r="M486" s="14"/>
      <c r="N486" s="12"/>
      <c r="O486" s="12"/>
      <c r="P486" s="12"/>
      <c r="Q486" s="14"/>
      <c r="R486" s="14"/>
      <c r="S486" s="14"/>
      <c r="T486" s="14"/>
      <c r="U486" s="14"/>
      <c r="V486" s="14"/>
      <c r="W486" s="14"/>
      <c r="X486" s="26"/>
      <c r="Y486" s="12"/>
      <c r="Z486" s="33"/>
      <c r="AA486" s="12"/>
      <c r="AB486" s="12"/>
      <c r="AC486" s="26"/>
      <c r="AD486" s="1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</row>
    <row x14ac:dyDescent="0.25" r="487" customHeight="1" ht="18.75">
      <c r="A487" s="24"/>
      <c r="B487" s="24"/>
      <c r="C487" s="12"/>
      <c r="D487" s="12"/>
      <c r="E487" s="25"/>
      <c r="F487" s="25"/>
      <c r="G487" s="12"/>
      <c r="H487" s="12"/>
      <c r="I487" s="12"/>
      <c r="J487" s="14"/>
      <c r="K487" s="12"/>
      <c r="L487" s="14"/>
      <c r="M487" s="14"/>
      <c r="N487" s="12"/>
      <c r="O487" s="12"/>
      <c r="P487" s="12"/>
      <c r="Q487" s="14"/>
      <c r="R487" s="14"/>
      <c r="S487" s="14"/>
      <c r="T487" s="14"/>
      <c r="U487" s="14"/>
      <c r="V487" s="14"/>
      <c r="W487" s="14"/>
      <c r="X487" s="26"/>
      <c r="Y487" s="12"/>
      <c r="Z487" s="33"/>
      <c r="AA487" s="12"/>
      <c r="AB487" s="12"/>
      <c r="AC487" s="26"/>
      <c r="AD487" s="1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</row>
    <row x14ac:dyDescent="0.25" r="488" customHeight="1" ht="18.75">
      <c r="A488" s="24"/>
      <c r="B488" s="24"/>
      <c r="C488" s="12"/>
      <c r="D488" s="12"/>
      <c r="E488" s="25"/>
      <c r="F488" s="25"/>
      <c r="G488" s="12"/>
      <c r="H488" s="12"/>
      <c r="I488" s="12"/>
      <c r="J488" s="14"/>
      <c r="K488" s="12"/>
      <c r="L488" s="14"/>
      <c r="M488" s="14"/>
      <c r="N488" s="12"/>
      <c r="O488" s="12"/>
      <c r="P488" s="12"/>
      <c r="Q488" s="14"/>
      <c r="R488" s="14"/>
      <c r="S488" s="14"/>
      <c r="T488" s="14"/>
      <c r="U488" s="14"/>
      <c r="V488" s="14"/>
      <c r="W488" s="14"/>
      <c r="X488" s="26"/>
      <c r="Y488" s="12"/>
      <c r="Z488" s="33"/>
      <c r="AA488" s="12"/>
      <c r="AB488" s="12"/>
      <c r="AC488" s="26"/>
      <c r="AD488" s="1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</row>
    <row x14ac:dyDescent="0.25" r="489" customHeight="1" ht="18.75">
      <c r="A489" s="24"/>
      <c r="B489" s="24"/>
      <c r="C489" s="12"/>
      <c r="D489" s="12"/>
      <c r="E489" s="25"/>
      <c r="F489" s="25"/>
      <c r="G489" s="12"/>
      <c r="H489" s="12"/>
      <c r="I489" s="12"/>
      <c r="J489" s="14"/>
      <c r="K489" s="12"/>
      <c r="L489" s="14"/>
      <c r="M489" s="14"/>
      <c r="N489" s="12"/>
      <c r="O489" s="12"/>
      <c r="P489" s="12"/>
      <c r="Q489" s="14"/>
      <c r="R489" s="14"/>
      <c r="S489" s="14"/>
      <c r="T489" s="14"/>
      <c r="U489" s="14"/>
      <c r="V489" s="14"/>
      <c r="W489" s="14"/>
      <c r="X489" s="26"/>
      <c r="Y489" s="12"/>
      <c r="Z489" s="33"/>
      <c r="AA489" s="12"/>
      <c r="AB489" s="12"/>
      <c r="AC489" s="26"/>
      <c r="AD489" s="1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</row>
    <row x14ac:dyDescent="0.25" r="490" customHeight="1" ht="18.75">
      <c r="A490" s="24"/>
      <c r="B490" s="24"/>
      <c r="C490" s="12"/>
      <c r="D490" s="12"/>
      <c r="E490" s="25"/>
      <c r="F490" s="25"/>
      <c r="G490" s="12"/>
      <c r="H490" s="12"/>
      <c r="I490" s="12"/>
      <c r="J490" s="14"/>
      <c r="K490" s="12"/>
      <c r="L490" s="14"/>
      <c r="M490" s="14"/>
      <c r="N490" s="12"/>
      <c r="O490" s="12"/>
      <c r="P490" s="12"/>
      <c r="Q490" s="14"/>
      <c r="R490" s="14"/>
      <c r="S490" s="14"/>
      <c r="T490" s="14"/>
      <c r="U490" s="14"/>
      <c r="V490" s="14"/>
      <c r="W490" s="14"/>
      <c r="X490" s="26"/>
      <c r="Y490" s="12"/>
      <c r="Z490" s="33"/>
      <c r="AA490" s="12"/>
      <c r="AB490" s="12"/>
      <c r="AC490" s="26"/>
      <c r="AD490" s="1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</row>
    <row x14ac:dyDescent="0.25" r="491" customHeight="1" ht="18.75">
      <c r="A491" s="24"/>
      <c r="B491" s="24"/>
      <c r="C491" s="12"/>
      <c r="D491" s="12"/>
      <c r="E491" s="25"/>
      <c r="F491" s="25"/>
      <c r="G491" s="12"/>
      <c r="H491" s="12"/>
      <c r="I491" s="12"/>
      <c r="J491" s="14"/>
      <c r="K491" s="12"/>
      <c r="L491" s="14"/>
      <c r="M491" s="14"/>
      <c r="N491" s="12"/>
      <c r="O491" s="12"/>
      <c r="P491" s="12"/>
      <c r="Q491" s="14"/>
      <c r="R491" s="14"/>
      <c r="S491" s="14"/>
      <c r="T491" s="14"/>
      <c r="U491" s="14"/>
      <c r="V491" s="14"/>
      <c r="W491" s="14"/>
      <c r="X491" s="26"/>
      <c r="Y491" s="12"/>
      <c r="Z491" s="33"/>
      <c r="AA491" s="12"/>
      <c r="AB491" s="12"/>
      <c r="AC491" s="26"/>
      <c r="AD491" s="1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</row>
    <row x14ac:dyDescent="0.25" r="492" customHeight="1" ht="18.75">
      <c r="A492" s="24"/>
      <c r="B492" s="24"/>
      <c r="C492" s="12"/>
      <c r="D492" s="12"/>
      <c r="E492" s="25"/>
      <c r="F492" s="25"/>
      <c r="G492" s="12"/>
      <c r="H492" s="12"/>
      <c r="I492" s="12"/>
      <c r="J492" s="14"/>
      <c r="K492" s="12"/>
      <c r="L492" s="14"/>
      <c r="M492" s="14"/>
      <c r="N492" s="12"/>
      <c r="O492" s="12"/>
      <c r="P492" s="12"/>
      <c r="Q492" s="14"/>
      <c r="R492" s="14"/>
      <c r="S492" s="14"/>
      <c r="T492" s="14"/>
      <c r="U492" s="14"/>
      <c r="V492" s="14"/>
      <c r="W492" s="14"/>
      <c r="X492" s="26"/>
      <c r="Y492" s="12"/>
      <c r="Z492" s="33"/>
      <c r="AA492" s="12"/>
      <c r="AB492" s="12"/>
      <c r="AC492" s="26"/>
      <c r="AD492" s="1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</row>
    <row x14ac:dyDescent="0.25" r="493" customHeight="1" ht="18.75">
      <c r="A493" s="24"/>
      <c r="B493" s="24"/>
      <c r="C493" s="12"/>
      <c r="D493" s="12"/>
      <c r="E493" s="25"/>
      <c r="F493" s="25"/>
      <c r="G493" s="12"/>
      <c r="H493" s="12"/>
      <c r="I493" s="12"/>
      <c r="J493" s="14"/>
      <c r="K493" s="12"/>
      <c r="L493" s="14"/>
      <c r="M493" s="14"/>
      <c r="N493" s="12"/>
      <c r="O493" s="12"/>
      <c r="P493" s="12"/>
      <c r="Q493" s="14"/>
      <c r="R493" s="14"/>
      <c r="S493" s="14"/>
      <c r="T493" s="14"/>
      <c r="U493" s="14"/>
      <c r="V493" s="14"/>
      <c r="W493" s="14"/>
      <c r="X493" s="26"/>
      <c r="Y493" s="12"/>
      <c r="Z493" s="33"/>
      <c r="AA493" s="12"/>
      <c r="AB493" s="12"/>
      <c r="AC493" s="26"/>
      <c r="AD493" s="1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</row>
    <row x14ac:dyDescent="0.25" r="494" customHeight="1" ht="18.75">
      <c r="A494" s="24"/>
      <c r="B494" s="24"/>
      <c r="C494" s="12"/>
      <c r="D494" s="12"/>
      <c r="E494" s="25"/>
      <c r="F494" s="25"/>
      <c r="G494" s="12"/>
      <c r="H494" s="12"/>
      <c r="I494" s="12"/>
      <c r="J494" s="14"/>
      <c r="K494" s="12"/>
      <c r="L494" s="14"/>
      <c r="M494" s="14"/>
      <c r="N494" s="12"/>
      <c r="O494" s="12"/>
      <c r="P494" s="12"/>
      <c r="Q494" s="14"/>
      <c r="R494" s="14"/>
      <c r="S494" s="14"/>
      <c r="T494" s="14"/>
      <c r="U494" s="14"/>
      <c r="V494" s="14"/>
      <c r="W494" s="14"/>
      <c r="X494" s="26"/>
      <c r="Y494" s="12"/>
      <c r="Z494" s="33"/>
      <c r="AA494" s="12"/>
      <c r="AB494" s="12"/>
      <c r="AC494" s="26"/>
      <c r="AD494" s="1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</row>
    <row x14ac:dyDescent="0.25" r="495" customHeight="1" ht="18.75">
      <c r="A495" s="24"/>
      <c r="B495" s="24"/>
      <c r="C495" s="12"/>
      <c r="D495" s="12"/>
      <c r="E495" s="25"/>
      <c r="F495" s="25"/>
      <c r="G495" s="12"/>
      <c r="H495" s="12"/>
      <c r="I495" s="12"/>
      <c r="J495" s="14"/>
      <c r="K495" s="12"/>
      <c r="L495" s="14"/>
      <c r="M495" s="14"/>
      <c r="N495" s="12"/>
      <c r="O495" s="12"/>
      <c r="P495" s="12"/>
      <c r="Q495" s="14"/>
      <c r="R495" s="14"/>
      <c r="S495" s="14"/>
      <c r="T495" s="14"/>
      <c r="U495" s="14"/>
      <c r="V495" s="14"/>
      <c r="W495" s="14"/>
      <c r="X495" s="26"/>
      <c r="Y495" s="12"/>
      <c r="Z495" s="33"/>
      <c r="AA495" s="12"/>
      <c r="AB495" s="12"/>
      <c r="AC495" s="26"/>
      <c r="AD495" s="1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</row>
    <row x14ac:dyDescent="0.25" r="496" customHeight="1" ht="18.75">
      <c r="A496" s="24"/>
      <c r="B496" s="24"/>
      <c r="C496" s="12"/>
      <c r="D496" s="12"/>
      <c r="E496" s="25"/>
      <c r="F496" s="25"/>
      <c r="G496" s="12"/>
      <c r="H496" s="12"/>
      <c r="I496" s="12"/>
      <c r="J496" s="14"/>
      <c r="K496" s="12"/>
      <c r="L496" s="14"/>
      <c r="M496" s="14"/>
      <c r="N496" s="12"/>
      <c r="O496" s="12"/>
      <c r="P496" s="12"/>
      <c r="Q496" s="14"/>
      <c r="R496" s="14"/>
      <c r="S496" s="14"/>
      <c r="T496" s="14"/>
      <c r="U496" s="14"/>
      <c r="V496" s="14"/>
      <c r="W496" s="14"/>
      <c r="X496" s="26"/>
      <c r="Y496" s="12"/>
      <c r="Z496" s="33"/>
      <c r="AA496" s="12"/>
      <c r="AB496" s="12"/>
      <c r="AC496" s="26"/>
      <c r="AD496" s="1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</row>
    <row x14ac:dyDescent="0.25" r="497" customHeight="1" ht="18.75">
      <c r="A497" s="24"/>
      <c r="B497" s="24"/>
      <c r="C497" s="12"/>
      <c r="D497" s="12"/>
      <c r="E497" s="25"/>
      <c r="F497" s="25"/>
      <c r="G497" s="12"/>
      <c r="H497" s="12"/>
      <c r="I497" s="12"/>
      <c r="J497" s="14"/>
      <c r="K497" s="12"/>
      <c r="L497" s="14"/>
      <c r="M497" s="14"/>
      <c r="N497" s="12"/>
      <c r="O497" s="12"/>
      <c r="P497" s="12"/>
      <c r="Q497" s="14"/>
      <c r="R497" s="14"/>
      <c r="S497" s="14"/>
      <c r="T497" s="14"/>
      <c r="U497" s="14"/>
      <c r="V497" s="14"/>
      <c r="W497" s="14"/>
      <c r="X497" s="26"/>
      <c r="Y497" s="12"/>
      <c r="Z497" s="33"/>
      <c r="AA497" s="12"/>
      <c r="AB497" s="12"/>
      <c r="AC497" s="26"/>
      <c r="AD497" s="1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</row>
    <row x14ac:dyDescent="0.25" r="498" customHeight="1" ht="18.75">
      <c r="A498" s="24"/>
      <c r="B498" s="24"/>
      <c r="C498" s="12"/>
      <c r="D498" s="12"/>
      <c r="E498" s="25"/>
      <c r="F498" s="25"/>
      <c r="G498" s="12"/>
      <c r="H498" s="12"/>
      <c r="I498" s="12"/>
      <c r="J498" s="14"/>
      <c r="K498" s="12"/>
      <c r="L498" s="14"/>
      <c r="M498" s="14"/>
      <c r="N498" s="12"/>
      <c r="O498" s="12"/>
      <c r="P498" s="12"/>
      <c r="Q498" s="14"/>
      <c r="R498" s="14"/>
      <c r="S498" s="14"/>
      <c r="T498" s="14"/>
      <c r="U498" s="14"/>
      <c r="V498" s="14"/>
      <c r="W498" s="14"/>
      <c r="X498" s="26"/>
      <c r="Y498" s="12"/>
      <c r="Z498" s="33"/>
      <c r="AA498" s="12"/>
      <c r="AB498" s="12"/>
      <c r="AC498" s="26"/>
      <c r="AD498" s="1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</row>
    <row x14ac:dyDescent="0.25" r="499" customHeight="1" ht="18.75">
      <c r="A499" s="24"/>
      <c r="B499" s="24"/>
      <c r="C499" s="12"/>
      <c r="D499" s="12"/>
      <c r="E499" s="25"/>
      <c r="F499" s="25"/>
      <c r="G499" s="12"/>
      <c r="H499" s="12"/>
      <c r="I499" s="12"/>
      <c r="J499" s="14"/>
      <c r="K499" s="12"/>
      <c r="L499" s="14"/>
      <c r="M499" s="14"/>
      <c r="N499" s="12"/>
      <c r="O499" s="12"/>
      <c r="P499" s="12"/>
      <c r="Q499" s="14"/>
      <c r="R499" s="14"/>
      <c r="S499" s="14"/>
      <c r="T499" s="14"/>
      <c r="U499" s="14"/>
      <c r="V499" s="14"/>
      <c r="W499" s="14"/>
      <c r="X499" s="26"/>
      <c r="Y499" s="12"/>
      <c r="Z499" s="33"/>
      <c r="AA499" s="12"/>
      <c r="AB499" s="12"/>
      <c r="AC499" s="26"/>
      <c r="AD499" s="1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</row>
    <row x14ac:dyDescent="0.25" r="500" customHeight="1" ht="18.75">
      <c r="A500" s="24"/>
      <c r="B500" s="24"/>
      <c r="C500" s="12"/>
      <c r="D500" s="12"/>
      <c r="E500" s="25"/>
      <c r="F500" s="25"/>
      <c r="G500" s="12"/>
      <c r="H500" s="12"/>
      <c r="I500" s="12"/>
      <c r="J500" s="14"/>
      <c r="K500" s="12"/>
      <c r="L500" s="14"/>
      <c r="M500" s="14"/>
      <c r="N500" s="12"/>
      <c r="O500" s="12"/>
      <c r="P500" s="12"/>
      <c r="Q500" s="14"/>
      <c r="R500" s="14"/>
      <c r="S500" s="14"/>
      <c r="T500" s="14"/>
      <c r="U500" s="14"/>
      <c r="V500" s="14"/>
      <c r="W500" s="14"/>
      <c r="X500" s="26"/>
      <c r="Y500" s="12"/>
      <c r="Z500" s="33"/>
      <c r="AA500" s="12"/>
      <c r="AB500" s="12"/>
      <c r="AC500" s="26"/>
      <c r="AD500" s="1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</row>
    <row x14ac:dyDescent="0.25" r="501" customHeight="1" ht="18.75">
      <c r="A501" s="24"/>
      <c r="B501" s="24"/>
      <c r="C501" s="12"/>
      <c r="D501" s="12"/>
      <c r="E501" s="25"/>
      <c r="F501" s="25"/>
      <c r="G501" s="12"/>
      <c r="H501" s="12"/>
      <c r="I501" s="12"/>
      <c r="J501" s="14"/>
      <c r="K501" s="12"/>
      <c r="L501" s="14"/>
      <c r="M501" s="14"/>
      <c r="N501" s="12"/>
      <c r="O501" s="12"/>
      <c r="P501" s="12"/>
      <c r="Q501" s="14"/>
      <c r="R501" s="14"/>
      <c r="S501" s="14"/>
      <c r="T501" s="14"/>
      <c r="U501" s="14"/>
      <c r="V501" s="14"/>
      <c r="W501" s="14"/>
      <c r="X501" s="26"/>
      <c r="Y501" s="12"/>
      <c r="Z501" s="33"/>
      <c r="AA501" s="12"/>
      <c r="AB501" s="12"/>
      <c r="AC501" s="26"/>
      <c r="AD501" s="1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</row>
    <row x14ac:dyDescent="0.25" r="502" customHeight="1" ht="18.75">
      <c r="A502" s="24"/>
      <c r="B502" s="24"/>
      <c r="C502" s="12"/>
      <c r="D502" s="12"/>
      <c r="E502" s="25"/>
      <c r="F502" s="25"/>
      <c r="G502" s="12"/>
      <c r="H502" s="12"/>
      <c r="I502" s="12"/>
      <c r="J502" s="14"/>
      <c r="K502" s="12"/>
      <c r="L502" s="14"/>
      <c r="M502" s="14"/>
      <c r="N502" s="12"/>
      <c r="O502" s="12"/>
      <c r="P502" s="12"/>
      <c r="Q502" s="14"/>
      <c r="R502" s="14"/>
      <c r="S502" s="14"/>
      <c r="T502" s="14"/>
      <c r="U502" s="14"/>
      <c r="V502" s="14"/>
      <c r="W502" s="14"/>
      <c r="X502" s="26"/>
      <c r="Y502" s="12"/>
      <c r="Z502" s="33"/>
      <c r="AA502" s="12"/>
      <c r="AB502" s="12"/>
      <c r="AC502" s="26"/>
      <c r="AD502" s="1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</row>
    <row x14ac:dyDescent="0.25" r="503" customHeight="1" ht="18.75">
      <c r="A503" s="24"/>
      <c r="B503" s="24"/>
      <c r="C503" s="12"/>
      <c r="D503" s="12"/>
      <c r="E503" s="25"/>
      <c r="F503" s="25"/>
      <c r="G503" s="12"/>
      <c r="H503" s="12"/>
      <c r="I503" s="12"/>
      <c r="J503" s="14"/>
      <c r="K503" s="12"/>
      <c r="L503" s="14"/>
      <c r="M503" s="14"/>
      <c r="N503" s="12"/>
      <c r="O503" s="12"/>
      <c r="P503" s="12"/>
      <c r="Q503" s="14"/>
      <c r="R503" s="14"/>
      <c r="S503" s="14"/>
      <c r="T503" s="14"/>
      <c r="U503" s="14"/>
      <c r="V503" s="14"/>
      <c r="W503" s="14"/>
      <c r="X503" s="26"/>
      <c r="Y503" s="12"/>
      <c r="Z503" s="33"/>
      <c r="AA503" s="12"/>
      <c r="AB503" s="12"/>
      <c r="AC503" s="26"/>
      <c r="AD503" s="1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</row>
    <row x14ac:dyDescent="0.25" r="504" customHeight="1" ht="18.75">
      <c r="A504" s="24"/>
      <c r="B504" s="24"/>
      <c r="C504" s="12"/>
      <c r="D504" s="12"/>
      <c r="E504" s="25"/>
      <c r="F504" s="25"/>
      <c r="G504" s="12"/>
      <c r="H504" s="12"/>
      <c r="I504" s="12"/>
      <c r="J504" s="14"/>
      <c r="K504" s="12"/>
      <c r="L504" s="14"/>
      <c r="M504" s="14"/>
      <c r="N504" s="12"/>
      <c r="O504" s="12"/>
      <c r="P504" s="12"/>
      <c r="Q504" s="14"/>
      <c r="R504" s="14"/>
      <c r="S504" s="14"/>
      <c r="T504" s="14"/>
      <c r="U504" s="14"/>
      <c r="V504" s="14"/>
      <c r="W504" s="14"/>
      <c r="X504" s="26"/>
      <c r="Y504" s="12"/>
      <c r="Z504" s="33"/>
      <c r="AA504" s="12"/>
      <c r="AB504" s="12"/>
      <c r="AC504" s="26"/>
      <c r="AD504" s="1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</row>
    <row x14ac:dyDescent="0.25" r="505" customHeight="1" ht="18.75">
      <c r="A505" s="24"/>
      <c r="B505" s="24"/>
      <c r="C505" s="12"/>
      <c r="D505" s="12"/>
      <c r="E505" s="25"/>
      <c r="F505" s="25"/>
      <c r="G505" s="12"/>
      <c r="H505" s="12"/>
      <c r="I505" s="12"/>
      <c r="J505" s="14"/>
      <c r="K505" s="12"/>
      <c r="L505" s="14"/>
      <c r="M505" s="14"/>
      <c r="N505" s="12"/>
      <c r="O505" s="12"/>
      <c r="P505" s="12"/>
      <c r="Q505" s="14"/>
      <c r="R505" s="14"/>
      <c r="S505" s="14"/>
      <c r="T505" s="14"/>
      <c r="U505" s="14"/>
      <c r="V505" s="14"/>
      <c r="W505" s="14"/>
      <c r="X505" s="26"/>
      <c r="Y505" s="12"/>
      <c r="Z505" s="33"/>
      <c r="AA505" s="12"/>
      <c r="AB505" s="12"/>
      <c r="AC505" s="26"/>
      <c r="AD505" s="1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</row>
    <row x14ac:dyDescent="0.25" r="506" customHeight="1" ht="18.75">
      <c r="A506" s="24"/>
      <c r="B506" s="24"/>
      <c r="C506" s="12"/>
      <c r="D506" s="12"/>
      <c r="E506" s="25"/>
      <c r="F506" s="25"/>
      <c r="G506" s="12"/>
      <c r="H506" s="12"/>
      <c r="I506" s="12"/>
      <c r="J506" s="14"/>
      <c r="K506" s="12"/>
      <c r="L506" s="14"/>
      <c r="M506" s="14"/>
      <c r="N506" s="12"/>
      <c r="O506" s="12"/>
      <c r="P506" s="12"/>
      <c r="Q506" s="14"/>
      <c r="R506" s="14"/>
      <c r="S506" s="14"/>
      <c r="T506" s="14"/>
      <c r="U506" s="14"/>
      <c r="V506" s="14"/>
      <c r="W506" s="14"/>
      <c r="X506" s="26"/>
      <c r="Y506" s="12"/>
      <c r="Z506" s="33"/>
      <c r="AA506" s="12"/>
      <c r="AB506" s="12"/>
      <c r="AC506" s="26"/>
      <c r="AD506" s="1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</row>
    <row x14ac:dyDescent="0.25" r="507" customHeight="1" ht="18.75">
      <c r="A507" s="24"/>
      <c r="B507" s="24"/>
      <c r="C507" s="12"/>
      <c r="D507" s="12"/>
      <c r="E507" s="25"/>
      <c r="F507" s="25"/>
      <c r="G507" s="12"/>
      <c r="H507" s="12"/>
      <c r="I507" s="12"/>
      <c r="J507" s="14"/>
      <c r="K507" s="12"/>
      <c r="L507" s="14"/>
      <c r="M507" s="14"/>
      <c r="N507" s="12"/>
      <c r="O507" s="12"/>
      <c r="P507" s="12"/>
      <c r="Q507" s="14"/>
      <c r="R507" s="14"/>
      <c r="S507" s="14"/>
      <c r="T507" s="14"/>
      <c r="U507" s="14"/>
      <c r="V507" s="14"/>
      <c r="W507" s="14"/>
      <c r="X507" s="26"/>
      <c r="Y507" s="12"/>
      <c r="Z507" s="33"/>
      <c r="AA507" s="12"/>
      <c r="AB507" s="12"/>
      <c r="AC507" s="26"/>
      <c r="AD507" s="1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</row>
    <row x14ac:dyDescent="0.25" r="508" customHeight="1" ht="18.75">
      <c r="A508" s="24"/>
      <c r="B508" s="24"/>
      <c r="C508" s="12"/>
      <c r="D508" s="12"/>
      <c r="E508" s="25"/>
      <c r="F508" s="25"/>
      <c r="G508" s="12"/>
      <c r="H508" s="12"/>
      <c r="I508" s="12"/>
      <c r="J508" s="14"/>
      <c r="K508" s="12"/>
      <c r="L508" s="14"/>
      <c r="M508" s="14"/>
      <c r="N508" s="12"/>
      <c r="O508" s="12"/>
      <c r="P508" s="12"/>
      <c r="Q508" s="14"/>
      <c r="R508" s="14"/>
      <c r="S508" s="14"/>
      <c r="T508" s="14"/>
      <c r="U508" s="14"/>
      <c r="V508" s="14"/>
      <c r="W508" s="14"/>
      <c r="X508" s="26"/>
      <c r="Y508" s="12"/>
      <c r="Z508" s="33"/>
      <c r="AA508" s="12"/>
      <c r="AB508" s="12"/>
      <c r="AC508" s="26"/>
      <c r="AD508" s="1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</row>
    <row x14ac:dyDescent="0.25" r="509" customHeight="1" ht="18.75">
      <c r="A509" s="24"/>
      <c r="B509" s="24"/>
      <c r="C509" s="12"/>
      <c r="D509" s="12"/>
      <c r="E509" s="25"/>
      <c r="F509" s="25"/>
      <c r="G509" s="12"/>
      <c r="H509" s="12"/>
      <c r="I509" s="12"/>
      <c r="J509" s="14"/>
      <c r="K509" s="12"/>
      <c r="L509" s="14"/>
      <c r="M509" s="14"/>
      <c r="N509" s="12"/>
      <c r="O509" s="12"/>
      <c r="P509" s="12"/>
      <c r="Q509" s="14"/>
      <c r="R509" s="14"/>
      <c r="S509" s="14"/>
      <c r="T509" s="14"/>
      <c r="U509" s="14"/>
      <c r="V509" s="14"/>
      <c r="W509" s="14"/>
      <c r="X509" s="26"/>
      <c r="Y509" s="12"/>
      <c r="Z509" s="33"/>
      <c r="AA509" s="12"/>
      <c r="AB509" s="12"/>
      <c r="AC509" s="26"/>
      <c r="AD509" s="1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</row>
    <row x14ac:dyDescent="0.25" r="510" customHeight="1" ht="18.75">
      <c r="A510" s="24"/>
      <c r="B510" s="24"/>
      <c r="C510" s="12"/>
      <c r="D510" s="12"/>
      <c r="E510" s="25"/>
      <c r="F510" s="25"/>
      <c r="G510" s="12"/>
      <c r="H510" s="12"/>
      <c r="I510" s="12"/>
      <c r="J510" s="14"/>
      <c r="K510" s="12"/>
      <c r="L510" s="14"/>
      <c r="M510" s="14"/>
      <c r="N510" s="12"/>
      <c r="O510" s="12"/>
      <c r="P510" s="12"/>
      <c r="Q510" s="14"/>
      <c r="R510" s="14"/>
      <c r="S510" s="14"/>
      <c r="T510" s="14"/>
      <c r="U510" s="14"/>
      <c r="V510" s="14"/>
      <c r="W510" s="14"/>
      <c r="X510" s="26"/>
      <c r="Y510" s="12"/>
      <c r="Z510" s="33"/>
      <c r="AA510" s="12"/>
      <c r="AB510" s="12"/>
      <c r="AC510" s="26"/>
      <c r="AD510" s="1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</row>
    <row x14ac:dyDescent="0.25" r="511" customHeight="1" ht="18.75">
      <c r="A511" s="24"/>
      <c r="B511" s="24"/>
      <c r="C511" s="12"/>
      <c r="D511" s="12"/>
      <c r="E511" s="25"/>
      <c r="F511" s="25"/>
      <c r="G511" s="12"/>
      <c r="H511" s="12"/>
      <c r="I511" s="12"/>
      <c r="J511" s="14"/>
      <c r="K511" s="12"/>
      <c r="L511" s="14"/>
      <c r="M511" s="14"/>
      <c r="N511" s="12"/>
      <c r="O511" s="12"/>
      <c r="P511" s="12"/>
      <c r="Q511" s="14"/>
      <c r="R511" s="14"/>
      <c r="S511" s="14"/>
      <c r="T511" s="14"/>
      <c r="U511" s="14"/>
      <c r="V511" s="14"/>
      <c r="W511" s="14"/>
      <c r="X511" s="26"/>
      <c r="Y511" s="12"/>
      <c r="Z511" s="33"/>
      <c r="AA511" s="12"/>
      <c r="AB511" s="12"/>
      <c r="AC511" s="26"/>
      <c r="AD511" s="1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</row>
    <row x14ac:dyDescent="0.25" r="512" customHeight="1" ht="18.75">
      <c r="A512" s="24"/>
      <c r="B512" s="24"/>
      <c r="C512" s="12"/>
      <c r="D512" s="12"/>
      <c r="E512" s="25"/>
      <c r="F512" s="25"/>
      <c r="G512" s="12"/>
      <c r="H512" s="12"/>
      <c r="I512" s="12"/>
      <c r="J512" s="14"/>
      <c r="K512" s="12"/>
      <c r="L512" s="14"/>
      <c r="M512" s="14"/>
      <c r="N512" s="12"/>
      <c r="O512" s="12"/>
      <c r="P512" s="12"/>
      <c r="Q512" s="14"/>
      <c r="R512" s="14"/>
      <c r="S512" s="14"/>
      <c r="T512" s="14"/>
      <c r="U512" s="14"/>
      <c r="V512" s="14"/>
      <c r="W512" s="14"/>
      <c r="X512" s="26"/>
      <c r="Y512" s="12"/>
      <c r="Z512" s="33"/>
      <c r="AA512" s="12"/>
      <c r="AB512" s="12"/>
      <c r="AC512" s="26"/>
      <c r="AD512" s="1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</row>
    <row x14ac:dyDescent="0.25" r="513" customHeight="1" ht="18.75">
      <c r="A513" s="24"/>
      <c r="B513" s="24"/>
      <c r="C513" s="12"/>
      <c r="D513" s="12"/>
      <c r="E513" s="25"/>
      <c r="F513" s="25"/>
      <c r="G513" s="12"/>
      <c r="H513" s="12"/>
      <c r="I513" s="12"/>
      <c r="J513" s="14"/>
      <c r="K513" s="12"/>
      <c r="L513" s="14"/>
      <c r="M513" s="14"/>
      <c r="N513" s="12"/>
      <c r="O513" s="12"/>
      <c r="P513" s="12"/>
      <c r="Q513" s="14"/>
      <c r="R513" s="14"/>
      <c r="S513" s="14"/>
      <c r="T513" s="14"/>
      <c r="U513" s="14"/>
      <c r="V513" s="14"/>
      <c r="W513" s="14"/>
      <c r="X513" s="26"/>
      <c r="Y513" s="12"/>
      <c r="Z513" s="33"/>
      <c r="AA513" s="12"/>
      <c r="AB513" s="12"/>
      <c r="AC513" s="26"/>
      <c r="AD513" s="1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</row>
    <row x14ac:dyDescent="0.25" r="514" customHeight="1" ht="18.75">
      <c r="A514" s="24"/>
      <c r="B514" s="24"/>
      <c r="C514" s="12"/>
      <c r="D514" s="12"/>
      <c r="E514" s="25"/>
      <c r="F514" s="25"/>
      <c r="G514" s="12"/>
      <c r="H514" s="12"/>
      <c r="I514" s="12"/>
      <c r="J514" s="14"/>
      <c r="K514" s="12"/>
      <c r="L514" s="14"/>
      <c r="M514" s="14"/>
      <c r="N514" s="12"/>
      <c r="O514" s="12"/>
      <c r="P514" s="12"/>
      <c r="Q514" s="14"/>
      <c r="R514" s="14"/>
      <c r="S514" s="14"/>
      <c r="T514" s="14"/>
      <c r="U514" s="14"/>
      <c r="V514" s="14"/>
      <c r="W514" s="14"/>
      <c r="X514" s="26"/>
      <c r="Y514" s="12"/>
      <c r="Z514" s="33"/>
      <c r="AA514" s="12"/>
      <c r="AB514" s="12"/>
      <c r="AC514" s="26"/>
      <c r="AD514" s="1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</row>
    <row x14ac:dyDescent="0.25" r="515" customHeight="1" ht="18.75">
      <c r="A515" s="24"/>
      <c r="B515" s="24"/>
      <c r="C515" s="12"/>
      <c r="D515" s="12"/>
      <c r="E515" s="25"/>
      <c r="F515" s="25"/>
      <c r="G515" s="12"/>
      <c r="H515" s="12"/>
      <c r="I515" s="12"/>
      <c r="J515" s="14"/>
      <c r="K515" s="12"/>
      <c r="L515" s="14"/>
      <c r="M515" s="14"/>
      <c r="N515" s="12"/>
      <c r="O515" s="12"/>
      <c r="P515" s="12"/>
      <c r="Q515" s="14"/>
      <c r="R515" s="14"/>
      <c r="S515" s="14"/>
      <c r="T515" s="14"/>
      <c r="U515" s="14"/>
      <c r="V515" s="14"/>
      <c r="W515" s="14"/>
      <c r="X515" s="26"/>
      <c r="Y515" s="12"/>
      <c r="Z515" s="33"/>
      <c r="AA515" s="12"/>
      <c r="AB515" s="12"/>
      <c r="AC515" s="26"/>
      <c r="AD515" s="1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</row>
    <row x14ac:dyDescent="0.25" r="516" customHeight="1" ht="18.75">
      <c r="A516" s="24"/>
      <c r="B516" s="24"/>
      <c r="C516" s="12"/>
      <c r="D516" s="12"/>
      <c r="E516" s="25"/>
      <c r="F516" s="25"/>
      <c r="G516" s="12"/>
      <c r="H516" s="12"/>
      <c r="I516" s="12"/>
      <c r="J516" s="14"/>
      <c r="K516" s="12"/>
      <c r="L516" s="14"/>
      <c r="M516" s="14"/>
      <c r="N516" s="12"/>
      <c r="O516" s="12"/>
      <c r="P516" s="12"/>
      <c r="Q516" s="14"/>
      <c r="R516" s="14"/>
      <c r="S516" s="14"/>
      <c r="T516" s="14"/>
      <c r="U516" s="14"/>
      <c r="V516" s="14"/>
      <c r="W516" s="14"/>
      <c r="X516" s="26"/>
      <c r="Y516" s="12"/>
      <c r="Z516" s="33"/>
      <c r="AA516" s="12"/>
      <c r="AB516" s="12"/>
      <c r="AC516" s="26"/>
      <c r="AD516" s="1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</row>
    <row x14ac:dyDescent="0.25" r="517" customHeight="1" ht="18.75">
      <c r="A517" s="24"/>
      <c r="B517" s="24"/>
      <c r="C517" s="12"/>
      <c r="D517" s="12"/>
      <c r="E517" s="25"/>
      <c r="F517" s="25"/>
      <c r="G517" s="12"/>
      <c r="H517" s="12"/>
      <c r="I517" s="12"/>
      <c r="J517" s="14"/>
      <c r="K517" s="12"/>
      <c r="L517" s="14"/>
      <c r="M517" s="14"/>
      <c r="N517" s="12"/>
      <c r="O517" s="12"/>
      <c r="P517" s="12"/>
      <c r="Q517" s="14"/>
      <c r="R517" s="14"/>
      <c r="S517" s="14"/>
      <c r="T517" s="14"/>
      <c r="U517" s="14"/>
      <c r="V517" s="14"/>
      <c r="W517" s="14"/>
      <c r="X517" s="26"/>
      <c r="Y517" s="12"/>
      <c r="Z517" s="33"/>
      <c r="AA517" s="12"/>
      <c r="AB517" s="12"/>
      <c r="AC517" s="26"/>
      <c r="AD517" s="1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</row>
    <row x14ac:dyDescent="0.25" r="518" customHeight="1" ht="18.75">
      <c r="A518" s="24"/>
      <c r="B518" s="24"/>
      <c r="C518" s="12"/>
      <c r="D518" s="12"/>
      <c r="E518" s="25"/>
      <c r="F518" s="25"/>
      <c r="G518" s="12"/>
      <c r="H518" s="12"/>
      <c r="I518" s="12"/>
      <c r="J518" s="14"/>
      <c r="K518" s="12"/>
      <c r="L518" s="14"/>
      <c r="M518" s="14"/>
      <c r="N518" s="12"/>
      <c r="O518" s="12"/>
      <c r="P518" s="12"/>
      <c r="Q518" s="14"/>
      <c r="R518" s="14"/>
      <c r="S518" s="14"/>
      <c r="T518" s="14"/>
      <c r="U518" s="14"/>
      <c r="V518" s="14"/>
      <c r="W518" s="14"/>
      <c r="X518" s="26"/>
      <c r="Y518" s="12"/>
      <c r="Z518" s="33"/>
      <c r="AA518" s="12"/>
      <c r="AB518" s="12"/>
      <c r="AC518" s="26"/>
      <c r="AD518" s="1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</row>
    <row x14ac:dyDescent="0.25" r="519" customHeight="1" ht="18.75">
      <c r="A519" s="24"/>
      <c r="B519" s="24"/>
      <c r="C519" s="12"/>
      <c r="D519" s="12"/>
      <c r="E519" s="25"/>
      <c r="F519" s="25"/>
      <c r="G519" s="12"/>
      <c r="H519" s="12"/>
      <c r="I519" s="12"/>
      <c r="J519" s="14"/>
      <c r="K519" s="12"/>
      <c r="L519" s="14"/>
      <c r="M519" s="14"/>
      <c r="N519" s="12"/>
      <c r="O519" s="12"/>
      <c r="P519" s="12"/>
      <c r="Q519" s="14"/>
      <c r="R519" s="14"/>
      <c r="S519" s="14"/>
      <c r="T519" s="14"/>
      <c r="U519" s="14"/>
      <c r="V519" s="14"/>
      <c r="W519" s="14"/>
      <c r="X519" s="26"/>
      <c r="Y519" s="12"/>
      <c r="Z519" s="33"/>
      <c r="AA519" s="12"/>
      <c r="AB519" s="12"/>
      <c r="AC519" s="26"/>
      <c r="AD519" s="1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</row>
    <row x14ac:dyDescent="0.25" r="520" customHeight="1" ht="18.75">
      <c r="A520" s="24"/>
      <c r="B520" s="24"/>
      <c r="C520" s="12"/>
      <c r="D520" s="12"/>
      <c r="E520" s="25"/>
      <c r="F520" s="25"/>
      <c r="G520" s="12"/>
      <c r="H520" s="12"/>
      <c r="I520" s="12"/>
      <c r="J520" s="14"/>
      <c r="K520" s="12"/>
      <c r="L520" s="14"/>
      <c r="M520" s="14"/>
      <c r="N520" s="12"/>
      <c r="O520" s="12"/>
      <c r="P520" s="12"/>
      <c r="Q520" s="14"/>
      <c r="R520" s="14"/>
      <c r="S520" s="14"/>
      <c r="T520" s="14"/>
      <c r="U520" s="14"/>
      <c r="V520" s="14"/>
      <c r="W520" s="14"/>
      <c r="X520" s="26"/>
      <c r="Y520" s="12"/>
      <c r="Z520" s="33"/>
      <c r="AA520" s="12"/>
      <c r="AB520" s="12"/>
      <c r="AC520" s="26"/>
      <c r="AD520" s="1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</row>
    <row x14ac:dyDescent="0.25" r="521" customHeight="1" ht="18.75">
      <c r="A521" s="24"/>
      <c r="B521" s="24"/>
      <c r="C521" s="12"/>
      <c r="D521" s="12"/>
      <c r="E521" s="25"/>
      <c r="F521" s="25"/>
      <c r="G521" s="12"/>
      <c r="H521" s="12"/>
      <c r="I521" s="12"/>
      <c r="J521" s="14"/>
      <c r="K521" s="12"/>
      <c r="L521" s="14"/>
      <c r="M521" s="14"/>
      <c r="N521" s="12"/>
      <c r="O521" s="12"/>
      <c r="P521" s="12"/>
      <c r="Q521" s="14"/>
      <c r="R521" s="14"/>
      <c r="S521" s="14"/>
      <c r="T521" s="14"/>
      <c r="U521" s="14"/>
      <c r="V521" s="14"/>
      <c r="W521" s="14"/>
      <c r="X521" s="26"/>
      <c r="Y521" s="12"/>
      <c r="Z521" s="33"/>
      <c r="AA521" s="12"/>
      <c r="AB521" s="12"/>
      <c r="AC521" s="26"/>
      <c r="AD521" s="1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</row>
    <row x14ac:dyDescent="0.25" r="522" customHeight="1" ht="18.75">
      <c r="A522" s="24"/>
      <c r="B522" s="24"/>
      <c r="C522" s="12"/>
      <c r="D522" s="12"/>
      <c r="E522" s="25"/>
      <c r="F522" s="25"/>
      <c r="G522" s="12"/>
      <c r="H522" s="12"/>
      <c r="I522" s="12"/>
      <c r="J522" s="14"/>
      <c r="K522" s="12"/>
      <c r="L522" s="14"/>
      <c r="M522" s="14"/>
      <c r="N522" s="12"/>
      <c r="O522" s="12"/>
      <c r="P522" s="12"/>
      <c r="Q522" s="14"/>
      <c r="R522" s="14"/>
      <c r="S522" s="14"/>
      <c r="T522" s="14"/>
      <c r="U522" s="14"/>
      <c r="V522" s="14"/>
      <c r="W522" s="14"/>
      <c r="X522" s="26"/>
      <c r="Y522" s="12"/>
      <c r="Z522" s="33"/>
      <c r="AA522" s="12"/>
      <c r="AB522" s="12"/>
      <c r="AC522" s="26"/>
      <c r="AD522" s="1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</row>
    <row x14ac:dyDescent="0.25" r="523" customHeight="1" ht="18.75">
      <c r="A523" s="24"/>
      <c r="B523" s="24"/>
      <c r="C523" s="12"/>
      <c r="D523" s="12"/>
      <c r="E523" s="25"/>
      <c r="F523" s="25"/>
      <c r="G523" s="12"/>
      <c r="H523" s="12"/>
      <c r="I523" s="12"/>
      <c r="J523" s="14"/>
      <c r="K523" s="12"/>
      <c r="L523" s="14"/>
      <c r="M523" s="14"/>
      <c r="N523" s="12"/>
      <c r="O523" s="12"/>
      <c r="P523" s="12"/>
      <c r="Q523" s="14"/>
      <c r="R523" s="14"/>
      <c r="S523" s="14"/>
      <c r="T523" s="14"/>
      <c r="U523" s="14"/>
      <c r="V523" s="14"/>
      <c r="W523" s="14"/>
      <c r="X523" s="26"/>
      <c r="Y523" s="12"/>
      <c r="Z523" s="33"/>
      <c r="AA523" s="12"/>
      <c r="AB523" s="12"/>
      <c r="AC523" s="26"/>
      <c r="AD523" s="1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</row>
    <row x14ac:dyDescent="0.25" r="524" customHeight="1" ht="18.75">
      <c r="A524" s="24"/>
      <c r="B524" s="24"/>
      <c r="C524" s="12"/>
      <c r="D524" s="12"/>
      <c r="E524" s="25"/>
      <c r="F524" s="25"/>
      <c r="G524" s="12"/>
      <c r="H524" s="12"/>
      <c r="I524" s="12"/>
      <c r="J524" s="14"/>
      <c r="K524" s="12"/>
      <c r="L524" s="14"/>
      <c r="M524" s="14"/>
      <c r="N524" s="12"/>
      <c r="O524" s="12"/>
      <c r="P524" s="12"/>
      <c r="Q524" s="14"/>
      <c r="R524" s="14"/>
      <c r="S524" s="14"/>
      <c r="T524" s="14"/>
      <c r="U524" s="14"/>
      <c r="V524" s="14"/>
      <c r="W524" s="14"/>
      <c r="X524" s="26"/>
      <c r="Y524" s="12"/>
      <c r="Z524" s="33"/>
      <c r="AA524" s="12"/>
      <c r="AB524" s="12"/>
      <c r="AC524" s="26"/>
      <c r="AD524" s="1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</row>
    <row x14ac:dyDescent="0.25" r="525" customHeight="1" ht="18.75">
      <c r="A525" s="24"/>
      <c r="B525" s="24"/>
      <c r="C525" s="12"/>
      <c r="D525" s="12"/>
      <c r="E525" s="25"/>
      <c r="F525" s="25"/>
      <c r="G525" s="12"/>
      <c r="H525" s="12"/>
      <c r="I525" s="12"/>
      <c r="J525" s="14"/>
      <c r="K525" s="12"/>
      <c r="L525" s="14"/>
      <c r="M525" s="14"/>
      <c r="N525" s="12"/>
      <c r="O525" s="12"/>
      <c r="P525" s="12"/>
      <c r="Q525" s="14"/>
      <c r="R525" s="14"/>
      <c r="S525" s="14"/>
      <c r="T525" s="14"/>
      <c r="U525" s="14"/>
      <c r="V525" s="14"/>
      <c r="W525" s="14"/>
      <c r="X525" s="26"/>
      <c r="Y525" s="12"/>
      <c r="Z525" s="33"/>
      <c r="AA525" s="12"/>
      <c r="AB525" s="12"/>
      <c r="AC525" s="26"/>
      <c r="AD525" s="1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</row>
    <row x14ac:dyDescent="0.25" r="526" customHeight="1" ht="18.75">
      <c r="A526" s="24"/>
      <c r="B526" s="24"/>
      <c r="C526" s="12"/>
      <c r="D526" s="12"/>
      <c r="E526" s="25"/>
      <c r="F526" s="25"/>
      <c r="G526" s="12"/>
      <c r="H526" s="12"/>
      <c r="I526" s="12"/>
      <c r="J526" s="14"/>
      <c r="K526" s="12"/>
      <c r="L526" s="14"/>
      <c r="M526" s="14"/>
      <c r="N526" s="12"/>
      <c r="O526" s="12"/>
      <c r="P526" s="12"/>
      <c r="Q526" s="14"/>
      <c r="R526" s="14"/>
      <c r="S526" s="14"/>
      <c r="T526" s="14"/>
      <c r="U526" s="14"/>
      <c r="V526" s="14"/>
      <c r="W526" s="14"/>
      <c r="X526" s="26"/>
      <c r="Y526" s="12"/>
      <c r="Z526" s="33"/>
      <c r="AA526" s="12"/>
      <c r="AB526" s="12"/>
      <c r="AC526" s="26"/>
      <c r="AD526" s="1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</row>
    <row x14ac:dyDescent="0.25" r="527" customHeight="1" ht="18.75">
      <c r="A527" s="24"/>
      <c r="B527" s="24"/>
      <c r="C527" s="12"/>
      <c r="D527" s="12"/>
      <c r="E527" s="25"/>
      <c r="F527" s="25"/>
      <c r="G527" s="12"/>
      <c r="H527" s="12"/>
      <c r="I527" s="12"/>
      <c r="J527" s="14"/>
      <c r="K527" s="12"/>
      <c r="L527" s="14"/>
      <c r="M527" s="14"/>
      <c r="N527" s="12"/>
      <c r="O527" s="12"/>
      <c r="P527" s="12"/>
      <c r="Q527" s="14"/>
      <c r="R527" s="14"/>
      <c r="S527" s="14"/>
      <c r="T527" s="14"/>
      <c r="U527" s="14"/>
      <c r="V527" s="14"/>
      <c r="W527" s="14"/>
      <c r="X527" s="26"/>
      <c r="Y527" s="12"/>
      <c r="Z527" s="33"/>
      <c r="AA527" s="12"/>
      <c r="AB527" s="12"/>
      <c r="AC527" s="26"/>
      <c r="AD527" s="1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</row>
    <row x14ac:dyDescent="0.25" r="528" customHeight="1" ht="18.75">
      <c r="A528" s="24"/>
      <c r="B528" s="24"/>
      <c r="C528" s="12"/>
      <c r="D528" s="12"/>
      <c r="E528" s="25"/>
      <c r="F528" s="25"/>
      <c r="G528" s="12"/>
      <c r="H528" s="12"/>
      <c r="I528" s="12"/>
      <c r="J528" s="14"/>
      <c r="K528" s="12"/>
      <c r="L528" s="14"/>
      <c r="M528" s="14"/>
      <c r="N528" s="12"/>
      <c r="O528" s="12"/>
      <c r="P528" s="12"/>
      <c r="Q528" s="14"/>
      <c r="R528" s="14"/>
      <c r="S528" s="14"/>
      <c r="T528" s="14"/>
      <c r="U528" s="14"/>
      <c r="V528" s="14"/>
      <c r="W528" s="14"/>
      <c r="X528" s="26"/>
      <c r="Y528" s="12"/>
      <c r="Z528" s="33"/>
      <c r="AA528" s="12"/>
      <c r="AB528" s="12"/>
      <c r="AC528" s="26"/>
      <c r="AD528" s="1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</row>
    <row x14ac:dyDescent="0.25" r="529" customHeight="1" ht="18.75">
      <c r="A529" s="24"/>
      <c r="B529" s="24"/>
      <c r="C529" s="12"/>
      <c r="D529" s="12"/>
      <c r="E529" s="25"/>
      <c r="F529" s="25"/>
      <c r="G529" s="12"/>
      <c r="H529" s="12"/>
      <c r="I529" s="12"/>
      <c r="J529" s="14"/>
      <c r="K529" s="12"/>
      <c r="L529" s="14"/>
      <c r="M529" s="14"/>
      <c r="N529" s="12"/>
      <c r="O529" s="12"/>
      <c r="P529" s="12"/>
      <c r="Q529" s="14"/>
      <c r="R529" s="14"/>
      <c r="S529" s="14"/>
      <c r="T529" s="14"/>
      <c r="U529" s="14"/>
      <c r="V529" s="14"/>
      <c r="W529" s="14"/>
      <c r="X529" s="26"/>
      <c r="Y529" s="12"/>
      <c r="Z529" s="33"/>
      <c r="AA529" s="12"/>
      <c r="AB529" s="12"/>
      <c r="AC529" s="26"/>
      <c r="AD529" s="1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</row>
    <row x14ac:dyDescent="0.25" r="530" customHeight="1" ht="18.75">
      <c r="A530" s="24"/>
      <c r="B530" s="24"/>
      <c r="C530" s="12"/>
      <c r="D530" s="12"/>
      <c r="E530" s="25"/>
      <c r="F530" s="25"/>
      <c r="G530" s="12"/>
      <c r="H530" s="12"/>
      <c r="I530" s="12"/>
      <c r="J530" s="14"/>
      <c r="K530" s="12"/>
      <c r="L530" s="14"/>
      <c r="M530" s="14"/>
      <c r="N530" s="12"/>
      <c r="O530" s="12"/>
      <c r="P530" s="12"/>
      <c r="Q530" s="14"/>
      <c r="R530" s="14"/>
      <c r="S530" s="14"/>
      <c r="T530" s="14"/>
      <c r="U530" s="14"/>
      <c r="V530" s="14"/>
      <c r="W530" s="14"/>
      <c r="X530" s="26"/>
      <c r="Y530" s="12"/>
      <c r="Z530" s="33"/>
      <c r="AA530" s="12"/>
      <c r="AB530" s="12"/>
      <c r="AC530" s="26"/>
      <c r="AD530" s="1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</row>
    <row x14ac:dyDescent="0.25" r="531" customHeight="1" ht="18.75">
      <c r="A531" s="24"/>
      <c r="B531" s="24"/>
      <c r="C531" s="12"/>
      <c r="D531" s="12"/>
      <c r="E531" s="25"/>
      <c r="F531" s="25"/>
      <c r="G531" s="12"/>
      <c r="H531" s="12"/>
      <c r="I531" s="12"/>
      <c r="J531" s="14"/>
      <c r="K531" s="12"/>
      <c r="L531" s="14"/>
      <c r="M531" s="14"/>
      <c r="N531" s="12"/>
      <c r="O531" s="12"/>
      <c r="P531" s="12"/>
      <c r="Q531" s="14"/>
      <c r="R531" s="14"/>
      <c r="S531" s="14"/>
      <c r="T531" s="14"/>
      <c r="U531" s="14"/>
      <c r="V531" s="14"/>
      <c r="W531" s="14"/>
      <c r="X531" s="26"/>
      <c r="Y531" s="12"/>
      <c r="Z531" s="33"/>
      <c r="AA531" s="12"/>
      <c r="AB531" s="12"/>
      <c r="AC531" s="26"/>
      <c r="AD531" s="1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</row>
    <row x14ac:dyDescent="0.25" r="532" customHeight="1" ht="18.75">
      <c r="A532" s="24"/>
      <c r="B532" s="24"/>
      <c r="C532" s="12"/>
      <c r="D532" s="12"/>
      <c r="E532" s="25"/>
      <c r="F532" s="25"/>
      <c r="G532" s="12"/>
      <c r="H532" s="12"/>
      <c r="I532" s="12"/>
      <c r="J532" s="14"/>
      <c r="K532" s="12"/>
      <c r="L532" s="14"/>
      <c r="M532" s="14"/>
      <c r="N532" s="12"/>
      <c r="O532" s="12"/>
      <c r="P532" s="12"/>
      <c r="Q532" s="14"/>
      <c r="R532" s="14"/>
      <c r="S532" s="14"/>
      <c r="T532" s="14"/>
      <c r="U532" s="14"/>
      <c r="V532" s="14"/>
      <c r="W532" s="14"/>
      <c r="X532" s="26"/>
      <c r="Y532" s="12"/>
      <c r="Z532" s="33"/>
      <c r="AA532" s="12"/>
      <c r="AB532" s="12"/>
      <c r="AC532" s="26"/>
      <c r="AD532" s="1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</row>
    <row x14ac:dyDescent="0.25" r="533" customHeight="1" ht="18.75">
      <c r="A533" s="24"/>
      <c r="B533" s="24"/>
      <c r="C533" s="12"/>
      <c r="D533" s="12"/>
      <c r="E533" s="25"/>
      <c r="F533" s="25"/>
      <c r="G533" s="12"/>
      <c r="H533" s="12"/>
      <c r="I533" s="12"/>
      <c r="J533" s="14"/>
      <c r="K533" s="12"/>
      <c r="L533" s="14"/>
      <c r="M533" s="14"/>
      <c r="N533" s="12"/>
      <c r="O533" s="12"/>
      <c r="P533" s="12"/>
      <c r="Q533" s="14"/>
      <c r="R533" s="14"/>
      <c r="S533" s="14"/>
      <c r="T533" s="14"/>
      <c r="U533" s="14"/>
      <c r="V533" s="14"/>
      <c r="W533" s="14"/>
      <c r="X533" s="26"/>
      <c r="Y533" s="12"/>
      <c r="Z533" s="33"/>
      <c r="AA533" s="12"/>
      <c r="AB533" s="12"/>
      <c r="AC533" s="26"/>
      <c r="AD533" s="1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</row>
    <row x14ac:dyDescent="0.25" r="534" customHeight="1" ht="18.75">
      <c r="A534" s="24"/>
      <c r="B534" s="24"/>
      <c r="C534" s="12"/>
      <c r="D534" s="12"/>
      <c r="E534" s="25"/>
      <c r="F534" s="25"/>
      <c r="G534" s="12"/>
      <c r="H534" s="12"/>
      <c r="I534" s="12"/>
      <c r="J534" s="14"/>
      <c r="K534" s="12"/>
      <c r="L534" s="14"/>
      <c r="M534" s="14"/>
      <c r="N534" s="12"/>
      <c r="O534" s="12"/>
      <c r="P534" s="12"/>
      <c r="Q534" s="14"/>
      <c r="R534" s="14"/>
      <c r="S534" s="14"/>
      <c r="T534" s="14"/>
      <c r="U534" s="14"/>
      <c r="V534" s="14"/>
      <c r="W534" s="14"/>
      <c r="X534" s="26"/>
      <c r="Y534" s="12"/>
      <c r="Z534" s="33"/>
      <c r="AA534" s="12"/>
      <c r="AB534" s="12"/>
      <c r="AC534" s="26"/>
      <c r="AD534" s="1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</row>
    <row x14ac:dyDescent="0.25" r="535" customHeight="1" ht="18.75">
      <c r="A535" s="24"/>
      <c r="B535" s="24"/>
      <c r="C535" s="12"/>
      <c r="D535" s="12"/>
      <c r="E535" s="25"/>
      <c r="F535" s="25"/>
      <c r="G535" s="12"/>
      <c r="H535" s="12"/>
      <c r="I535" s="12"/>
      <c r="J535" s="14"/>
      <c r="K535" s="12"/>
      <c r="L535" s="14"/>
      <c r="M535" s="14"/>
      <c r="N535" s="12"/>
      <c r="O535" s="12"/>
      <c r="P535" s="12"/>
      <c r="Q535" s="14"/>
      <c r="R535" s="14"/>
      <c r="S535" s="14"/>
      <c r="T535" s="14"/>
      <c r="U535" s="14"/>
      <c r="V535" s="14"/>
      <c r="W535" s="14"/>
      <c r="X535" s="26"/>
      <c r="Y535" s="12"/>
      <c r="Z535" s="33"/>
      <c r="AA535" s="12"/>
      <c r="AB535" s="12"/>
      <c r="AC535" s="26"/>
      <c r="AD535" s="1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</row>
    <row x14ac:dyDescent="0.25" r="536" customHeight="1" ht="18.75">
      <c r="A536" s="24"/>
      <c r="B536" s="24"/>
      <c r="C536" s="12"/>
      <c r="D536" s="12"/>
      <c r="E536" s="25"/>
      <c r="F536" s="25"/>
      <c r="G536" s="12"/>
      <c r="H536" s="12"/>
      <c r="I536" s="12"/>
      <c r="J536" s="14"/>
      <c r="K536" s="12"/>
      <c r="L536" s="14"/>
      <c r="M536" s="14"/>
      <c r="N536" s="12"/>
      <c r="O536" s="12"/>
      <c r="P536" s="12"/>
      <c r="Q536" s="14"/>
      <c r="R536" s="14"/>
      <c r="S536" s="14"/>
      <c r="T536" s="14"/>
      <c r="U536" s="14"/>
      <c r="V536" s="14"/>
      <c r="W536" s="14"/>
      <c r="X536" s="26"/>
      <c r="Y536" s="12"/>
      <c r="Z536" s="33"/>
      <c r="AA536" s="12"/>
      <c r="AB536" s="12"/>
      <c r="AC536" s="26"/>
      <c r="AD536" s="1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</row>
    <row x14ac:dyDescent="0.25" r="537" customHeight="1" ht="18.75">
      <c r="A537" s="24"/>
      <c r="B537" s="24"/>
      <c r="C537" s="12"/>
      <c r="D537" s="12"/>
      <c r="E537" s="25"/>
      <c r="F537" s="25"/>
      <c r="G537" s="12"/>
      <c r="H537" s="12"/>
      <c r="I537" s="12"/>
      <c r="J537" s="14"/>
      <c r="K537" s="12"/>
      <c r="L537" s="14"/>
      <c r="M537" s="14"/>
      <c r="N537" s="12"/>
      <c r="O537" s="12"/>
      <c r="P537" s="12"/>
      <c r="Q537" s="14"/>
      <c r="R537" s="14"/>
      <c r="S537" s="14"/>
      <c r="T537" s="14"/>
      <c r="U537" s="14"/>
      <c r="V537" s="14"/>
      <c r="W537" s="14"/>
      <c r="X537" s="26"/>
      <c r="Y537" s="12"/>
      <c r="Z537" s="33"/>
      <c r="AA537" s="12"/>
      <c r="AB537" s="12"/>
      <c r="AC537" s="26"/>
      <c r="AD537" s="1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</row>
    <row x14ac:dyDescent="0.25" r="538" customHeight="1" ht="18.75">
      <c r="A538" s="24"/>
      <c r="B538" s="24"/>
      <c r="C538" s="12"/>
      <c r="D538" s="12"/>
      <c r="E538" s="25"/>
      <c r="F538" s="25"/>
      <c r="G538" s="12"/>
      <c r="H538" s="12"/>
      <c r="I538" s="12"/>
      <c r="J538" s="14"/>
      <c r="K538" s="12"/>
      <c r="L538" s="14"/>
      <c r="M538" s="14"/>
      <c r="N538" s="12"/>
      <c r="O538" s="12"/>
      <c r="P538" s="12"/>
      <c r="Q538" s="14"/>
      <c r="R538" s="14"/>
      <c r="S538" s="14"/>
      <c r="T538" s="14"/>
      <c r="U538" s="14"/>
      <c r="V538" s="14"/>
      <c r="W538" s="14"/>
      <c r="X538" s="26"/>
      <c r="Y538" s="12"/>
      <c r="Z538" s="33"/>
      <c r="AA538" s="12"/>
      <c r="AB538" s="12"/>
      <c r="AC538" s="26"/>
      <c r="AD538" s="1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</row>
    <row x14ac:dyDescent="0.25" r="539" customHeight="1" ht="18.75">
      <c r="A539" s="24"/>
      <c r="B539" s="24"/>
      <c r="C539" s="12"/>
      <c r="D539" s="12"/>
      <c r="E539" s="25"/>
      <c r="F539" s="25"/>
      <c r="G539" s="12"/>
      <c r="H539" s="12"/>
      <c r="I539" s="12"/>
      <c r="J539" s="14"/>
      <c r="K539" s="12"/>
      <c r="L539" s="14"/>
      <c r="M539" s="14"/>
      <c r="N539" s="12"/>
      <c r="O539" s="12"/>
      <c r="P539" s="12"/>
      <c r="Q539" s="14"/>
      <c r="R539" s="14"/>
      <c r="S539" s="14"/>
      <c r="T539" s="14"/>
      <c r="U539" s="14"/>
      <c r="V539" s="14"/>
      <c r="W539" s="14"/>
      <c r="X539" s="26"/>
      <c r="Y539" s="12"/>
      <c r="Z539" s="33"/>
      <c r="AA539" s="12"/>
      <c r="AB539" s="12"/>
      <c r="AC539" s="26"/>
      <c r="AD539" s="1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</row>
    <row x14ac:dyDescent="0.25" r="540" customHeight="1" ht="18.75">
      <c r="A540" s="24"/>
      <c r="B540" s="24"/>
      <c r="C540" s="12"/>
      <c r="D540" s="12"/>
      <c r="E540" s="25"/>
      <c r="F540" s="25"/>
      <c r="G540" s="12"/>
      <c r="H540" s="12"/>
      <c r="I540" s="12"/>
      <c r="J540" s="14"/>
      <c r="K540" s="12"/>
      <c r="L540" s="14"/>
      <c r="M540" s="14"/>
      <c r="N540" s="12"/>
      <c r="O540" s="12"/>
      <c r="P540" s="12"/>
      <c r="Q540" s="14"/>
      <c r="R540" s="14"/>
      <c r="S540" s="14"/>
      <c r="T540" s="14"/>
      <c r="U540" s="14"/>
      <c r="V540" s="14"/>
      <c r="W540" s="14"/>
      <c r="X540" s="26"/>
      <c r="Y540" s="12"/>
      <c r="Z540" s="33"/>
      <c r="AA540" s="12"/>
      <c r="AB540" s="12"/>
      <c r="AC540" s="26"/>
      <c r="AD540" s="1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</row>
    <row x14ac:dyDescent="0.25" r="541" customHeight="1" ht="18.75">
      <c r="A541" s="24"/>
      <c r="B541" s="24"/>
      <c r="C541" s="12"/>
      <c r="D541" s="12"/>
      <c r="E541" s="25"/>
      <c r="F541" s="25"/>
      <c r="G541" s="12"/>
      <c r="H541" s="12"/>
      <c r="I541" s="12"/>
      <c r="J541" s="14"/>
      <c r="K541" s="12"/>
      <c r="L541" s="14"/>
      <c r="M541" s="14"/>
      <c r="N541" s="12"/>
      <c r="O541" s="12"/>
      <c r="P541" s="12"/>
      <c r="Q541" s="14"/>
      <c r="R541" s="14"/>
      <c r="S541" s="14"/>
      <c r="T541" s="14"/>
      <c r="U541" s="14"/>
      <c r="V541" s="14"/>
      <c r="W541" s="14"/>
      <c r="X541" s="26"/>
      <c r="Y541" s="12"/>
      <c r="Z541" s="33"/>
      <c r="AA541" s="12"/>
      <c r="AB541" s="12"/>
      <c r="AC541" s="26"/>
      <c r="AD541" s="1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</row>
    <row x14ac:dyDescent="0.25" r="542" customHeight="1" ht="18.75">
      <c r="A542" s="24"/>
      <c r="B542" s="24"/>
      <c r="C542" s="12"/>
      <c r="D542" s="12"/>
      <c r="E542" s="25"/>
      <c r="F542" s="25"/>
      <c r="G542" s="12"/>
      <c r="H542" s="12"/>
      <c r="I542" s="12"/>
      <c r="J542" s="14"/>
      <c r="K542" s="12"/>
      <c r="L542" s="14"/>
      <c r="M542" s="14"/>
      <c r="N542" s="12"/>
      <c r="O542" s="12"/>
      <c r="P542" s="12"/>
      <c r="Q542" s="14"/>
      <c r="R542" s="14"/>
      <c r="S542" s="14"/>
      <c r="T542" s="14"/>
      <c r="U542" s="14"/>
      <c r="V542" s="14"/>
      <c r="W542" s="14"/>
      <c r="X542" s="26"/>
      <c r="Y542" s="12"/>
      <c r="Z542" s="33"/>
      <c r="AA542" s="12"/>
      <c r="AB542" s="12"/>
      <c r="AC542" s="26"/>
      <c r="AD542" s="1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</row>
    <row x14ac:dyDescent="0.25" r="543" customHeight="1" ht="18.75">
      <c r="A543" s="24"/>
      <c r="B543" s="24"/>
      <c r="C543" s="12"/>
      <c r="D543" s="12"/>
      <c r="E543" s="25"/>
      <c r="F543" s="25"/>
      <c r="G543" s="12"/>
      <c r="H543" s="12"/>
      <c r="I543" s="12"/>
      <c r="J543" s="14"/>
      <c r="K543" s="12"/>
      <c r="L543" s="14"/>
      <c r="M543" s="14"/>
      <c r="N543" s="12"/>
      <c r="O543" s="12"/>
      <c r="P543" s="12"/>
      <c r="Q543" s="14"/>
      <c r="R543" s="14"/>
      <c r="S543" s="14"/>
      <c r="T543" s="14"/>
      <c r="U543" s="14"/>
      <c r="V543" s="14"/>
      <c r="W543" s="14"/>
      <c r="X543" s="26"/>
      <c r="Y543" s="12"/>
      <c r="Z543" s="33"/>
      <c r="AA543" s="12"/>
      <c r="AB543" s="12"/>
      <c r="AC543" s="26"/>
      <c r="AD543" s="1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</row>
    <row x14ac:dyDescent="0.25" r="544" customHeight="1" ht="18.75">
      <c r="A544" s="24"/>
      <c r="B544" s="24"/>
      <c r="C544" s="12"/>
      <c r="D544" s="12"/>
      <c r="E544" s="25"/>
      <c r="F544" s="25"/>
      <c r="G544" s="12"/>
      <c r="H544" s="12"/>
      <c r="I544" s="12"/>
      <c r="J544" s="14"/>
      <c r="K544" s="12"/>
      <c r="L544" s="14"/>
      <c r="M544" s="14"/>
      <c r="N544" s="12"/>
      <c r="O544" s="12"/>
      <c r="P544" s="12"/>
      <c r="Q544" s="14"/>
      <c r="R544" s="14"/>
      <c r="S544" s="14"/>
      <c r="T544" s="14"/>
      <c r="U544" s="14"/>
      <c r="V544" s="14"/>
      <c r="W544" s="14"/>
      <c r="X544" s="26"/>
      <c r="Y544" s="12"/>
      <c r="Z544" s="33"/>
      <c r="AA544" s="12"/>
      <c r="AB544" s="12"/>
      <c r="AC544" s="26"/>
      <c r="AD544" s="1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</row>
    <row x14ac:dyDescent="0.25" r="545" customHeight="1" ht="18.75">
      <c r="A545" s="24"/>
      <c r="B545" s="24"/>
      <c r="C545" s="12"/>
      <c r="D545" s="12"/>
      <c r="E545" s="25"/>
      <c r="F545" s="25"/>
      <c r="G545" s="12"/>
      <c r="H545" s="12"/>
      <c r="I545" s="12"/>
      <c r="J545" s="14"/>
      <c r="K545" s="12"/>
      <c r="L545" s="14"/>
      <c r="M545" s="14"/>
      <c r="N545" s="12"/>
      <c r="O545" s="12"/>
      <c r="P545" s="12"/>
      <c r="Q545" s="14"/>
      <c r="R545" s="14"/>
      <c r="S545" s="14"/>
      <c r="T545" s="14"/>
      <c r="U545" s="14"/>
      <c r="V545" s="14"/>
      <c r="W545" s="14"/>
      <c r="X545" s="26"/>
      <c r="Y545" s="12"/>
      <c r="Z545" s="33"/>
      <c r="AA545" s="12"/>
      <c r="AB545" s="12"/>
      <c r="AC545" s="26"/>
      <c r="AD545" s="1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</row>
    <row x14ac:dyDescent="0.25" r="546" customHeight="1" ht="18.75">
      <c r="A546" s="24"/>
      <c r="B546" s="24"/>
      <c r="C546" s="12"/>
      <c r="D546" s="12"/>
      <c r="E546" s="25"/>
      <c r="F546" s="25"/>
      <c r="G546" s="12"/>
      <c r="H546" s="12"/>
      <c r="I546" s="12"/>
      <c r="J546" s="14"/>
      <c r="K546" s="12"/>
      <c r="L546" s="14"/>
      <c r="M546" s="14"/>
      <c r="N546" s="12"/>
      <c r="O546" s="12"/>
      <c r="P546" s="12"/>
      <c r="Q546" s="14"/>
      <c r="R546" s="14"/>
      <c r="S546" s="14"/>
      <c r="T546" s="14"/>
      <c r="U546" s="14"/>
      <c r="V546" s="14"/>
      <c r="W546" s="14"/>
      <c r="X546" s="26"/>
      <c r="Y546" s="12"/>
      <c r="Z546" s="33"/>
      <c r="AA546" s="12"/>
      <c r="AB546" s="12"/>
      <c r="AC546" s="26"/>
      <c r="AD546" s="1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</row>
    <row x14ac:dyDescent="0.25" r="547" customHeight="1" ht="18.75">
      <c r="A547" s="24"/>
      <c r="B547" s="24"/>
      <c r="C547" s="12"/>
      <c r="D547" s="12"/>
      <c r="E547" s="25"/>
      <c r="F547" s="25"/>
      <c r="G547" s="12"/>
      <c r="H547" s="12"/>
      <c r="I547" s="12"/>
      <c r="J547" s="14"/>
      <c r="K547" s="12"/>
      <c r="L547" s="14"/>
      <c r="M547" s="14"/>
      <c r="N547" s="12"/>
      <c r="O547" s="12"/>
      <c r="P547" s="12"/>
      <c r="Q547" s="14"/>
      <c r="R547" s="14"/>
      <c r="S547" s="14"/>
      <c r="T547" s="14"/>
      <c r="U547" s="14"/>
      <c r="V547" s="14"/>
      <c r="W547" s="14"/>
      <c r="X547" s="26"/>
      <c r="Y547" s="12"/>
      <c r="Z547" s="33"/>
      <c r="AA547" s="12"/>
      <c r="AB547" s="12"/>
      <c r="AC547" s="26"/>
      <c r="AD547" s="1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</row>
    <row x14ac:dyDescent="0.25" r="548" customHeight="1" ht="18.75">
      <c r="A548" s="24"/>
      <c r="B548" s="24"/>
      <c r="C548" s="12"/>
      <c r="D548" s="12"/>
      <c r="E548" s="25"/>
      <c r="F548" s="25"/>
      <c r="G548" s="12"/>
      <c r="H548" s="12"/>
      <c r="I548" s="12"/>
      <c r="J548" s="14"/>
      <c r="K548" s="12"/>
      <c r="L548" s="14"/>
      <c r="M548" s="14"/>
      <c r="N548" s="12"/>
      <c r="O548" s="12"/>
      <c r="P548" s="12"/>
      <c r="Q548" s="14"/>
      <c r="R548" s="14"/>
      <c r="S548" s="14"/>
      <c r="T548" s="14"/>
      <c r="U548" s="14"/>
      <c r="V548" s="14"/>
      <c r="W548" s="14"/>
      <c r="X548" s="26"/>
      <c r="Y548" s="12"/>
      <c r="Z548" s="33"/>
      <c r="AA548" s="12"/>
      <c r="AB548" s="12"/>
      <c r="AC548" s="26"/>
      <c r="AD548" s="1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</row>
    <row x14ac:dyDescent="0.25" r="549" customHeight="1" ht="18.75">
      <c r="A549" s="24"/>
      <c r="B549" s="24"/>
      <c r="C549" s="12"/>
      <c r="D549" s="12"/>
      <c r="E549" s="25"/>
      <c r="F549" s="25"/>
      <c r="G549" s="12"/>
      <c r="H549" s="12"/>
      <c r="I549" s="12"/>
      <c r="J549" s="14"/>
      <c r="K549" s="12"/>
      <c r="L549" s="14"/>
      <c r="M549" s="14"/>
      <c r="N549" s="12"/>
      <c r="O549" s="12"/>
      <c r="P549" s="12"/>
      <c r="Q549" s="14"/>
      <c r="R549" s="14"/>
      <c r="S549" s="14"/>
      <c r="T549" s="14"/>
      <c r="U549" s="14"/>
      <c r="V549" s="14"/>
      <c r="W549" s="14"/>
      <c r="X549" s="26"/>
      <c r="Y549" s="12"/>
      <c r="Z549" s="33"/>
      <c r="AA549" s="12"/>
      <c r="AB549" s="12"/>
      <c r="AC549" s="26"/>
      <c r="AD549" s="1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</row>
    <row x14ac:dyDescent="0.25" r="550" customHeight="1" ht="18.75">
      <c r="A550" s="24"/>
      <c r="B550" s="24"/>
      <c r="C550" s="12"/>
      <c r="D550" s="12"/>
      <c r="E550" s="25"/>
      <c r="F550" s="25"/>
      <c r="G550" s="12"/>
      <c r="H550" s="12"/>
      <c r="I550" s="12"/>
      <c r="J550" s="14"/>
      <c r="K550" s="12"/>
      <c r="L550" s="14"/>
      <c r="M550" s="14"/>
      <c r="N550" s="12"/>
      <c r="O550" s="12"/>
      <c r="P550" s="12"/>
      <c r="Q550" s="14"/>
      <c r="R550" s="14"/>
      <c r="S550" s="14"/>
      <c r="T550" s="14"/>
      <c r="U550" s="14"/>
      <c r="V550" s="14"/>
      <c r="W550" s="14"/>
      <c r="X550" s="26"/>
      <c r="Y550" s="12"/>
      <c r="Z550" s="33"/>
      <c r="AA550" s="12"/>
      <c r="AB550" s="12"/>
      <c r="AC550" s="26"/>
      <c r="AD550" s="1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</row>
    <row x14ac:dyDescent="0.25" r="551" customHeight="1" ht="18.75">
      <c r="A551" s="24"/>
      <c r="B551" s="24"/>
      <c r="C551" s="12"/>
      <c r="D551" s="12"/>
      <c r="E551" s="25"/>
      <c r="F551" s="25"/>
      <c r="G551" s="12"/>
      <c r="H551" s="12"/>
      <c r="I551" s="12"/>
      <c r="J551" s="14"/>
      <c r="K551" s="12"/>
      <c r="L551" s="14"/>
      <c r="M551" s="14"/>
      <c r="N551" s="12"/>
      <c r="O551" s="12"/>
      <c r="P551" s="12"/>
      <c r="Q551" s="14"/>
      <c r="R551" s="14"/>
      <c r="S551" s="14"/>
      <c r="T551" s="14"/>
      <c r="U551" s="14"/>
      <c r="V551" s="14"/>
      <c r="W551" s="14"/>
      <c r="X551" s="26"/>
      <c r="Y551" s="12"/>
      <c r="Z551" s="33"/>
      <c r="AA551" s="12"/>
      <c r="AB551" s="12"/>
      <c r="AC551" s="26"/>
      <c r="AD551" s="1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</row>
    <row x14ac:dyDescent="0.25" r="552" customHeight="1" ht="18.75">
      <c r="A552" s="24"/>
      <c r="B552" s="24"/>
      <c r="C552" s="12"/>
      <c r="D552" s="12"/>
      <c r="E552" s="25"/>
      <c r="F552" s="25"/>
      <c r="G552" s="12"/>
      <c r="H552" s="12"/>
      <c r="I552" s="12"/>
      <c r="J552" s="14"/>
      <c r="K552" s="12"/>
      <c r="L552" s="14"/>
      <c r="M552" s="14"/>
      <c r="N552" s="12"/>
      <c r="O552" s="12"/>
      <c r="P552" s="12"/>
      <c r="Q552" s="14"/>
      <c r="R552" s="14"/>
      <c r="S552" s="14"/>
      <c r="T552" s="14"/>
      <c r="U552" s="14"/>
      <c r="V552" s="14"/>
      <c r="W552" s="14"/>
      <c r="X552" s="26"/>
      <c r="Y552" s="12"/>
      <c r="Z552" s="33"/>
      <c r="AA552" s="12"/>
      <c r="AB552" s="12"/>
      <c r="AC552" s="26"/>
      <c r="AD552" s="1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</row>
    <row x14ac:dyDescent="0.25" r="553" customHeight="1" ht="18.75">
      <c r="A553" s="24"/>
      <c r="B553" s="24"/>
      <c r="C553" s="12"/>
      <c r="D553" s="12"/>
      <c r="E553" s="25"/>
      <c r="F553" s="25"/>
      <c r="G553" s="12"/>
      <c r="H553" s="12"/>
      <c r="I553" s="12"/>
      <c r="J553" s="14"/>
      <c r="K553" s="12"/>
      <c r="L553" s="14"/>
      <c r="M553" s="14"/>
      <c r="N553" s="12"/>
      <c r="O553" s="12"/>
      <c r="P553" s="12"/>
      <c r="Q553" s="14"/>
      <c r="R553" s="14"/>
      <c r="S553" s="14"/>
      <c r="T553" s="14"/>
      <c r="U553" s="14"/>
      <c r="V553" s="14"/>
      <c r="W553" s="14"/>
      <c r="X553" s="26"/>
      <c r="Y553" s="12"/>
      <c r="Z553" s="33"/>
      <c r="AA553" s="12"/>
      <c r="AB553" s="12"/>
      <c r="AC553" s="26"/>
      <c r="AD553" s="1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</row>
    <row x14ac:dyDescent="0.25" r="554" customHeight="1" ht="18.75">
      <c r="A554" s="24"/>
      <c r="B554" s="24"/>
      <c r="C554" s="12"/>
      <c r="D554" s="12"/>
      <c r="E554" s="25"/>
      <c r="F554" s="25"/>
      <c r="G554" s="12"/>
      <c r="H554" s="12"/>
      <c r="I554" s="12"/>
      <c r="J554" s="14"/>
      <c r="K554" s="12"/>
      <c r="L554" s="14"/>
      <c r="M554" s="14"/>
      <c r="N554" s="12"/>
      <c r="O554" s="12"/>
      <c r="P554" s="12"/>
      <c r="Q554" s="14"/>
      <c r="R554" s="14"/>
      <c r="S554" s="14"/>
      <c r="T554" s="14"/>
      <c r="U554" s="14"/>
      <c r="V554" s="14"/>
      <c r="W554" s="14"/>
      <c r="X554" s="26"/>
      <c r="Y554" s="12"/>
      <c r="Z554" s="33"/>
      <c r="AA554" s="12"/>
      <c r="AB554" s="12"/>
      <c r="AC554" s="26"/>
      <c r="AD554" s="1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</row>
    <row x14ac:dyDescent="0.25" r="555" customHeight="1" ht="18.75">
      <c r="A555" s="24"/>
      <c r="B555" s="24"/>
      <c r="C555" s="12"/>
      <c r="D555" s="12"/>
      <c r="E555" s="25"/>
      <c r="F555" s="25"/>
      <c r="G555" s="12"/>
      <c r="H555" s="12"/>
      <c r="I555" s="12"/>
      <c r="J555" s="14"/>
      <c r="K555" s="12"/>
      <c r="L555" s="14"/>
      <c r="M555" s="14"/>
      <c r="N555" s="12"/>
      <c r="O555" s="12"/>
      <c r="P555" s="12"/>
      <c r="Q555" s="14"/>
      <c r="R555" s="14"/>
      <c r="S555" s="14"/>
      <c r="T555" s="14"/>
      <c r="U555" s="14"/>
      <c r="V555" s="14"/>
      <c r="W555" s="14"/>
      <c r="X555" s="26"/>
      <c r="Y555" s="12"/>
      <c r="Z555" s="33"/>
      <c r="AA555" s="12"/>
      <c r="AB555" s="12"/>
      <c r="AC555" s="26"/>
      <c r="AD555" s="1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</row>
    <row x14ac:dyDescent="0.25" r="556" customHeight="1" ht="18.75">
      <c r="A556" s="24"/>
      <c r="B556" s="24"/>
      <c r="C556" s="12"/>
      <c r="D556" s="12"/>
      <c r="E556" s="25"/>
      <c r="F556" s="25"/>
      <c r="G556" s="12"/>
      <c r="H556" s="12"/>
      <c r="I556" s="12"/>
      <c r="J556" s="14"/>
      <c r="K556" s="12"/>
      <c r="L556" s="14"/>
      <c r="M556" s="14"/>
      <c r="N556" s="12"/>
      <c r="O556" s="12"/>
      <c r="P556" s="12"/>
      <c r="Q556" s="14"/>
      <c r="R556" s="14"/>
      <c r="S556" s="14"/>
      <c r="T556" s="14"/>
      <c r="U556" s="14"/>
      <c r="V556" s="14"/>
      <c r="W556" s="14"/>
      <c r="X556" s="26"/>
      <c r="Y556" s="12"/>
      <c r="Z556" s="33"/>
      <c r="AA556" s="12"/>
      <c r="AB556" s="12"/>
      <c r="AC556" s="26"/>
      <c r="AD556" s="1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</row>
    <row x14ac:dyDescent="0.25" r="557" customHeight="1" ht="18.75">
      <c r="A557" s="24"/>
      <c r="B557" s="24"/>
      <c r="C557" s="12"/>
      <c r="D557" s="12"/>
      <c r="E557" s="25"/>
      <c r="F557" s="25"/>
      <c r="G557" s="12"/>
      <c r="H557" s="12"/>
      <c r="I557" s="12"/>
      <c r="J557" s="14"/>
      <c r="K557" s="12"/>
      <c r="L557" s="14"/>
      <c r="M557" s="14"/>
      <c r="N557" s="12"/>
      <c r="O557" s="12"/>
      <c r="P557" s="12"/>
      <c r="Q557" s="14"/>
      <c r="R557" s="14"/>
      <c r="S557" s="14"/>
      <c r="T557" s="14"/>
      <c r="U557" s="14"/>
      <c r="V557" s="14"/>
      <c r="W557" s="14"/>
      <c r="X557" s="26"/>
      <c r="Y557" s="12"/>
      <c r="Z557" s="33"/>
      <c r="AA557" s="12"/>
      <c r="AB557" s="12"/>
      <c r="AC557" s="26"/>
      <c r="AD557" s="1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</row>
    <row x14ac:dyDescent="0.25" r="558" customHeight="1" ht="18.75">
      <c r="A558" s="24"/>
      <c r="B558" s="24"/>
      <c r="C558" s="12"/>
      <c r="D558" s="12"/>
      <c r="E558" s="25"/>
      <c r="F558" s="25"/>
      <c r="G558" s="12"/>
      <c r="H558" s="12"/>
      <c r="I558" s="12"/>
      <c r="J558" s="14"/>
      <c r="K558" s="12"/>
      <c r="L558" s="14"/>
      <c r="M558" s="14"/>
      <c r="N558" s="12"/>
      <c r="O558" s="12"/>
      <c r="P558" s="12"/>
      <c r="Q558" s="14"/>
      <c r="R558" s="14"/>
      <c r="S558" s="14"/>
      <c r="T558" s="14"/>
      <c r="U558" s="14"/>
      <c r="V558" s="14"/>
      <c r="W558" s="14"/>
      <c r="X558" s="26"/>
      <c r="Y558" s="12"/>
      <c r="Z558" s="33"/>
      <c r="AA558" s="12"/>
      <c r="AB558" s="12"/>
      <c r="AC558" s="26"/>
      <c r="AD558" s="1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</row>
    <row x14ac:dyDescent="0.25" r="559" customHeight="1" ht="18.75">
      <c r="A559" s="24"/>
      <c r="B559" s="24"/>
      <c r="C559" s="12"/>
      <c r="D559" s="12"/>
      <c r="E559" s="25"/>
      <c r="F559" s="25"/>
      <c r="G559" s="12"/>
      <c r="H559" s="12"/>
      <c r="I559" s="12"/>
      <c r="J559" s="14"/>
      <c r="K559" s="12"/>
      <c r="L559" s="14"/>
      <c r="M559" s="14"/>
      <c r="N559" s="12"/>
      <c r="O559" s="12"/>
      <c r="P559" s="12"/>
      <c r="Q559" s="14"/>
      <c r="R559" s="14"/>
      <c r="S559" s="14"/>
      <c r="T559" s="14"/>
      <c r="U559" s="14"/>
      <c r="V559" s="14"/>
      <c r="W559" s="14"/>
      <c r="X559" s="26"/>
      <c r="Y559" s="12"/>
      <c r="Z559" s="33"/>
      <c r="AA559" s="12"/>
      <c r="AB559" s="12"/>
      <c r="AC559" s="26"/>
      <c r="AD559" s="1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</row>
    <row x14ac:dyDescent="0.25" r="560" customHeight="1" ht="18.75">
      <c r="A560" s="24"/>
      <c r="B560" s="24"/>
      <c r="C560" s="12"/>
      <c r="D560" s="12"/>
      <c r="E560" s="25"/>
      <c r="F560" s="25"/>
      <c r="G560" s="12"/>
      <c r="H560" s="12"/>
      <c r="I560" s="12"/>
      <c r="J560" s="14"/>
      <c r="K560" s="12"/>
      <c r="L560" s="14"/>
      <c r="M560" s="14"/>
      <c r="N560" s="12"/>
      <c r="O560" s="12"/>
      <c r="P560" s="12"/>
      <c r="Q560" s="14"/>
      <c r="R560" s="14"/>
      <c r="S560" s="14"/>
      <c r="T560" s="14"/>
      <c r="U560" s="14"/>
      <c r="V560" s="14"/>
      <c r="W560" s="14"/>
      <c r="X560" s="26"/>
      <c r="Y560" s="12"/>
      <c r="Z560" s="33"/>
      <c r="AA560" s="12"/>
      <c r="AB560" s="12"/>
      <c r="AC560" s="26"/>
      <c r="AD560" s="1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</row>
    <row x14ac:dyDescent="0.25" r="561" customHeight="1" ht="18.75">
      <c r="A561" s="24"/>
      <c r="B561" s="24"/>
      <c r="C561" s="12"/>
      <c r="D561" s="12"/>
      <c r="E561" s="25"/>
      <c r="F561" s="25"/>
      <c r="G561" s="12"/>
      <c r="H561" s="12"/>
      <c r="I561" s="12"/>
      <c r="J561" s="14"/>
      <c r="K561" s="12"/>
      <c r="L561" s="14"/>
      <c r="M561" s="14"/>
      <c r="N561" s="12"/>
      <c r="O561" s="12"/>
      <c r="P561" s="12"/>
      <c r="Q561" s="14"/>
      <c r="R561" s="14"/>
      <c r="S561" s="14"/>
      <c r="T561" s="14"/>
      <c r="U561" s="14"/>
      <c r="V561" s="14"/>
      <c r="W561" s="14"/>
      <c r="X561" s="26"/>
      <c r="Y561" s="12"/>
      <c r="Z561" s="33"/>
      <c r="AA561" s="12"/>
      <c r="AB561" s="12"/>
      <c r="AC561" s="26"/>
      <c r="AD561" s="1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</row>
    <row x14ac:dyDescent="0.25" r="562" customHeight="1" ht="18.75">
      <c r="A562" s="24"/>
      <c r="B562" s="24"/>
      <c r="C562" s="12"/>
      <c r="D562" s="12"/>
      <c r="E562" s="25"/>
      <c r="F562" s="25"/>
      <c r="G562" s="12"/>
      <c r="H562" s="12"/>
      <c r="I562" s="12"/>
      <c r="J562" s="14"/>
      <c r="K562" s="12"/>
      <c r="L562" s="14"/>
      <c r="M562" s="14"/>
      <c r="N562" s="12"/>
      <c r="O562" s="12"/>
      <c r="P562" s="12"/>
      <c r="Q562" s="14"/>
      <c r="R562" s="14"/>
      <c r="S562" s="14"/>
      <c r="T562" s="14"/>
      <c r="U562" s="14"/>
      <c r="V562" s="14"/>
      <c r="W562" s="14"/>
      <c r="X562" s="26"/>
      <c r="Y562" s="12"/>
      <c r="Z562" s="33"/>
      <c r="AA562" s="12"/>
      <c r="AB562" s="12"/>
      <c r="AC562" s="26"/>
      <c r="AD562" s="1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</row>
    <row x14ac:dyDescent="0.25" r="563" customHeight="1" ht="18.75">
      <c r="A563" s="24"/>
      <c r="B563" s="24"/>
      <c r="C563" s="12"/>
      <c r="D563" s="12"/>
      <c r="E563" s="25"/>
      <c r="F563" s="25"/>
      <c r="G563" s="12"/>
      <c r="H563" s="12"/>
      <c r="I563" s="12"/>
      <c r="J563" s="14"/>
      <c r="K563" s="12"/>
      <c r="L563" s="14"/>
      <c r="M563" s="14"/>
      <c r="N563" s="12"/>
      <c r="O563" s="12"/>
      <c r="P563" s="12"/>
      <c r="Q563" s="14"/>
      <c r="R563" s="14"/>
      <c r="S563" s="14"/>
      <c r="T563" s="14"/>
      <c r="U563" s="14"/>
      <c r="V563" s="14"/>
      <c r="W563" s="14"/>
      <c r="X563" s="26"/>
      <c r="Y563" s="12"/>
      <c r="Z563" s="33"/>
      <c r="AA563" s="12"/>
      <c r="AB563" s="12"/>
      <c r="AC563" s="26"/>
      <c r="AD563" s="1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</row>
    <row x14ac:dyDescent="0.25" r="564" customHeight="1" ht="18.75">
      <c r="A564" s="24"/>
      <c r="B564" s="24"/>
      <c r="C564" s="12"/>
      <c r="D564" s="12"/>
      <c r="E564" s="25"/>
      <c r="F564" s="25"/>
      <c r="G564" s="12"/>
      <c r="H564" s="12"/>
      <c r="I564" s="12"/>
      <c r="J564" s="14"/>
      <c r="K564" s="12"/>
      <c r="L564" s="14"/>
      <c r="M564" s="14"/>
      <c r="N564" s="12"/>
      <c r="O564" s="12"/>
      <c r="P564" s="12"/>
      <c r="Q564" s="14"/>
      <c r="R564" s="14"/>
      <c r="S564" s="14"/>
      <c r="T564" s="14"/>
      <c r="U564" s="14"/>
      <c r="V564" s="14"/>
      <c r="W564" s="14"/>
      <c r="X564" s="26"/>
      <c r="Y564" s="12"/>
      <c r="Z564" s="33"/>
      <c r="AA564" s="12"/>
      <c r="AB564" s="12"/>
      <c r="AC564" s="26"/>
      <c r="AD564" s="1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</row>
    <row x14ac:dyDescent="0.25" r="565" customHeight="1" ht="18.75">
      <c r="A565" s="24"/>
      <c r="B565" s="24"/>
      <c r="C565" s="12"/>
      <c r="D565" s="12"/>
      <c r="E565" s="25"/>
      <c r="F565" s="25"/>
      <c r="G565" s="12"/>
      <c r="H565" s="12"/>
      <c r="I565" s="12"/>
      <c r="J565" s="14"/>
      <c r="K565" s="12"/>
      <c r="L565" s="14"/>
      <c r="M565" s="14"/>
      <c r="N565" s="12"/>
      <c r="O565" s="12"/>
      <c r="P565" s="12"/>
      <c r="Q565" s="14"/>
      <c r="R565" s="14"/>
      <c r="S565" s="14"/>
      <c r="T565" s="14"/>
      <c r="U565" s="14"/>
      <c r="V565" s="14"/>
      <c r="W565" s="14"/>
      <c r="X565" s="26"/>
      <c r="Y565" s="12"/>
      <c r="Z565" s="33"/>
      <c r="AA565" s="12"/>
      <c r="AB565" s="12"/>
      <c r="AC565" s="26"/>
      <c r="AD565" s="1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</row>
    <row x14ac:dyDescent="0.25" r="566" customHeight="1" ht="18.75">
      <c r="A566" s="24"/>
      <c r="B566" s="24"/>
      <c r="C566" s="12"/>
      <c r="D566" s="12"/>
      <c r="E566" s="25"/>
      <c r="F566" s="25"/>
      <c r="G566" s="12"/>
      <c r="H566" s="12"/>
      <c r="I566" s="12"/>
      <c r="J566" s="14"/>
      <c r="K566" s="12"/>
      <c r="L566" s="14"/>
      <c r="M566" s="14"/>
      <c r="N566" s="12"/>
      <c r="O566" s="12"/>
      <c r="P566" s="12"/>
      <c r="Q566" s="14"/>
      <c r="R566" s="14"/>
      <c r="S566" s="14"/>
      <c r="T566" s="14"/>
      <c r="U566" s="14"/>
      <c r="V566" s="14"/>
      <c r="W566" s="14"/>
      <c r="X566" s="26"/>
      <c r="Y566" s="12"/>
      <c r="Z566" s="33"/>
      <c r="AA566" s="12"/>
      <c r="AB566" s="12"/>
      <c r="AC566" s="26"/>
      <c r="AD566" s="1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</row>
    <row x14ac:dyDescent="0.25" r="567" customHeight="1" ht="18.75">
      <c r="A567" s="24"/>
      <c r="B567" s="24"/>
      <c r="C567" s="12"/>
      <c r="D567" s="12"/>
      <c r="E567" s="25"/>
      <c r="F567" s="25"/>
      <c r="G567" s="12"/>
      <c r="H567" s="12"/>
      <c r="I567" s="12"/>
      <c r="J567" s="14"/>
      <c r="K567" s="12"/>
      <c r="L567" s="14"/>
      <c r="M567" s="14"/>
      <c r="N567" s="12"/>
      <c r="O567" s="12"/>
      <c r="P567" s="12"/>
      <c r="Q567" s="14"/>
      <c r="R567" s="14"/>
      <c r="S567" s="14"/>
      <c r="T567" s="14"/>
      <c r="U567" s="14"/>
      <c r="V567" s="14"/>
      <c r="W567" s="14"/>
      <c r="X567" s="26"/>
      <c r="Y567" s="12"/>
      <c r="Z567" s="33"/>
      <c r="AA567" s="12"/>
      <c r="AB567" s="12"/>
      <c r="AC567" s="26"/>
      <c r="AD567" s="1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</row>
    <row x14ac:dyDescent="0.25" r="568" customHeight="1" ht="18.75">
      <c r="A568" s="24"/>
      <c r="B568" s="24"/>
      <c r="C568" s="12"/>
      <c r="D568" s="12"/>
      <c r="E568" s="25"/>
      <c r="F568" s="25"/>
      <c r="G568" s="12"/>
      <c r="H568" s="12"/>
      <c r="I568" s="12"/>
      <c r="J568" s="14"/>
      <c r="K568" s="12"/>
      <c r="L568" s="14"/>
      <c r="M568" s="14"/>
      <c r="N568" s="12"/>
      <c r="O568" s="12"/>
      <c r="P568" s="12"/>
      <c r="Q568" s="14"/>
      <c r="R568" s="14"/>
      <c r="S568" s="14"/>
      <c r="T568" s="14"/>
      <c r="U568" s="14"/>
      <c r="V568" s="14"/>
      <c r="W568" s="14"/>
      <c r="X568" s="26"/>
      <c r="Y568" s="12"/>
      <c r="Z568" s="33"/>
      <c r="AA568" s="12"/>
      <c r="AB568" s="12"/>
      <c r="AC568" s="26"/>
      <c r="AD568" s="1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</row>
    <row x14ac:dyDescent="0.25" r="569" customHeight="1" ht="18.75">
      <c r="A569" s="24"/>
      <c r="B569" s="24"/>
      <c r="C569" s="12"/>
      <c r="D569" s="12"/>
      <c r="E569" s="25"/>
      <c r="F569" s="25"/>
      <c r="G569" s="12"/>
      <c r="H569" s="12"/>
      <c r="I569" s="12"/>
      <c r="J569" s="14"/>
      <c r="K569" s="12"/>
      <c r="L569" s="14"/>
      <c r="M569" s="14"/>
      <c r="N569" s="12"/>
      <c r="O569" s="12"/>
      <c r="P569" s="12"/>
      <c r="Q569" s="14"/>
      <c r="R569" s="14"/>
      <c r="S569" s="14"/>
      <c r="T569" s="14"/>
      <c r="U569" s="14"/>
      <c r="V569" s="14"/>
      <c r="W569" s="14"/>
      <c r="X569" s="26"/>
      <c r="Y569" s="12"/>
      <c r="Z569" s="33"/>
      <c r="AA569" s="12"/>
      <c r="AB569" s="12"/>
      <c r="AC569" s="26"/>
      <c r="AD569" s="1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</row>
    <row x14ac:dyDescent="0.25" r="570" customHeight="1" ht="18.75">
      <c r="A570" s="24"/>
      <c r="B570" s="24"/>
      <c r="C570" s="12"/>
      <c r="D570" s="12"/>
      <c r="E570" s="25"/>
      <c r="F570" s="25"/>
      <c r="G570" s="12"/>
      <c r="H570" s="12"/>
      <c r="I570" s="12"/>
      <c r="J570" s="14"/>
      <c r="K570" s="12"/>
      <c r="L570" s="14"/>
      <c r="M570" s="14"/>
      <c r="N570" s="12"/>
      <c r="O570" s="12"/>
      <c r="P570" s="12"/>
      <c r="Q570" s="14"/>
      <c r="R570" s="14"/>
      <c r="S570" s="14"/>
      <c r="T570" s="14"/>
      <c r="U570" s="14"/>
      <c r="V570" s="14"/>
      <c r="W570" s="14"/>
      <c r="X570" s="26"/>
      <c r="Y570" s="12"/>
      <c r="Z570" s="33"/>
      <c r="AA570" s="12"/>
      <c r="AB570" s="12"/>
      <c r="AC570" s="26"/>
      <c r="AD570" s="1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</row>
    <row x14ac:dyDescent="0.25" r="571" customHeight="1" ht="18.75">
      <c r="A571" s="24"/>
      <c r="B571" s="24"/>
      <c r="C571" s="12"/>
      <c r="D571" s="12"/>
      <c r="E571" s="25"/>
      <c r="F571" s="25"/>
      <c r="G571" s="12"/>
      <c r="H571" s="12"/>
      <c r="I571" s="12"/>
      <c r="J571" s="14"/>
      <c r="K571" s="12"/>
      <c r="L571" s="14"/>
      <c r="M571" s="14"/>
      <c r="N571" s="12"/>
      <c r="O571" s="12"/>
      <c r="P571" s="12"/>
      <c r="Q571" s="14"/>
      <c r="R571" s="14"/>
      <c r="S571" s="14"/>
      <c r="T571" s="14"/>
      <c r="U571" s="14"/>
      <c r="V571" s="14"/>
      <c r="W571" s="14"/>
      <c r="X571" s="26"/>
      <c r="Y571" s="12"/>
      <c r="Z571" s="33"/>
      <c r="AA571" s="12"/>
      <c r="AB571" s="12"/>
      <c r="AC571" s="26"/>
      <c r="AD571" s="1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</row>
    <row x14ac:dyDescent="0.25" r="572" customHeight="1" ht="18.75">
      <c r="A572" s="24"/>
      <c r="B572" s="24"/>
      <c r="C572" s="12"/>
      <c r="D572" s="12"/>
      <c r="E572" s="25"/>
      <c r="F572" s="25"/>
      <c r="G572" s="12"/>
      <c r="H572" s="12"/>
      <c r="I572" s="12"/>
      <c r="J572" s="14"/>
      <c r="K572" s="12"/>
      <c r="L572" s="14"/>
      <c r="M572" s="14"/>
      <c r="N572" s="12"/>
      <c r="O572" s="12"/>
      <c r="P572" s="12"/>
      <c r="Q572" s="14"/>
      <c r="R572" s="14"/>
      <c r="S572" s="14"/>
      <c r="T572" s="14"/>
      <c r="U572" s="14"/>
      <c r="V572" s="14"/>
      <c r="W572" s="14"/>
      <c r="X572" s="26"/>
      <c r="Y572" s="12"/>
      <c r="Z572" s="33"/>
      <c r="AA572" s="12"/>
      <c r="AB572" s="12"/>
      <c r="AC572" s="26"/>
      <c r="AD572" s="1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</row>
    <row x14ac:dyDescent="0.25" r="573" customHeight="1" ht="18.75">
      <c r="A573" s="24"/>
      <c r="B573" s="24"/>
      <c r="C573" s="12"/>
      <c r="D573" s="12"/>
      <c r="E573" s="25"/>
      <c r="F573" s="25"/>
      <c r="G573" s="12"/>
      <c r="H573" s="12"/>
      <c r="I573" s="12"/>
      <c r="J573" s="14"/>
      <c r="K573" s="12"/>
      <c r="L573" s="14"/>
      <c r="M573" s="14"/>
      <c r="N573" s="12"/>
      <c r="O573" s="12"/>
      <c r="P573" s="12"/>
      <c r="Q573" s="14"/>
      <c r="R573" s="14"/>
      <c r="S573" s="14"/>
      <c r="T573" s="14"/>
      <c r="U573" s="14"/>
      <c r="V573" s="14"/>
      <c r="W573" s="14"/>
      <c r="X573" s="26"/>
      <c r="Y573" s="12"/>
      <c r="Z573" s="33"/>
      <c r="AA573" s="12"/>
      <c r="AB573" s="12"/>
      <c r="AC573" s="26"/>
      <c r="AD573" s="1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</row>
    <row x14ac:dyDescent="0.25" r="574" customHeight="1" ht="18.75">
      <c r="A574" s="24"/>
      <c r="B574" s="24"/>
      <c r="C574" s="12"/>
      <c r="D574" s="12"/>
      <c r="E574" s="25"/>
      <c r="F574" s="25"/>
      <c r="G574" s="12"/>
      <c r="H574" s="12"/>
      <c r="I574" s="12"/>
      <c r="J574" s="14"/>
      <c r="K574" s="12"/>
      <c r="L574" s="14"/>
      <c r="M574" s="14"/>
      <c r="N574" s="12"/>
      <c r="O574" s="12"/>
      <c r="P574" s="12"/>
      <c r="Q574" s="14"/>
      <c r="R574" s="14"/>
      <c r="S574" s="14"/>
      <c r="T574" s="14"/>
      <c r="U574" s="14"/>
      <c r="V574" s="14"/>
      <c r="W574" s="14"/>
      <c r="X574" s="26"/>
      <c r="Y574" s="12"/>
      <c r="Z574" s="33"/>
      <c r="AA574" s="12"/>
      <c r="AB574" s="12"/>
      <c r="AC574" s="26"/>
      <c r="AD574" s="1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</row>
    <row x14ac:dyDescent="0.25" r="575" customHeight="1" ht="18.75">
      <c r="A575" s="24"/>
      <c r="B575" s="24"/>
      <c r="C575" s="12"/>
      <c r="D575" s="12"/>
      <c r="E575" s="25"/>
      <c r="F575" s="25"/>
      <c r="G575" s="12"/>
      <c r="H575" s="12"/>
      <c r="I575" s="12"/>
      <c r="J575" s="14"/>
      <c r="K575" s="12"/>
      <c r="L575" s="14"/>
      <c r="M575" s="14"/>
      <c r="N575" s="12"/>
      <c r="O575" s="12"/>
      <c r="P575" s="12"/>
      <c r="Q575" s="14"/>
      <c r="R575" s="14"/>
      <c r="S575" s="14"/>
      <c r="T575" s="14"/>
      <c r="U575" s="14"/>
      <c r="V575" s="14"/>
      <c r="W575" s="14"/>
      <c r="X575" s="26"/>
      <c r="Y575" s="12"/>
      <c r="Z575" s="33"/>
      <c r="AA575" s="12"/>
      <c r="AB575" s="12"/>
      <c r="AC575" s="26"/>
      <c r="AD575" s="1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</row>
    <row x14ac:dyDescent="0.25" r="576" customHeight="1" ht="18.75">
      <c r="A576" s="24"/>
      <c r="B576" s="24"/>
      <c r="C576" s="12"/>
      <c r="D576" s="12"/>
      <c r="E576" s="25"/>
      <c r="F576" s="25"/>
      <c r="G576" s="12"/>
      <c r="H576" s="12"/>
      <c r="I576" s="12"/>
      <c r="J576" s="14"/>
      <c r="K576" s="12"/>
      <c r="L576" s="14"/>
      <c r="M576" s="14"/>
      <c r="N576" s="12"/>
      <c r="O576" s="12"/>
      <c r="P576" s="12"/>
      <c r="Q576" s="14"/>
      <c r="R576" s="14"/>
      <c r="S576" s="14"/>
      <c r="T576" s="14"/>
      <c r="U576" s="14"/>
      <c r="V576" s="14"/>
      <c r="W576" s="14"/>
      <c r="X576" s="26"/>
      <c r="Y576" s="12"/>
      <c r="Z576" s="33"/>
      <c r="AA576" s="12"/>
      <c r="AB576" s="12"/>
      <c r="AC576" s="26"/>
      <c r="AD576" s="1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</row>
    <row x14ac:dyDescent="0.25" r="577" customHeight="1" ht="18.75">
      <c r="A577" s="24"/>
      <c r="B577" s="24"/>
      <c r="C577" s="12"/>
      <c r="D577" s="12"/>
      <c r="E577" s="25"/>
      <c r="F577" s="25"/>
      <c r="G577" s="12"/>
      <c r="H577" s="12"/>
      <c r="I577" s="12"/>
      <c r="J577" s="14"/>
      <c r="K577" s="12"/>
      <c r="L577" s="14"/>
      <c r="M577" s="14"/>
      <c r="N577" s="12"/>
      <c r="O577" s="12"/>
      <c r="P577" s="12"/>
      <c r="Q577" s="14"/>
      <c r="R577" s="14"/>
      <c r="S577" s="14"/>
      <c r="T577" s="14"/>
      <c r="U577" s="14"/>
      <c r="V577" s="14"/>
      <c r="W577" s="14"/>
      <c r="X577" s="26"/>
      <c r="Y577" s="12"/>
      <c r="Z577" s="33"/>
      <c r="AA577" s="12"/>
      <c r="AB577" s="12"/>
      <c r="AC577" s="26"/>
      <c r="AD577" s="1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</row>
    <row x14ac:dyDescent="0.25" r="578" customHeight="1" ht="18.75">
      <c r="A578" s="24"/>
      <c r="B578" s="24"/>
      <c r="C578" s="12"/>
      <c r="D578" s="12"/>
      <c r="E578" s="25"/>
      <c r="F578" s="25"/>
      <c r="G578" s="12"/>
      <c r="H578" s="12"/>
      <c r="I578" s="12"/>
      <c r="J578" s="14"/>
      <c r="K578" s="12"/>
      <c r="L578" s="14"/>
      <c r="M578" s="14"/>
      <c r="N578" s="12"/>
      <c r="O578" s="12"/>
      <c r="P578" s="12"/>
      <c r="Q578" s="14"/>
      <c r="R578" s="14"/>
      <c r="S578" s="14"/>
      <c r="T578" s="14"/>
      <c r="U578" s="14"/>
      <c r="V578" s="14"/>
      <c r="W578" s="14"/>
      <c r="X578" s="26"/>
      <c r="Y578" s="12"/>
      <c r="Z578" s="33"/>
      <c r="AA578" s="12"/>
      <c r="AB578" s="12"/>
      <c r="AC578" s="26"/>
      <c r="AD578" s="1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</row>
    <row x14ac:dyDescent="0.25" r="579" customHeight="1" ht="18.75">
      <c r="A579" s="24"/>
      <c r="B579" s="24"/>
      <c r="C579" s="12"/>
      <c r="D579" s="12"/>
      <c r="E579" s="25"/>
      <c r="F579" s="25"/>
      <c r="G579" s="12"/>
      <c r="H579" s="12"/>
      <c r="I579" s="12"/>
      <c r="J579" s="14"/>
      <c r="K579" s="12"/>
      <c r="L579" s="14"/>
      <c r="M579" s="14"/>
      <c r="N579" s="12"/>
      <c r="O579" s="12"/>
      <c r="P579" s="12"/>
      <c r="Q579" s="14"/>
      <c r="R579" s="14"/>
      <c r="S579" s="14"/>
      <c r="T579" s="14"/>
      <c r="U579" s="14"/>
      <c r="V579" s="14"/>
      <c r="W579" s="14"/>
      <c r="X579" s="26"/>
      <c r="Y579" s="12"/>
      <c r="Z579" s="33"/>
      <c r="AA579" s="12"/>
      <c r="AB579" s="12"/>
      <c r="AC579" s="26"/>
      <c r="AD579" s="1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</row>
    <row x14ac:dyDescent="0.25" r="580" customHeight="1" ht="18.75">
      <c r="A580" s="24"/>
      <c r="B580" s="24"/>
      <c r="C580" s="12"/>
      <c r="D580" s="12"/>
      <c r="E580" s="25"/>
      <c r="F580" s="25"/>
      <c r="G580" s="12"/>
      <c r="H580" s="12"/>
      <c r="I580" s="12"/>
      <c r="J580" s="14"/>
      <c r="K580" s="12"/>
      <c r="L580" s="14"/>
      <c r="M580" s="14"/>
      <c r="N580" s="12"/>
      <c r="O580" s="12"/>
      <c r="P580" s="12"/>
      <c r="Q580" s="14"/>
      <c r="R580" s="14"/>
      <c r="S580" s="14"/>
      <c r="T580" s="14"/>
      <c r="U580" s="14"/>
      <c r="V580" s="14"/>
      <c r="W580" s="14"/>
      <c r="X580" s="26"/>
      <c r="Y580" s="12"/>
      <c r="Z580" s="33"/>
      <c r="AA580" s="12"/>
      <c r="AB580" s="12"/>
      <c r="AC580" s="26"/>
      <c r="AD580" s="1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</row>
    <row x14ac:dyDescent="0.25" r="581" customHeight="1" ht="18.75">
      <c r="A581" s="24"/>
      <c r="B581" s="24"/>
      <c r="C581" s="12"/>
      <c r="D581" s="12"/>
      <c r="E581" s="25"/>
      <c r="F581" s="25"/>
      <c r="G581" s="12"/>
      <c r="H581" s="12"/>
      <c r="I581" s="12"/>
      <c r="J581" s="14"/>
      <c r="K581" s="12"/>
      <c r="L581" s="14"/>
      <c r="M581" s="14"/>
      <c r="N581" s="12"/>
      <c r="O581" s="12"/>
      <c r="P581" s="12"/>
      <c r="Q581" s="14"/>
      <c r="R581" s="14"/>
      <c r="S581" s="14"/>
      <c r="T581" s="14"/>
      <c r="U581" s="14"/>
      <c r="V581" s="14"/>
      <c r="W581" s="14"/>
      <c r="X581" s="26"/>
      <c r="Y581" s="12"/>
      <c r="Z581" s="33"/>
      <c r="AA581" s="12"/>
      <c r="AB581" s="12"/>
      <c r="AC581" s="26"/>
      <c r="AD581" s="1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</row>
    <row x14ac:dyDescent="0.25" r="582" customHeight="1" ht="18.75">
      <c r="A582" s="24"/>
      <c r="B582" s="24"/>
      <c r="C582" s="12"/>
      <c r="D582" s="12"/>
      <c r="E582" s="25"/>
      <c r="F582" s="25"/>
      <c r="G582" s="12"/>
      <c r="H582" s="12"/>
      <c r="I582" s="12"/>
      <c r="J582" s="14"/>
      <c r="K582" s="12"/>
      <c r="L582" s="14"/>
      <c r="M582" s="14"/>
      <c r="N582" s="12"/>
      <c r="O582" s="12"/>
      <c r="P582" s="12"/>
      <c r="Q582" s="14"/>
      <c r="R582" s="14"/>
      <c r="S582" s="14"/>
      <c r="T582" s="14"/>
      <c r="U582" s="14"/>
      <c r="V582" s="14"/>
      <c r="W582" s="14"/>
      <c r="X582" s="26"/>
      <c r="Y582" s="12"/>
      <c r="Z582" s="33"/>
      <c r="AA582" s="12"/>
      <c r="AB582" s="12"/>
      <c r="AC582" s="26"/>
      <c r="AD582" s="1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</row>
    <row x14ac:dyDescent="0.25" r="583" customHeight="1" ht="18.75">
      <c r="A583" s="24"/>
      <c r="B583" s="24"/>
      <c r="C583" s="12"/>
      <c r="D583" s="12"/>
      <c r="E583" s="25"/>
      <c r="F583" s="25"/>
      <c r="G583" s="12"/>
      <c r="H583" s="12"/>
      <c r="I583" s="12"/>
      <c r="J583" s="14"/>
      <c r="K583" s="12"/>
      <c r="L583" s="14"/>
      <c r="M583" s="14"/>
      <c r="N583" s="12"/>
      <c r="O583" s="12"/>
      <c r="P583" s="12"/>
      <c r="Q583" s="14"/>
      <c r="R583" s="14"/>
      <c r="S583" s="14"/>
      <c r="T583" s="14"/>
      <c r="U583" s="14"/>
      <c r="V583" s="14"/>
      <c r="W583" s="14"/>
      <c r="X583" s="26"/>
      <c r="Y583" s="12"/>
      <c r="Z583" s="33"/>
      <c r="AA583" s="12"/>
      <c r="AB583" s="12"/>
      <c r="AC583" s="26"/>
      <c r="AD583" s="1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</row>
    <row x14ac:dyDescent="0.25" r="584" customHeight="1" ht="18.75">
      <c r="A584" s="24"/>
      <c r="B584" s="24"/>
      <c r="C584" s="12"/>
      <c r="D584" s="12"/>
      <c r="E584" s="25"/>
      <c r="F584" s="25"/>
      <c r="G584" s="12"/>
      <c r="H584" s="12"/>
      <c r="I584" s="12"/>
      <c r="J584" s="14"/>
      <c r="K584" s="12"/>
      <c r="L584" s="14"/>
      <c r="M584" s="14"/>
      <c r="N584" s="12"/>
      <c r="O584" s="12"/>
      <c r="P584" s="12"/>
      <c r="Q584" s="14"/>
      <c r="R584" s="14"/>
      <c r="S584" s="14"/>
      <c r="T584" s="14"/>
      <c r="U584" s="14"/>
      <c r="V584" s="14"/>
      <c r="W584" s="14"/>
      <c r="X584" s="26"/>
      <c r="Y584" s="12"/>
      <c r="Z584" s="33"/>
      <c r="AA584" s="12"/>
      <c r="AB584" s="12"/>
      <c r="AC584" s="26"/>
      <c r="AD584" s="1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</row>
    <row x14ac:dyDescent="0.25" r="585" customHeight="1" ht="18.75">
      <c r="A585" s="24"/>
      <c r="B585" s="24"/>
      <c r="C585" s="12"/>
      <c r="D585" s="12"/>
      <c r="E585" s="25"/>
      <c r="F585" s="25"/>
      <c r="G585" s="12"/>
      <c r="H585" s="12"/>
      <c r="I585" s="12"/>
      <c r="J585" s="14"/>
      <c r="K585" s="12"/>
      <c r="L585" s="14"/>
      <c r="M585" s="14"/>
      <c r="N585" s="12"/>
      <c r="O585" s="12"/>
      <c r="P585" s="12"/>
      <c r="Q585" s="14"/>
      <c r="R585" s="14"/>
      <c r="S585" s="14"/>
      <c r="T585" s="14"/>
      <c r="U585" s="14"/>
      <c r="V585" s="14"/>
      <c r="W585" s="14"/>
      <c r="X585" s="26"/>
      <c r="Y585" s="12"/>
      <c r="Z585" s="33"/>
      <c r="AA585" s="12"/>
      <c r="AB585" s="12"/>
      <c r="AC585" s="26"/>
      <c r="AD585" s="1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</row>
    <row x14ac:dyDescent="0.25" r="586" customHeight="1" ht="18.75">
      <c r="A586" s="24"/>
      <c r="B586" s="24"/>
      <c r="C586" s="12"/>
      <c r="D586" s="12"/>
      <c r="E586" s="25"/>
      <c r="F586" s="25"/>
      <c r="G586" s="12"/>
      <c r="H586" s="12"/>
      <c r="I586" s="12"/>
      <c r="J586" s="14"/>
      <c r="K586" s="12"/>
      <c r="L586" s="14"/>
      <c r="M586" s="14"/>
      <c r="N586" s="12"/>
      <c r="O586" s="12"/>
      <c r="P586" s="12"/>
      <c r="Q586" s="14"/>
      <c r="R586" s="14"/>
      <c r="S586" s="14"/>
      <c r="T586" s="14"/>
      <c r="U586" s="14"/>
      <c r="V586" s="14"/>
      <c r="W586" s="14"/>
      <c r="X586" s="26"/>
      <c r="Y586" s="12"/>
      <c r="Z586" s="33"/>
      <c r="AA586" s="12"/>
      <c r="AB586" s="12"/>
      <c r="AC586" s="26"/>
      <c r="AD586" s="1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</row>
    <row x14ac:dyDescent="0.25" r="587" customHeight="1" ht="18.75">
      <c r="A587" s="24"/>
      <c r="B587" s="24"/>
      <c r="C587" s="12"/>
      <c r="D587" s="12"/>
      <c r="E587" s="25"/>
      <c r="F587" s="25"/>
      <c r="G587" s="12"/>
      <c r="H587" s="12"/>
      <c r="I587" s="12"/>
      <c r="J587" s="14"/>
      <c r="K587" s="12"/>
      <c r="L587" s="14"/>
      <c r="M587" s="14"/>
      <c r="N587" s="12"/>
      <c r="O587" s="12"/>
      <c r="P587" s="12"/>
      <c r="Q587" s="14"/>
      <c r="R587" s="14"/>
      <c r="S587" s="14"/>
      <c r="T587" s="14"/>
      <c r="U587" s="14"/>
      <c r="V587" s="14"/>
      <c r="W587" s="14"/>
      <c r="X587" s="26"/>
      <c r="Y587" s="12"/>
      <c r="Z587" s="33"/>
      <c r="AA587" s="12"/>
      <c r="AB587" s="12"/>
      <c r="AC587" s="26"/>
      <c r="AD587" s="1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</row>
    <row x14ac:dyDescent="0.25" r="588" customHeight="1" ht="18.75">
      <c r="A588" s="24"/>
      <c r="B588" s="24"/>
      <c r="C588" s="12"/>
      <c r="D588" s="12"/>
      <c r="E588" s="25"/>
      <c r="F588" s="25"/>
      <c r="G588" s="12"/>
      <c r="H588" s="12"/>
      <c r="I588" s="12"/>
      <c r="J588" s="14"/>
      <c r="K588" s="12"/>
      <c r="L588" s="14"/>
      <c r="M588" s="14"/>
      <c r="N588" s="12"/>
      <c r="O588" s="12"/>
      <c r="P588" s="12"/>
      <c r="Q588" s="14"/>
      <c r="R588" s="14"/>
      <c r="S588" s="14"/>
      <c r="T588" s="14"/>
      <c r="U588" s="14"/>
      <c r="V588" s="14"/>
      <c r="W588" s="14"/>
      <c r="X588" s="26"/>
      <c r="Y588" s="12"/>
      <c r="Z588" s="33"/>
      <c r="AA588" s="12"/>
      <c r="AB588" s="12"/>
      <c r="AC588" s="26"/>
      <c r="AD588" s="1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</row>
    <row x14ac:dyDescent="0.25" r="589" customHeight="1" ht="18.75">
      <c r="A589" s="24"/>
      <c r="B589" s="24"/>
      <c r="C589" s="12"/>
      <c r="D589" s="12"/>
      <c r="E589" s="25"/>
      <c r="F589" s="25"/>
      <c r="G589" s="12"/>
      <c r="H589" s="12"/>
      <c r="I589" s="12"/>
      <c r="J589" s="14"/>
      <c r="K589" s="12"/>
      <c r="L589" s="14"/>
      <c r="M589" s="14"/>
      <c r="N589" s="12"/>
      <c r="O589" s="12"/>
      <c r="P589" s="12"/>
      <c r="Q589" s="14"/>
      <c r="R589" s="14"/>
      <c r="S589" s="14"/>
      <c r="T589" s="14"/>
      <c r="U589" s="14"/>
      <c r="V589" s="14"/>
      <c r="W589" s="14"/>
      <c r="X589" s="26"/>
      <c r="Y589" s="12"/>
      <c r="Z589" s="33"/>
      <c r="AA589" s="12"/>
      <c r="AB589" s="12"/>
      <c r="AC589" s="26"/>
      <c r="AD589" s="1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</row>
    <row x14ac:dyDescent="0.25" r="590" customHeight="1" ht="18.75">
      <c r="A590" s="24"/>
      <c r="B590" s="24"/>
      <c r="C590" s="12"/>
      <c r="D590" s="12"/>
      <c r="E590" s="25"/>
      <c r="F590" s="25"/>
      <c r="G590" s="12"/>
      <c r="H590" s="12"/>
      <c r="I590" s="12"/>
      <c r="J590" s="14"/>
      <c r="K590" s="12"/>
      <c r="L590" s="14"/>
      <c r="M590" s="14"/>
      <c r="N590" s="12"/>
      <c r="O590" s="12"/>
      <c r="P590" s="12"/>
      <c r="Q590" s="14"/>
      <c r="R590" s="14"/>
      <c r="S590" s="14"/>
      <c r="T590" s="14"/>
      <c r="U590" s="14"/>
      <c r="V590" s="14"/>
      <c r="W590" s="14"/>
      <c r="X590" s="26"/>
      <c r="Y590" s="12"/>
      <c r="Z590" s="33"/>
      <c r="AA590" s="12"/>
      <c r="AB590" s="12"/>
      <c r="AC590" s="26"/>
      <c r="AD590" s="1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</row>
    <row x14ac:dyDescent="0.25" r="591" customHeight="1" ht="18.75">
      <c r="A591" s="24"/>
      <c r="B591" s="24"/>
      <c r="C591" s="12"/>
      <c r="D591" s="12"/>
      <c r="E591" s="25"/>
      <c r="F591" s="25"/>
      <c r="G591" s="12"/>
      <c r="H591" s="12"/>
      <c r="I591" s="12"/>
      <c r="J591" s="14"/>
      <c r="K591" s="12"/>
      <c r="L591" s="14"/>
      <c r="M591" s="14"/>
      <c r="N591" s="12"/>
      <c r="O591" s="12"/>
      <c r="P591" s="12"/>
      <c r="Q591" s="14"/>
      <c r="R591" s="14"/>
      <c r="S591" s="14"/>
      <c r="T591" s="14"/>
      <c r="U591" s="14"/>
      <c r="V591" s="14"/>
      <c r="W591" s="14"/>
      <c r="X591" s="26"/>
      <c r="Y591" s="12"/>
      <c r="Z591" s="33"/>
      <c r="AA591" s="12"/>
      <c r="AB591" s="12"/>
      <c r="AC591" s="26"/>
      <c r="AD591" s="1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</row>
    <row x14ac:dyDescent="0.25" r="592" customHeight="1" ht="18.75">
      <c r="A592" s="24"/>
      <c r="B592" s="24"/>
      <c r="C592" s="12"/>
      <c r="D592" s="12"/>
      <c r="E592" s="25"/>
      <c r="F592" s="25"/>
      <c r="G592" s="12"/>
      <c r="H592" s="12"/>
      <c r="I592" s="12"/>
      <c r="J592" s="14"/>
      <c r="K592" s="12"/>
      <c r="L592" s="14"/>
      <c r="M592" s="14"/>
      <c r="N592" s="12"/>
      <c r="O592" s="12"/>
      <c r="P592" s="12"/>
      <c r="Q592" s="14"/>
      <c r="R592" s="14"/>
      <c r="S592" s="14"/>
      <c r="T592" s="14"/>
      <c r="U592" s="14"/>
      <c r="V592" s="14"/>
      <c r="W592" s="14"/>
      <c r="X592" s="26"/>
      <c r="Y592" s="12"/>
      <c r="Z592" s="33"/>
      <c r="AA592" s="12"/>
      <c r="AB592" s="12"/>
      <c r="AC592" s="26"/>
      <c r="AD592" s="1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</row>
    <row x14ac:dyDescent="0.25" r="593" customHeight="1" ht="18.75">
      <c r="A593" s="24"/>
      <c r="B593" s="24"/>
      <c r="C593" s="12"/>
      <c r="D593" s="12"/>
      <c r="E593" s="25"/>
      <c r="F593" s="25"/>
      <c r="G593" s="12"/>
      <c r="H593" s="12"/>
      <c r="I593" s="12"/>
      <c r="J593" s="14"/>
      <c r="K593" s="12"/>
      <c r="L593" s="14"/>
      <c r="M593" s="14"/>
      <c r="N593" s="12"/>
      <c r="O593" s="12"/>
      <c r="P593" s="12"/>
      <c r="Q593" s="14"/>
      <c r="R593" s="14"/>
      <c r="S593" s="14"/>
      <c r="T593" s="14"/>
      <c r="U593" s="14"/>
      <c r="V593" s="14"/>
      <c r="W593" s="14"/>
      <c r="X593" s="26"/>
      <c r="Y593" s="12"/>
      <c r="Z593" s="33"/>
      <c r="AA593" s="12"/>
      <c r="AB593" s="12"/>
      <c r="AC593" s="26"/>
      <c r="AD593" s="1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</row>
    <row x14ac:dyDescent="0.25" r="594" customHeight="1" ht="18.75">
      <c r="A594" s="24"/>
      <c r="B594" s="24"/>
      <c r="C594" s="12"/>
      <c r="D594" s="12"/>
      <c r="E594" s="25"/>
      <c r="F594" s="25"/>
      <c r="G594" s="12"/>
      <c r="H594" s="12"/>
      <c r="I594" s="12"/>
      <c r="J594" s="14"/>
      <c r="K594" s="12"/>
      <c r="L594" s="14"/>
      <c r="M594" s="14"/>
      <c r="N594" s="12"/>
      <c r="O594" s="12"/>
      <c r="P594" s="12"/>
      <c r="Q594" s="14"/>
      <c r="R594" s="14"/>
      <c r="S594" s="14"/>
      <c r="T594" s="14"/>
      <c r="U594" s="14"/>
      <c r="V594" s="14"/>
      <c r="W594" s="14"/>
      <c r="X594" s="26"/>
      <c r="Y594" s="12"/>
      <c r="Z594" s="33"/>
      <c r="AA594" s="12"/>
      <c r="AB594" s="12"/>
      <c r="AC594" s="26"/>
      <c r="AD594" s="1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</row>
    <row x14ac:dyDescent="0.25" r="595" customHeight="1" ht="18.75">
      <c r="A595" s="24"/>
      <c r="B595" s="24"/>
      <c r="C595" s="12"/>
      <c r="D595" s="12"/>
      <c r="E595" s="25"/>
      <c r="F595" s="25"/>
      <c r="G595" s="12"/>
      <c r="H595" s="12"/>
      <c r="I595" s="12"/>
      <c r="J595" s="14"/>
      <c r="K595" s="12"/>
      <c r="L595" s="14"/>
      <c r="M595" s="14"/>
      <c r="N595" s="12"/>
      <c r="O595" s="12"/>
      <c r="P595" s="12"/>
      <c r="Q595" s="14"/>
      <c r="R595" s="14"/>
      <c r="S595" s="14"/>
      <c r="T595" s="14"/>
      <c r="U595" s="14"/>
      <c r="V595" s="14"/>
      <c r="W595" s="14"/>
      <c r="X595" s="26"/>
      <c r="Y595" s="12"/>
      <c r="Z595" s="33"/>
      <c r="AA595" s="12"/>
      <c r="AB595" s="12"/>
      <c r="AC595" s="26"/>
      <c r="AD595" s="1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</row>
    <row x14ac:dyDescent="0.25" r="596" customHeight="1" ht="18.75">
      <c r="A596" s="24"/>
      <c r="B596" s="24"/>
      <c r="C596" s="12"/>
      <c r="D596" s="12"/>
      <c r="E596" s="25"/>
      <c r="F596" s="25"/>
      <c r="G596" s="12"/>
      <c r="H596" s="12"/>
      <c r="I596" s="12"/>
      <c r="J596" s="14"/>
      <c r="K596" s="12"/>
      <c r="L596" s="14"/>
      <c r="M596" s="14"/>
      <c r="N596" s="12"/>
      <c r="O596" s="12"/>
      <c r="P596" s="12"/>
      <c r="Q596" s="14"/>
      <c r="R596" s="14"/>
      <c r="S596" s="14"/>
      <c r="T596" s="14"/>
      <c r="U596" s="14"/>
      <c r="V596" s="14"/>
      <c r="W596" s="14"/>
      <c r="X596" s="26"/>
      <c r="Y596" s="12"/>
      <c r="Z596" s="33"/>
      <c r="AA596" s="12"/>
      <c r="AB596" s="12"/>
      <c r="AC596" s="26"/>
      <c r="AD596" s="1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</row>
    <row x14ac:dyDescent="0.25" r="597" customHeight="1" ht="18.75">
      <c r="A597" s="24"/>
      <c r="B597" s="24"/>
      <c r="C597" s="12"/>
      <c r="D597" s="12"/>
      <c r="E597" s="25"/>
      <c r="F597" s="25"/>
      <c r="G597" s="12"/>
      <c r="H597" s="12"/>
      <c r="I597" s="12"/>
      <c r="J597" s="14"/>
      <c r="K597" s="12"/>
      <c r="L597" s="14"/>
      <c r="M597" s="14"/>
      <c r="N597" s="12"/>
      <c r="O597" s="12"/>
      <c r="P597" s="12"/>
      <c r="Q597" s="14"/>
      <c r="R597" s="14"/>
      <c r="S597" s="14"/>
      <c r="T597" s="14"/>
      <c r="U597" s="14"/>
      <c r="V597" s="14"/>
      <c r="W597" s="14"/>
      <c r="X597" s="26"/>
      <c r="Y597" s="12"/>
      <c r="Z597" s="33"/>
      <c r="AA597" s="12"/>
      <c r="AB597" s="12"/>
      <c r="AC597" s="26"/>
      <c r="AD597" s="1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</row>
    <row x14ac:dyDescent="0.25" r="598" customHeight="1" ht="18.75">
      <c r="A598" s="24"/>
      <c r="B598" s="24"/>
      <c r="C598" s="12"/>
      <c r="D598" s="12"/>
      <c r="E598" s="25"/>
      <c r="F598" s="25"/>
      <c r="G598" s="12"/>
      <c r="H598" s="12"/>
      <c r="I598" s="12"/>
      <c r="J598" s="14"/>
      <c r="K598" s="12"/>
      <c r="L598" s="14"/>
      <c r="M598" s="14"/>
      <c r="N598" s="12"/>
      <c r="O598" s="12"/>
      <c r="P598" s="12"/>
      <c r="Q598" s="14"/>
      <c r="R598" s="14"/>
      <c r="S598" s="14"/>
      <c r="T598" s="14"/>
      <c r="U598" s="14"/>
      <c r="V598" s="14"/>
      <c r="W598" s="14"/>
      <c r="X598" s="26"/>
      <c r="Y598" s="12"/>
      <c r="Z598" s="33"/>
      <c r="AA598" s="12"/>
      <c r="AB598" s="12"/>
      <c r="AC598" s="26"/>
      <c r="AD598" s="1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</row>
    <row x14ac:dyDescent="0.25" r="599" customHeight="1" ht="18.75">
      <c r="A599" s="24"/>
      <c r="B599" s="24"/>
      <c r="C599" s="12"/>
      <c r="D599" s="12"/>
      <c r="E599" s="25"/>
      <c r="F599" s="25"/>
      <c r="G599" s="12"/>
      <c r="H599" s="12"/>
      <c r="I599" s="12"/>
      <c r="J599" s="14"/>
      <c r="K599" s="12"/>
      <c r="L599" s="14"/>
      <c r="M599" s="14"/>
      <c r="N599" s="12"/>
      <c r="O599" s="12"/>
      <c r="P599" s="12"/>
      <c r="Q599" s="14"/>
      <c r="R599" s="14"/>
      <c r="S599" s="14"/>
      <c r="T599" s="14"/>
      <c r="U599" s="14"/>
      <c r="V599" s="14"/>
      <c r="W599" s="14"/>
      <c r="X599" s="26"/>
      <c r="Y599" s="12"/>
      <c r="Z599" s="33"/>
      <c r="AA599" s="12"/>
      <c r="AB599" s="12"/>
      <c r="AC599" s="26"/>
      <c r="AD599" s="1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</row>
    <row x14ac:dyDescent="0.25" r="600" customHeight="1" ht="18.75">
      <c r="A600" s="24"/>
      <c r="B600" s="24"/>
      <c r="C600" s="12"/>
      <c r="D600" s="12"/>
      <c r="E600" s="25"/>
      <c r="F600" s="25"/>
      <c r="G600" s="12"/>
      <c r="H600" s="12"/>
      <c r="I600" s="12"/>
      <c r="J600" s="14"/>
      <c r="K600" s="12"/>
      <c r="L600" s="14"/>
      <c r="M600" s="14"/>
      <c r="N600" s="12"/>
      <c r="O600" s="12"/>
      <c r="P600" s="12"/>
      <c r="Q600" s="14"/>
      <c r="R600" s="14"/>
      <c r="S600" s="14"/>
      <c r="T600" s="14"/>
      <c r="U600" s="14"/>
      <c r="V600" s="14"/>
      <c r="W600" s="14"/>
      <c r="X600" s="26"/>
      <c r="Y600" s="12"/>
      <c r="Z600" s="33"/>
      <c r="AA600" s="12"/>
      <c r="AB600" s="12"/>
      <c r="AC600" s="26"/>
      <c r="AD600" s="1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</row>
    <row x14ac:dyDescent="0.25" r="601" customHeight="1" ht="18.75">
      <c r="A601" s="24"/>
      <c r="B601" s="24"/>
      <c r="C601" s="12"/>
      <c r="D601" s="12"/>
      <c r="E601" s="25"/>
      <c r="F601" s="25"/>
      <c r="G601" s="12"/>
      <c r="H601" s="12"/>
      <c r="I601" s="12"/>
      <c r="J601" s="14"/>
      <c r="K601" s="12"/>
      <c r="L601" s="14"/>
      <c r="M601" s="14"/>
      <c r="N601" s="12"/>
      <c r="O601" s="12"/>
      <c r="P601" s="12"/>
      <c r="Q601" s="14"/>
      <c r="R601" s="14"/>
      <c r="S601" s="14"/>
      <c r="T601" s="14"/>
      <c r="U601" s="14"/>
      <c r="V601" s="14"/>
      <c r="W601" s="14"/>
      <c r="X601" s="26"/>
      <c r="Y601" s="12"/>
      <c r="Z601" s="33"/>
      <c r="AA601" s="12"/>
      <c r="AB601" s="12"/>
      <c r="AC601" s="26"/>
      <c r="AD601" s="1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</row>
    <row x14ac:dyDescent="0.25" r="602" customHeight="1" ht="18.75">
      <c r="A602" s="24"/>
      <c r="B602" s="24"/>
      <c r="C602" s="12"/>
      <c r="D602" s="12"/>
      <c r="E602" s="25"/>
      <c r="F602" s="25"/>
      <c r="G602" s="12"/>
      <c r="H602" s="12"/>
      <c r="I602" s="12"/>
      <c r="J602" s="14"/>
      <c r="K602" s="12"/>
      <c r="L602" s="14"/>
      <c r="M602" s="14"/>
      <c r="N602" s="12"/>
      <c r="O602" s="12"/>
      <c r="P602" s="12"/>
      <c r="Q602" s="14"/>
      <c r="R602" s="14"/>
      <c r="S602" s="14"/>
      <c r="T602" s="14"/>
      <c r="U602" s="14"/>
      <c r="V602" s="14"/>
      <c r="W602" s="14"/>
      <c r="X602" s="26"/>
      <c r="Y602" s="12"/>
      <c r="Z602" s="33"/>
      <c r="AA602" s="12"/>
      <c r="AB602" s="12"/>
      <c r="AC602" s="26"/>
      <c r="AD602" s="1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</row>
    <row x14ac:dyDescent="0.25" r="603" customHeight="1" ht="18.75">
      <c r="A603" s="24"/>
      <c r="B603" s="24"/>
      <c r="C603" s="12"/>
      <c r="D603" s="12"/>
      <c r="E603" s="25"/>
      <c r="F603" s="25"/>
      <c r="G603" s="12"/>
      <c r="H603" s="12"/>
      <c r="I603" s="12"/>
      <c r="J603" s="14"/>
      <c r="K603" s="12"/>
      <c r="L603" s="14"/>
      <c r="M603" s="14"/>
      <c r="N603" s="12"/>
      <c r="O603" s="12"/>
      <c r="P603" s="12"/>
      <c r="Q603" s="14"/>
      <c r="R603" s="14"/>
      <c r="S603" s="14"/>
      <c r="T603" s="14"/>
      <c r="U603" s="14"/>
      <c r="V603" s="14"/>
      <c r="W603" s="14"/>
      <c r="X603" s="26"/>
      <c r="Y603" s="12"/>
      <c r="Z603" s="33"/>
      <c r="AA603" s="12"/>
      <c r="AB603" s="12"/>
      <c r="AC603" s="26"/>
      <c r="AD603" s="1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</row>
    <row x14ac:dyDescent="0.25" r="604" customHeight="1" ht="18.75">
      <c r="A604" s="24"/>
      <c r="B604" s="24"/>
      <c r="C604" s="12"/>
      <c r="D604" s="12"/>
      <c r="E604" s="25"/>
      <c r="F604" s="25"/>
      <c r="G604" s="12"/>
      <c r="H604" s="12"/>
      <c r="I604" s="12"/>
      <c r="J604" s="14"/>
      <c r="K604" s="12"/>
      <c r="L604" s="14"/>
      <c r="M604" s="14"/>
      <c r="N604" s="12"/>
      <c r="O604" s="12"/>
      <c r="P604" s="12"/>
      <c r="Q604" s="14"/>
      <c r="R604" s="14"/>
      <c r="S604" s="14"/>
      <c r="T604" s="14"/>
      <c r="U604" s="14"/>
      <c r="V604" s="14"/>
      <c r="W604" s="14"/>
      <c r="X604" s="26"/>
      <c r="Y604" s="12"/>
      <c r="Z604" s="33"/>
      <c r="AA604" s="12"/>
      <c r="AB604" s="12"/>
      <c r="AC604" s="26"/>
      <c r="AD604" s="1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</row>
    <row x14ac:dyDescent="0.25" r="605" customHeight="1" ht="18.75">
      <c r="A605" s="24"/>
      <c r="B605" s="24"/>
      <c r="C605" s="12"/>
      <c r="D605" s="12"/>
      <c r="E605" s="25"/>
      <c r="F605" s="25"/>
      <c r="G605" s="12"/>
      <c r="H605" s="12"/>
      <c r="I605" s="12"/>
      <c r="J605" s="14"/>
      <c r="K605" s="12"/>
      <c r="L605" s="14"/>
      <c r="M605" s="14"/>
      <c r="N605" s="12"/>
      <c r="O605" s="12"/>
      <c r="P605" s="12"/>
      <c r="Q605" s="14"/>
      <c r="R605" s="14"/>
      <c r="S605" s="14"/>
      <c r="T605" s="14"/>
      <c r="U605" s="14"/>
      <c r="V605" s="14"/>
      <c r="W605" s="14"/>
      <c r="X605" s="26"/>
      <c r="Y605" s="12"/>
      <c r="Z605" s="33"/>
      <c r="AA605" s="12"/>
      <c r="AB605" s="12"/>
      <c r="AC605" s="26"/>
      <c r="AD605" s="1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</row>
    <row x14ac:dyDescent="0.25" r="606" customHeight="1" ht="18.75">
      <c r="A606" s="24"/>
      <c r="B606" s="24"/>
      <c r="C606" s="12"/>
      <c r="D606" s="12"/>
      <c r="E606" s="25"/>
      <c r="F606" s="25"/>
      <c r="G606" s="12"/>
      <c r="H606" s="12"/>
      <c r="I606" s="12"/>
      <c r="J606" s="14"/>
      <c r="K606" s="12"/>
      <c r="L606" s="14"/>
      <c r="M606" s="14"/>
      <c r="N606" s="12"/>
      <c r="O606" s="12"/>
      <c r="P606" s="12"/>
      <c r="Q606" s="14"/>
      <c r="R606" s="14"/>
      <c r="S606" s="14"/>
      <c r="T606" s="14"/>
      <c r="U606" s="14"/>
      <c r="V606" s="14"/>
      <c r="W606" s="14"/>
      <c r="X606" s="26"/>
      <c r="Y606" s="12"/>
      <c r="Z606" s="33"/>
      <c r="AA606" s="12"/>
      <c r="AB606" s="12"/>
      <c r="AC606" s="26"/>
      <c r="AD606" s="1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</row>
    <row x14ac:dyDescent="0.25" r="607" customHeight="1" ht="18.75">
      <c r="A607" s="24"/>
      <c r="B607" s="24"/>
      <c r="C607" s="12"/>
      <c r="D607" s="12"/>
      <c r="E607" s="25"/>
      <c r="F607" s="25"/>
      <c r="G607" s="12"/>
      <c r="H607" s="12"/>
      <c r="I607" s="12"/>
      <c r="J607" s="14"/>
      <c r="K607" s="12"/>
      <c r="L607" s="14"/>
      <c r="M607" s="14"/>
      <c r="N607" s="12"/>
      <c r="O607" s="12"/>
      <c r="P607" s="12"/>
      <c r="Q607" s="14"/>
      <c r="R607" s="14"/>
      <c r="S607" s="14"/>
      <c r="T607" s="14"/>
      <c r="U607" s="14"/>
      <c r="V607" s="14"/>
      <c r="W607" s="14"/>
      <c r="X607" s="26"/>
      <c r="Y607" s="12"/>
      <c r="Z607" s="33"/>
      <c r="AA607" s="12"/>
      <c r="AB607" s="12"/>
      <c r="AC607" s="26"/>
      <c r="AD607" s="1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</row>
    <row x14ac:dyDescent="0.25" r="608" customHeight="1" ht="18.75">
      <c r="A608" s="24"/>
      <c r="B608" s="24"/>
      <c r="C608" s="12"/>
      <c r="D608" s="12"/>
      <c r="E608" s="25"/>
      <c r="F608" s="25"/>
      <c r="G608" s="12"/>
      <c r="H608" s="12"/>
      <c r="I608" s="12"/>
      <c r="J608" s="14"/>
      <c r="K608" s="12"/>
      <c r="L608" s="14"/>
      <c r="M608" s="14"/>
      <c r="N608" s="12"/>
      <c r="O608" s="12"/>
      <c r="P608" s="12"/>
      <c r="Q608" s="14"/>
      <c r="R608" s="14"/>
      <c r="S608" s="14"/>
      <c r="T608" s="14"/>
      <c r="U608" s="14"/>
      <c r="V608" s="14"/>
      <c r="W608" s="14"/>
      <c r="X608" s="26"/>
      <c r="Y608" s="12"/>
      <c r="Z608" s="33"/>
      <c r="AA608" s="12"/>
      <c r="AB608" s="12"/>
      <c r="AC608" s="26"/>
      <c r="AD608" s="1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</row>
    <row x14ac:dyDescent="0.25" r="609" customHeight="1" ht="18.75">
      <c r="A609" s="24"/>
      <c r="B609" s="24"/>
      <c r="C609" s="12"/>
      <c r="D609" s="12"/>
      <c r="E609" s="25"/>
      <c r="F609" s="25"/>
      <c r="G609" s="12"/>
      <c r="H609" s="12"/>
      <c r="I609" s="12"/>
      <c r="J609" s="14"/>
      <c r="K609" s="12"/>
      <c r="L609" s="14"/>
      <c r="M609" s="14"/>
      <c r="N609" s="12"/>
      <c r="O609" s="12"/>
      <c r="P609" s="12"/>
      <c r="Q609" s="14"/>
      <c r="R609" s="14"/>
      <c r="S609" s="14"/>
      <c r="T609" s="14"/>
      <c r="U609" s="14"/>
      <c r="V609" s="14"/>
      <c r="W609" s="14"/>
      <c r="X609" s="26"/>
      <c r="Y609" s="12"/>
      <c r="Z609" s="33"/>
      <c r="AA609" s="12"/>
      <c r="AB609" s="12"/>
      <c r="AC609" s="26"/>
      <c r="AD609" s="1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</row>
    <row x14ac:dyDescent="0.25" r="610" customHeight="1" ht="18.75">
      <c r="A610" s="24"/>
      <c r="B610" s="24"/>
      <c r="C610" s="12"/>
      <c r="D610" s="12"/>
      <c r="E610" s="25"/>
      <c r="F610" s="25"/>
      <c r="G610" s="12"/>
      <c r="H610" s="12"/>
      <c r="I610" s="12"/>
      <c r="J610" s="14"/>
      <c r="K610" s="12"/>
      <c r="L610" s="14"/>
      <c r="M610" s="14"/>
      <c r="N610" s="12"/>
      <c r="O610" s="12"/>
      <c r="P610" s="12"/>
      <c r="Q610" s="14"/>
      <c r="R610" s="14"/>
      <c r="S610" s="14"/>
      <c r="T610" s="14"/>
      <c r="U610" s="14"/>
      <c r="V610" s="14"/>
      <c r="W610" s="14"/>
      <c r="X610" s="26"/>
      <c r="Y610" s="12"/>
      <c r="Z610" s="33"/>
      <c r="AA610" s="12"/>
      <c r="AB610" s="12"/>
      <c r="AC610" s="26"/>
      <c r="AD610" s="1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</row>
    <row x14ac:dyDescent="0.25" r="611" customHeight="1" ht="18.75">
      <c r="A611" s="24"/>
      <c r="B611" s="24"/>
      <c r="C611" s="12"/>
      <c r="D611" s="12"/>
      <c r="E611" s="25"/>
      <c r="F611" s="25"/>
      <c r="G611" s="12"/>
      <c r="H611" s="12"/>
      <c r="I611" s="12"/>
      <c r="J611" s="14"/>
      <c r="K611" s="12"/>
      <c r="L611" s="14"/>
      <c r="M611" s="14"/>
      <c r="N611" s="12"/>
      <c r="O611" s="12"/>
      <c r="P611" s="12"/>
      <c r="Q611" s="14"/>
      <c r="R611" s="14"/>
      <c r="S611" s="14"/>
      <c r="T611" s="14"/>
      <c r="U611" s="14"/>
      <c r="V611" s="14"/>
      <c r="W611" s="14"/>
      <c r="X611" s="26"/>
      <c r="Y611" s="12"/>
      <c r="Z611" s="33"/>
      <c r="AA611" s="12"/>
      <c r="AB611" s="12"/>
      <c r="AC611" s="26"/>
      <c r="AD611" s="1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</row>
    <row x14ac:dyDescent="0.25" r="612" customHeight="1" ht="18.75">
      <c r="A612" s="24"/>
      <c r="B612" s="24"/>
      <c r="C612" s="12"/>
      <c r="D612" s="12"/>
      <c r="E612" s="25"/>
      <c r="F612" s="25"/>
      <c r="G612" s="12"/>
      <c r="H612" s="12"/>
      <c r="I612" s="12"/>
      <c r="J612" s="14"/>
      <c r="K612" s="12"/>
      <c r="L612" s="14"/>
      <c r="M612" s="14"/>
      <c r="N612" s="12"/>
      <c r="O612" s="12"/>
      <c r="P612" s="12"/>
      <c r="Q612" s="14"/>
      <c r="R612" s="14"/>
      <c r="S612" s="14"/>
      <c r="T612" s="14"/>
      <c r="U612" s="14"/>
      <c r="V612" s="14"/>
      <c r="W612" s="14"/>
      <c r="X612" s="26"/>
      <c r="Y612" s="12"/>
      <c r="Z612" s="33"/>
      <c r="AA612" s="12"/>
      <c r="AB612" s="12"/>
      <c r="AC612" s="26"/>
      <c r="AD612" s="1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</row>
    <row x14ac:dyDescent="0.25" r="613" customHeight="1" ht="18.75">
      <c r="A613" s="24"/>
      <c r="B613" s="24"/>
      <c r="C613" s="12"/>
      <c r="D613" s="12"/>
      <c r="E613" s="25"/>
      <c r="F613" s="25"/>
      <c r="G613" s="12"/>
      <c r="H613" s="12"/>
      <c r="I613" s="12"/>
      <c r="J613" s="14"/>
      <c r="K613" s="12"/>
      <c r="L613" s="14"/>
      <c r="M613" s="14"/>
      <c r="N613" s="12"/>
      <c r="O613" s="12"/>
      <c r="P613" s="12"/>
      <c r="Q613" s="14"/>
      <c r="R613" s="14"/>
      <c r="S613" s="14"/>
      <c r="T613" s="14"/>
      <c r="U613" s="14"/>
      <c r="V613" s="14"/>
      <c r="W613" s="14"/>
      <c r="X613" s="26"/>
      <c r="Y613" s="12"/>
      <c r="Z613" s="33"/>
      <c r="AA613" s="12"/>
      <c r="AB613" s="12"/>
      <c r="AC613" s="26"/>
      <c r="AD613" s="1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</row>
    <row x14ac:dyDescent="0.25" r="614" customHeight="1" ht="18.75">
      <c r="A614" s="24"/>
      <c r="B614" s="24"/>
      <c r="C614" s="12"/>
      <c r="D614" s="12"/>
      <c r="E614" s="25"/>
      <c r="F614" s="25"/>
      <c r="G614" s="12"/>
      <c r="H614" s="12"/>
      <c r="I614" s="12"/>
      <c r="J614" s="14"/>
      <c r="K614" s="12"/>
      <c r="L614" s="14"/>
      <c r="M614" s="14"/>
      <c r="N614" s="12"/>
      <c r="O614" s="12"/>
      <c r="P614" s="12"/>
      <c r="Q614" s="14"/>
      <c r="R614" s="14"/>
      <c r="S614" s="14"/>
      <c r="T614" s="14"/>
      <c r="U614" s="14"/>
      <c r="V614" s="14"/>
      <c r="W614" s="14"/>
      <c r="X614" s="26"/>
      <c r="Y614" s="12"/>
      <c r="Z614" s="33"/>
      <c r="AA614" s="12"/>
      <c r="AB614" s="12"/>
      <c r="AC614" s="26"/>
      <c r="AD614" s="1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</row>
    <row x14ac:dyDescent="0.25" r="615" customHeight="1" ht="18.75">
      <c r="A615" s="24"/>
      <c r="B615" s="24"/>
      <c r="C615" s="12"/>
      <c r="D615" s="12"/>
      <c r="E615" s="25"/>
      <c r="F615" s="25"/>
      <c r="G615" s="12"/>
      <c r="H615" s="12"/>
      <c r="I615" s="12"/>
      <c r="J615" s="14"/>
      <c r="K615" s="12"/>
      <c r="L615" s="14"/>
      <c r="M615" s="14"/>
      <c r="N615" s="12"/>
      <c r="O615" s="12"/>
      <c r="P615" s="12"/>
      <c r="Q615" s="14"/>
      <c r="R615" s="14"/>
      <c r="S615" s="14"/>
      <c r="T615" s="14"/>
      <c r="U615" s="14"/>
      <c r="V615" s="14"/>
      <c r="W615" s="14"/>
      <c r="X615" s="26"/>
      <c r="Y615" s="12"/>
      <c r="Z615" s="33"/>
      <c r="AA615" s="12"/>
      <c r="AB615" s="12"/>
      <c r="AC615" s="26"/>
      <c r="AD615" s="1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</row>
    <row x14ac:dyDescent="0.25" r="616" customHeight="1" ht="18.75">
      <c r="A616" s="24"/>
      <c r="B616" s="24"/>
      <c r="C616" s="12"/>
      <c r="D616" s="12"/>
      <c r="E616" s="25"/>
      <c r="F616" s="25"/>
      <c r="G616" s="12"/>
      <c r="H616" s="12"/>
      <c r="I616" s="12"/>
      <c r="J616" s="14"/>
      <c r="K616" s="12"/>
      <c r="L616" s="14"/>
      <c r="M616" s="14"/>
      <c r="N616" s="12"/>
      <c r="O616" s="12"/>
      <c r="P616" s="12"/>
      <c r="Q616" s="14"/>
      <c r="R616" s="14"/>
      <c r="S616" s="14"/>
      <c r="T616" s="14"/>
      <c r="U616" s="14"/>
      <c r="V616" s="14"/>
      <c r="W616" s="14"/>
      <c r="X616" s="26"/>
      <c r="Y616" s="12"/>
      <c r="Z616" s="33"/>
      <c r="AA616" s="12"/>
      <c r="AB616" s="12"/>
      <c r="AC616" s="26"/>
      <c r="AD616" s="1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</row>
    <row x14ac:dyDescent="0.25" r="617" customHeight="1" ht="18.75">
      <c r="A617" s="24"/>
      <c r="B617" s="24"/>
      <c r="C617" s="12"/>
      <c r="D617" s="12"/>
      <c r="E617" s="25"/>
      <c r="F617" s="25"/>
      <c r="G617" s="12"/>
      <c r="H617" s="12"/>
      <c r="I617" s="12"/>
      <c r="J617" s="14"/>
      <c r="K617" s="12"/>
      <c r="L617" s="14"/>
      <c r="M617" s="14"/>
      <c r="N617" s="12"/>
      <c r="O617" s="12"/>
      <c r="P617" s="12"/>
      <c r="Q617" s="14"/>
      <c r="R617" s="14"/>
      <c r="S617" s="14"/>
      <c r="T617" s="14"/>
      <c r="U617" s="14"/>
      <c r="V617" s="14"/>
      <c r="W617" s="14"/>
      <c r="X617" s="26"/>
      <c r="Y617" s="12"/>
      <c r="Z617" s="33"/>
      <c r="AA617" s="12"/>
      <c r="AB617" s="12"/>
      <c r="AC617" s="26"/>
      <c r="AD617" s="1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</row>
    <row x14ac:dyDescent="0.25" r="618" customHeight="1" ht="18.75">
      <c r="A618" s="24"/>
      <c r="B618" s="24"/>
      <c r="C618" s="12"/>
      <c r="D618" s="12"/>
      <c r="E618" s="25"/>
      <c r="F618" s="25"/>
      <c r="G618" s="12"/>
      <c r="H618" s="12"/>
      <c r="I618" s="12"/>
      <c r="J618" s="14"/>
      <c r="K618" s="12"/>
      <c r="L618" s="14"/>
      <c r="M618" s="14"/>
      <c r="N618" s="12"/>
      <c r="O618" s="12"/>
      <c r="P618" s="12"/>
      <c r="Q618" s="14"/>
      <c r="R618" s="14"/>
      <c r="S618" s="14"/>
      <c r="T618" s="14"/>
      <c r="U618" s="14"/>
      <c r="V618" s="14"/>
      <c r="W618" s="14"/>
      <c r="X618" s="26"/>
      <c r="Y618" s="12"/>
      <c r="Z618" s="33"/>
      <c r="AA618" s="12"/>
      <c r="AB618" s="12"/>
      <c r="AC618" s="26"/>
      <c r="AD618" s="1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</row>
    <row x14ac:dyDescent="0.25" r="619" customHeight="1" ht="18.75">
      <c r="A619" s="24"/>
      <c r="B619" s="24"/>
      <c r="C619" s="12"/>
      <c r="D619" s="12"/>
      <c r="E619" s="25"/>
      <c r="F619" s="25"/>
      <c r="G619" s="12"/>
      <c r="H619" s="12"/>
      <c r="I619" s="12"/>
      <c r="J619" s="14"/>
      <c r="K619" s="12"/>
      <c r="L619" s="14"/>
      <c r="M619" s="14"/>
      <c r="N619" s="12"/>
      <c r="O619" s="12"/>
      <c r="P619" s="12"/>
      <c r="Q619" s="14"/>
      <c r="R619" s="14"/>
      <c r="S619" s="14"/>
      <c r="T619" s="14"/>
      <c r="U619" s="14"/>
      <c r="V619" s="14"/>
      <c r="W619" s="14"/>
      <c r="X619" s="26"/>
      <c r="Y619" s="12"/>
      <c r="Z619" s="33"/>
      <c r="AA619" s="12"/>
      <c r="AB619" s="12"/>
      <c r="AC619" s="26"/>
      <c r="AD619" s="1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</row>
    <row x14ac:dyDescent="0.25" r="620" customHeight="1" ht="18.75">
      <c r="A620" s="24"/>
      <c r="B620" s="24"/>
      <c r="C620" s="12"/>
      <c r="D620" s="12"/>
      <c r="E620" s="25"/>
      <c r="F620" s="25"/>
      <c r="G620" s="12"/>
      <c r="H620" s="12"/>
      <c r="I620" s="12"/>
      <c r="J620" s="14"/>
      <c r="K620" s="12"/>
      <c r="L620" s="14"/>
      <c r="M620" s="14"/>
      <c r="N620" s="12"/>
      <c r="O620" s="12"/>
      <c r="P620" s="12"/>
      <c r="Q620" s="14"/>
      <c r="R620" s="14"/>
      <c r="S620" s="14"/>
      <c r="T620" s="14"/>
      <c r="U620" s="14"/>
      <c r="V620" s="14"/>
      <c r="W620" s="14"/>
      <c r="X620" s="26"/>
      <c r="Y620" s="12"/>
      <c r="Z620" s="33"/>
      <c r="AA620" s="12"/>
      <c r="AB620" s="12"/>
      <c r="AC620" s="26"/>
      <c r="AD620" s="1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</row>
    <row x14ac:dyDescent="0.25" r="621" customHeight="1" ht="18.75">
      <c r="A621" s="24"/>
      <c r="B621" s="24"/>
      <c r="C621" s="12"/>
      <c r="D621" s="12"/>
      <c r="E621" s="25"/>
      <c r="F621" s="25"/>
      <c r="G621" s="12"/>
      <c r="H621" s="12"/>
      <c r="I621" s="12"/>
      <c r="J621" s="14"/>
      <c r="K621" s="12"/>
      <c r="L621" s="14"/>
      <c r="M621" s="14"/>
      <c r="N621" s="12"/>
      <c r="O621" s="12"/>
      <c r="P621" s="12"/>
      <c r="Q621" s="14"/>
      <c r="R621" s="14"/>
      <c r="S621" s="14"/>
      <c r="T621" s="14"/>
      <c r="U621" s="14"/>
      <c r="V621" s="14"/>
      <c r="W621" s="14"/>
      <c r="X621" s="26"/>
      <c r="Y621" s="12"/>
      <c r="Z621" s="33"/>
      <c r="AA621" s="12"/>
      <c r="AB621" s="12"/>
      <c r="AC621" s="26"/>
      <c r="AD621" s="1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</row>
    <row x14ac:dyDescent="0.25" r="622" customHeight="1" ht="18.75">
      <c r="A622" s="24"/>
      <c r="B622" s="24"/>
      <c r="C622" s="12"/>
      <c r="D622" s="12"/>
      <c r="E622" s="25"/>
      <c r="F622" s="25"/>
      <c r="G622" s="12"/>
      <c r="H622" s="12"/>
      <c r="I622" s="12"/>
      <c r="J622" s="14"/>
      <c r="K622" s="12"/>
      <c r="L622" s="14"/>
      <c r="M622" s="14"/>
      <c r="N622" s="12"/>
      <c r="O622" s="12"/>
      <c r="P622" s="12"/>
      <c r="Q622" s="14"/>
      <c r="R622" s="14"/>
      <c r="S622" s="14"/>
      <c r="T622" s="14"/>
      <c r="U622" s="14"/>
      <c r="V622" s="14"/>
      <c r="W622" s="14"/>
      <c r="X622" s="26"/>
      <c r="Y622" s="12"/>
      <c r="Z622" s="33"/>
      <c r="AA622" s="12"/>
      <c r="AB622" s="12"/>
      <c r="AC622" s="26"/>
      <c r="AD622" s="1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</row>
    <row x14ac:dyDescent="0.25" r="623" customHeight="1" ht="18.75">
      <c r="A623" s="24"/>
      <c r="B623" s="24"/>
      <c r="C623" s="12"/>
      <c r="D623" s="12"/>
      <c r="E623" s="25"/>
      <c r="F623" s="25"/>
      <c r="G623" s="12"/>
      <c r="H623" s="12"/>
      <c r="I623" s="12"/>
      <c r="J623" s="14"/>
      <c r="K623" s="12"/>
      <c r="L623" s="14"/>
      <c r="M623" s="14"/>
      <c r="N623" s="12"/>
      <c r="O623" s="12"/>
      <c r="P623" s="12"/>
      <c r="Q623" s="14"/>
      <c r="R623" s="14"/>
      <c r="S623" s="14"/>
      <c r="T623" s="14"/>
      <c r="U623" s="14"/>
      <c r="V623" s="14"/>
      <c r="W623" s="14"/>
      <c r="X623" s="26"/>
      <c r="Y623" s="12"/>
      <c r="Z623" s="33"/>
      <c r="AA623" s="12"/>
      <c r="AB623" s="12"/>
      <c r="AC623" s="26"/>
      <c r="AD623" s="1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</row>
    <row x14ac:dyDescent="0.25" r="624" customHeight="1" ht="18.75">
      <c r="A624" s="24"/>
      <c r="B624" s="24"/>
      <c r="C624" s="12"/>
      <c r="D624" s="12"/>
      <c r="E624" s="25"/>
      <c r="F624" s="25"/>
      <c r="G624" s="12"/>
      <c r="H624" s="12"/>
      <c r="I624" s="12"/>
      <c r="J624" s="14"/>
      <c r="K624" s="12"/>
      <c r="L624" s="14"/>
      <c r="M624" s="14"/>
      <c r="N624" s="12"/>
      <c r="O624" s="12"/>
      <c r="P624" s="12"/>
      <c r="Q624" s="14"/>
      <c r="R624" s="14"/>
      <c r="S624" s="14"/>
      <c r="T624" s="14"/>
      <c r="U624" s="14"/>
      <c r="V624" s="14"/>
      <c r="W624" s="14"/>
      <c r="X624" s="26"/>
      <c r="Y624" s="12"/>
      <c r="Z624" s="33"/>
      <c r="AA624" s="12"/>
      <c r="AB624" s="12"/>
      <c r="AC624" s="26"/>
      <c r="AD624" s="1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</row>
    <row x14ac:dyDescent="0.25" r="625" customHeight="1" ht="18.75">
      <c r="A625" s="24"/>
      <c r="B625" s="24"/>
      <c r="C625" s="12"/>
      <c r="D625" s="12"/>
      <c r="E625" s="25"/>
      <c r="F625" s="25"/>
      <c r="G625" s="12"/>
      <c r="H625" s="12"/>
      <c r="I625" s="12"/>
      <c r="J625" s="14"/>
      <c r="K625" s="12"/>
      <c r="L625" s="14"/>
      <c r="M625" s="14"/>
      <c r="N625" s="12"/>
      <c r="O625" s="12"/>
      <c r="P625" s="12"/>
      <c r="Q625" s="14"/>
      <c r="R625" s="14"/>
      <c r="S625" s="14"/>
      <c r="T625" s="14"/>
      <c r="U625" s="14"/>
      <c r="V625" s="14"/>
      <c r="W625" s="14"/>
      <c r="X625" s="26"/>
      <c r="Y625" s="12"/>
      <c r="Z625" s="33"/>
      <c r="AA625" s="12"/>
      <c r="AB625" s="12"/>
      <c r="AC625" s="26"/>
      <c r="AD625" s="1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</row>
    <row x14ac:dyDescent="0.25" r="626" customHeight="1" ht="18.75">
      <c r="A626" s="24"/>
      <c r="B626" s="24"/>
      <c r="C626" s="12"/>
      <c r="D626" s="12"/>
      <c r="E626" s="25"/>
      <c r="F626" s="25"/>
      <c r="G626" s="12"/>
      <c r="H626" s="12"/>
      <c r="I626" s="12"/>
      <c r="J626" s="14"/>
      <c r="K626" s="12"/>
      <c r="L626" s="14"/>
      <c r="M626" s="14"/>
      <c r="N626" s="12"/>
      <c r="O626" s="12"/>
      <c r="P626" s="12"/>
      <c r="Q626" s="14"/>
      <c r="R626" s="14"/>
      <c r="S626" s="14"/>
      <c r="T626" s="14"/>
      <c r="U626" s="14"/>
      <c r="V626" s="14"/>
      <c r="W626" s="14"/>
      <c r="X626" s="26"/>
      <c r="Y626" s="12"/>
      <c r="Z626" s="33"/>
      <c r="AA626" s="12"/>
      <c r="AB626" s="12"/>
      <c r="AC626" s="26"/>
      <c r="AD626" s="1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</row>
    <row x14ac:dyDescent="0.25" r="627" customHeight="1" ht="18.75">
      <c r="A627" s="24"/>
      <c r="B627" s="24"/>
      <c r="C627" s="12"/>
      <c r="D627" s="12"/>
      <c r="E627" s="25"/>
      <c r="F627" s="25"/>
      <c r="G627" s="12"/>
      <c r="H627" s="12"/>
      <c r="I627" s="12"/>
      <c r="J627" s="14"/>
      <c r="K627" s="12"/>
      <c r="L627" s="14"/>
      <c r="M627" s="14"/>
      <c r="N627" s="12"/>
      <c r="O627" s="12"/>
      <c r="P627" s="12"/>
      <c r="Q627" s="14"/>
      <c r="R627" s="14"/>
      <c r="S627" s="14"/>
      <c r="T627" s="14"/>
      <c r="U627" s="14"/>
      <c r="V627" s="14"/>
      <c r="W627" s="14"/>
      <c r="X627" s="26"/>
      <c r="Y627" s="12"/>
      <c r="Z627" s="33"/>
      <c r="AA627" s="12"/>
      <c r="AB627" s="12"/>
      <c r="AC627" s="26"/>
      <c r="AD627" s="1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</row>
    <row x14ac:dyDescent="0.25" r="628" customHeight="1" ht="18.75">
      <c r="A628" s="24"/>
      <c r="B628" s="24"/>
      <c r="C628" s="12"/>
      <c r="D628" s="12"/>
      <c r="E628" s="25"/>
      <c r="F628" s="25"/>
      <c r="G628" s="12"/>
      <c r="H628" s="12"/>
      <c r="I628" s="12"/>
      <c r="J628" s="14"/>
      <c r="K628" s="12"/>
      <c r="L628" s="14"/>
      <c r="M628" s="14"/>
      <c r="N628" s="12"/>
      <c r="O628" s="12"/>
      <c r="P628" s="12"/>
      <c r="Q628" s="14"/>
      <c r="R628" s="14"/>
      <c r="S628" s="14"/>
      <c r="T628" s="14"/>
      <c r="U628" s="14"/>
      <c r="V628" s="14"/>
      <c r="W628" s="14"/>
      <c r="X628" s="26"/>
      <c r="Y628" s="12"/>
      <c r="Z628" s="33"/>
      <c r="AA628" s="12"/>
      <c r="AB628" s="12"/>
      <c r="AC628" s="26"/>
      <c r="AD628" s="1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</row>
    <row x14ac:dyDescent="0.25" r="629" customHeight="1" ht="18.75">
      <c r="A629" s="24"/>
      <c r="B629" s="24"/>
      <c r="C629" s="12"/>
      <c r="D629" s="12"/>
      <c r="E629" s="25"/>
      <c r="F629" s="25"/>
      <c r="G629" s="12"/>
      <c r="H629" s="12"/>
      <c r="I629" s="12"/>
      <c r="J629" s="14"/>
      <c r="K629" s="12"/>
      <c r="L629" s="14"/>
      <c r="M629" s="14"/>
      <c r="N629" s="12"/>
      <c r="O629" s="12"/>
      <c r="P629" s="12"/>
      <c r="Q629" s="14"/>
      <c r="R629" s="14"/>
      <c r="S629" s="14"/>
      <c r="T629" s="14"/>
      <c r="U629" s="14"/>
      <c r="V629" s="14"/>
      <c r="W629" s="14"/>
      <c r="X629" s="26"/>
      <c r="Y629" s="12"/>
      <c r="Z629" s="33"/>
      <c r="AA629" s="12"/>
      <c r="AB629" s="12"/>
      <c r="AC629" s="26"/>
      <c r="AD629" s="1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</row>
    <row x14ac:dyDescent="0.25" r="630" customHeight="1" ht="18.75">
      <c r="A630" s="24"/>
      <c r="B630" s="24"/>
      <c r="C630" s="12"/>
      <c r="D630" s="12"/>
      <c r="E630" s="25"/>
      <c r="F630" s="25"/>
      <c r="G630" s="12"/>
      <c r="H630" s="12"/>
      <c r="I630" s="12"/>
      <c r="J630" s="14"/>
      <c r="K630" s="12"/>
      <c r="L630" s="14"/>
      <c r="M630" s="14"/>
      <c r="N630" s="12"/>
      <c r="O630" s="12"/>
      <c r="P630" s="12"/>
      <c r="Q630" s="14"/>
      <c r="R630" s="14"/>
      <c r="S630" s="14"/>
      <c r="T630" s="14"/>
      <c r="U630" s="14"/>
      <c r="V630" s="14"/>
      <c r="W630" s="14"/>
      <c r="X630" s="26"/>
      <c r="Y630" s="12"/>
      <c r="Z630" s="33"/>
      <c r="AA630" s="12"/>
      <c r="AB630" s="12"/>
      <c r="AC630" s="26"/>
      <c r="AD630" s="1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</row>
    <row x14ac:dyDescent="0.25" r="631" customHeight="1" ht="18.75">
      <c r="A631" s="24"/>
      <c r="B631" s="24"/>
      <c r="C631" s="12"/>
      <c r="D631" s="12"/>
      <c r="E631" s="25"/>
      <c r="F631" s="25"/>
      <c r="G631" s="12"/>
      <c r="H631" s="12"/>
      <c r="I631" s="12"/>
      <c r="J631" s="14"/>
      <c r="K631" s="12"/>
      <c r="L631" s="14"/>
      <c r="M631" s="14"/>
      <c r="N631" s="12"/>
      <c r="O631" s="12"/>
      <c r="P631" s="12"/>
      <c r="Q631" s="14"/>
      <c r="R631" s="14"/>
      <c r="S631" s="14"/>
      <c r="T631" s="14"/>
      <c r="U631" s="14"/>
      <c r="V631" s="14"/>
      <c r="W631" s="14"/>
      <c r="X631" s="26"/>
      <c r="Y631" s="12"/>
      <c r="Z631" s="33"/>
      <c r="AA631" s="12"/>
      <c r="AB631" s="12"/>
      <c r="AC631" s="26"/>
      <c r="AD631" s="1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</row>
    <row x14ac:dyDescent="0.25" r="632" customHeight="1" ht="18.75">
      <c r="A632" s="24"/>
      <c r="B632" s="24"/>
      <c r="C632" s="12"/>
      <c r="D632" s="12"/>
      <c r="E632" s="25"/>
      <c r="F632" s="25"/>
      <c r="G632" s="12"/>
      <c r="H632" s="12"/>
      <c r="I632" s="12"/>
      <c r="J632" s="14"/>
      <c r="K632" s="12"/>
      <c r="L632" s="14"/>
      <c r="M632" s="14"/>
      <c r="N632" s="12"/>
      <c r="O632" s="12"/>
      <c r="P632" s="12"/>
      <c r="Q632" s="14"/>
      <c r="R632" s="14"/>
      <c r="S632" s="14"/>
      <c r="T632" s="14"/>
      <c r="U632" s="14"/>
      <c r="V632" s="14"/>
      <c r="W632" s="14"/>
      <c r="X632" s="26"/>
      <c r="Y632" s="12"/>
      <c r="Z632" s="33"/>
      <c r="AA632" s="12"/>
      <c r="AB632" s="12"/>
      <c r="AC632" s="26"/>
      <c r="AD632" s="1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</row>
    <row x14ac:dyDescent="0.25" r="633" customHeight="1" ht="18.75">
      <c r="A633" s="24"/>
      <c r="B633" s="24"/>
      <c r="C633" s="12"/>
      <c r="D633" s="12"/>
      <c r="E633" s="25"/>
      <c r="F633" s="25"/>
      <c r="G633" s="12"/>
      <c r="H633" s="12"/>
      <c r="I633" s="12"/>
      <c r="J633" s="14"/>
      <c r="K633" s="12"/>
      <c r="L633" s="14"/>
      <c r="M633" s="14"/>
      <c r="N633" s="12"/>
      <c r="O633" s="12"/>
      <c r="P633" s="12"/>
      <c r="Q633" s="14"/>
      <c r="R633" s="14"/>
      <c r="S633" s="14"/>
      <c r="T633" s="14"/>
      <c r="U633" s="14"/>
      <c r="V633" s="14"/>
      <c r="W633" s="14"/>
      <c r="X633" s="26"/>
      <c r="Y633" s="12"/>
      <c r="Z633" s="33"/>
      <c r="AA633" s="12"/>
      <c r="AB633" s="12"/>
      <c r="AC633" s="26"/>
      <c r="AD633" s="1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</row>
    <row x14ac:dyDescent="0.25" r="634" customHeight="1" ht="18.75">
      <c r="A634" s="24"/>
      <c r="B634" s="24"/>
      <c r="C634" s="12"/>
      <c r="D634" s="12"/>
      <c r="E634" s="25"/>
      <c r="F634" s="25"/>
      <c r="G634" s="12"/>
      <c r="H634" s="12"/>
      <c r="I634" s="12"/>
      <c r="J634" s="14"/>
      <c r="K634" s="12"/>
      <c r="L634" s="14"/>
      <c r="M634" s="14"/>
      <c r="N634" s="12"/>
      <c r="O634" s="12"/>
      <c r="P634" s="12"/>
      <c r="Q634" s="14"/>
      <c r="R634" s="14"/>
      <c r="S634" s="14"/>
      <c r="T634" s="14"/>
      <c r="U634" s="14"/>
      <c r="V634" s="14"/>
      <c r="W634" s="14"/>
      <c r="X634" s="26"/>
      <c r="Y634" s="12"/>
      <c r="Z634" s="33"/>
      <c r="AA634" s="12"/>
      <c r="AB634" s="12"/>
      <c r="AC634" s="26"/>
      <c r="AD634" s="1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</row>
    <row x14ac:dyDescent="0.25" r="635" customHeight="1" ht="18.75">
      <c r="A635" s="24"/>
      <c r="B635" s="24"/>
      <c r="C635" s="12"/>
      <c r="D635" s="12"/>
      <c r="E635" s="25"/>
      <c r="F635" s="25"/>
      <c r="G635" s="12"/>
      <c r="H635" s="12"/>
      <c r="I635" s="12"/>
      <c r="J635" s="14"/>
      <c r="K635" s="12"/>
      <c r="L635" s="14"/>
      <c r="M635" s="14"/>
      <c r="N635" s="12"/>
      <c r="O635" s="12"/>
      <c r="P635" s="12"/>
      <c r="Q635" s="14"/>
      <c r="R635" s="14"/>
      <c r="S635" s="14"/>
      <c r="T635" s="14"/>
      <c r="U635" s="14"/>
      <c r="V635" s="14"/>
      <c r="W635" s="14"/>
      <c r="X635" s="26"/>
      <c r="Y635" s="12"/>
      <c r="Z635" s="33"/>
      <c r="AA635" s="12"/>
      <c r="AB635" s="12"/>
      <c r="AC635" s="26"/>
      <c r="AD635" s="1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</row>
    <row x14ac:dyDescent="0.25" r="636" customHeight="1" ht="18.75">
      <c r="A636" s="24"/>
      <c r="B636" s="24"/>
      <c r="C636" s="12"/>
      <c r="D636" s="12"/>
      <c r="E636" s="25"/>
      <c r="F636" s="25"/>
      <c r="G636" s="12"/>
      <c r="H636" s="12"/>
      <c r="I636" s="12"/>
      <c r="J636" s="14"/>
      <c r="K636" s="12"/>
      <c r="L636" s="14"/>
      <c r="M636" s="14"/>
      <c r="N636" s="12"/>
      <c r="O636" s="12"/>
      <c r="P636" s="12"/>
      <c r="Q636" s="14"/>
      <c r="R636" s="14"/>
      <c r="S636" s="14"/>
      <c r="T636" s="14"/>
      <c r="U636" s="14"/>
      <c r="V636" s="14"/>
      <c r="W636" s="14"/>
      <c r="X636" s="26"/>
      <c r="Y636" s="12"/>
      <c r="Z636" s="33"/>
      <c r="AA636" s="12"/>
      <c r="AB636" s="12"/>
      <c r="AC636" s="26"/>
      <c r="AD636" s="1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</row>
    <row x14ac:dyDescent="0.25" r="637" customHeight="1" ht="18.75">
      <c r="A637" s="24"/>
      <c r="B637" s="24"/>
      <c r="C637" s="12"/>
      <c r="D637" s="12"/>
      <c r="E637" s="25"/>
      <c r="F637" s="25"/>
      <c r="G637" s="12"/>
      <c r="H637" s="12"/>
      <c r="I637" s="12"/>
      <c r="J637" s="14"/>
      <c r="K637" s="12"/>
      <c r="L637" s="14"/>
      <c r="M637" s="14"/>
      <c r="N637" s="12"/>
      <c r="O637" s="12"/>
      <c r="P637" s="12"/>
      <c r="Q637" s="14"/>
      <c r="R637" s="14"/>
      <c r="S637" s="14"/>
      <c r="T637" s="14"/>
      <c r="U637" s="14"/>
      <c r="V637" s="14"/>
      <c r="W637" s="14"/>
      <c r="X637" s="26"/>
      <c r="Y637" s="12"/>
      <c r="Z637" s="33"/>
      <c r="AA637" s="12"/>
      <c r="AB637" s="12"/>
      <c r="AC637" s="26"/>
      <c r="AD637" s="1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</row>
    <row x14ac:dyDescent="0.25" r="638" customHeight="1" ht="18.75">
      <c r="A638" s="24"/>
      <c r="B638" s="24"/>
      <c r="C638" s="12"/>
      <c r="D638" s="12"/>
      <c r="E638" s="25"/>
      <c r="F638" s="25"/>
      <c r="G638" s="12"/>
      <c r="H638" s="12"/>
      <c r="I638" s="12"/>
      <c r="J638" s="14"/>
      <c r="K638" s="12"/>
      <c r="L638" s="14"/>
      <c r="M638" s="14"/>
      <c r="N638" s="12"/>
      <c r="O638" s="12"/>
      <c r="P638" s="12"/>
      <c r="Q638" s="14"/>
      <c r="R638" s="14"/>
      <c r="S638" s="14"/>
      <c r="T638" s="14"/>
      <c r="U638" s="14"/>
      <c r="V638" s="14"/>
      <c r="W638" s="14"/>
      <c r="X638" s="26"/>
      <c r="Y638" s="12"/>
      <c r="Z638" s="33"/>
      <c r="AA638" s="12"/>
      <c r="AB638" s="12"/>
      <c r="AC638" s="26"/>
      <c r="AD638" s="1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</row>
    <row x14ac:dyDescent="0.25" r="639" customHeight="1" ht="18.75">
      <c r="A639" s="24"/>
      <c r="B639" s="24"/>
      <c r="C639" s="12"/>
      <c r="D639" s="12"/>
      <c r="E639" s="25"/>
      <c r="F639" s="25"/>
      <c r="G639" s="12"/>
      <c r="H639" s="12"/>
      <c r="I639" s="12"/>
      <c r="J639" s="14"/>
      <c r="K639" s="12"/>
      <c r="L639" s="14"/>
      <c r="M639" s="14"/>
      <c r="N639" s="12"/>
      <c r="O639" s="12"/>
      <c r="P639" s="12"/>
      <c r="Q639" s="14"/>
      <c r="R639" s="14"/>
      <c r="S639" s="14"/>
      <c r="T639" s="14"/>
      <c r="U639" s="14"/>
      <c r="V639" s="14"/>
      <c r="W639" s="14"/>
      <c r="X639" s="26"/>
      <c r="Y639" s="12"/>
      <c r="Z639" s="33"/>
      <c r="AA639" s="12"/>
      <c r="AB639" s="12"/>
      <c r="AC639" s="26"/>
      <c r="AD639" s="1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</row>
    <row x14ac:dyDescent="0.25" r="640" customHeight="1" ht="18.75">
      <c r="A640" s="24"/>
      <c r="B640" s="24"/>
      <c r="C640" s="12"/>
      <c r="D640" s="12"/>
      <c r="E640" s="25"/>
      <c r="F640" s="25"/>
      <c r="G640" s="12"/>
      <c r="H640" s="12"/>
      <c r="I640" s="12"/>
      <c r="J640" s="14"/>
      <c r="K640" s="12"/>
      <c r="L640" s="14"/>
      <c r="M640" s="14"/>
      <c r="N640" s="12"/>
      <c r="O640" s="12"/>
      <c r="P640" s="12"/>
      <c r="Q640" s="14"/>
      <c r="R640" s="14"/>
      <c r="S640" s="14"/>
      <c r="T640" s="14"/>
      <c r="U640" s="14"/>
      <c r="V640" s="14"/>
      <c r="W640" s="14"/>
      <c r="X640" s="26"/>
      <c r="Y640" s="12"/>
      <c r="Z640" s="33"/>
      <c r="AA640" s="12"/>
      <c r="AB640" s="12"/>
      <c r="AC640" s="26"/>
      <c r="AD640" s="1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</row>
    <row x14ac:dyDescent="0.25" r="641" customHeight="1" ht="18.75">
      <c r="A641" s="24"/>
      <c r="B641" s="24"/>
      <c r="C641" s="12"/>
      <c r="D641" s="12"/>
      <c r="E641" s="25"/>
      <c r="F641" s="25"/>
      <c r="G641" s="12"/>
      <c r="H641" s="12"/>
      <c r="I641" s="12"/>
      <c r="J641" s="14"/>
      <c r="K641" s="12"/>
      <c r="L641" s="14"/>
      <c r="M641" s="14"/>
      <c r="N641" s="12"/>
      <c r="O641" s="12"/>
      <c r="P641" s="12"/>
      <c r="Q641" s="14"/>
      <c r="R641" s="14"/>
      <c r="S641" s="14"/>
      <c r="T641" s="14"/>
      <c r="U641" s="14"/>
      <c r="V641" s="14"/>
      <c r="W641" s="14"/>
      <c r="X641" s="26"/>
      <c r="Y641" s="12"/>
      <c r="Z641" s="33"/>
      <c r="AA641" s="12"/>
      <c r="AB641" s="12"/>
      <c r="AC641" s="26"/>
      <c r="AD641" s="1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</row>
    <row x14ac:dyDescent="0.25" r="642" customHeight="1" ht="18.75">
      <c r="A642" s="24"/>
      <c r="B642" s="24"/>
      <c r="C642" s="12"/>
      <c r="D642" s="12"/>
      <c r="E642" s="25"/>
      <c r="F642" s="25"/>
      <c r="G642" s="12"/>
      <c r="H642" s="12"/>
      <c r="I642" s="12"/>
      <c r="J642" s="14"/>
      <c r="K642" s="12"/>
      <c r="L642" s="14"/>
      <c r="M642" s="14"/>
      <c r="N642" s="12"/>
      <c r="O642" s="12"/>
      <c r="P642" s="12"/>
      <c r="Q642" s="14"/>
      <c r="R642" s="14"/>
      <c r="S642" s="14"/>
      <c r="T642" s="14"/>
      <c r="U642" s="14"/>
      <c r="V642" s="14"/>
      <c r="W642" s="14"/>
      <c r="X642" s="26"/>
      <c r="Y642" s="12"/>
      <c r="Z642" s="33"/>
      <c r="AA642" s="12"/>
      <c r="AB642" s="12"/>
      <c r="AC642" s="26"/>
      <c r="AD642" s="1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</row>
    <row x14ac:dyDescent="0.25" r="643" customHeight="1" ht="18.75">
      <c r="A643" s="24"/>
      <c r="B643" s="24"/>
      <c r="C643" s="12"/>
      <c r="D643" s="12"/>
      <c r="E643" s="25"/>
      <c r="F643" s="25"/>
      <c r="G643" s="12"/>
      <c r="H643" s="12"/>
      <c r="I643" s="12"/>
      <c r="J643" s="14"/>
      <c r="K643" s="12"/>
      <c r="L643" s="14"/>
      <c r="M643" s="14"/>
      <c r="N643" s="12"/>
      <c r="O643" s="12"/>
      <c r="P643" s="12"/>
      <c r="Q643" s="14"/>
      <c r="R643" s="14"/>
      <c r="S643" s="14"/>
      <c r="T643" s="14"/>
      <c r="U643" s="14"/>
      <c r="V643" s="14"/>
      <c r="W643" s="14"/>
      <c r="X643" s="26"/>
      <c r="Y643" s="12"/>
      <c r="Z643" s="33"/>
      <c r="AA643" s="12"/>
      <c r="AB643" s="12"/>
      <c r="AC643" s="26"/>
      <c r="AD643" s="1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</row>
    <row x14ac:dyDescent="0.25" r="644" customHeight="1" ht="18.75">
      <c r="A644" s="24"/>
      <c r="B644" s="24"/>
      <c r="C644" s="12"/>
      <c r="D644" s="12"/>
      <c r="E644" s="25"/>
      <c r="F644" s="25"/>
      <c r="G644" s="12"/>
      <c r="H644" s="12"/>
      <c r="I644" s="12"/>
      <c r="J644" s="14"/>
      <c r="K644" s="12"/>
      <c r="L644" s="14"/>
      <c r="M644" s="14"/>
      <c r="N644" s="12"/>
      <c r="O644" s="12"/>
      <c r="P644" s="12"/>
      <c r="Q644" s="14"/>
      <c r="R644" s="14"/>
      <c r="S644" s="14"/>
      <c r="T644" s="14"/>
      <c r="U644" s="14"/>
      <c r="V644" s="14"/>
      <c r="W644" s="14"/>
      <c r="X644" s="26"/>
      <c r="Y644" s="12"/>
      <c r="Z644" s="33"/>
      <c r="AA644" s="12"/>
      <c r="AB644" s="12"/>
      <c r="AC644" s="26"/>
      <c r="AD644" s="1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</row>
    <row x14ac:dyDescent="0.25" r="645" customHeight="1" ht="18.75">
      <c r="A645" s="24"/>
      <c r="B645" s="24"/>
      <c r="C645" s="12"/>
      <c r="D645" s="12"/>
      <c r="E645" s="25"/>
      <c r="F645" s="25"/>
      <c r="G645" s="12"/>
      <c r="H645" s="12"/>
      <c r="I645" s="12"/>
      <c r="J645" s="14"/>
      <c r="K645" s="12"/>
      <c r="L645" s="14"/>
      <c r="M645" s="14"/>
      <c r="N645" s="12"/>
      <c r="O645" s="12"/>
      <c r="P645" s="12"/>
      <c r="Q645" s="14"/>
      <c r="R645" s="14"/>
      <c r="S645" s="14"/>
      <c r="T645" s="14"/>
      <c r="U645" s="14"/>
      <c r="V645" s="14"/>
      <c r="W645" s="14"/>
      <c r="X645" s="26"/>
      <c r="Y645" s="12"/>
      <c r="Z645" s="33"/>
      <c r="AA645" s="12"/>
      <c r="AB645" s="12"/>
      <c r="AC645" s="26"/>
      <c r="AD645" s="1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</row>
    <row x14ac:dyDescent="0.25" r="646" customHeight="1" ht="18.75">
      <c r="A646" s="24"/>
      <c r="B646" s="24"/>
      <c r="C646" s="12"/>
      <c r="D646" s="12"/>
      <c r="E646" s="25"/>
      <c r="F646" s="25"/>
      <c r="G646" s="12"/>
      <c r="H646" s="12"/>
      <c r="I646" s="12"/>
      <c r="J646" s="14"/>
      <c r="K646" s="12"/>
      <c r="L646" s="14"/>
      <c r="M646" s="14"/>
      <c r="N646" s="12"/>
      <c r="O646" s="12"/>
      <c r="P646" s="12"/>
      <c r="Q646" s="14"/>
      <c r="R646" s="14"/>
      <c r="S646" s="14"/>
      <c r="T646" s="14"/>
      <c r="U646" s="14"/>
      <c r="V646" s="14"/>
      <c r="W646" s="14"/>
      <c r="X646" s="26"/>
      <c r="Y646" s="12"/>
      <c r="Z646" s="33"/>
      <c r="AA646" s="12"/>
      <c r="AB646" s="12"/>
      <c r="AC646" s="26"/>
      <c r="AD646" s="1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</row>
    <row x14ac:dyDescent="0.25" r="647" customHeight="1" ht="18.75">
      <c r="A647" s="24"/>
      <c r="B647" s="24"/>
      <c r="C647" s="12"/>
      <c r="D647" s="12"/>
      <c r="E647" s="25"/>
      <c r="F647" s="25"/>
      <c r="G647" s="12"/>
      <c r="H647" s="12"/>
      <c r="I647" s="12"/>
      <c r="J647" s="14"/>
      <c r="K647" s="12"/>
      <c r="L647" s="14"/>
      <c r="M647" s="14"/>
      <c r="N647" s="12"/>
      <c r="O647" s="12"/>
      <c r="P647" s="12"/>
      <c r="Q647" s="14"/>
      <c r="R647" s="14"/>
      <c r="S647" s="14"/>
      <c r="T647" s="14"/>
      <c r="U647" s="14"/>
      <c r="V647" s="14"/>
      <c r="W647" s="14"/>
      <c r="X647" s="26"/>
      <c r="Y647" s="12"/>
      <c r="Z647" s="33"/>
      <c r="AA647" s="12"/>
      <c r="AB647" s="12"/>
      <c r="AC647" s="26"/>
      <c r="AD647" s="1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</row>
    <row x14ac:dyDescent="0.25" r="648" customHeight="1" ht="18.75">
      <c r="A648" s="24"/>
      <c r="B648" s="24"/>
      <c r="C648" s="12"/>
      <c r="D648" s="12"/>
      <c r="E648" s="25"/>
      <c r="F648" s="25"/>
      <c r="G648" s="12"/>
      <c r="H648" s="12"/>
      <c r="I648" s="12"/>
      <c r="J648" s="14"/>
      <c r="K648" s="12"/>
      <c r="L648" s="14"/>
      <c r="M648" s="14"/>
      <c r="N648" s="12"/>
      <c r="O648" s="12"/>
      <c r="P648" s="12"/>
      <c r="Q648" s="14"/>
      <c r="R648" s="14"/>
      <c r="S648" s="14"/>
      <c r="T648" s="14"/>
      <c r="U648" s="14"/>
      <c r="V648" s="14"/>
      <c r="W648" s="14"/>
      <c r="X648" s="26"/>
      <c r="Y648" s="12"/>
      <c r="Z648" s="33"/>
      <c r="AA648" s="12"/>
      <c r="AB648" s="12"/>
      <c r="AC648" s="26"/>
      <c r="AD648" s="1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</row>
    <row x14ac:dyDescent="0.25" r="649" customHeight="1" ht="18.75">
      <c r="A649" s="24"/>
      <c r="B649" s="24"/>
      <c r="C649" s="12"/>
      <c r="D649" s="12"/>
      <c r="E649" s="25"/>
      <c r="F649" s="25"/>
      <c r="G649" s="12"/>
      <c r="H649" s="12"/>
      <c r="I649" s="12"/>
      <c r="J649" s="14"/>
      <c r="K649" s="12"/>
      <c r="L649" s="14"/>
      <c r="M649" s="14"/>
      <c r="N649" s="12"/>
      <c r="O649" s="12"/>
      <c r="P649" s="12"/>
      <c r="Q649" s="14"/>
      <c r="R649" s="14"/>
      <c r="S649" s="14"/>
      <c r="T649" s="14"/>
      <c r="U649" s="14"/>
      <c r="V649" s="14"/>
      <c r="W649" s="14"/>
      <c r="X649" s="26"/>
      <c r="Y649" s="12"/>
      <c r="Z649" s="33"/>
      <c r="AA649" s="12"/>
      <c r="AB649" s="12"/>
      <c r="AC649" s="26"/>
      <c r="AD649" s="1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</row>
    <row x14ac:dyDescent="0.25" r="650" customHeight="1" ht="18.75">
      <c r="A650" s="24"/>
      <c r="B650" s="24"/>
      <c r="C650" s="12"/>
      <c r="D650" s="12"/>
      <c r="E650" s="25"/>
      <c r="F650" s="25"/>
      <c r="G650" s="12"/>
      <c r="H650" s="12"/>
      <c r="I650" s="12"/>
      <c r="J650" s="14"/>
      <c r="K650" s="12"/>
      <c r="L650" s="14"/>
      <c r="M650" s="14"/>
      <c r="N650" s="12"/>
      <c r="O650" s="12"/>
      <c r="P650" s="12"/>
      <c r="Q650" s="14"/>
      <c r="R650" s="14"/>
      <c r="S650" s="14"/>
      <c r="T650" s="14"/>
      <c r="U650" s="14"/>
      <c r="V650" s="14"/>
      <c r="W650" s="14"/>
      <c r="X650" s="26"/>
      <c r="Y650" s="12"/>
      <c r="Z650" s="33"/>
      <c r="AA650" s="12"/>
      <c r="AB650" s="12"/>
      <c r="AC650" s="26"/>
      <c r="AD650" s="1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</row>
    <row x14ac:dyDescent="0.25" r="651" customHeight="1" ht="18.75">
      <c r="A651" s="24"/>
      <c r="B651" s="24"/>
      <c r="C651" s="12"/>
      <c r="D651" s="12"/>
      <c r="E651" s="25"/>
      <c r="F651" s="25"/>
      <c r="G651" s="12"/>
      <c r="H651" s="12"/>
      <c r="I651" s="12"/>
      <c r="J651" s="14"/>
      <c r="K651" s="12"/>
      <c r="L651" s="14"/>
      <c r="M651" s="14"/>
      <c r="N651" s="12"/>
      <c r="O651" s="12"/>
      <c r="P651" s="12"/>
      <c r="Q651" s="14"/>
      <c r="R651" s="14"/>
      <c r="S651" s="14"/>
      <c r="T651" s="14"/>
      <c r="U651" s="14"/>
      <c r="V651" s="14"/>
      <c r="W651" s="14"/>
      <c r="X651" s="26"/>
      <c r="Y651" s="12"/>
      <c r="Z651" s="33"/>
      <c r="AA651" s="12"/>
      <c r="AB651" s="12"/>
      <c r="AC651" s="26"/>
      <c r="AD651" s="1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</row>
    <row x14ac:dyDescent="0.25" r="652" customHeight="1" ht="18.75">
      <c r="A652" s="24"/>
      <c r="B652" s="24"/>
      <c r="C652" s="12"/>
      <c r="D652" s="12"/>
      <c r="E652" s="25"/>
      <c r="F652" s="25"/>
      <c r="G652" s="12"/>
      <c r="H652" s="12"/>
      <c r="I652" s="12"/>
      <c r="J652" s="14"/>
      <c r="K652" s="12"/>
      <c r="L652" s="14"/>
      <c r="M652" s="14"/>
      <c r="N652" s="12"/>
      <c r="O652" s="12"/>
      <c r="P652" s="12"/>
      <c r="Q652" s="14"/>
      <c r="R652" s="14"/>
      <c r="S652" s="14"/>
      <c r="T652" s="14"/>
      <c r="U652" s="14"/>
      <c r="V652" s="14"/>
      <c r="W652" s="14"/>
      <c r="X652" s="26"/>
      <c r="Y652" s="12"/>
      <c r="Z652" s="33"/>
      <c r="AA652" s="12"/>
      <c r="AB652" s="12"/>
      <c r="AC652" s="26"/>
      <c r="AD652" s="1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</row>
    <row x14ac:dyDescent="0.25" r="653" customHeight="1" ht="18.75">
      <c r="A653" s="24"/>
      <c r="B653" s="24"/>
      <c r="C653" s="12"/>
      <c r="D653" s="12"/>
      <c r="E653" s="25"/>
      <c r="F653" s="25"/>
      <c r="G653" s="12"/>
      <c r="H653" s="12"/>
      <c r="I653" s="12"/>
      <c r="J653" s="14"/>
      <c r="K653" s="12"/>
      <c r="L653" s="14"/>
      <c r="M653" s="14"/>
      <c r="N653" s="12"/>
      <c r="O653" s="12"/>
      <c r="P653" s="12"/>
      <c r="Q653" s="14"/>
      <c r="R653" s="14"/>
      <c r="S653" s="14"/>
      <c r="T653" s="14"/>
      <c r="U653" s="14"/>
      <c r="V653" s="14"/>
      <c r="W653" s="14"/>
      <c r="X653" s="26"/>
      <c r="Y653" s="12"/>
      <c r="Z653" s="33"/>
      <c r="AA653" s="12"/>
      <c r="AB653" s="12"/>
      <c r="AC653" s="26"/>
      <c r="AD653" s="1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</row>
    <row x14ac:dyDescent="0.25" r="654" customHeight="1" ht="18.75">
      <c r="A654" s="24"/>
      <c r="B654" s="24"/>
      <c r="C654" s="12"/>
      <c r="D654" s="12"/>
      <c r="E654" s="25"/>
      <c r="F654" s="25"/>
      <c r="G654" s="12"/>
      <c r="H654" s="12"/>
      <c r="I654" s="12"/>
      <c r="J654" s="14"/>
      <c r="K654" s="12"/>
      <c r="L654" s="14"/>
      <c r="M654" s="14"/>
      <c r="N654" s="12"/>
      <c r="O654" s="12"/>
      <c r="P654" s="12"/>
      <c r="Q654" s="14"/>
      <c r="R654" s="14"/>
      <c r="S654" s="14"/>
      <c r="T654" s="14"/>
      <c r="U654" s="14"/>
      <c r="V654" s="14"/>
      <c r="W654" s="14"/>
      <c r="X654" s="26"/>
      <c r="Y654" s="12"/>
      <c r="Z654" s="33"/>
      <c r="AA654" s="12"/>
      <c r="AB654" s="12"/>
      <c r="AC654" s="26"/>
      <c r="AD654" s="1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</row>
    <row x14ac:dyDescent="0.25" r="655" customHeight="1" ht="18.75">
      <c r="A655" s="24"/>
      <c r="B655" s="24"/>
      <c r="C655" s="12"/>
      <c r="D655" s="12"/>
      <c r="E655" s="25"/>
      <c r="F655" s="25"/>
      <c r="G655" s="12"/>
      <c r="H655" s="12"/>
      <c r="I655" s="12"/>
      <c r="J655" s="14"/>
      <c r="K655" s="12"/>
      <c r="L655" s="14"/>
      <c r="M655" s="14"/>
      <c r="N655" s="12"/>
      <c r="O655" s="12"/>
      <c r="P655" s="12"/>
      <c r="Q655" s="14"/>
      <c r="R655" s="14"/>
      <c r="S655" s="14"/>
      <c r="T655" s="14"/>
      <c r="U655" s="14"/>
      <c r="V655" s="14"/>
      <c r="W655" s="14"/>
      <c r="X655" s="26"/>
      <c r="Y655" s="12"/>
      <c r="Z655" s="33"/>
      <c r="AA655" s="12"/>
      <c r="AB655" s="12"/>
      <c r="AC655" s="26"/>
      <c r="AD655" s="1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</row>
    <row x14ac:dyDescent="0.25" r="656" customHeight="1" ht="18.75">
      <c r="A656" s="24"/>
      <c r="B656" s="24"/>
      <c r="C656" s="12"/>
      <c r="D656" s="12"/>
      <c r="E656" s="25"/>
      <c r="F656" s="25"/>
      <c r="G656" s="12"/>
      <c r="H656" s="12"/>
      <c r="I656" s="12"/>
      <c r="J656" s="14"/>
      <c r="K656" s="12"/>
      <c r="L656" s="14"/>
      <c r="M656" s="14"/>
      <c r="N656" s="12"/>
      <c r="O656" s="12"/>
      <c r="P656" s="12"/>
      <c r="Q656" s="14"/>
      <c r="R656" s="14"/>
      <c r="S656" s="14"/>
      <c r="T656" s="14"/>
      <c r="U656" s="14"/>
      <c r="V656" s="14"/>
      <c r="W656" s="14"/>
      <c r="X656" s="26"/>
      <c r="Y656" s="12"/>
      <c r="Z656" s="33"/>
      <c r="AA656" s="12"/>
      <c r="AB656" s="12"/>
      <c r="AC656" s="26"/>
      <c r="AD656" s="1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</row>
    <row x14ac:dyDescent="0.25" r="657" customHeight="1" ht="18.75">
      <c r="A657" s="24"/>
      <c r="B657" s="24"/>
      <c r="C657" s="12"/>
      <c r="D657" s="12"/>
      <c r="E657" s="25"/>
      <c r="F657" s="25"/>
      <c r="G657" s="12"/>
      <c r="H657" s="12"/>
      <c r="I657" s="12"/>
      <c r="J657" s="14"/>
      <c r="K657" s="12"/>
      <c r="L657" s="14"/>
      <c r="M657" s="14"/>
      <c r="N657" s="12"/>
      <c r="O657" s="12"/>
      <c r="P657" s="12"/>
      <c r="Q657" s="14"/>
      <c r="R657" s="14"/>
      <c r="S657" s="14"/>
      <c r="T657" s="14"/>
      <c r="U657" s="14"/>
      <c r="V657" s="14"/>
      <c r="W657" s="14"/>
      <c r="X657" s="26"/>
      <c r="Y657" s="12"/>
      <c r="Z657" s="33"/>
      <c r="AA657" s="12"/>
      <c r="AB657" s="12"/>
      <c r="AC657" s="26"/>
      <c r="AD657" s="1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</row>
    <row x14ac:dyDescent="0.25" r="658" customHeight="1" ht="18.75">
      <c r="A658" s="24"/>
      <c r="B658" s="24"/>
      <c r="C658" s="12"/>
      <c r="D658" s="12"/>
      <c r="E658" s="25"/>
      <c r="F658" s="25"/>
      <c r="G658" s="12"/>
      <c r="H658" s="12"/>
      <c r="I658" s="12"/>
      <c r="J658" s="14"/>
      <c r="K658" s="12"/>
      <c r="L658" s="14"/>
      <c r="M658" s="14"/>
      <c r="N658" s="12"/>
      <c r="O658" s="12"/>
      <c r="P658" s="12"/>
      <c r="Q658" s="14"/>
      <c r="R658" s="14"/>
      <c r="S658" s="14"/>
      <c r="T658" s="14"/>
      <c r="U658" s="14"/>
      <c r="V658" s="14"/>
      <c r="W658" s="14"/>
      <c r="X658" s="26"/>
      <c r="Y658" s="12"/>
      <c r="Z658" s="33"/>
      <c r="AA658" s="12"/>
      <c r="AB658" s="12"/>
      <c r="AC658" s="26"/>
      <c r="AD658" s="1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</row>
    <row x14ac:dyDescent="0.25" r="659" customHeight="1" ht="18.75">
      <c r="A659" s="24"/>
      <c r="B659" s="24"/>
      <c r="C659" s="12"/>
      <c r="D659" s="12"/>
      <c r="E659" s="25"/>
      <c r="F659" s="25"/>
      <c r="G659" s="12"/>
      <c r="H659" s="12"/>
      <c r="I659" s="12"/>
      <c r="J659" s="14"/>
      <c r="K659" s="12"/>
      <c r="L659" s="14"/>
      <c r="M659" s="14"/>
      <c r="N659" s="12"/>
      <c r="O659" s="12"/>
      <c r="P659" s="12"/>
      <c r="Q659" s="14"/>
      <c r="R659" s="14"/>
      <c r="S659" s="14"/>
      <c r="T659" s="14"/>
      <c r="U659" s="14"/>
      <c r="V659" s="14"/>
      <c r="W659" s="14"/>
      <c r="X659" s="26"/>
      <c r="Y659" s="12"/>
      <c r="Z659" s="33"/>
      <c r="AA659" s="12"/>
      <c r="AB659" s="12"/>
      <c r="AC659" s="26"/>
      <c r="AD659" s="1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</row>
    <row x14ac:dyDescent="0.25" r="660" customHeight="1" ht="18.75">
      <c r="A660" s="24"/>
      <c r="B660" s="24"/>
      <c r="C660" s="12"/>
      <c r="D660" s="12"/>
      <c r="E660" s="25"/>
      <c r="F660" s="25"/>
      <c r="G660" s="12"/>
      <c r="H660" s="12"/>
      <c r="I660" s="12"/>
      <c r="J660" s="14"/>
      <c r="K660" s="12"/>
      <c r="L660" s="14"/>
      <c r="M660" s="14"/>
      <c r="N660" s="12"/>
      <c r="O660" s="12"/>
      <c r="P660" s="12"/>
      <c r="Q660" s="14"/>
      <c r="R660" s="14"/>
      <c r="S660" s="14"/>
      <c r="T660" s="14"/>
      <c r="U660" s="14"/>
      <c r="V660" s="14"/>
      <c r="W660" s="14"/>
      <c r="X660" s="26"/>
      <c r="Y660" s="12"/>
      <c r="Z660" s="33"/>
      <c r="AA660" s="12"/>
      <c r="AB660" s="12"/>
      <c r="AC660" s="26"/>
      <c r="AD660" s="1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</row>
    <row x14ac:dyDescent="0.25" r="661" customHeight="1" ht="18.75">
      <c r="A661" s="24"/>
      <c r="B661" s="24"/>
      <c r="C661" s="12"/>
      <c r="D661" s="12"/>
      <c r="E661" s="25"/>
      <c r="F661" s="25"/>
      <c r="G661" s="12"/>
      <c r="H661" s="12"/>
      <c r="I661" s="12"/>
      <c r="J661" s="14"/>
      <c r="K661" s="12"/>
      <c r="L661" s="14"/>
      <c r="M661" s="14"/>
      <c r="N661" s="12"/>
      <c r="O661" s="12"/>
      <c r="P661" s="12"/>
      <c r="Q661" s="14"/>
      <c r="R661" s="14"/>
      <c r="S661" s="14"/>
      <c r="T661" s="14"/>
      <c r="U661" s="14"/>
      <c r="V661" s="14"/>
      <c r="W661" s="14"/>
      <c r="X661" s="26"/>
      <c r="Y661" s="12"/>
      <c r="Z661" s="33"/>
      <c r="AA661" s="12"/>
      <c r="AB661" s="12"/>
      <c r="AC661" s="26"/>
      <c r="AD661" s="1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</row>
    <row x14ac:dyDescent="0.25" r="662" customHeight="1" ht="18.75">
      <c r="A662" s="24"/>
      <c r="B662" s="24"/>
      <c r="C662" s="12"/>
      <c r="D662" s="12"/>
      <c r="E662" s="25"/>
      <c r="F662" s="25"/>
      <c r="G662" s="12"/>
      <c r="H662" s="12"/>
      <c r="I662" s="12"/>
      <c r="J662" s="14"/>
      <c r="K662" s="12"/>
      <c r="L662" s="14"/>
      <c r="M662" s="14"/>
      <c r="N662" s="12"/>
      <c r="O662" s="12"/>
      <c r="P662" s="12"/>
      <c r="Q662" s="14"/>
      <c r="R662" s="14"/>
      <c r="S662" s="14"/>
      <c r="T662" s="14"/>
      <c r="U662" s="14"/>
      <c r="V662" s="14"/>
      <c r="W662" s="14"/>
      <c r="X662" s="26"/>
      <c r="Y662" s="12"/>
      <c r="Z662" s="33"/>
      <c r="AA662" s="12"/>
      <c r="AB662" s="12"/>
      <c r="AC662" s="26"/>
      <c r="AD662" s="1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</row>
    <row x14ac:dyDescent="0.25" r="663" customHeight="1" ht="18.75">
      <c r="A663" s="24"/>
      <c r="B663" s="24"/>
      <c r="C663" s="12"/>
      <c r="D663" s="12"/>
      <c r="E663" s="25"/>
      <c r="F663" s="25"/>
      <c r="G663" s="12"/>
      <c r="H663" s="12"/>
      <c r="I663" s="12"/>
      <c r="J663" s="14"/>
      <c r="K663" s="12"/>
      <c r="L663" s="14"/>
      <c r="M663" s="14"/>
      <c r="N663" s="12"/>
      <c r="O663" s="12"/>
      <c r="P663" s="12"/>
      <c r="Q663" s="14"/>
      <c r="R663" s="14"/>
      <c r="S663" s="14"/>
      <c r="T663" s="14"/>
      <c r="U663" s="14"/>
      <c r="V663" s="14"/>
      <c r="W663" s="14"/>
      <c r="X663" s="26"/>
      <c r="Y663" s="12"/>
      <c r="Z663" s="33"/>
      <c r="AA663" s="12"/>
      <c r="AB663" s="12"/>
      <c r="AC663" s="26"/>
      <c r="AD663" s="1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</row>
    <row x14ac:dyDescent="0.25" r="664" customHeight="1" ht="18.75">
      <c r="A664" s="24"/>
      <c r="B664" s="24"/>
      <c r="C664" s="12"/>
      <c r="D664" s="12"/>
      <c r="E664" s="25"/>
      <c r="F664" s="25"/>
      <c r="G664" s="12"/>
      <c r="H664" s="12"/>
      <c r="I664" s="12"/>
      <c r="J664" s="14"/>
      <c r="K664" s="12"/>
      <c r="L664" s="14"/>
      <c r="M664" s="14"/>
      <c r="N664" s="12"/>
      <c r="O664" s="12"/>
      <c r="P664" s="12"/>
      <c r="Q664" s="14"/>
      <c r="R664" s="14"/>
      <c r="S664" s="14"/>
      <c r="T664" s="14"/>
      <c r="U664" s="14"/>
      <c r="V664" s="14"/>
      <c r="W664" s="14"/>
      <c r="X664" s="26"/>
      <c r="Y664" s="12"/>
      <c r="Z664" s="33"/>
      <c r="AA664" s="12"/>
      <c r="AB664" s="12"/>
      <c r="AC664" s="26"/>
      <c r="AD664" s="1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</row>
    <row x14ac:dyDescent="0.25" r="665" customHeight="1" ht="18.75">
      <c r="A665" s="24"/>
      <c r="B665" s="24"/>
      <c r="C665" s="12"/>
      <c r="D665" s="12"/>
      <c r="E665" s="25"/>
      <c r="F665" s="25"/>
      <c r="G665" s="12"/>
      <c r="H665" s="12"/>
      <c r="I665" s="12"/>
      <c r="J665" s="14"/>
      <c r="K665" s="12"/>
      <c r="L665" s="14"/>
      <c r="M665" s="14"/>
      <c r="N665" s="12"/>
      <c r="O665" s="12"/>
      <c r="P665" s="12"/>
      <c r="Q665" s="14"/>
      <c r="R665" s="14"/>
      <c r="S665" s="14"/>
      <c r="T665" s="14"/>
      <c r="U665" s="14"/>
      <c r="V665" s="14"/>
      <c r="W665" s="14"/>
      <c r="X665" s="26"/>
      <c r="Y665" s="12"/>
      <c r="Z665" s="33"/>
      <c r="AA665" s="12"/>
      <c r="AB665" s="12"/>
      <c r="AC665" s="26"/>
      <c r="AD665" s="1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</row>
    <row x14ac:dyDescent="0.25" r="666" customHeight="1" ht="18.75">
      <c r="A666" s="24"/>
      <c r="B666" s="24"/>
      <c r="C666" s="12"/>
      <c r="D666" s="12"/>
      <c r="E666" s="25"/>
      <c r="F666" s="25"/>
      <c r="G666" s="12"/>
      <c r="H666" s="12"/>
      <c r="I666" s="12"/>
      <c r="J666" s="14"/>
      <c r="K666" s="12"/>
      <c r="L666" s="14"/>
      <c r="M666" s="14"/>
      <c r="N666" s="12"/>
      <c r="O666" s="12"/>
      <c r="P666" s="12"/>
      <c r="Q666" s="14"/>
      <c r="R666" s="14"/>
      <c r="S666" s="14"/>
      <c r="T666" s="14"/>
      <c r="U666" s="14"/>
      <c r="V666" s="14"/>
      <c r="W666" s="14"/>
      <c r="X666" s="26"/>
      <c r="Y666" s="12"/>
      <c r="Z666" s="33"/>
      <c r="AA666" s="12"/>
      <c r="AB666" s="12"/>
      <c r="AC666" s="26"/>
      <c r="AD666" s="1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</row>
    <row x14ac:dyDescent="0.25" r="667" customHeight="1" ht="18.75">
      <c r="A667" s="24"/>
      <c r="B667" s="24"/>
      <c r="C667" s="12"/>
      <c r="D667" s="12"/>
      <c r="E667" s="25"/>
      <c r="F667" s="25"/>
      <c r="G667" s="12"/>
      <c r="H667" s="12"/>
      <c r="I667" s="12"/>
      <c r="J667" s="14"/>
      <c r="K667" s="12"/>
      <c r="L667" s="14"/>
      <c r="M667" s="14"/>
      <c r="N667" s="12"/>
      <c r="O667" s="12"/>
      <c r="P667" s="12"/>
      <c r="Q667" s="14"/>
      <c r="R667" s="14"/>
      <c r="S667" s="14"/>
      <c r="T667" s="14"/>
      <c r="U667" s="14"/>
      <c r="V667" s="14"/>
      <c r="W667" s="14"/>
      <c r="X667" s="26"/>
      <c r="Y667" s="12"/>
      <c r="Z667" s="33"/>
      <c r="AA667" s="12"/>
      <c r="AB667" s="12"/>
      <c r="AC667" s="26"/>
      <c r="AD667" s="1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</row>
    <row x14ac:dyDescent="0.25" r="668" customHeight="1" ht="18.75">
      <c r="A668" s="24"/>
      <c r="B668" s="24"/>
      <c r="C668" s="12"/>
      <c r="D668" s="12"/>
      <c r="E668" s="25"/>
      <c r="F668" s="25"/>
      <c r="G668" s="12"/>
      <c r="H668" s="12"/>
      <c r="I668" s="12"/>
      <c r="J668" s="14"/>
      <c r="K668" s="12"/>
      <c r="L668" s="14"/>
      <c r="M668" s="14"/>
      <c r="N668" s="12"/>
      <c r="O668" s="12"/>
      <c r="P668" s="12"/>
      <c r="Q668" s="14"/>
      <c r="R668" s="14"/>
      <c r="S668" s="14"/>
      <c r="T668" s="14"/>
      <c r="U668" s="14"/>
      <c r="V668" s="14"/>
      <c r="W668" s="14"/>
      <c r="X668" s="26"/>
      <c r="Y668" s="12"/>
      <c r="Z668" s="33"/>
      <c r="AA668" s="12"/>
      <c r="AB668" s="12"/>
      <c r="AC668" s="26"/>
      <c r="AD668" s="1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</row>
    <row x14ac:dyDescent="0.25" r="669" customHeight="1" ht="18.75">
      <c r="A669" s="24"/>
      <c r="B669" s="24"/>
      <c r="C669" s="12"/>
      <c r="D669" s="12"/>
      <c r="E669" s="25"/>
      <c r="F669" s="25"/>
      <c r="G669" s="12"/>
      <c r="H669" s="12"/>
      <c r="I669" s="12"/>
      <c r="J669" s="14"/>
      <c r="K669" s="12"/>
      <c r="L669" s="14"/>
      <c r="M669" s="14"/>
      <c r="N669" s="12"/>
      <c r="O669" s="12"/>
      <c r="P669" s="12"/>
      <c r="Q669" s="14"/>
      <c r="R669" s="14"/>
      <c r="S669" s="14"/>
      <c r="T669" s="14"/>
      <c r="U669" s="14"/>
      <c r="V669" s="14"/>
      <c r="W669" s="14"/>
      <c r="X669" s="26"/>
      <c r="Y669" s="12"/>
      <c r="Z669" s="33"/>
      <c r="AA669" s="12"/>
      <c r="AB669" s="12"/>
      <c r="AC669" s="26"/>
      <c r="AD669" s="1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</row>
    <row x14ac:dyDescent="0.25" r="670" customHeight="1" ht="18.75">
      <c r="A670" s="24"/>
      <c r="B670" s="24"/>
      <c r="C670" s="12"/>
      <c r="D670" s="12"/>
      <c r="E670" s="25"/>
      <c r="F670" s="25"/>
      <c r="G670" s="12"/>
      <c r="H670" s="12"/>
      <c r="I670" s="12"/>
      <c r="J670" s="14"/>
      <c r="K670" s="12"/>
      <c r="L670" s="14"/>
      <c r="M670" s="14"/>
      <c r="N670" s="12"/>
      <c r="O670" s="12"/>
      <c r="P670" s="12"/>
      <c r="Q670" s="14"/>
      <c r="R670" s="14"/>
      <c r="S670" s="14"/>
      <c r="T670" s="14"/>
      <c r="U670" s="14"/>
      <c r="V670" s="14"/>
      <c r="W670" s="14"/>
      <c r="X670" s="26"/>
      <c r="Y670" s="12"/>
      <c r="Z670" s="33"/>
      <c r="AA670" s="12"/>
      <c r="AB670" s="12"/>
      <c r="AC670" s="26"/>
      <c r="AD670" s="1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</row>
    <row x14ac:dyDescent="0.25" r="671" customHeight="1" ht="18.75">
      <c r="A671" s="24"/>
      <c r="B671" s="24"/>
      <c r="C671" s="12"/>
      <c r="D671" s="12"/>
      <c r="E671" s="25"/>
      <c r="F671" s="25"/>
      <c r="G671" s="12"/>
      <c r="H671" s="12"/>
      <c r="I671" s="12"/>
      <c r="J671" s="14"/>
      <c r="K671" s="12"/>
      <c r="L671" s="14"/>
      <c r="M671" s="14"/>
      <c r="N671" s="12"/>
      <c r="O671" s="12"/>
      <c r="P671" s="12"/>
      <c r="Q671" s="14"/>
      <c r="R671" s="14"/>
      <c r="S671" s="14"/>
      <c r="T671" s="14"/>
      <c r="U671" s="14"/>
      <c r="V671" s="14"/>
      <c r="W671" s="14"/>
      <c r="X671" s="26"/>
      <c r="Y671" s="12"/>
      <c r="Z671" s="33"/>
      <c r="AA671" s="12"/>
      <c r="AB671" s="12"/>
      <c r="AC671" s="26"/>
      <c r="AD671" s="1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</row>
    <row x14ac:dyDescent="0.25" r="672" customHeight="1" ht="18.75">
      <c r="A672" s="24"/>
      <c r="B672" s="24"/>
      <c r="C672" s="12"/>
      <c r="D672" s="12"/>
      <c r="E672" s="25"/>
      <c r="F672" s="25"/>
      <c r="G672" s="12"/>
      <c r="H672" s="12"/>
      <c r="I672" s="12"/>
      <c r="J672" s="14"/>
      <c r="K672" s="12"/>
      <c r="L672" s="14"/>
      <c r="M672" s="14"/>
      <c r="N672" s="12"/>
      <c r="O672" s="12"/>
      <c r="P672" s="12"/>
      <c r="Q672" s="14"/>
      <c r="R672" s="14"/>
      <c r="S672" s="14"/>
      <c r="T672" s="14"/>
      <c r="U672" s="14"/>
      <c r="V672" s="14"/>
      <c r="W672" s="14"/>
      <c r="X672" s="26"/>
      <c r="Y672" s="12"/>
      <c r="Z672" s="33"/>
      <c r="AA672" s="12"/>
      <c r="AB672" s="12"/>
      <c r="AC672" s="26"/>
      <c r="AD672" s="1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</row>
    <row x14ac:dyDescent="0.25" r="673" customHeight="1" ht="18.75">
      <c r="A673" s="24"/>
      <c r="B673" s="24"/>
      <c r="C673" s="12"/>
      <c r="D673" s="12"/>
      <c r="E673" s="25"/>
      <c r="F673" s="25"/>
      <c r="G673" s="12"/>
      <c r="H673" s="12"/>
      <c r="I673" s="12"/>
      <c r="J673" s="14"/>
      <c r="K673" s="12"/>
      <c r="L673" s="14"/>
      <c r="M673" s="14"/>
      <c r="N673" s="12"/>
      <c r="O673" s="12"/>
      <c r="P673" s="12"/>
      <c r="Q673" s="14"/>
      <c r="R673" s="14"/>
      <c r="S673" s="14"/>
      <c r="T673" s="14"/>
      <c r="U673" s="14"/>
      <c r="V673" s="14"/>
      <c r="W673" s="14"/>
      <c r="X673" s="26"/>
      <c r="Y673" s="12"/>
      <c r="Z673" s="33"/>
      <c r="AA673" s="12"/>
      <c r="AB673" s="12"/>
      <c r="AC673" s="26"/>
      <c r="AD673" s="1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</row>
    <row x14ac:dyDescent="0.25" r="674" customHeight="1" ht="18.75">
      <c r="A674" s="24"/>
      <c r="B674" s="24"/>
      <c r="C674" s="12"/>
      <c r="D674" s="12"/>
      <c r="E674" s="25"/>
      <c r="F674" s="25"/>
      <c r="G674" s="12"/>
      <c r="H674" s="12"/>
      <c r="I674" s="12"/>
      <c r="J674" s="14"/>
      <c r="K674" s="12"/>
      <c r="L674" s="14"/>
      <c r="M674" s="14"/>
      <c r="N674" s="12"/>
      <c r="O674" s="12"/>
      <c r="P674" s="12"/>
      <c r="Q674" s="14"/>
      <c r="R674" s="14"/>
      <c r="S674" s="14"/>
      <c r="T674" s="14"/>
      <c r="U674" s="14"/>
      <c r="V674" s="14"/>
      <c r="W674" s="14"/>
      <c r="X674" s="26"/>
      <c r="Y674" s="12"/>
      <c r="Z674" s="33"/>
      <c r="AA674" s="12"/>
      <c r="AB674" s="12"/>
      <c r="AC674" s="26"/>
      <c r="AD674" s="1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</row>
    <row x14ac:dyDescent="0.25" r="675" customHeight="1" ht="18.75">
      <c r="A675" s="24"/>
      <c r="B675" s="24"/>
      <c r="C675" s="12"/>
      <c r="D675" s="12"/>
      <c r="E675" s="25"/>
      <c r="F675" s="25"/>
      <c r="G675" s="12"/>
      <c r="H675" s="12"/>
      <c r="I675" s="12"/>
      <c r="J675" s="14"/>
      <c r="K675" s="12"/>
      <c r="L675" s="14"/>
      <c r="M675" s="14"/>
      <c r="N675" s="12"/>
      <c r="O675" s="12"/>
      <c r="P675" s="12"/>
      <c r="Q675" s="14"/>
      <c r="R675" s="14"/>
      <c r="S675" s="14"/>
      <c r="T675" s="14"/>
      <c r="U675" s="14"/>
      <c r="V675" s="14"/>
      <c r="W675" s="14"/>
      <c r="X675" s="26"/>
      <c r="Y675" s="12"/>
      <c r="Z675" s="33"/>
      <c r="AA675" s="12"/>
      <c r="AB675" s="12"/>
      <c r="AC675" s="26"/>
      <c r="AD675" s="1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</row>
    <row x14ac:dyDescent="0.25" r="676" customHeight="1" ht="18.75">
      <c r="A676" s="24"/>
      <c r="B676" s="24"/>
      <c r="C676" s="12"/>
      <c r="D676" s="12"/>
      <c r="E676" s="25"/>
      <c r="F676" s="25"/>
      <c r="G676" s="12"/>
      <c r="H676" s="12"/>
      <c r="I676" s="12"/>
      <c r="J676" s="14"/>
      <c r="K676" s="12"/>
      <c r="L676" s="14"/>
      <c r="M676" s="14"/>
      <c r="N676" s="12"/>
      <c r="O676" s="12"/>
      <c r="P676" s="12"/>
      <c r="Q676" s="14"/>
      <c r="R676" s="14"/>
      <c r="S676" s="14"/>
      <c r="T676" s="14"/>
      <c r="U676" s="14"/>
      <c r="V676" s="14"/>
      <c r="W676" s="14"/>
      <c r="X676" s="26"/>
      <c r="Y676" s="12"/>
      <c r="Z676" s="33"/>
      <c r="AA676" s="12"/>
      <c r="AB676" s="12"/>
      <c r="AC676" s="26"/>
      <c r="AD676" s="1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</row>
    <row x14ac:dyDescent="0.25" r="677" customHeight="1" ht="18.75">
      <c r="A677" s="24"/>
      <c r="B677" s="24"/>
      <c r="C677" s="12"/>
      <c r="D677" s="12"/>
      <c r="E677" s="25"/>
      <c r="F677" s="25"/>
      <c r="G677" s="12"/>
      <c r="H677" s="12"/>
      <c r="I677" s="12"/>
      <c r="J677" s="14"/>
      <c r="K677" s="12"/>
      <c r="L677" s="14"/>
      <c r="M677" s="14"/>
      <c r="N677" s="12"/>
      <c r="O677" s="12"/>
      <c r="P677" s="12"/>
      <c r="Q677" s="14"/>
      <c r="R677" s="14"/>
      <c r="S677" s="14"/>
      <c r="T677" s="14"/>
      <c r="U677" s="14"/>
      <c r="V677" s="14"/>
      <c r="W677" s="14"/>
      <c r="X677" s="26"/>
      <c r="Y677" s="12"/>
      <c r="Z677" s="33"/>
      <c r="AA677" s="12"/>
      <c r="AB677" s="12"/>
      <c r="AC677" s="26"/>
      <c r="AD677" s="1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</row>
    <row x14ac:dyDescent="0.25" r="678" customHeight="1" ht="18.75">
      <c r="A678" s="24"/>
      <c r="B678" s="24"/>
      <c r="C678" s="12"/>
      <c r="D678" s="12"/>
      <c r="E678" s="25"/>
      <c r="F678" s="25"/>
      <c r="G678" s="12"/>
      <c r="H678" s="12"/>
      <c r="I678" s="12"/>
      <c r="J678" s="14"/>
      <c r="K678" s="12"/>
      <c r="L678" s="14"/>
      <c r="M678" s="14"/>
      <c r="N678" s="12"/>
      <c r="O678" s="12"/>
      <c r="P678" s="12"/>
      <c r="Q678" s="14"/>
      <c r="R678" s="14"/>
      <c r="S678" s="14"/>
      <c r="T678" s="14"/>
      <c r="U678" s="14"/>
      <c r="V678" s="14"/>
      <c r="W678" s="14"/>
      <c r="X678" s="26"/>
      <c r="Y678" s="12"/>
      <c r="Z678" s="33"/>
      <c r="AA678" s="12"/>
      <c r="AB678" s="12"/>
      <c r="AC678" s="26"/>
      <c r="AD678" s="1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</row>
    <row x14ac:dyDescent="0.25" r="679" customHeight="1" ht="18.75">
      <c r="A679" s="24"/>
      <c r="B679" s="24"/>
      <c r="C679" s="12"/>
      <c r="D679" s="12"/>
      <c r="E679" s="25"/>
      <c r="F679" s="25"/>
      <c r="G679" s="12"/>
      <c r="H679" s="12"/>
      <c r="I679" s="12"/>
      <c r="J679" s="14"/>
      <c r="K679" s="12"/>
      <c r="L679" s="14"/>
      <c r="M679" s="14"/>
      <c r="N679" s="12"/>
      <c r="O679" s="12"/>
      <c r="P679" s="12"/>
      <c r="Q679" s="14"/>
      <c r="R679" s="14"/>
      <c r="S679" s="14"/>
      <c r="T679" s="14"/>
      <c r="U679" s="14"/>
      <c r="V679" s="14"/>
      <c r="W679" s="14"/>
      <c r="X679" s="26"/>
      <c r="Y679" s="12"/>
      <c r="Z679" s="33"/>
      <c r="AA679" s="12"/>
      <c r="AB679" s="12"/>
      <c r="AC679" s="26"/>
      <c r="AD679" s="1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</row>
    <row x14ac:dyDescent="0.25" r="680" customHeight="1" ht="18.75">
      <c r="A680" s="24"/>
      <c r="B680" s="24"/>
      <c r="C680" s="12"/>
      <c r="D680" s="12"/>
      <c r="E680" s="25"/>
      <c r="F680" s="25"/>
      <c r="G680" s="12"/>
      <c r="H680" s="12"/>
      <c r="I680" s="12"/>
      <c r="J680" s="14"/>
      <c r="K680" s="12"/>
      <c r="L680" s="14"/>
      <c r="M680" s="14"/>
      <c r="N680" s="12"/>
      <c r="O680" s="12"/>
      <c r="P680" s="12"/>
      <c r="Q680" s="14"/>
      <c r="R680" s="14"/>
      <c r="S680" s="14"/>
      <c r="T680" s="14"/>
      <c r="U680" s="14"/>
      <c r="V680" s="14"/>
      <c r="W680" s="14"/>
      <c r="X680" s="26"/>
      <c r="Y680" s="12"/>
      <c r="Z680" s="33"/>
      <c r="AA680" s="12"/>
      <c r="AB680" s="12"/>
      <c r="AC680" s="26"/>
      <c r="AD680" s="1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</row>
    <row x14ac:dyDescent="0.25" r="681" customHeight="1" ht="18.75">
      <c r="A681" s="24"/>
      <c r="B681" s="24"/>
      <c r="C681" s="12"/>
      <c r="D681" s="12"/>
      <c r="E681" s="25"/>
      <c r="F681" s="25"/>
      <c r="G681" s="12"/>
      <c r="H681" s="12"/>
      <c r="I681" s="12"/>
      <c r="J681" s="14"/>
      <c r="K681" s="12"/>
      <c r="L681" s="14"/>
      <c r="M681" s="14"/>
      <c r="N681" s="12"/>
      <c r="O681" s="12"/>
      <c r="P681" s="12"/>
      <c r="Q681" s="14"/>
      <c r="R681" s="14"/>
      <c r="S681" s="14"/>
      <c r="T681" s="14"/>
      <c r="U681" s="14"/>
      <c r="V681" s="14"/>
      <c r="W681" s="14"/>
      <c r="X681" s="26"/>
      <c r="Y681" s="12"/>
      <c r="Z681" s="33"/>
      <c r="AA681" s="12"/>
      <c r="AB681" s="12"/>
      <c r="AC681" s="26"/>
      <c r="AD681" s="1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</row>
    <row x14ac:dyDescent="0.25" r="682" customHeight="1" ht="18.75">
      <c r="A682" s="24"/>
      <c r="B682" s="24"/>
      <c r="C682" s="12"/>
      <c r="D682" s="12"/>
      <c r="E682" s="25"/>
      <c r="F682" s="25"/>
      <c r="G682" s="12"/>
      <c r="H682" s="12"/>
      <c r="I682" s="12"/>
      <c r="J682" s="14"/>
      <c r="K682" s="12"/>
      <c r="L682" s="14"/>
      <c r="M682" s="14"/>
      <c r="N682" s="12"/>
      <c r="O682" s="12"/>
      <c r="P682" s="12"/>
      <c r="Q682" s="14"/>
      <c r="R682" s="14"/>
      <c r="S682" s="14"/>
      <c r="T682" s="14"/>
      <c r="U682" s="14"/>
      <c r="V682" s="14"/>
      <c r="W682" s="14"/>
      <c r="X682" s="26"/>
      <c r="Y682" s="12"/>
      <c r="Z682" s="33"/>
      <c r="AA682" s="12"/>
      <c r="AB682" s="12"/>
      <c r="AC682" s="26"/>
      <c r="AD682" s="1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</row>
    <row x14ac:dyDescent="0.25" r="683" customHeight="1" ht="18.75">
      <c r="A683" s="24"/>
      <c r="B683" s="24"/>
      <c r="C683" s="12"/>
      <c r="D683" s="12"/>
      <c r="E683" s="25"/>
      <c r="F683" s="25"/>
      <c r="G683" s="12"/>
      <c r="H683" s="12"/>
      <c r="I683" s="12"/>
      <c r="J683" s="14"/>
      <c r="K683" s="12"/>
      <c r="L683" s="14"/>
      <c r="M683" s="14"/>
      <c r="N683" s="12"/>
      <c r="O683" s="12"/>
      <c r="P683" s="12"/>
      <c r="Q683" s="14"/>
      <c r="R683" s="14"/>
      <c r="S683" s="14"/>
      <c r="T683" s="14"/>
      <c r="U683" s="14"/>
      <c r="V683" s="14"/>
      <c r="W683" s="14"/>
      <c r="X683" s="26"/>
      <c r="Y683" s="12"/>
      <c r="Z683" s="33"/>
      <c r="AA683" s="12"/>
      <c r="AB683" s="12"/>
      <c r="AC683" s="26"/>
      <c r="AD683" s="1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</row>
    <row x14ac:dyDescent="0.25" r="684" customHeight="1" ht="18.75">
      <c r="A684" s="24"/>
      <c r="B684" s="24"/>
      <c r="C684" s="12"/>
      <c r="D684" s="12"/>
      <c r="E684" s="25"/>
      <c r="F684" s="25"/>
      <c r="G684" s="12"/>
      <c r="H684" s="12"/>
      <c r="I684" s="12"/>
      <c r="J684" s="14"/>
      <c r="K684" s="12"/>
      <c r="L684" s="14"/>
      <c r="M684" s="14"/>
      <c r="N684" s="12"/>
      <c r="O684" s="12"/>
      <c r="P684" s="12"/>
      <c r="Q684" s="14"/>
      <c r="R684" s="14"/>
      <c r="S684" s="14"/>
      <c r="T684" s="14"/>
      <c r="U684" s="14"/>
      <c r="V684" s="14"/>
      <c r="W684" s="14"/>
      <c r="X684" s="26"/>
      <c r="Y684" s="12"/>
      <c r="Z684" s="33"/>
      <c r="AA684" s="12"/>
      <c r="AB684" s="12"/>
      <c r="AC684" s="26"/>
      <c r="AD684" s="1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</row>
    <row x14ac:dyDescent="0.25" r="685" customHeight="1" ht="18.75">
      <c r="A685" s="24"/>
      <c r="B685" s="24"/>
      <c r="C685" s="12"/>
      <c r="D685" s="12"/>
      <c r="E685" s="25"/>
      <c r="F685" s="25"/>
      <c r="G685" s="12"/>
      <c r="H685" s="12"/>
      <c r="I685" s="12"/>
      <c r="J685" s="14"/>
      <c r="K685" s="12"/>
      <c r="L685" s="14"/>
      <c r="M685" s="14"/>
      <c r="N685" s="12"/>
      <c r="O685" s="12"/>
      <c r="P685" s="12"/>
      <c r="Q685" s="14"/>
      <c r="R685" s="14"/>
      <c r="S685" s="14"/>
      <c r="T685" s="14"/>
      <c r="U685" s="14"/>
      <c r="V685" s="14"/>
      <c r="W685" s="14"/>
      <c r="X685" s="26"/>
      <c r="Y685" s="12"/>
      <c r="Z685" s="33"/>
      <c r="AA685" s="12"/>
      <c r="AB685" s="12"/>
      <c r="AC685" s="26"/>
      <c r="AD685" s="1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</row>
    <row x14ac:dyDescent="0.25" r="686" customHeight="1" ht="18.75">
      <c r="A686" s="24"/>
      <c r="B686" s="24"/>
      <c r="C686" s="12"/>
      <c r="D686" s="12"/>
      <c r="E686" s="25"/>
      <c r="F686" s="25"/>
      <c r="G686" s="12"/>
      <c r="H686" s="12"/>
      <c r="I686" s="12"/>
      <c r="J686" s="14"/>
      <c r="K686" s="12"/>
      <c r="L686" s="14"/>
      <c r="M686" s="14"/>
      <c r="N686" s="12"/>
      <c r="O686" s="12"/>
      <c r="P686" s="12"/>
      <c r="Q686" s="14"/>
      <c r="R686" s="14"/>
      <c r="S686" s="14"/>
      <c r="T686" s="14"/>
      <c r="U686" s="14"/>
      <c r="V686" s="14"/>
      <c r="W686" s="14"/>
      <c r="X686" s="26"/>
      <c r="Y686" s="12"/>
      <c r="Z686" s="33"/>
      <c r="AA686" s="12"/>
      <c r="AB686" s="12"/>
      <c r="AC686" s="26"/>
      <c r="AD686" s="1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</row>
    <row x14ac:dyDescent="0.25" r="687" customHeight="1" ht="18.75">
      <c r="A687" s="24"/>
      <c r="B687" s="24"/>
      <c r="C687" s="12"/>
      <c r="D687" s="12"/>
      <c r="E687" s="25"/>
      <c r="F687" s="25"/>
      <c r="G687" s="12"/>
      <c r="H687" s="12"/>
      <c r="I687" s="12"/>
      <c r="J687" s="14"/>
      <c r="K687" s="12"/>
      <c r="L687" s="14"/>
      <c r="M687" s="14"/>
      <c r="N687" s="12"/>
      <c r="O687" s="12"/>
      <c r="P687" s="12"/>
      <c r="Q687" s="14"/>
      <c r="R687" s="14"/>
      <c r="S687" s="14"/>
      <c r="T687" s="14"/>
      <c r="U687" s="14"/>
      <c r="V687" s="14"/>
      <c r="W687" s="14"/>
      <c r="X687" s="26"/>
      <c r="Y687" s="12"/>
      <c r="Z687" s="33"/>
      <c r="AA687" s="12"/>
      <c r="AB687" s="12"/>
      <c r="AC687" s="26"/>
      <c r="AD687" s="1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</row>
    <row x14ac:dyDescent="0.25" r="688" customHeight="1" ht="18.75">
      <c r="A688" s="24"/>
      <c r="B688" s="24"/>
      <c r="C688" s="12"/>
      <c r="D688" s="12"/>
      <c r="E688" s="25"/>
      <c r="F688" s="25"/>
      <c r="G688" s="12"/>
      <c r="H688" s="12"/>
      <c r="I688" s="12"/>
      <c r="J688" s="14"/>
      <c r="K688" s="12"/>
      <c r="L688" s="14"/>
      <c r="M688" s="14"/>
      <c r="N688" s="12"/>
      <c r="O688" s="12"/>
      <c r="P688" s="12"/>
      <c r="Q688" s="14"/>
      <c r="R688" s="14"/>
      <c r="S688" s="14"/>
      <c r="T688" s="14"/>
      <c r="U688" s="14"/>
      <c r="V688" s="14"/>
      <c r="W688" s="14"/>
      <c r="X688" s="26"/>
      <c r="Y688" s="12"/>
      <c r="Z688" s="33"/>
      <c r="AA688" s="12"/>
      <c r="AB688" s="12"/>
      <c r="AC688" s="26"/>
      <c r="AD688" s="1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</row>
    <row x14ac:dyDescent="0.25" r="689" customHeight="1" ht="18.75">
      <c r="A689" s="24"/>
      <c r="B689" s="24"/>
      <c r="C689" s="12"/>
      <c r="D689" s="12"/>
      <c r="E689" s="25"/>
      <c r="F689" s="25"/>
      <c r="G689" s="12"/>
      <c r="H689" s="12"/>
      <c r="I689" s="12"/>
      <c r="J689" s="14"/>
      <c r="K689" s="12"/>
      <c r="L689" s="14"/>
      <c r="M689" s="14"/>
      <c r="N689" s="12"/>
      <c r="O689" s="12"/>
      <c r="P689" s="12"/>
      <c r="Q689" s="14"/>
      <c r="R689" s="14"/>
      <c r="S689" s="14"/>
      <c r="T689" s="14"/>
      <c r="U689" s="14"/>
      <c r="V689" s="14"/>
      <c r="W689" s="14"/>
      <c r="X689" s="26"/>
      <c r="Y689" s="12"/>
      <c r="Z689" s="33"/>
      <c r="AA689" s="12"/>
      <c r="AB689" s="12"/>
      <c r="AC689" s="26"/>
      <c r="AD689" s="1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</row>
    <row x14ac:dyDescent="0.25" r="690" customHeight="1" ht="18.75">
      <c r="A690" s="24"/>
      <c r="B690" s="24"/>
      <c r="C690" s="12"/>
      <c r="D690" s="12"/>
      <c r="E690" s="25"/>
      <c r="F690" s="25"/>
      <c r="G690" s="12"/>
      <c r="H690" s="12"/>
      <c r="I690" s="12"/>
      <c r="J690" s="14"/>
      <c r="K690" s="12"/>
      <c r="L690" s="14"/>
      <c r="M690" s="14"/>
      <c r="N690" s="12"/>
      <c r="O690" s="12"/>
      <c r="P690" s="12"/>
      <c r="Q690" s="14"/>
      <c r="R690" s="14"/>
      <c r="S690" s="14"/>
      <c r="T690" s="14"/>
      <c r="U690" s="14"/>
      <c r="V690" s="14"/>
      <c r="W690" s="14"/>
      <c r="X690" s="26"/>
      <c r="Y690" s="12"/>
      <c r="Z690" s="33"/>
      <c r="AA690" s="12"/>
      <c r="AB690" s="12"/>
      <c r="AC690" s="26"/>
      <c r="AD690" s="1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</row>
    <row x14ac:dyDescent="0.25" r="691" customHeight="1" ht="18.75">
      <c r="A691" s="24"/>
      <c r="B691" s="24"/>
      <c r="C691" s="12"/>
      <c r="D691" s="12"/>
      <c r="E691" s="25"/>
      <c r="F691" s="25"/>
      <c r="G691" s="12"/>
      <c r="H691" s="12"/>
      <c r="I691" s="12"/>
      <c r="J691" s="14"/>
      <c r="K691" s="12"/>
      <c r="L691" s="14"/>
      <c r="M691" s="14"/>
      <c r="N691" s="12"/>
      <c r="O691" s="12"/>
      <c r="P691" s="12"/>
      <c r="Q691" s="14"/>
      <c r="R691" s="14"/>
      <c r="S691" s="14"/>
      <c r="T691" s="14"/>
      <c r="U691" s="14"/>
      <c r="V691" s="14"/>
      <c r="W691" s="14"/>
      <c r="X691" s="26"/>
      <c r="Y691" s="12"/>
      <c r="Z691" s="33"/>
      <c r="AA691" s="12"/>
      <c r="AB691" s="12"/>
      <c r="AC691" s="26"/>
      <c r="AD691" s="1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</row>
    <row x14ac:dyDescent="0.25" r="692" customHeight="1" ht="18.75">
      <c r="A692" s="24"/>
      <c r="B692" s="24"/>
      <c r="C692" s="12"/>
      <c r="D692" s="12"/>
      <c r="E692" s="25"/>
      <c r="F692" s="25"/>
      <c r="G692" s="12"/>
      <c r="H692" s="12"/>
      <c r="I692" s="12"/>
      <c r="J692" s="14"/>
      <c r="K692" s="12"/>
      <c r="L692" s="14"/>
      <c r="M692" s="14"/>
      <c r="N692" s="12"/>
      <c r="O692" s="12"/>
      <c r="P692" s="12"/>
      <c r="Q692" s="14"/>
      <c r="R692" s="14"/>
      <c r="S692" s="14"/>
      <c r="T692" s="14"/>
      <c r="U692" s="14"/>
      <c r="V692" s="14"/>
      <c r="W692" s="14"/>
      <c r="X692" s="26"/>
      <c r="Y692" s="12"/>
      <c r="Z692" s="33"/>
      <c r="AA692" s="12"/>
      <c r="AB692" s="12"/>
      <c r="AC692" s="26"/>
      <c r="AD692" s="1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</row>
    <row x14ac:dyDescent="0.25" r="693" customHeight="1" ht="18.75">
      <c r="A693" s="24"/>
      <c r="B693" s="24"/>
      <c r="C693" s="12"/>
      <c r="D693" s="12"/>
      <c r="E693" s="25"/>
      <c r="F693" s="25"/>
      <c r="G693" s="12"/>
      <c r="H693" s="12"/>
      <c r="I693" s="12"/>
      <c r="J693" s="14"/>
      <c r="K693" s="12"/>
      <c r="L693" s="14"/>
      <c r="M693" s="14"/>
      <c r="N693" s="12"/>
      <c r="O693" s="12"/>
      <c r="P693" s="12"/>
      <c r="Q693" s="14"/>
      <c r="R693" s="14"/>
      <c r="S693" s="14"/>
      <c r="T693" s="14"/>
      <c r="U693" s="14"/>
      <c r="V693" s="14"/>
      <c r="W693" s="14"/>
      <c r="X693" s="26"/>
      <c r="Y693" s="12"/>
      <c r="Z693" s="33"/>
      <c r="AA693" s="12"/>
      <c r="AB693" s="12"/>
      <c r="AC693" s="26"/>
      <c r="AD693" s="1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</row>
    <row x14ac:dyDescent="0.25" r="694" customHeight="1" ht="18.75">
      <c r="A694" s="24"/>
      <c r="B694" s="24"/>
      <c r="C694" s="12"/>
      <c r="D694" s="12"/>
      <c r="E694" s="25"/>
      <c r="F694" s="25"/>
      <c r="G694" s="12"/>
      <c r="H694" s="12"/>
      <c r="I694" s="12"/>
      <c r="J694" s="14"/>
      <c r="K694" s="12"/>
      <c r="L694" s="14"/>
      <c r="M694" s="14"/>
      <c r="N694" s="12"/>
      <c r="O694" s="12"/>
      <c r="P694" s="12"/>
      <c r="Q694" s="14"/>
      <c r="R694" s="14"/>
      <c r="S694" s="14"/>
      <c r="T694" s="14"/>
      <c r="U694" s="14"/>
      <c r="V694" s="14"/>
      <c r="W694" s="14"/>
      <c r="X694" s="26"/>
      <c r="Y694" s="12"/>
      <c r="Z694" s="33"/>
      <c r="AA694" s="12"/>
      <c r="AB694" s="12"/>
      <c r="AC694" s="26"/>
      <c r="AD694" s="1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</row>
    <row x14ac:dyDescent="0.25" r="695" customHeight="1" ht="18.75">
      <c r="A695" s="24"/>
      <c r="B695" s="24"/>
      <c r="C695" s="12"/>
      <c r="D695" s="12"/>
      <c r="E695" s="25"/>
      <c r="F695" s="25"/>
      <c r="G695" s="12"/>
      <c r="H695" s="12"/>
      <c r="I695" s="12"/>
      <c r="J695" s="14"/>
      <c r="K695" s="12"/>
      <c r="L695" s="14"/>
      <c r="M695" s="14"/>
      <c r="N695" s="12"/>
      <c r="O695" s="12"/>
      <c r="P695" s="12"/>
      <c r="Q695" s="14"/>
      <c r="R695" s="14"/>
      <c r="S695" s="14"/>
      <c r="T695" s="14"/>
      <c r="U695" s="14"/>
      <c r="V695" s="14"/>
      <c r="W695" s="14"/>
      <c r="X695" s="26"/>
      <c r="Y695" s="12"/>
      <c r="Z695" s="33"/>
      <c r="AA695" s="12"/>
      <c r="AB695" s="12"/>
      <c r="AC695" s="26"/>
      <c r="AD695" s="1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</row>
    <row x14ac:dyDescent="0.25" r="696" customHeight="1" ht="18.75">
      <c r="A696" s="24"/>
      <c r="B696" s="24"/>
      <c r="C696" s="12"/>
      <c r="D696" s="12"/>
      <c r="E696" s="25"/>
      <c r="F696" s="25"/>
      <c r="G696" s="12"/>
      <c r="H696" s="12"/>
      <c r="I696" s="12"/>
      <c r="J696" s="14"/>
      <c r="K696" s="12"/>
      <c r="L696" s="14"/>
      <c r="M696" s="14"/>
      <c r="N696" s="12"/>
      <c r="O696" s="12"/>
      <c r="P696" s="12"/>
      <c r="Q696" s="14"/>
      <c r="R696" s="14"/>
      <c r="S696" s="14"/>
      <c r="T696" s="14"/>
      <c r="U696" s="14"/>
      <c r="V696" s="14"/>
      <c r="W696" s="14"/>
      <c r="X696" s="26"/>
      <c r="Y696" s="12"/>
      <c r="Z696" s="33"/>
      <c r="AA696" s="12"/>
      <c r="AB696" s="12"/>
      <c r="AC696" s="26"/>
      <c r="AD696" s="1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</row>
    <row x14ac:dyDescent="0.25" r="697" customHeight="1" ht="18.75">
      <c r="A697" s="24"/>
      <c r="B697" s="24"/>
      <c r="C697" s="12"/>
      <c r="D697" s="12"/>
      <c r="E697" s="25"/>
      <c r="F697" s="25"/>
      <c r="G697" s="12"/>
      <c r="H697" s="12"/>
      <c r="I697" s="12"/>
      <c r="J697" s="14"/>
      <c r="K697" s="12"/>
      <c r="L697" s="14"/>
      <c r="M697" s="14"/>
      <c r="N697" s="12"/>
      <c r="O697" s="12"/>
      <c r="P697" s="12"/>
      <c r="Q697" s="14"/>
      <c r="R697" s="14"/>
      <c r="S697" s="14"/>
      <c r="T697" s="14"/>
      <c r="U697" s="14"/>
      <c r="V697" s="14"/>
      <c r="W697" s="14"/>
      <c r="X697" s="26"/>
      <c r="Y697" s="12"/>
      <c r="Z697" s="33"/>
      <c r="AA697" s="12"/>
      <c r="AB697" s="12"/>
      <c r="AC697" s="26"/>
      <c r="AD697" s="1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</row>
    <row x14ac:dyDescent="0.25" r="698" customHeight="1" ht="18.75">
      <c r="A698" s="24"/>
      <c r="B698" s="24"/>
      <c r="C698" s="12"/>
      <c r="D698" s="12"/>
      <c r="E698" s="25"/>
      <c r="F698" s="25"/>
      <c r="G698" s="12"/>
      <c r="H698" s="12"/>
      <c r="I698" s="12"/>
      <c r="J698" s="14"/>
      <c r="K698" s="12"/>
      <c r="L698" s="14"/>
      <c r="M698" s="14"/>
      <c r="N698" s="12"/>
      <c r="O698" s="12"/>
      <c r="P698" s="12"/>
      <c r="Q698" s="14"/>
      <c r="R698" s="14"/>
      <c r="S698" s="14"/>
      <c r="T698" s="14"/>
      <c r="U698" s="14"/>
      <c r="V698" s="14"/>
      <c r="W698" s="14"/>
      <c r="X698" s="26"/>
      <c r="Y698" s="12"/>
      <c r="Z698" s="33"/>
      <c r="AA698" s="12"/>
      <c r="AB698" s="12"/>
      <c r="AC698" s="26"/>
      <c r="AD698" s="1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</row>
    <row x14ac:dyDescent="0.25" r="699" customHeight="1" ht="18.75">
      <c r="A699" s="24"/>
      <c r="B699" s="24"/>
      <c r="C699" s="12"/>
      <c r="D699" s="12"/>
      <c r="E699" s="25"/>
      <c r="F699" s="25"/>
      <c r="G699" s="12"/>
      <c r="H699" s="12"/>
      <c r="I699" s="12"/>
      <c r="J699" s="14"/>
      <c r="K699" s="12"/>
      <c r="L699" s="14"/>
      <c r="M699" s="14"/>
      <c r="N699" s="12"/>
      <c r="O699" s="12"/>
      <c r="P699" s="12"/>
      <c r="Q699" s="14"/>
      <c r="R699" s="14"/>
      <c r="S699" s="14"/>
      <c r="T699" s="14"/>
      <c r="U699" s="14"/>
      <c r="V699" s="14"/>
      <c r="W699" s="14"/>
      <c r="X699" s="26"/>
      <c r="Y699" s="12"/>
      <c r="Z699" s="33"/>
      <c r="AA699" s="12"/>
      <c r="AB699" s="12"/>
      <c r="AC699" s="26"/>
      <c r="AD699" s="1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</row>
    <row x14ac:dyDescent="0.25" r="700" customHeight="1" ht="18.75">
      <c r="A700" s="24"/>
      <c r="B700" s="24"/>
      <c r="C700" s="12"/>
      <c r="D700" s="12"/>
      <c r="E700" s="25"/>
      <c r="F700" s="25"/>
      <c r="G700" s="12"/>
      <c r="H700" s="12"/>
      <c r="I700" s="12"/>
      <c r="J700" s="14"/>
      <c r="K700" s="12"/>
      <c r="L700" s="14"/>
      <c r="M700" s="14"/>
      <c r="N700" s="12"/>
      <c r="O700" s="12"/>
      <c r="P700" s="12"/>
      <c r="Q700" s="14"/>
      <c r="R700" s="14"/>
      <c r="S700" s="14"/>
      <c r="T700" s="14"/>
      <c r="U700" s="14"/>
      <c r="V700" s="14"/>
      <c r="W700" s="14"/>
      <c r="X700" s="26"/>
      <c r="Y700" s="12"/>
      <c r="Z700" s="33"/>
      <c r="AA700" s="12"/>
      <c r="AB700" s="12"/>
      <c r="AC700" s="26"/>
      <c r="AD700" s="1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</row>
    <row x14ac:dyDescent="0.25" r="701" customHeight="1" ht="18.75">
      <c r="A701" s="24"/>
      <c r="B701" s="24"/>
      <c r="C701" s="12"/>
      <c r="D701" s="12"/>
      <c r="E701" s="25"/>
      <c r="F701" s="25"/>
      <c r="G701" s="12"/>
      <c r="H701" s="12"/>
      <c r="I701" s="12"/>
      <c r="J701" s="14"/>
      <c r="K701" s="12"/>
      <c r="L701" s="14"/>
      <c r="M701" s="14"/>
      <c r="N701" s="12"/>
      <c r="O701" s="12"/>
      <c r="P701" s="12"/>
      <c r="Q701" s="14"/>
      <c r="R701" s="14"/>
      <c r="S701" s="14"/>
      <c r="T701" s="14"/>
      <c r="U701" s="14"/>
      <c r="V701" s="14"/>
      <c r="W701" s="14"/>
      <c r="X701" s="26"/>
      <c r="Y701" s="12"/>
      <c r="Z701" s="33"/>
      <c r="AA701" s="12"/>
      <c r="AB701" s="12"/>
      <c r="AC701" s="26"/>
      <c r="AD701" s="1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</row>
    <row x14ac:dyDescent="0.25" r="702" customHeight="1" ht="18.75">
      <c r="A702" s="24"/>
      <c r="B702" s="24"/>
      <c r="C702" s="12"/>
      <c r="D702" s="12"/>
      <c r="E702" s="25"/>
      <c r="F702" s="25"/>
      <c r="G702" s="12"/>
      <c r="H702" s="12"/>
      <c r="I702" s="12"/>
      <c r="J702" s="14"/>
      <c r="K702" s="12"/>
      <c r="L702" s="14"/>
      <c r="M702" s="14"/>
      <c r="N702" s="12"/>
      <c r="O702" s="12"/>
      <c r="P702" s="12"/>
      <c r="Q702" s="14"/>
      <c r="R702" s="14"/>
      <c r="S702" s="14"/>
      <c r="T702" s="14"/>
      <c r="U702" s="14"/>
      <c r="V702" s="14"/>
      <c r="W702" s="14"/>
      <c r="X702" s="26"/>
      <c r="Y702" s="12"/>
      <c r="Z702" s="33"/>
      <c r="AA702" s="12"/>
      <c r="AB702" s="12"/>
      <c r="AC702" s="26"/>
      <c r="AD702" s="1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</row>
    <row x14ac:dyDescent="0.25" r="703" customHeight="1" ht="18.75">
      <c r="A703" s="24"/>
      <c r="B703" s="24"/>
      <c r="C703" s="12"/>
      <c r="D703" s="12"/>
      <c r="E703" s="25"/>
      <c r="F703" s="25"/>
      <c r="G703" s="12"/>
      <c r="H703" s="12"/>
      <c r="I703" s="12"/>
      <c r="J703" s="14"/>
      <c r="K703" s="12"/>
      <c r="L703" s="14"/>
      <c r="M703" s="14"/>
      <c r="N703" s="12"/>
      <c r="O703" s="12"/>
      <c r="P703" s="12"/>
      <c r="Q703" s="14"/>
      <c r="R703" s="14"/>
      <c r="S703" s="14"/>
      <c r="T703" s="14"/>
      <c r="U703" s="14"/>
      <c r="V703" s="14"/>
      <c r="W703" s="14"/>
      <c r="X703" s="26"/>
      <c r="Y703" s="12"/>
      <c r="Z703" s="33"/>
      <c r="AA703" s="12"/>
      <c r="AB703" s="12"/>
      <c r="AC703" s="26"/>
      <c r="AD703" s="1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</row>
    <row x14ac:dyDescent="0.25" r="704" customHeight="1" ht="18.75">
      <c r="A704" s="24"/>
      <c r="B704" s="24"/>
      <c r="C704" s="12"/>
      <c r="D704" s="12"/>
      <c r="E704" s="25"/>
      <c r="F704" s="25"/>
      <c r="G704" s="12"/>
      <c r="H704" s="12"/>
      <c r="I704" s="12"/>
      <c r="J704" s="14"/>
      <c r="K704" s="12"/>
      <c r="L704" s="14"/>
      <c r="M704" s="14"/>
      <c r="N704" s="12"/>
      <c r="O704" s="12"/>
      <c r="P704" s="12"/>
      <c r="Q704" s="14"/>
      <c r="R704" s="14"/>
      <c r="S704" s="14"/>
      <c r="T704" s="14"/>
      <c r="U704" s="14"/>
      <c r="V704" s="14"/>
      <c r="W704" s="14"/>
      <c r="X704" s="26"/>
      <c r="Y704" s="12"/>
      <c r="Z704" s="33"/>
      <c r="AA704" s="12"/>
      <c r="AB704" s="12"/>
      <c r="AC704" s="26"/>
      <c r="AD704" s="1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</row>
    <row x14ac:dyDescent="0.25" r="705" customHeight="1" ht="18.75">
      <c r="A705" s="24"/>
      <c r="B705" s="24"/>
      <c r="C705" s="12"/>
      <c r="D705" s="12"/>
      <c r="E705" s="25"/>
      <c r="F705" s="25"/>
      <c r="G705" s="12"/>
      <c r="H705" s="12"/>
      <c r="I705" s="12"/>
      <c r="J705" s="14"/>
      <c r="K705" s="12"/>
      <c r="L705" s="14"/>
      <c r="M705" s="14"/>
      <c r="N705" s="12"/>
      <c r="O705" s="12"/>
      <c r="P705" s="12"/>
      <c r="Q705" s="14"/>
      <c r="R705" s="14"/>
      <c r="S705" s="14"/>
      <c r="T705" s="14"/>
      <c r="U705" s="14"/>
      <c r="V705" s="14"/>
      <c r="W705" s="14"/>
      <c r="X705" s="26"/>
      <c r="Y705" s="12"/>
      <c r="Z705" s="33"/>
      <c r="AA705" s="12"/>
      <c r="AB705" s="12"/>
      <c r="AC705" s="26"/>
      <c r="AD705" s="1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</row>
    <row x14ac:dyDescent="0.25" r="706" customHeight="1" ht="18.75">
      <c r="A706" s="24"/>
      <c r="B706" s="24"/>
      <c r="C706" s="12"/>
      <c r="D706" s="12"/>
      <c r="E706" s="25"/>
      <c r="F706" s="25"/>
      <c r="G706" s="12"/>
      <c r="H706" s="12"/>
      <c r="I706" s="12"/>
      <c r="J706" s="14"/>
      <c r="K706" s="12"/>
      <c r="L706" s="14"/>
      <c r="M706" s="14"/>
      <c r="N706" s="12"/>
      <c r="O706" s="12"/>
      <c r="P706" s="12"/>
      <c r="Q706" s="14"/>
      <c r="R706" s="14"/>
      <c r="S706" s="14"/>
      <c r="T706" s="14"/>
      <c r="U706" s="14"/>
      <c r="V706" s="14"/>
      <c r="W706" s="14"/>
      <c r="X706" s="26"/>
      <c r="Y706" s="12"/>
      <c r="Z706" s="33"/>
      <c r="AA706" s="12"/>
      <c r="AB706" s="12"/>
      <c r="AC706" s="26"/>
      <c r="AD706" s="1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</row>
    <row x14ac:dyDescent="0.25" r="707" customHeight="1" ht="18.75">
      <c r="A707" s="24"/>
      <c r="B707" s="24"/>
      <c r="C707" s="12"/>
      <c r="D707" s="12"/>
      <c r="E707" s="25"/>
      <c r="F707" s="25"/>
      <c r="G707" s="12"/>
      <c r="H707" s="12"/>
      <c r="I707" s="12"/>
      <c r="J707" s="14"/>
      <c r="K707" s="12"/>
      <c r="L707" s="14"/>
      <c r="M707" s="14"/>
      <c r="N707" s="12"/>
      <c r="O707" s="12"/>
      <c r="P707" s="12"/>
      <c r="Q707" s="14"/>
      <c r="R707" s="14"/>
      <c r="S707" s="14"/>
      <c r="T707" s="14"/>
      <c r="U707" s="14"/>
      <c r="V707" s="14"/>
      <c r="W707" s="14"/>
      <c r="X707" s="26"/>
      <c r="Y707" s="12"/>
      <c r="Z707" s="33"/>
      <c r="AA707" s="12"/>
      <c r="AB707" s="12"/>
      <c r="AC707" s="26"/>
      <c r="AD707" s="1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</row>
    <row x14ac:dyDescent="0.25" r="708" customHeight="1" ht="18.75">
      <c r="A708" s="24"/>
      <c r="B708" s="24"/>
      <c r="C708" s="12"/>
      <c r="D708" s="12"/>
      <c r="E708" s="25"/>
      <c r="F708" s="25"/>
      <c r="G708" s="12"/>
      <c r="H708" s="12"/>
      <c r="I708" s="12"/>
      <c r="J708" s="14"/>
      <c r="K708" s="12"/>
      <c r="L708" s="14"/>
      <c r="M708" s="14"/>
      <c r="N708" s="12"/>
      <c r="O708" s="12"/>
      <c r="P708" s="12"/>
      <c r="Q708" s="14"/>
      <c r="R708" s="14"/>
      <c r="S708" s="14"/>
      <c r="T708" s="14"/>
      <c r="U708" s="14"/>
      <c r="V708" s="14"/>
      <c r="W708" s="14"/>
      <c r="X708" s="26"/>
      <c r="Y708" s="12"/>
      <c r="Z708" s="33"/>
      <c r="AA708" s="12"/>
      <c r="AB708" s="12"/>
      <c r="AC708" s="26"/>
      <c r="AD708" s="1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</row>
    <row x14ac:dyDescent="0.25" r="709" customHeight="1" ht="18.75">
      <c r="A709" s="24"/>
      <c r="B709" s="24"/>
      <c r="C709" s="12"/>
      <c r="D709" s="12"/>
      <c r="E709" s="25"/>
      <c r="F709" s="25"/>
      <c r="G709" s="12"/>
      <c r="H709" s="12"/>
      <c r="I709" s="12"/>
      <c r="J709" s="14"/>
      <c r="K709" s="12"/>
      <c r="L709" s="14"/>
      <c r="M709" s="14"/>
      <c r="N709" s="12"/>
      <c r="O709" s="12"/>
      <c r="P709" s="12"/>
      <c r="Q709" s="14"/>
      <c r="R709" s="14"/>
      <c r="S709" s="14"/>
      <c r="T709" s="14"/>
      <c r="U709" s="14"/>
      <c r="V709" s="14"/>
      <c r="W709" s="14"/>
      <c r="X709" s="26"/>
      <c r="Y709" s="12"/>
      <c r="Z709" s="33"/>
      <c r="AA709" s="12"/>
      <c r="AB709" s="12"/>
      <c r="AC709" s="26"/>
      <c r="AD709" s="1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</row>
    <row x14ac:dyDescent="0.25" r="710" customHeight="1" ht="18.75">
      <c r="A710" s="24"/>
      <c r="B710" s="24"/>
      <c r="C710" s="12"/>
      <c r="D710" s="12"/>
      <c r="E710" s="25"/>
      <c r="F710" s="25"/>
      <c r="G710" s="12"/>
      <c r="H710" s="12"/>
      <c r="I710" s="12"/>
      <c r="J710" s="14"/>
      <c r="K710" s="12"/>
      <c r="L710" s="14"/>
      <c r="M710" s="14"/>
      <c r="N710" s="12"/>
      <c r="O710" s="12"/>
      <c r="P710" s="12"/>
      <c r="Q710" s="14"/>
      <c r="R710" s="14"/>
      <c r="S710" s="14"/>
      <c r="T710" s="14"/>
      <c r="U710" s="14"/>
      <c r="V710" s="14"/>
      <c r="W710" s="14"/>
      <c r="X710" s="26"/>
      <c r="Y710" s="12"/>
      <c r="Z710" s="33"/>
      <c r="AA710" s="12"/>
      <c r="AB710" s="12"/>
      <c r="AC710" s="26"/>
      <c r="AD710" s="1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</row>
    <row x14ac:dyDescent="0.25" r="711" customHeight="1" ht="18.75">
      <c r="A711" s="24"/>
      <c r="B711" s="24"/>
      <c r="C711" s="12"/>
      <c r="D711" s="12"/>
      <c r="E711" s="25"/>
      <c r="F711" s="25"/>
      <c r="G711" s="12"/>
      <c r="H711" s="12"/>
      <c r="I711" s="12"/>
      <c r="J711" s="14"/>
      <c r="K711" s="12"/>
      <c r="L711" s="14"/>
      <c r="M711" s="14"/>
      <c r="N711" s="12"/>
      <c r="O711" s="12"/>
      <c r="P711" s="12"/>
      <c r="Q711" s="14"/>
      <c r="R711" s="14"/>
      <c r="S711" s="14"/>
      <c r="T711" s="14"/>
      <c r="U711" s="14"/>
      <c r="V711" s="14"/>
      <c r="W711" s="14"/>
      <c r="X711" s="26"/>
      <c r="Y711" s="12"/>
      <c r="Z711" s="33"/>
      <c r="AA711" s="12"/>
      <c r="AB711" s="12"/>
      <c r="AC711" s="26"/>
      <c r="AD711" s="1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</row>
    <row x14ac:dyDescent="0.25" r="712" customHeight="1" ht="18.75">
      <c r="A712" s="24"/>
      <c r="B712" s="24"/>
      <c r="C712" s="12"/>
      <c r="D712" s="12"/>
      <c r="E712" s="25"/>
      <c r="F712" s="25"/>
      <c r="G712" s="12"/>
      <c r="H712" s="12"/>
      <c r="I712" s="12"/>
      <c r="J712" s="14"/>
      <c r="K712" s="12"/>
      <c r="L712" s="14"/>
      <c r="M712" s="14"/>
      <c r="N712" s="12"/>
      <c r="O712" s="12"/>
      <c r="P712" s="12"/>
      <c r="Q712" s="14"/>
      <c r="R712" s="14"/>
      <c r="S712" s="14"/>
      <c r="T712" s="14"/>
      <c r="U712" s="14"/>
      <c r="V712" s="14"/>
      <c r="W712" s="14"/>
      <c r="X712" s="26"/>
      <c r="Y712" s="12"/>
      <c r="Z712" s="33"/>
      <c r="AA712" s="12"/>
      <c r="AB712" s="12"/>
      <c r="AC712" s="26"/>
      <c r="AD712" s="1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</row>
    <row x14ac:dyDescent="0.25" r="713" customHeight="1" ht="18.75">
      <c r="A713" s="24"/>
      <c r="B713" s="24"/>
      <c r="C713" s="12"/>
      <c r="D713" s="12"/>
      <c r="E713" s="25"/>
      <c r="F713" s="25"/>
      <c r="G713" s="12"/>
      <c r="H713" s="12"/>
      <c r="I713" s="12"/>
      <c r="J713" s="14"/>
      <c r="K713" s="12"/>
      <c r="L713" s="14"/>
      <c r="M713" s="14"/>
      <c r="N713" s="12"/>
      <c r="O713" s="12"/>
      <c r="P713" s="12"/>
      <c r="Q713" s="14"/>
      <c r="R713" s="14"/>
      <c r="S713" s="14"/>
      <c r="T713" s="14"/>
      <c r="U713" s="14"/>
      <c r="V713" s="14"/>
      <c r="W713" s="14"/>
      <c r="X713" s="26"/>
      <c r="Y713" s="12"/>
      <c r="Z713" s="33"/>
      <c r="AA713" s="12"/>
      <c r="AB713" s="12"/>
      <c r="AC713" s="26"/>
      <c r="AD713" s="1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</row>
    <row x14ac:dyDescent="0.25" r="714" customHeight="1" ht="18.75">
      <c r="A714" s="24"/>
      <c r="B714" s="24"/>
      <c r="C714" s="12"/>
      <c r="D714" s="12"/>
      <c r="E714" s="25"/>
      <c r="F714" s="25"/>
      <c r="G714" s="12"/>
      <c r="H714" s="12"/>
      <c r="I714" s="12"/>
      <c r="J714" s="14"/>
      <c r="K714" s="12"/>
      <c r="L714" s="14"/>
      <c r="M714" s="14"/>
      <c r="N714" s="12"/>
      <c r="O714" s="12"/>
      <c r="P714" s="12"/>
      <c r="Q714" s="14"/>
      <c r="R714" s="14"/>
      <c r="S714" s="14"/>
      <c r="T714" s="14"/>
      <c r="U714" s="14"/>
      <c r="V714" s="14"/>
      <c r="W714" s="14"/>
      <c r="X714" s="26"/>
      <c r="Y714" s="12"/>
      <c r="Z714" s="33"/>
      <c r="AA714" s="12"/>
      <c r="AB714" s="12"/>
      <c r="AC714" s="26"/>
      <c r="AD714" s="1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</row>
    <row x14ac:dyDescent="0.25" r="715" customHeight="1" ht="18.75">
      <c r="A715" s="24"/>
      <c r="B715" s="24"/>
      <c r="C715" s="12"/>
      <c r="D715" s="12"/>
      <c r="E715" s="25"/>
      <c r="F715" s="25"/>
      <c r="G715" s="12"/>
      <c r="H715" s="12"/>
      <c r="I715" s="12"/>
      <c r="J715" s="14"/>
      <c r="K715" s="12"/>
      <c r="L715" s="14"/>
      <c r="M715" s="14"/>
      <c r="N715" s="12"/>
      <c r="O715" s="12"/>
      <c r="P715" s="12"/>
      <c r="Q715" s="14"/>
      <c r="R715" s="14"/>
      <c r="S715" s="14"/>
      <c r="T715" s="14"/>
      <c r="U715" s="14"/>
      <c r="V715" s="14"/>
      <c r="W715" s="14"/>
      <c r="X715" s="26"/>
      <c r="Y715" s="12"/>
      <c r="Z715" s="33"/>
      <c r="AA715" s="12"/>
      <c r="AB715" s="12"/>
      <c r="AC715" s="26"/>
      <c r="AD715" s="1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</row>
    <row x14ac:dyDescent="0.25" r="716" customHeight="1" ht="18.75">
      <c r="A716" s="24"/>
      <c r="B716" s="24"/>
      <c r="C716" s="12"/>
      <c r="D716" s="12"/>
      <c r="E716" s="25"/>
      <c r="F716" s="25"/>
      <c r="G716" s="12"/>
      <c r="H716" s="12"/>
      <c r="I716" s="12"/>
      <c r="J716" s="14"/>
      <c r="K716" s="12"/>
      <c r="L716" s="14"/>
      <c r="M716" s="14"/>
      <c r="N716" s="12"/>
      <c r="O716" s="12"/>
      <c r="P716" s="12"/>
      <c r="Q716" s="14"/>
      <c r="R716" s="14"/>
      <c r="S716" s="14"/>
      <c r="T716" s="14"/>
      <c r="U716" s="14"/>
      <c r="V716" s="14"/>
      <c r="W716" s="14"/>
      <c r="X716" s="26"/>
      <c r="Y716" s="12"/>
      <c r="Z716" s="33"/>
      <c r="AA716" s="12"/>
      <c r="AB716" s="12"/>
      <c r="AC716" s="26"/>
      <c r="AD716" s="1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</row>
    <row x14ac:dyDescent="0.25" r="717" customHeight="1" ht="18.75">
      <c r="A717" s="24"/>
      <c r="B717" s="24"/>
      <c r="C717" s="12"/>
      <c r="D717" s="12"/>
      <c r="E717" s="25"/>
      <c r="F717" s="25"/>
      <c r="G717" s="12"/>
      <c r="H717" s="12"/>
      <c r="I717" s="12"/>
      <c r="J717" s="14"/>
      <c r="K717" s="12"/>
      <c r="L717" s="14"/>
      <c r="M717" s="14"/>
      <c r="N717" s="12"/>
      <c r="O717" s="12"/>
      <c r="P717" s="12"/>
      <c r="Q717" s="14"/>
      <c r="R717" s="14"/>
      <c r="S717" s="14"/>
      <c r="T717" s="14"/>
      <c r="U717" s="14"/>
      <c r="V717" s="14"/>
      <c r="W717" s="14"/>
      <c r="X717" s="26"/>
      <c r="Y717" s="12"/>
      <c r="Z717" s="33"/>
      <c r="AA717" s="12"/>
      <c r="AB717" s="12"/>
      <c r="AC717" s="26"/>
      <c r="AD717" s="1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</row>
    <row x14ac:dyDescent="0.25" r="718" customHeight="1" ht="18.75">
      <c r="A718" s="24"/>
      <c r="B718" s="24"/>
      <c r="C718" s="12"/>
      <c r="D718" s="12"/>
      <c r="E718" s="25"/>
      <c r="F718" s="25"/>
      <c r="G718" s="12"/>
      <c r="H718" s="12"/>
      <c r="I718" s="12"/>
      <c r="J718" s="14"/>
      <c r="K718" s="12"/>
      <c r="L718" s="14"/>
      <c r="M718" s="14"/>
      <c r="N718" s="12"/>
      <c r="O718" s="12"/>
      <c r="P718" s="12"/>
      <c r="Q718" s="14"/>
      <c r="R718" s="14"/>
      <c r="S718" s="14"/>
      <c r="T718" s="14"/>
      <c r="U718" s="14"/>
      <c r="V718" s="14"/>
      <c r="W718" s="14"/>
      <c r="X718" s="26"/>
      <c r="Y718" s="12"/>
      <c r="Z718" s="33"/>
      <c r="AA718" s="12"/>
      <c r="AB718" s="12"/>
      <c r="AC718" s="26"/>
      <c r="AD718" s="1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</row>
    <row x14ac:dyDescent="0.25" r="719" customHeight="1" ht="18.75">
      <c r="A719" s="24"/>
      <c r="B719" s="24"/>
      <c r="C719" s="12"/>
      <c r="D719" s="12"/>
      <c r="E719" s="25"/>
      <c r="F719" s="25"/>
      <c r="G719" s="12"/>
      <c r="H719" s="12"/>
      <c r="I719" s="12"/>
      <c r="J719" s="14"/>
      <c r="K719" s="12"/>
      <c r="L719" s="14"/>
      <c r="M719" s="14"/>
      <c r="N719" s="12"/>
      <c r="O719" s="12"/>
      <c r="P719" s="12"/>
      <c r="Q719" s="14"/>
      <c r="R719" s="14"/>
      <c r="S719" s="14"/>
      <c r="T719" s="14"/>
      <c r="U719" s="14"/>
      <c r="V719" s="14"/>
      <c r="W719" s="14"/>
      <c r="X719" s="26"/>
      <c r="Y719" s="12"/>
      <c r="Z719" s="33"/>
      <c r="AA719" s="12"/>
      <c r="AB719" s="12"/>
      <c r="AC719" s="26"/>
      <c r="AD719" s="1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</row>
    <row x14ac:dyDescent="0.25" r="720" customHeight="1" ht="18.75">
      <c r="A720" s="24"/>
      <c r="B720" s="24"/>
      <c r="C720" s="12"/>
      <c r="D720" s="12"/>
      <c r="E720" s="25"/>
      <c r="F720" s="25"/>
      <c r="G720" s="12"/>
      <c r="H720" s="12"/>
      <c r="I720" s="12"/>
      <c r="J720" s="14"/>
      <c r="K720" s="12"/>
      <c r="L720" s="14"/>
      <c r="M720" s="14"/>
      <c r="N720" s="12"/>
      <c r="O720" s="12"/>
      <c r="P720" s="12"/>
      <c r="Q720" s="14"/>
      <c r="R720" s="14"/>
      <c r="S720" s="14"/>
      <c r="T720" s="14"/>
      <c r="U720" s="14"/>
      <c r="V720" s="14"/>
      <c r="W720" s="14"/>
      <c r="X720" s="26"/>
      <c r="Y720" s="12"/>
      <c r="Z720" s="33"/>
      <c r="AA720" s="12"/>
      <c r="AB720" s="12"/>
      <c r="AC720" s="26"/>
      <c r="AD720" s="1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</row>
    <row x14ac:dyDescent="0.25" r="721" customHeight="1" ht="18.75">
      <c r="A721" s="24"/>
      <c r="B721" s="24"/>
      <c r="C721" s="12"/>
      <c r="D721" s="12"/>
      <c r="E721" s="25"/>
      <c r="F721" s="25"/>
      <c r="G721" s="12"/>
      <c r="H721" s="12"/>
      <c r="I721" s="12"/>
      <c r="J721" s="14"/>
      <c r="K721" s="12"/>
      <c r="L721" s="14"/>
      <c r="M721" s="14"/>
      <c r="N721" s="12"/>
      <c r="O721" s="12"/>
      <c r="P721" s="12"/>
      <c r="Q721" s="14"/>
      <c r="R721" s="14"/>
      <c r="S721" s="14"/>
      <c r="T721" s="14"/>
      <c r="U721" s="14"/>
      <c r="V721" s="14"/>
      <c r="W721" s="14"/>
      <c r="X721" s="26"/>
      <c r="Y721" s="12"/>
      <c r="Z721" s="33"/>
      <c r="AA721" s="12"/>
      <c r="AB721" s="12"/>
      <c r="AC721" s="26"/>
      <c r="AD721" s="1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</row>
    <row x14ac:dyDescent="0.25" r="722" customHeight="1" ht="18.75">
      <c r="A722" s="24"/>
      <c r="B722" s="24"/>
      <c r="C722" s="12"/>
      <c r="D722" s="12"/>
      <c r="E722" s="25"/>
      <c r="F722" s="25"/>
      <c r="G722" s="12"/>
      <c r="H722" s="12"/>
      <c r="I722" s="12"/>
      <c r="J722" s="14"/>
      <c r="K722" s="12"/>
      <c r="L722" s="14"/>
      <c r="M722" s="14"/>
      <c r="N722" s="12"/>
      <c r="O722" s="12"/>
      <c r="P722" s="12"/>
      <c r="Q722" s="14"/>
      <c r="R722" s="14"/>
      <c r="S722" s="14"/>
      <c r="T722" s="14"/>
      <c r="U722" s="14"/>
      <c r="V722" s="14"/>
      <c r="W722" s="14"/>
      <c r="X722" s="26"/>
      <c r="Y722" s="12"/>
      <c r="Z722" s="33"/>
      <c r="AA722" s="12"/>
      <c r="AB722" s="12"/>
      <c r="AC722" s="26"/>
      <c r="AD722" s="1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</row>
    <row x14ac:dyDescent="0.25" r="723" customHeight="1" ht="18.75">
      <c r="A723" s="24"/>
      <c r="B723" s="24"/>
      <c r="C723" s="12"/>
      <c r="D723" s="12"/>
      <c r="E723" s="25"/>
      <c r="F723" s="25"/>
      <c r="G723" s="12"/>
      <c r="H723" s="12"/>
      <c r="I723" s="12"/>
      <c r="J723" s="14"/>
      <c r="K723" s="12"/>
      <c r="L723" s="14"/>
      <c r="M723" s="14"/>
      <c r="N723" s="12"/>
      <c r="O723" s="12"/>
      <c r="P723" s="12"/>
      <c r="Q723" s="14"/>
      <c r="R723" s="14"/>
      <c r="S723" s="14"/>
      <c r="T723" s="14"/>
      <c r="U723" s="14"/>
      <c r="V723" s="14"/>
      <c r="W723" s="14"/>
      <c r="X723" s="26"/>
      <c r="Y723" s="12"/>
      <c r="Z723" s="33"/>
      <c r="AA723" s="12"/>
      <c r="AB723" s="12"/>
      <c r="AC723" s="26"/>
      <c r="AD723" s="1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</row>
    <row x14ac:dyDescent="0.25" r="724" customHeight="1" ht="18.75">
      <c r="A724" s="24"/>
      <c r="B724" s="24"/>
      <c r="C724" s="12"/>
      <c r="D724" s="12"/>
      <c r="E724" s="25"/>
      <c r="F724" s="25"/>
      <c r="G724" s="12"/>
      <c r="H724" s="12"/>
      <c r="I724" s="12"/>
      <c r="J724" s="14"/>
      <c r="K724" s="12"/>
      <c r="L724" s="14"/>
      <c r="M724" s="14"/>
      <c r="N724" s="12"/>
      <c r="O724" s="12"/>
      <c r="P724" s="12"/>
      <c r="Q724" s="14"/>
      <c r="R724" s="14"/>
      <c r="S724" s="14"/>
      <c r="T724" s="14"/>
      <c r="U724" s="14"/>
      <c r="V724" s="14"/>
      <c r="W724" s="14"/>
      <c r="X724" s="26"/>
      <c r="Y724" s="12"/>
      <c r="Z724" s="33"/>
      <c r="AA724" s="12"/>
      <c r="AB724" s="12"/>
      <c r="AC724" s="26"/>
      <c r="AD724" s="1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</row>
    <row x14ac:dyDescent="0.25" r="725" customHeight="1" ht="18.75">
      <c r="A725" s="24"/>
      <c r="B725" s="24"/>
      <c r="C725" s="12"/>
      <c r="D725" s="12"/>
      <c r="E725" s="25"/>
      <c r="F725" s="25"/>
      <c r="G725" s="12"/>
      <c r="H725" s="12"/>
      <c r="I725" s="12"/>
      <c r="J725" s="14"/>
      <c r="K725" s="12"/>
      <c r="L725" s="14"/>
      <c r="M725" s="14"/>
      <c r="N725" s="12"/>
      <c r="O725" s="12"/>
      <c r="P725" s="12"/>
      <c r="Q725" s="14"/>
      <c r="R725" s="14"/>
      <c r="S725" s="14"/>
      <c r="T725" s="14"/>
      <c r="U725" s="14"/>
      <c r="V725" s="14"/>
      <c r="W725" s="14"/>
      <c r="X725" s="26"/>
      <c r="Y725" s="12"/>
      <c r="Z725" s="33"/>
      <c r="AA725" s="12"/>
      <c r="AB725" s="12"/>
      <c r="AC725" s="26"/>
      <c r="AD725" s="1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</row>
    <row x14ac:dyDescent="0.25" r="726" customHeight="1" ht="18.75">
      <c r="A726" s="24"/>
      <c r="B726" s="24"/>
      <c r="C726" s="12"/>
      <c r="D726" s="12"/>
      <c r="E726" s="25"/>
      <c r="F726" s="25"/>
      <c r="G726" s="12"/>
      <c r="H726" s="12"/>
      <c r="I726" s="12"/>
      <c r="J726" s="14"/>
      <c r="K726" s="12"/>
      <c r="L726" s="14"/>
      <c r="M726" s="14"/>
      <c r="N726" s="12"/>
      <c r="O726" s="12"/>
      <c r="P726" s="12"/>
      <c r="Q726" s="14"/>
      <c r="R726" s="14"/>
      <c r="S726" s="14"/>
      <c r="T726" s="14"/>
      <c r="U726" s="14"/>
      <c r="V726" s="14"/>
      <c r="W726" s="14"/>
      <c r="X726" s="26"/>
      <c r="Y726" s="12"/>
      <c r="Z726" s="33"/>
      <c r="AA726" s="12"/>
      <c r="AB726" s="12"/>
      <c r="AC726" s="26"/>
      <c r="AD726" s="1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</row>
    <row x14ac:dyDescent="0.25" r="727" customHeight="1" ht="18.75">
      <c r="A727" s="24"/>
      <c r="B727" s="24"/>
      <c r="C727" s="12"/>
      <c r="D727" s="12"/>
      <c r="E727" s="25"/>
      <c r="F727" s="25"/>
      <c r="G727" s="12"/>
      <c r="H727" s="12"/>
      <c r="I727" s="12"/>
      <c r="J727" s="14"/>
      <c r="K727" s="12"/>
      <c r="L727" s="14"/>
      <c r="M727" s="14"/>
      <c r="N727" s="12"/>
      <c r="O727" s="12"/>
      <c r="P727" s="12"/>
      <c r="Q727" s="14"/>
      <c r="R727" s="14"/>
      <c r="S727" s="14"/>
      <c r="T727" s="14"/>
      <c r="U727" s="14"/>
      <c r="V727" s="14"/>
      <c r="W727" s="14"/>
      <c r="X727" s="26"/>
      <c r="Y727" s="12"/>
      <c r="Z727" s="33"/>
      <c r="AA727" s="12"/>
      <c r="AB727" s="12"/>
      <c r="AC727" s="26"/>
      <c r="AD727" s="1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</row>
    <row x14ac:dyDescent="0.25" r="728" customHeight="1" ht="18.75">
      <c r="A728" s="24"/>
      <c r="B728" s="24"/>
      <c r="C728" s="12"/>
      <c r="D728" s="12"/>
      <c r="E728" s="25"/>
      <c r="F728" s="25"/>
      <c r="G728" s="12"/>
      <c r="H728" s="12"/>
      <c r="I728" s="12"/>
      <c r="J728" s="14"/>
      <c r="K728" s="12"/>
      <c r="L728" s="14"/>
      <c r="M728" s="14"/>
      <c r="N728" s="12"/>
      <c r="O728" s="12"/>
      <c r="P728" s="12"/>
      <c r="Q728" s="14"/>
      <c r="R728" s="14"/>
      <c r="S728" s="14"/>
      <c r="T728" s="14"/>
      <c r="U728" s="14"/>
      <c r="V728" s="14"/>
      <c r="W728" s="14"/>
      <c r="X728" s="26"/>
      <c r="Y728" s="12"/>
      <c r="Z728" s="33"/>
      <c r="AA728" s="12"/>
      <c r="AB728" s="12"/>
      <c r="AC728" s="26"/>
      <c r="AD728" s="1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</row>
    <row x14ac:dyDescent="0.25" r="729" customHeight="1" ht="18.75">
      <c r="A729" s="24"/>
      <c r="B729" s="24"/>
      <c r="C729" s="12"/>
      <c r="D729" s="12"/>
      <c r="E729" s="25"/>
      <c r="F729" s="25"/>
      <c r="G729" s="12"/>
      <c r="H729" s="12"/>
      <c r="I729" s="12"/>
      <c r="J729" s="14"/>
      <c r="K729" s="12"/>
      <c r="L729" s="14"/>
      <c r="M729" s="14"/>
      <c r="N729" s="12"/>
      <c r="O729" s="12"/>
      <c r="P729" s="12"/>
      <c r="Q729" s="14"/>
      <c r="R729" s="14"/>
      <c r="S729" s="14"/>
      <c r="T729" s="14"/>
      <c r="U729" s="14"/>
      <c r="V729" s="14"/>
      <c r="W729" s="14"/>
      <c r="X729" s="26"/>
      <c r="Y729" s="12"/>
      <c r="Z729" s="33"/>
      <c r="AA729" s="12"/>
      <c r="AB729" s="12"/>
      <c r="AC729" s="26"/>
      <c r="AD729" s="1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</row>
    <row x14ac:dyDescent="0.25" r="730" customHeight="1" ht="18.75">
      <c r="A730" s="24"/>
      <c r="B730" s="24"/>
      <c r="C730" s="12"/>
      <c r="D730" s="12"/>
      <c r="E730" s="25"/>
      <c r="F730" s="25"/>
      <c r="G730" s="12"/>
      <c r="H730" s="12"/>
      <c r="I730" s="12"/>
      <c r="J730" s="14"/>
      <c r="K730" s="12"/>
      <c r="L730" s="14"/>
      <c r="M730" s="14"/>
      <c r="N730" s="12"/>
      <c r="O730" s="12"/>
      <c r="P730" s="12"/>
      <c r="Q730" s="14"/>
      <c r="R730" s="14"/>
      <c r="S730" s="14"/>
      <c r="T730" s="14"/>
      <c r="U730" s="14"/>
      <c r="V730" s="14"/>
      <c r="W730" s="14"/>
      <c r="X730" s="26"/>
      <c r="Y730" s="12"/>
      <c r="Z730" s="33"/>
      <c r="AA730" s="12"/>
      <c r="AB730" s="12"/>
      <c r="AC730" s="26"/>
      <c r="AD730" s="1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</row>
    <row x14ac:dyDescent="0.25" r="731" customHeight="1" ht="18.75">
      <c r="A731" s="24"/>
      <c r="B731" s="24"/>
      <c r="C731" s="12"/>
      <c r="D731" s="12"/>
      <c r="E731" s="25"/>
      <c r="F731" s="25"/>
      <c r="G731" s="12"/>
      <c r="H731" s="12"/>
      <c r="I731" s="12"/>
      <c r="J731" s="14"/>
      <c r="K731" s="12"/>
      <c r="L731" s="14"/>
      <c r="M731" s="14"/>
      <c r="N731" s="12"/>
      <c r="O731" s="12"/>
      <c r="P731" s="12"/>
      <c r="Q731" s="14"/>
      <c r="R731" s="14"/>
      <c r="S731" s="14"/>
      <c r="T731" s="14"/>
      <c r="U731" s="14"/>
      <c r="V731" s="14"/>
      <c r="W731" s="14"/>
      <c r="X731" s="26"/>
      <c r="Y731" s="12"/>
      <c r="Z731" s="33"/>
      <c r="AA731" s="12"/>
      <c r="AB731" s="12"/>
      <c r="AC731" s="26"/>
      <c r="AD731" s="1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</row>
    <row x14ac:dyDescent="0.25" r="732" customHeight="1" ht="18.75">
      <c r="A732" s="24"/>
      <c r="B732" s="24"/>
      <c r="C732" s="12"/>
      <c r="D732" s="12"/>
      <c r="E732" s="25"/>
      <c r="F732" s="25"/>
      <c r="G732" s="12"/>
      <c r="H732" s="12"/>
      <c r="I732" s="12"/>
      <c r="J732" s="14"/>
      <c r="K732" s="12"/>
      <c r="L732" s="14"/>
      <c r="M732" s="14"/>
      <c r="N732" s="12"/>
      <c r="O732" s="12"/>
      <c r="P732" s="12"/>
      <c r="Q732" s="14"/>
      <c r="R732" s="14"/>
      <c r="S732" s="14"/>
      <c r="T732" s="14"/>
      <c r="U732" s="14"/>
      <c r="V732" s="14"/>
      <c r="W732" s="14"/>
      <c r="X732" s="26"/>
      <c r="Y732" s="12"/>
      <c r="Z732" s="33"/>
      <c r="AA732" s="12"/>
      <c r="AB732" s="12"/>
      <c r="AC732" s="26"/>
      <c r="AD732" s="1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</row>
    <row x14ac:dyDescent="0.25" r="733" customHeight="1" ht="18.75">
      <c r="A733" s="24"/>
      <c r="B733" s="24"/>
      <c r="C733" s="12"/>
      <c r="D733" s="12"/>
      <c r="E733" s="25"/>
      <c r="F733" s="25"/>
      <c r="G733" s="12"/>
      <c r="H733" s="12"/>
      <c r="I733" s="12"/>
      <c r="J733" s="14"/>
      <c r="K733" s="12"/>
      <c r="L733" s="14"/>
      <c r="M733" s="14"/>
      <c r="N733" s="12"/>
      <c r="O733" s="12"/>
      <c r="P733" s="12"/>
      <c r="Q733" s="14"/>
      <c r="R733" s="14"/>
      <c r="S733" s="14"/>
      <c r="T733" s="14"/>
      <c r="U733" s="14"/>
      <c r="V733" s="14"/>
      <c r="W733" s="14"/>
      <c r="X733" s="26"/>
      <c r="Y733" s="12"/>
      <c r="Z733" s="33"/>
      <c r="AA733" s="12"/>
      <c r="AB733" s="12"/>
      <c r="AC733" s="26"/>
      <c r="AD733" s="1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</row>
    <row x14ac:dyDescent="0.25" r="734" customHeight="1" ht="18.75">
      <c r="A734" s="24"/>
      <c r="B734" s="24"/>
      <c r="C734" s="12"/>
      <c r="D734" s="12"/>
      <c r="E734" s="25"/>
      <c r="F734" s="25"/>
      <c r="G734" s="12"/>
      <c r="H734" s="12"/>
      <c r="I734" s="12"/>
      <c r="J734" s="14"/>
      <c r="K734" s="12"/>
      <c r="L734" s="14"/>
      <c r="M734" s="14"/>
      <c r="N734" s="12"/>
      <c r="O734" s="12"/>
      <c r="P734" s="12"/>
      <c r="Q734" s="14"/>
      <c r="R734" s="14"/>
      <c r="S734" s="14"/>
      <c r="T734" s="14"/>
      <c r="U734" s="14"/>
      <c r="V734" s="14"/>
      <c r="W734" s="14"/>
      <c r="X734" s="26"/>
      <c r="Y734" s="12"/>
      <c r="Z734" s="33"/>
      <c r="AA734" s="12"/>
      <c r="AB734" s="12"/>
      <c r="AC734" s="26"/>
      <c r="AD734" s="1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</row>
    <row x14ac:dyDescent="0.25" r="735" customHeight="1" ht="18.75">
      <c r="A735" s="24"/>
      <c r="B735" s="24"/>
      <c r="C735" s="12"/>
      <c r="D735" s="12"/>
      <c r="E735" s="25"/>
      <c r="F735" s="25"/>
      <c r="G735" s="12"/>
      <c r="H735" s="12"/>
      <c r="I735" s="12"/>
      <c r="J735" s="14"/>
      <c r="K735" s="12"/>
      <c r="L735" s="14"/>
      <c r="M735" s="14"/>
      <c r="N735" s="12"/>
      <c r="O735" s="12"/>
      <c r="P735" s="12"/>
      <c r="Q735" s="14"/>
      <c r="R735" s="14"/>
      <c r="S735" s="14"/>
      <c r="T735" s="14"/>
      <c r="U735" s="14"/>
      <c r="V735" s="14"/>
      <c r="W735" s="14"/>
      <c r="X735" s="26"/>
      <c r="Y735" s="12"/>
      <c r="Z735" s="33"/>
      <c r="AA735" s="12"/>
      <c r="AB735" s="12"/>
      <c r="AC735" s="26"/>
      <c r="AD735" s="1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</row>
    <row x14ac:dyDescent="0.25" r="736" customHeight="1" ht="18.75">
      <c r="A736" s="24"/>
      <c r="B736" s="24"/>
      <c r="C736" s="12"/>
      <c r="D736" s="12"/>
      <c r="E736" s="25"/>
      <c r="F736" s="25"/>
      <c r="G736" s="12"/>
      <c r="H736" s="12"/>
      <c r="I736" s="12"/>
      <c r="J736" s="14"/>
      <c r="K736" s="12"/>
      <c r="L736" s="14"/>
      <c r="M736" s="14"/>
      <c r="N736" s="12"/>
      <c r="O736" s="12"/>
      <c r="P736" s="12"/>
      <c r="Q736" s="14"/>
      <c r="R736" s="14"/>
      <c r="S736" s="14"/>
      <c r="T736" s="14"/>
      <c r="U736" s="14"/>
      <c r="V736" s="14"/>
      <c r="W736" s="14"/>
      <c r="X736" s="26"/>
      <c r="Y736" s="12"/>
      <c r="Z736" s="33"/>
      <c r="AA736" s="12"/>
      <c r="AB736" s="12"/>
      <c r="AC736" s="26"/>
      <c r="AD736" s="1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</row>
    <row x14ac:dyDescent="0.25" r="737" customHeight="1" ht="18.75">
      <c r="A737" s="24"/>
      <c r="B737" s="24"/>
      <c r="C737" s="12"/>
      <c r="D737" s="12"/>
      <c r="E737" s="25"/>
      <c r="F737" s="25"/>
      <c r="G737" s="12"/>
      <c r="H737" s="12"/>
      <c r="I737" s="12"/>
      <c r="J737" s="14"/>
      <c r="K737" s="12"/>
      <c r="L737" s="14"/>
      <c r="M737" s="14"/>
      <c r="N737" s="12"/>
      <c r="O737" s="12"/>
      <c r="P737" s="12"/>
      <c r="Q737" s="14"/>
      <c r="R737" s="14"/>
      <c r="S737" s="14"/>
      <c r="T737" s="14"/>
      <c r="U737" s="14"/>
      <c r="V737" s="14"/>
      <c r="W737" s="14"/>
      <c r="X737" s="26"/>
      <c r="Y737" s="12"/>
      <c r="Z737" s="33"/>
      <c r="AA737" s="12"/>
      <c r="AB737" s="12"/>
      <c r="AC737" s="26"/>
      <c r="AD737" s="1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</row>
    <row x14ac:dyDescent="0.25" r="738" customHeight="1" ht="18.75">
      <c r="A738" s="24"/>
      <c r="B738" s="24"/>
      <c r="C738" s="12"/>
      <c r="D738" s="12"/>
      <c r="E738" s="25"/>
      <c r="F738" s="25"/>
      <c r="G738" s="12"/>
      <c r="H738" s="12"/>
      <c r="I738" s="12"/>
      <c r="J738" s="14"/>
      <c r="K738" s="12"/>
      <c r="L738" s="14"/>
      <c r="M738" s="14"/>
      <c r="N738" s="12"/>
      <c r="O738" s="12"/>
      <c r="P738" s="12"/>
      <c r="Q738" s="14"/>
      <c r="R738" s="14"/>
      <c r="S738" s="14"/>
      <c r="T738" s="14"/>
      <c r="U738" s="14"/>
      <c r="V738" s="14"/>
      <c r="W738" s="14"/>
      <c r="X738" s="26"/>
      <c r="Y738" s="12"/>
      <c r="Z738" s="33"/>
      <c r="AA738" s="12"/>
      <c r="AB738" s="12"/>
      <c r="AC738" s="26"/>
      <c r="AD738" s="1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</row>
    <row x14ac:dyDescent="0.25" r="739" customHeight="1" ht="18.75">
      <c r="A739" s="24"/>
      <c r="B739" s="24"/>
      <c r="C739" s="12"/>
      <c r="D739" s="12"/>
      <c r="E739" s="25"/>
      <c r="F739" s="25"/>
      <c r="G739" s="12"/>
      <c r="H739" s="12"/>
      <c r="I739" s="12"/>
      <c r="J739" s="14"/>
      <c r="K739" s="12"/>
      <c r="L739" s="14"/>
      <c r="M739" s="14"/>
      <c r="N739" s="12"/>
      <c r="O739" s="12"/>
      <c r="P739" s="12"/>
      <c r="Q739" s="14"/>
      <c r="R739" s="14"/>
      <c r="S739" s="14"/>
      <c r="T739" s="14"/>
      <c r="U739" s="14"/>
      <c r="V739" s="14"/>
      <c r="W739" s="14"/>
      <c r="X739" s="26"/>
      <c r="Y739" s="12"/>
      <c r="Z739" s="33"/>
      <c r="AA739" s="12"/>
      <c r="AB739" s="12"/>
      <c r="AC739" s="26"/>
      <c r="AD739" s="1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</row>
    <row x14ac:dyDescent="0.25" r="740" customHeight="1" ht="18.75">
      <c r="A740" s="24"/>
      <c r="B740" s="24"/>
      <c r="C740" s="12"/>
      <c r="D740" s="12"/>
      <c r="E740" s="25"/>
      <c r="F740" s="25"/>
      <c r="G740" s="12"/>
      <c r="H740" s="12"/>
      <c r="I740" s="12"/>
      <c r="J740" s="14"/>
      <c r="K740" s="12"/>
      <c r="L740" s="14"/>
      <c r="M740" s="14"/>
      <c r="N740" s="12"/>
      <c r="O740" s="12"/>
      <c r="P740" s="12"/>
      <c r="Q740" s="14"/>
      <c r="R740" s="14"/>
      <c r="S740" s="14"/>
      <c r="T740" s="14"/>
      <c r="U740" s="14"/>
      <c r="V740" s="14"/>
      <c r="W740" s="14"/>
      <c r="X740" s="26"/>
      <c r="Y740" s="12"/>
      <c r="Z740" s="33"/>
      <c r="AA740" s="12"/>
      <c r="AB740" s="12"/>
      <c r="AC740" s="26"/>
      <c r="AD740" s="1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</row>
    <row x14ac:dyDescent="0.25" r="741" customHeight="1" ht="18.75">
      <c r="A741" s="24"/>
      <c r="B741" s="24"/>
      <c r="C741" s="12"/>
      <c r="D741" s="12"/>
      <c r="E741" s="25"/>
      <c r="F741" s="25"/>
      <c r="G741" s="12"/>
      <c r="H741" s="12"/>
      <c r="I741" s="12"/>
      <c r="J741" s="14"/>
      <c r="K741" s="12"/>
      <c r="L741" s="14"/>
      <c r="M741" s="14"/>
      <c r="N741" s="12"/>
      <c r="O741" s="12"/>
      <c r="P741" s="12"/>
      <c r="Q741" s="14"/>
      <c r="R741" s="14"/>
      <c r="S741" s="14"/>
      <c r="T741" s="14"/>
      <c r="U741" s="14"/>
      <c r="V741" s="14"/>
      <c r="W741" s="14"/>
      <c r="X741" s="26"/>
      <c r="Y741" s="12"/>
      <c r="Z741" s="33"/>
      <c r="AA741" s="12"/>
      <c r="AB741" s="12"/>
      <c r="AC741" s="26"/>
      <c r="AD741" s="1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</row>
    <row x14ac:dyDescent="0.25" r="742" customHeight="1" ht="18.75">
      <c r="A742" s="24"/>
      <c r="B742" s="24"/>
      <c r="C742" s="12"/>
      <c r="D742" s="12"/>
      <c r="E742" s="25"/>
      <c r="F742" s="25"/>
      <c r="G742" s="12"/>
      <c r="H742" s="12"/>
      <c r="I742" s="12"/>
      <c r="J742" s="14"/>
      <c r="K742" s="12"/>
      <c r="L742" s="14"/>
      <c r="M742" s="14"/>
      <c r="N742" s="12"/>
      <c r="O742" s="12"/>
      <c r="P742" s="12"/>
      <c r="Q742" s="14"/>
      <c r="R742" s="14"/>
      <c r="S742" s="14"/>
      <c r="T742" s="14"/>
      <c r="U742" s="14"/>
      <c r="V742" s="14"/>
      <c r="W742" s="14"/>
      <c r="X742" s="26"/>
      <c r="Y742" s="12"/>
      <c r="Z742" s="33"/>
      <c r="AA742" s="12"/>
      <c r="AB742" s="12"/>
      <c r="AC742" s="26"/>
      <c r="AD742" s="1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</row>
    <row x14ac:dyDescent="0.25" r="743" customHeight="1" ht="18.75">
      <c r="A743" s="24"/>
      <c r="B743" s="24"/>
      <c r="C743" s="12"/>
      <c r="D743" s="12"/>
      <c r="E743" s="25"/>
      <c r="F743" s="25"/>
      <c r="G743" s="12"/>
      <c r="H743" s="12"/>
      <c r="I743" s="12"/>
      <c r="J743" s="14"/>
      <c r="K743" s="12"/>
      <c r="L743" s="14"/>
      <c r="M743" s="14"/>
      <c r="N743" s="12"/>
      <c r="O743" s="12"/>
      <c r="P743" s="12"/>
      <c r="Q743" s="14"/>
      <c r="R743" s="14"/>
      <c r="S743" s="14"/>
      <c r="T743" s="14"/>
      <c r="U743" s="14"/>
      <c r="V743" s="14"/>
      <c r="W743" s="14"/>
      <c r="X743" s="26"/>
      <c r="Y743" s="12"/>
      <c r="Z743" s="33"/>
      <c r="AA743" s="12"/>
      <c r="AB743" s="12"/>
      <c r="AC743" s="26"/>
      <c r="AD743" s="1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</row>
    <row x14ac:dyDescent="0.25" r="744" customHeight="1" ht="18.75">
      <c r="A744" s="24"/>
      <c r="B744" s="24"/>
      <c r="C744" s="12"/>
      <c r="D744" s="12"/>
      <c r="E744" s="25"/>
      <c r="F744" s="25"/>
      <c r="G744" s="12"/>
      <c r="H744" s="12"/>
      <c r="I744" s="12"/>
      <c r="J744" s="14"/>
      <c r="K744" s="12"/>
      <c r="L744" s="14"/>
      <c r="M744" s="14"/>
      <c r="N744" s="12"/>
      <c r="O744" s="12"/>
      <c r="P744" s="12"/>
      <c r="Q744" s="14"/>
      <c r="R744" s="14"/>
      <c r="S744" s="14"/>
      <c r="T744" s="14"/>
      <c r="U744" s="14"/>
      <c r="V744" s="14"/>
      <c r="W744" s="14"/>
      <c r="X744" s="26"/>
      <c r="Y744" s="12"/>
      <c r="Z744" s="33"/>
      <c r="AA744" s="12"/>
      <c r="AB744" s="12"/>
      <c r="AC744" s="26"/>
      <c r="AD744" s="1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</row>
    <row x14ac:dyDescent="0.25" r="745" customHeight="1" ht="18.75">
      <c r="A745" s="24"/>
      <c r="B745" s="24"/>
      <c r="C745" s="12"/>
      <c r="D745" s="12"/>
      <c r="E745" s="25"/>
      <c r="F745" s="25"/>
      <c r="G745" s="12"/>
      <c r="H745" s="12"/>
      <c r="I745" s="12"/>
      <c r="J745" s="14"/>
      <c r="K745" s="12"/>
      <c r="L745" s="14"/>
      <c r="M745" s="14"/>
      <c r="N745" s="12"/>
      <c r="O745" s="12"/>
      <c r="P745" s="12"/>
      <c r="Q745" s="14"/>
      <c r="R745" s="14"/>
      <c r="S745" s="14"/>
      <c r="T745" s="14"/>
      <c r="U745" s="14"/>
      <c r="V745" s="14"/>
      <c r="W745" s="14"/>
      <c r="X745" s="26"/>
      <c r="Y745" s="12"/>
      <c r="Z745" s="33"/>
      <c r="AA745" s="12"/>
      <c r="AB745" s="12"/>
      <c r="AC745" s="26"/>
      <c r="AD745" s="1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</row>
    <row x14ac:dyDescent="0.25" r="746" customHeight="1" ht="18.75">
      <c r="A746" s="24"/>
      <c r="B746" s="24"/>
      <c r="C746" s="12"/>
      <c r="D746" s="12"/>
      <c r="E746" s="25"/>
      <c r="F746" s="25"/>
      <c r="G746" s="12"/>
      <c r="H746" s="12"/>
      <c r="I746" s="12"/>
      <c r="J746" s="14"/>
      <c r="K746" s="12"/>
      <c r="L746" s="14"/>
      <c r="M746" s="14"/>
      <c r="N746" s="12"/>
      <c r="O746" s="12"/>
      <c r="P746" s="12"/>
      <c r="Q746" s="14"/>
      <c r="R746" s="14"/>
      <c r="S746" s="14"/>
      <c r="T746" s="14"/>
      <c r="U746" s="14"/>
      <c r="V746" s="14"/>
      <c r="W746" s="14"/>
      <c r="X746" s="26"/>
      <c r="Y746" s="12"/>
      <c r="Z746" s="33"/>
      <c r="AA746" s="12"/>
      <c r="AB746" s="12"/>
      <c r="AC746" s="26"/>
      <c r="AD746" s="1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</row>
    <row x14ac:dyDescent="0.25" r="747" customHeight="1" ht="18.75">
      <c r="A747" s="24"/>
      <c r="B747" s="24"/>
      <c r="C747" s="12"/>
      <c r="D747" s="12"/>
      <c r="E747" s="25"/>
      <c r="F747" s="25"/>
      <c r="G747" s="12"/>
      <c r="H747" s="12"/>
      <c r="I747" s="12"/>
      <c r="J747" s="14"/>
      <c r="K747" s="12"/>
      <c r="L747" s="14"/>
      <c r="M747" s="14"/>
      <c r="N747" s="12"/>
      <c r="O747" s="12"/>
      <c r="P747" s="12"/>
      <c r="Q747" s="14"/>
      <c r="R747" s="14"/>
      <c r="S747" s="14"/>
      <c r="T747" s="14"/>
      <c r="U747" s="14"/>
      <c r="V747" s="14"/>
      <c r="W747" s="14"/>
      <c r="X747" s="26"/>
      <c r="Y747" s="12"/>
      <c r="Z747" s="33"/>
      <c r="AA747" s="12"/>
      <c r="AB747" s="12"/>
      <c r="AC747" s="26"/>
      <c r="AD747" s="1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</row>
    <row x14ac:dyDescent="0.25" r="748" customHeight="1" ht="18.75">
      <c r="A748" s="24"/>
      <c r="B748" s="24"/>
      <c r="C748" s="12"/>
      <c r="D748" s="12"/>
      <c r="E748" s="25"/>
      <c r="F748" s="25"/>
      <c r="G748" s="12"/>
      <c r="H748" s="12"/>
      <c r="I748" s="12"/>
      <c r="J748" s="14"/>
      <c r="K748" s="12"/>
      <c r="L748" s="14"/>
      <c r="M748" s="14"/>
      <c r="N748" s="12"/>
      <c r="O748" s="12"/>
      <c r="P748" s="12"/>
      <c r="Q748" s="14"/>
      <c r="R748" s="14"/>
      <c r="S748" s="14"/>
      <c r="T748" s="14"/>
      <c r="U748" s="14"/>
      <c r="V748" s="14"/>
      <c r="W748" s="14"/>
      <c r="X748" s="26"/>
      <c r="Y748" s="12"/>
      <c r="Z748" s="33"/>
      <c r="AA748" s="12"/>
      <c r="AB748" s="12"/>
      <c r="AC748" s="26"/>
      <c r="AD748" s="1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</row>
    <row x14ac:dyDescent="0.25" r="749" customHeight="1" ht="18.75">
      <c r="A749" s="24"/>
      <c r="B749" s="24"/>
      <c r="C749" s="12"/>
      <c r="D749" s="12"/>
      <c r="E749" s="25"/>
      <c r="F749" s="25"/>
      <c r="G749" s="12"/>
      <c r="H749" s="12"/>
      <c r="I749" s="12"/>
      <c r="J749" s="14"/>
      <c r="K749" s="12"/>
      <c r="L749" s="14"/>
      <c r="M749" s="14"/>
      <c r="N749" s="12"/>
      <c r="O749" s="12"/>
      <c r="P749" s="12"/>
      <c r="Q749" s="14"/>
      <c r="R749" s="14"/>
      <c r="S749" s="14"/>
      <c r="T749" s="14"/>
      <c r="U749" s="14"/>
      <c r="V749" s="14"/>
      <c r="W749" s="14"/>
      <c r="X749" s="26"/>
      <c r="Y749" s="12"/>
      <c r="Z749" s="33"/>
      <c r="AA749" s="12"/>
      <c r="AB749" s="12"/>
      <c r="AC749" s="26"/>
      <c r="AD749" s="1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</row>
    <row x14ac:dyDescent="0.25" r="750" customHeight="1" ht="18.75">
      <c r="A750" s="24"/>
      <c r="B750" s="24"/>
      <c r="C750" s="12"/>
      <c r="D750" s="12"/>
      <c r="E750" s="25"/>
      <c r="F750" s="25"/>
      <c r="G750" s="12"/>
      <c r="H750" s="12"/>
      <c r="I750" s="12"/>
      <c r="J750" s="14"/>
      <c r="K750" s="12"/>
      <c r="L750" s="14"/>
      <c r="M750" s="14"/>
      <c r="N750" s="12"/>
      <c r="O750" s="12"/>
      <c r="P750" s="12"/>
      <c r="Q750" s="14"/>
      <c r="R750" s="14"/>
      <c r="S750" s="14"/>
      <c r="T750" s="14"/>
      <c r="U750" s="14"/>
      <c r="V750" s="14"/>
      <c r="W750" s="14"/>
      <c r="X750" s="26"/>
      <c r="Y750" s="12"/>
      <c r="Z750" s="33"/>
      <c r="AA750" s="12"/>
      <c r="AB750" s="12"/>
      <c r="AC750" s="26"/>
      <c r="AD750" s="1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</row>
    <row x14ac:dyDescent="0.25" r="751" customHeight="1" ht="18.75">
      <c r="A751" s="24"/>
      <c r="B751" s="24"/>
      <c r="C751" s="12"/>
      <c r="D751" s="12"/>
      <c r="E751" s="25"/>
      <c r="F751" s="25"/>
      <c r="G751" s="12"/>
      <c r="H751" s="12"/>
      <c r="I751" s="12"/>
      <c r="J751" s="14"/>
      <c r="K751" s="12"/>
      <c r="L751" s="14"/>
      <c r="M751" s="14"/>
      <c r="N751" s="12"/>
      <c r="O751" s="12"/>
      <c r="P751" s="12"/>
      <c r="Q751" s="14"/>
      <c r="R751" s="14"/>
      <c r="S751" s="14"/>
      <c r="T751" s="14"/>
      <c r="U751" s="14"/>
      <c r="V751" s="14"/>
      <c r="W751" s="14"/>
      <c r="X751" s="26"/>
      <c r="Y751" s="12"/>
      <c r="Z751" s="33"/>
      <c r="AA751" s="12"/>
      <c r="AB751" s="12"/>
      <c r="AC751" s="26"/>
      <c r="AD751" s="1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</row>
    <row x14ac:dyDescent="0.25" r="752" customHeight="1" ht="18.75">
      <c r="A752" s="24"/>
      <c r="B752" s="24"/>
      <c r="C752" s="12"/>
      <c r="D752" s="12"/>
      <c r="E752" s="25"/>
      <c r="F752" s="25"/>
      <c r="G752" s="12"/>
      <c r="H752" s="12"/>
      <c r="I752" s="12"/>
      <c r="J752" s="14"/>
      <c r="K752" s="12"/>
      <c r="L752" s="14"/>
      <c r="M752" s="14"/>
      <c r="N752" s="12"/>
      <c r="O752" s="12"/>
      <c r="P752" s="12"/>
      <c r="Q752" s="14"/>
      <c r="R752" s="14"/>
      <c r="S752" s="14"/>
      <c r="T752" s="14"/>
      <c r="U752" s="14"/>
      <c r="V752" s="14"/>
      <c r="W752" s="14"/>
      <c r="X752" s="26"/>
      <c r="Y752" s="12"/>
      <c r="Z752" s="33"/>
      <c r="AA752" s="12"/>
      <c r="AB752" s="12"/>
      <c r="AC752" s="26"/>
      <c r="AD752" s="1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</row>
    <row x14ac:dyDescent="0.25" r="753" customHeight="1" ht="18.75">
      <c r="A753" s="24"/>
      <c r="B753" s="24"/>
      <c r="C753" s="12"/>
      <c r="D753" s="12"/>
      <c r="E753" s="25"/>
      <c r="F753" s="25"/>
      <c r="G753" s="12"/>
      <c r="H753" s="12"/>
      <c r="I753" s="12"/>
      <c r="J753" s="14"/>
      <c r="K753" s="12"/>
      <c r="L753" s="14"/>
      <c r="M753" s="14"/>
      <c r="N753" s="12"/>
      <c r="O753" s="12"/>
      <c r="P753" s="12"/>
      <c r="Q753" s="14"/>
      <c r="R753" s="14"/>
      <c r="S753" s="14"/>
      <c r="T753" s="14"/>
      <c r="U753" s="14"/>
      <c r="V753" s="14"/>
      <c r="W753" s="14"/>
      <c r="X753" s="26"/>
      <c r="Y753" s="12"/>
      <c r="Z753" s="33"/>
      <c r="AA753" s="12"/>
      <c r="AB753" s="12"/>
      <c r="AC753" s="26"/>
      <c r="AD753" s="1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</row>
    <row x14ac:dyDescent="0.25" r="754" customHeight="1" ht="18.75">
      <c r="A754" s="24"/>
      <c r="B754" s="24"/>
      <c r="C754" s="12"/>
      <c r="D754" s="12"/>
      <c r="E754" s="25"/>
      <c r="F754" s="25"/>
      <c r="G754" s="12"/>
      <c r="H754" s="12"/>
      <c r="I754" s="12"/>
      <c r="J754" s="14"/>
      <c r="K754" s="12"/>
      <c r="L754" s="14"/>
      <c r="M754" s="14"/>
      <c r="N754" s="12"/>
      <c r="O754" s="12"/>
      <c r="P754" s="12"/>
      <c r="Q754" s="14"/>
      <c r="R754" s="14"/>
      <c r="S754" s="14"/>
      <c r="T754" s="14"/>
      <c r="U754" s="14"/>
      <c r="V754" s="14"/>
      <c r="W754" s="14"/>
      <c r="X754" s="26"/>
      <c r="Y754" s="12"/>
      <c r="Z754" s="33"/>
      <c r="AA754" s="12"/>
      <c r="AB754" s="12"/>
      <c r="AC754" s="26"/>
      <c r="AD754" s="1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</row>
    <row x14ac:dyDescent="0.25" r="755" customHeight="1" ht="18.75">
      <c r="A755" s="24"/>
      <c r="B755" s="24"/>
      <c r="C755" s="12"/>
      <c r="D755" s="12"/>
      <c r="E755" s="25"/>
      <c r="F755" s="25"/>
      <c r="G755" s="12"/>
      <c r="H755" s="12"/>
      <c r="I755" s="12"/>
      <c r="J755" s="14"/>
      <c r="K755" s="12"/>
      <c r="L755" s="14"/>
      <c r="M755" s="14"/>
      <c r="N755" s="12"/>
      <c r="O755" s="12"/>
      <c r="P755" s="12"/>
      <c r="Q755" s="14"/>
      <c r="R755" s="14"/>
      <c r="S755" s="14"/>
      <c r="T755" s="14"/>
      <c r="U755" s="14"/>
      <c r="V755" s="14"/>
      <c r="W755" s="14"/>
      <c r="X755" s="26"/>
      <c r="Y755" s="12"/>
      <c r="Z755" s="33"/>
      <c r="AA755" s="12"/>
      <c r="AB755" s="12"/>
      <c r="AC755" s="26"/>
      <c r="AD755" s="1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</row>
    <row x14ac:dyDescent="0.25" r="756" customHeight="1" ht="18.75">
      <c r="A756" s="24"/>
      <c r="B756" s="24"/>
      <c r="C756" s="12"/>
      <c r="D756" s="12"/>
      <c r="E756" s="25"/>
      <c r="F756" s="25"/>
      <c r="G756" s="12"/>
      <c r="H756" s="12"/>
      <c r="I756" s="12"/>
      <c r="J756" s="14"/>
      <c r="K756" s="12"/>
      <c r="L756" s="14"/>
      <c r="M756" s="14"/>
      <c r="N756" s="12"/>
      <c r="O756" s="12"/>
      <c r="P756" s="12"/>
      <c r="Q756" s="14"/>
      <c r="R756" s="14"/>
      <c r="S756" s="14"/>
      <c r="T756" s="14"/>
      <c r="U756" s="14"/>
      <c r="V756" s="14"/>
      <c r="W756" s="14"/>
      <c r="X756" s="26"/>
      <c r="Y756" s="12"/>
      <c r="Z756" s="33"/>
      <c r="AA756" s="12"/>
      <c r="AB756" s="12"/>
      <c r="AC756" s="26"/>
      <c r="AD756" s="1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</row>
    <row x14ac:dyDescent="0.25" r="757" customHeight="1" ht="18.75">
      <c r="A757" s="24"/>
      <c r="B757" s="24"/>
      <c r="C757" s="12"/>
      <c r="D757" s="12"/>
      <c r="E757" s="25"/>
      <c r="F757" s="25"/>
      <c r="G757" s="12"/>
      <c r="H757" s="12"/>
      <c r="I757" s="12"/>
      <c r="J757" s="14"/>
      <c r="K757" s="12"/>
      <c r="L757" s="14"/>
      <c r="M757" s="14"/>
      <c r="N757" s="12"/>
      <c r="O757" s="12"/>
      <c r="P757" s="12"/>
      <c r="Q757" s="14"/>
      <c r="R757" s="14"/>
      <c r="S757" s="14"/>
      <c r="T757" s="14"/>
      <c r="U757" s="14"/>
      <c r="V757" s="14"/>
      <c r="W757" s="14"/>
      <c r="X757" s="26"/>
      <c r="Y757" s="12"/>
      <c r="Z757" s="33"/>
      <c r="AA757" s="12"/>
      <c r="AB757" s="12"/>
      <c r="AC757" s="26"/>
      <c r="AD757" s="1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</row>
    <row x14ac:dyDescent="0.25" r="758" customHeight="1" ht="18.75">
      <c r="A758" s="24"/>
      <c r="B758" s="24"/>
      <c r="C758" s="12"/>
      <c r="D758" s="12"/>
      <c r="E758" s="25"/>
      <c r="F758" s="25"/>
      <c r="G758" s="12"/>
      <c r="H758" s="12"/>
      <c r="I758" s="12"/>
      <c r="J758" s="14"/>
      <c r="K758" s="12"/>
      <c r="L758" s="14"/>
      <c r="M758" s="14"/>
      <c r="N758" s="12"/>
      <c r="O758" s="12"/>
      <c r="P758" s="12"/>
      <c r="Q758" s="14"/>
      <c r="R758" s="14"/>
      <c r="S758" s="14"/>
      <c r="T758" s="14"/>
      <c r="U758" s="14"/>
      <c r="V758" s="14"/>
      <c r="W758" s="14"/>
      <c r="X758" s="26"/>
      <c r="Y758" s="12"/>
      <c r="Z758" s="33"/>
      <c r="AA758" s="12"/>
      <c r="AB758" s="12"/>
      <c r="AC758" s="26"/>
      <c r="AD758" s="1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</row>
    <row x14ac:dyDescent="0.25" r="759" customHeight="1" ht="18.75">
      <c r="A759" s="24"/>
      <c r="B759" s="24"/>
      <c r="C759" s="12"/>
      <c r="D759" s="12"/>
      <c r="E759" s="25"/>
      <c r="F759" s="25"/>
      <c r="G759" s="12"/>
      <c r="H759" s="12"/>
      <c r="I759" s="12"/>
      <c r="J759" s="14"/>
      <c r="K759" s="12"/>
      <c r="L759" s="14"/>
      <c r="M759" s="14"/>
      <c r="N759" s="12"/>
      <c r="O759" s="12"/>
      <c r="P759" s="12"/>
      <c r="Q759" s="14"/>
      <c r="R759" s="14"/>
      <c r="S759" s="14"/>
      <c r="T759" s="14"/>
      <c r="U759" s="14"/>
      <c r="V759" s="14"/>
      <c r="W759" s="14"/>
      <c r="X759" s="26"/>
      <c r="Y759" s="12"/>
      <c r="Z759" s="33"/>
      <c r="AA759" s="12"/>
      <c r="AB759" s="12"/>
      <c r="AC759" s="26"/>
      <c r="AD759" s="1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</row>
    <row x14ac:dyDescent="0.25" r="760" customHeight="1" ht="18.75">
      <c r="A760" s="24"/>
      <c r="B760" s="24"/>
      <c r="C760" s="12"/>
      <c r="D760" s="12"/>
      <c r="E760" s="25"/>
      <c r="F760" s="25"/>
      <c r="G760" s="12"/>
      <c r="H760" s="12"/>
      <c r="I760" s="12"/>
      <c r="J760" s="14"/>
      <c r="K760" s="12"/>
      <c r="L760" s="14"/>
      <c r="M760" s="14"/>
      <c r="N760" s="12"/>
      <c r="O760" s="12"/>
      <c r="P760" s="12"/>
      <c r="Q760" s="14"/>
      <c r="R760" s="14"/>
      <c r="S760" s="14"/>
      <c r="T760" s="14"/>
      <c r="U760" s="14"/>
      <c r="V760" s="14"/>
      <c r="W760" s="14"/>
      <c r="X760" s="26"/>
      <c r="Y760" s="12"/>
      <c r="Z760" s="33"/>
      <c r="AA760" s="12"/>
      <c r="AB760" s="12"/>
      <c r="AC760" s="26"/>
      <c r="AD760" s="1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</row>
    <row x14ac:dyDescent="0.25" r="761" customHeight="1" ht="18.75">
      <c r="A761" s="24"/>
      <c r="B761" s="24"/>
      <c r="C761" s="12"/>
      <c r="D761" s="12"/>
      <c r="E761" s="25"/>
      <c r="F761" s="25"/>
      <c r="G761" s="12"/>
      <c r="H761" s="12"/>
      <c r="I761" s="12"/>
      <c r="J761" s="14"/>
      <c r="K761" s="12"/>
      <c r="L761" s="14"/>
      <c r="M761" s="14"/>
      <c r="N761" s="12"/>
      <c r="O761" s="12"/>
      <c r="P761" s="12"/>
      <c r="Q761" s="14"/>
      <c r="R761" s="14"/>
      <c r="S761" s="14"/>
      <c r="T761" s="14"/>
      <c r="U761" s="14"/>
      <c r="V761" s="14"/>
      <c r="W761" s="14"/>
      <c r="X761" s="26"/>
      <c r="Y761" s="12"/>
      <c r="Z761" s="33"/>
      <c r="AA761" s="12"/>
      <c r="AB761" s="12"/>
      <c r="AC761" s="26"/>
      <c r="AD761" s="1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</row>
    <row x14ac:dyDescent="0.25" r="762" customHeight="1" ht="18.75">
      <c r="A762" s="24"/>
      <c r="B762" s="24"/>
      <c r="C762" s="12"/>
      <c r="D762" s="12"/>
      <c r="E762" s="25"/>
      <c r="F762" s="25"/>
      <c r="G762" s="12"/>
      <c r="H762" s="12"/>
      <c r="I762" s="12"/>
      <c r="J762" s="14"/>
      <c r="K762" s="12"/>
      <c r="L762" s="14"/>
      <c r="M762" s="14"/>
      <c r="N762" s="12"/>
      <c r="O762" s="12"/>
      <c r="P762" s="12"/>
      <c r="Q762" s="14"/>
      <c r="R762" s="14"/>
      <c r="S762" s="14"/>
      <c r="T762" s="14"/>
      <c r="U762" s="14"/>
      <c r="V762" s="14"/>
      <c r="W762" s="14"/>
      <c r="X762" s="26"/>
      <c r="Y762" s="12"/>
      <c r="Z762" s="33"/>
      <c r="AA762" s="12"/>
      <c r="AB762" s="12"/>
      <c r="AC762" s="26"/>
      <c r="AD762" s="1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</row>
    <row x14ac:dyDescent="0.25" r="763" customHeight="1" ht="18.75">
      <c r="A763" s="24"/>
      <c r="B763" s="24"/>
      <c r="C763" s="12"/>
      <c r="D763" s="12"/>
      <c r="E763" s="25"/>
      <c r="F763" s="25"/>
      <c r="G763" s="12"/>
      <c r="H763" s="12"/>
      <c r="I763" s="12"/>
      <c r="J763" s="14"/>
      <c r="K763" s="12"/>
      <c r="L763" s="14"/>
      <c r="M763" s="14"/>
      <c r="N763" s="12"/>
      <c r="O763" s="12"/>
      <c r="P763" s="12"/>
      <c r="Q763" s="14"/>
      <c r="R763" s="14"/>
      <c r="S763" s="14"/>
      <c r="T763" s="14"/>
      <c r="U763" s="14"/>
      <c r="V763" s="14"/>
      <c r="W763" s="14"/>
      <c r="X763" s="26"/>
      <c r="Y763" s="12"/>
      <c r="Z763" s="33"/>
      <c r="AA763" s="12"/>
      <c r="AB763" s="12"/>
      <c r="AC763" s="26"/>
      <c r="AD763" s="1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</row>
    <row x14ac:dyDescent="0.25" r="764" customHeight="1" ht="18.75">
      <c r="A764" s="24"/>
      <c r="B764" s="24"/>
      <c r="C764" s="12"/>
      <c r="D764" s="12"/>
      <c r="E764" s="25"/>
      <c r="F764" s="25"/>
      <c r="G764" s="12"/>
      <c r="H764" s="12"/>
      <c r="I764" s="12"/>
      <c r="J764" s="14"/>
      <c r="K764" s="12"/>
      <c r="L764" s="14"/>
      <c r="M764" s="14"/>
      <c r="N764" s="12"/>
      <c r="O764" s="12"/>
      <c r="P764" s="12"/>
      <c r="Q764" s="14"/>
      <c r="R764" s="14"/>
      <c r="S764" s="14"/>
      <c r="T764" s="14"/>
      <c r="U764" s="14"/>
      <c r="V764" s="14"/>
      <c r="W764" s="14"/>
      <c r="X764" s="26"/>
      <c r="Y764" s="12"/>
      <c r="Z764" s="33"/>
      <c r="AA764" s="12"/>
      <c r="AB764" s="12"/>
      <c r="AC764" s="26"/>
      <c r="AD764" s="1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</row>
    <row x14ac:dyDescent="0.25" r="765" customHeight="1" ht="18.75">
      <c r="A765" s="24"/>
      <c r="B765" s="24"/>
      <c r="C765" s="12"/>
      <c r="D765" s="12"/>
      <c r="E765" s="25"/>
      <c r="F765" s="25"/>
      <c r="G765" s="12"/>
      <c r="H765" s="12"/>
      <c r="I765" s="12"/>
      <c r="J765" s="14"/>
      <c r="K765" s="12"/>
      <c r="L765" s="14"/>
      <c r="M765" s="14"/>
      <c r="N765" s="12"/>
      <c r="O765" s="12"/>
      <c r="P765" s="12"/>
      <c r="Q765" s="14"/>
      <c r="R765" s="14"/>
      <c r="S765" s="14"/>
      <c r="T765" s="14"/>
      <c r="U765" s="14"/>
      <c r="V765" s="14"/>
      <c r="W765" s="14"/>
      <c r="X765" s="26"/>
      <c r="Y765" s="12"/>
      <c r="Z765" s="33"/>
      <c r="AA765" s="12"/>
      <c r="AB765" s="12"/>
      <c r="AC765" s="26"/>
      <c r="AD765" s="1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</row>
    <row x14ac:dyDescent="0.25" r="766" customHeight="1" ht="18.75">
      <c r="A766" s="24"/>
      <c r="B766" s="24"/>
      <c r="C766" s="12"/>
      <c r="D766" s="12"/>
      <c r="E766" s="25"/>
      <c r="F766" s="25"/>
      <c r="G766" s="12"/>
      <c r="H766" s="12"/>
      <c r="I766" s="12"/>
      <c r="J766" s="14"/>
      <c r="K766" s="12"/>
      <c r="L766" s="14"/>
      <c r="M766" s="14"/>
      <c r="N766" s="12"/>
      <c r="O766" s="12"/>
      <c r="P766" s="12"/>
      <c r="Q766" s="14"/>
      <c r="R766" s="14"/>
      <c r="S766" s="14"/>
      <c r="T766" s="14"/>
      <c r="U766" s="14"/>
      <c r="V766" s="14"/>
      <c r="W766" s="14"/>
      <c r="X766" s="26"/>
      <c r="Y766" s="12"/>
      <c r="Z766" s="33"/>
      <c r="AA766" s="12"/>
      <c r="AB766" s="12"/>
      <c r="AC766" s="26"/>
      <c r="AD766" s="1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</row>
    <row x14ac:dyDescent="0.25" r="767" customHeight="1" ht="18.75">
      <c r="A767" s="24"/>
      <c r="B767" s="24"/>
      <c r="C767" s="12"/>
      <c r="D767" s="12"/>
      <c r="E767" s="25"/>
      <c r="F767" s="25"/>
      <c r="G767" s="12"/>
      <c r="H767" s="12"/>
      <c r="I767" s="12"/>
      <c r="J767" s="14"/>
      <c r="K767" s="12"/>
      <c r="L767" s="14"/>
      <c r="M767" s="14"/>
      <c r="N767" s="12"/>
      <c r="O767" s="12"/>
      <c r="P767" s="12"/>
      <c r="Q767" s="14"/>
      <c r="R767" s="14"/>
      <c r="S767" s="14"/>
      <c r="T767" s="14"/>
      <c r="U767" s="14"/>
      <c r="V767" s="14"/>
      <c r="W767" s="14"/>
      <c r="X767" s="26"/>
      <c r="Y767" s="12"/>
      <c r="Z767" s="33"/>
      <c r="AA767" s="12"/>
      <c r="AB767" s="12"/>
      <c r="AC767" s="26"/>
      <c r="AD767" s="1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</row>
    <row x14ac:dyDescent="0.25" r="768" customHeight="1" ht="18.75">
      <c r="A768" s="24"/>
      <c r="B768" s="24"/>
      <c r="C768" s="12"/>
      <c r="D768" s="12"/>
      <c r="E768" s="25"/>
      <c r="F768" s="25"/>
      <c r="G768" s="12"/>
      <c r="H768" s="12"/>
      <c r="I768" s="12"/>
      <c r="J768" s="14"/>
      <c r="K768" s="12"/>
      <c r="L768" s="14"/>
      <c r="M768" s="14"/>
      <c r="N768" s="12"/>
      <c r="O768" s="12"/>
      <c r="P768" s="12"/>
      <c r="Q768" s="14"/>
      <c r="R768" s="14"/>
      <c r="S768" s="14"/>
      <c r="T768" s="14"/>
      <c r="U768" s="14"/>
      <c r="V768" s="14"/>
      <c r="W768" s="14"/>
      <c r="X768" s="26"/>
      <c r="Y768" s="12"/>
      <c r="Z768" s="33"/>
      <c r="AA768" s="12"/>
      <c r="AB768" s="12"/>
      <c r="AC768" s="26"/>
      <c r="AD768" s="1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</row>
    <row x14ac:dyDescent="0.25" r="769" customHeight="1" ht="18.75">
      <c r="A769" s="24"/>
      <c r="B769" s="24"/>
      <c r="C769" s="12"/>
      <c r="D769" s="12"/>
      <c r="E769" s="25"/>
      <c r="F769" s="25"/>
      <c r="G769" s="12"/>
      <c r="H769" s="12"/>
      <c r="I769" s="12"/>
      <c r="J769" s="14"/>
      <c r="K769" s="12"/>
      <c r="L769" s="14"/>
      <c r="M769" s="14"/>
      <c r="N769" s="12"/>
      <c r="O769" s="12"/>
      <c r="P769" s="12"/>
      <c r="Q769" s="14"/>
      <c r="R769" s="14"/>
      <c r="S769" s="14"/>
      <c r="T769" s="14"/>
      <c r="U769" s="14"/>
      <c r="V769" s="14"/>
      <c r="W769" s="14"/>
      <c r="X769" s="26"/>
      <c r="Y769" s="12"/>
      <c r="Z769" s="33"/>
      <c r="AA769" s="12"/>
      <c r="AB769" s="12"/>
      <c r="AC769" s="26"/>
      <c r="AD769" s="1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</row>
    <row x14ac:dyDescent="0.25" r="770" customHeight="1" ht="18.75">
      <c r="A770" s="24"/>
      <c r="B770" s="24"/>
      <c r="C770" s="12"/>
      <c r="D770" s="12"/>
      <c r="E770" s="25"/>
      <c r="F770" s="25"/>
      <c r="G770" s="12"/>
      <c r="H770" s="12"/>
      <c r="I770" s="12"/>
      <c r="J770" s="14"/>
      <c r="K770" s="12"/>
      <c r="L770" s="14"/>
      <c r="M770" s="14"/>
      <c r="N770" s="12"/>
      <c r="O770" s="12"/>
      <c r="P770" s="12"/>
      <c r="Q770" s="14"/>
      <c r="R770" s="14"/>
      <c r="S770" s="14"/>
      <c r="T770" s="14"/>
      <c r="U770" s="14"/>
      <c r="V770" s="14"/>
      <c r="W770" s="14"/>
      <c r="X770" s="26"/>
      <c r="Y770" s="12"/>
      <c r="Z770" s="33"/>
      <c r="AA770" s="12"/>
      <c r="AB770" s="12"/>
      <c r="AC770" s="26"/>
      <c r="AD770" s="1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</row>
    <row x14ac:dyDescent="0.25" r="771" customHeight="1" ht="18.75">
      <c r="A771" s="24"/>
      <c r="B771" s="24"/>
      <c r="C771" s="12"/>
      <c r="D771" s="12"/>
      <c r="E771" s="25"/>
      <c r="F771" s="25"/>
      <c r="G771" s="12"/>
      <c r="H771" s="12"/>
      <c r="I771" s="12"/>
      <c r="J771" s="14"/>
      <c r="K771" s="12"/>
      <c r="L771" s="14"/>
      <c r="M771" s="14"/>
      <c r="N771" s="12"/>
      <c r="O771" s="12"/>
      <c r="P771" s="12"/>
      <c r="Q771" s="14"/>
      <c r="R771" s="14"/>
      <c r="S771" s="14"/>
      <c r="T771" s="14"/>
      <c r="U771" s="14"/>
      <c r="V771" s="14"/>
      <c r="W771" s="14"/>
      <c r="X771" s="26"/>
      <c r="Y771" s="12"/>
      <c r="Z771" s="33"/>
      <c r="AA771" s="12"/>
      <c r="AB771" s="12"/>
      <c r="AC771" s="26"/>
      <c r="AD771" s="1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</row>
    <row x14ac:dyDescent="0.25" r="772" customHeight="1" ht="18.75">
      <c r="A772" s="24"/>
      <c r="B772" s="24"/>
      <c r="C772" s="12"/>
      <c r="D772" s="12"/>
      <c r="E772" s="25"/>
      <c r="F772" s="25"/>
      <c r="G772" s="12"/>
      <c r="H772" s="12"/>
      <c r="I772" s="12"/>
      <c r="J772" s="14"/>
      <c r="K772" s="12"/>
      <c r="L772" s="14"/>
      <c r="M772" s="14"/>
      <c r="N772" s="12"/>
      <c r="O772" s="12"/>
      <c r="P772" s="12"/>
      <c r="Q772" s="14"/>
      <c r="R772" s="14"/>
      <c r="S772" s="14"/>
      <c r="T772" s="14"/>
      <c r="U772" s="14"/>
      <c r="V772" s="14"/>
      <c r="W772" s="14"/>
      <c r="X772" s="26"/>
      <c r="Y772" s="12"/>
      <c r="Z772" s="33"/>
      <c r="AA772" s="12"/>
      <c r="AB772" s="12"/>
      <c r="AC772" s="26"/>
      <c r="AD772" s="1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</row>
    <row x14ac:dyDescent="0.25" r="773" customHeight="1" ht="18.75">
      <c r="A773" s="24"/>
      <c r="B773" s="24"/>
      <c r="C773" s="12"/>
      <c r="D773" s="12"/>
      <c r="E773" s="25"/>
      <c r="F773" s="25"/>
      <c r="G773" s="12"/>
      <c r="H773" s="12"/>
      <c r="I773" s="12"/>
      <c r="J773" s="14"/>
      <c r="K773" s="12"/>
      <c r="L773" s="14"/>
      <c r="M773" s="14"/>
      <c r="N773" s="12"/>
      <c r="O773" s="12"/>
      <c r="P773" s="12"/>
      <c r="Q773" s="14"/>
      <c r="R773" s="14"/>
      <c r="S773" s="14"/>
      <c r="T773" s="14"/>
      <c r="U773" s="14"/>
      <c r="V773" s="14"/>
      <c r="W773" s="14"/>
      <c r="X773" s="26"/>
      <c r="Y773" s="12"/>
      <c r="Z773" s="33"/>
      <c r="AA773" s="12"/>
      <c r="AB773" s="12"/>
      <c r="AC773" s="26"/>
      <c r="AD773" s="1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</row>
    <row x14ac:dyDescent="0.25" r="774" customHeight="1" ht="18.75">
      <c r="A774" s="24"/>
      <c r="B774" s="24"/>
      <c r="C774" s="12"/>
      <c r="D774" s="12"/>
      <c r="E774" s="25"/>
      <c r="F774" s="25"/>
      <c r="G774" s="12"/>
      <c r="H774" s="12"/>
      <c r="I774" s="12"/>
      <c r="J774" s="14"/>
      <c r="K774" s="12"/>
      <c r="L774" s="14"/>
      <c r="M774" s="14"/>
      <c r="N774" s="12"/>
      <c r="O774" s="12"/>
      <c r="P774" s="12"/>
      <c r="Q774" s="14"/>
      <c r="R774" s="14"/>
      <c r="S774" s="14"/>
      <c r="T774" s="14"/>
      <c r="U774" s="14"/>
      <c r="V774" s="14"/>
      <c r="W774" s="14"/>
      <c r="X774" s="26"/>
      <c r="Y774" s="12"/>
      <c r="Z774" s="33"/>
      <c r="AA774" s="12"/>
      <c r="AB774" s="12"/>
      <c r="AC774" s="26"/>
      <c r="AD774" s="1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</row>
    <row x14ac:dyDescent="0.25" r="775" customHeight="1" ht="18.75">
      <c r="A775" s="24"/>
      <c r="B775" s="24"/>
      <c r="C775" s="12"/>
      <c r="D775" s="12"/>
      <c r="E775" s="25"/>
      <c r="F775" s="25"/>
      <c r="G775" s="12"/>
      <c r="H775" s="12"/>
      <c r="I775" s="12"/>
      <c r="J775" s="14"/>
      <c r="K775" s="12"/>
      <c r="L775" s="14"/>
      <c r="M775" s="14"/>
      <c r="N775" s="12"/>
      <c r="O775" s="12"/>
      <c r="P775" s="12"/>
      <c r="Q775" s="14"/>
      <c r="R775" s="14"/>
      <c r="S775" s="14"/>
      <c r="T775" s="14"/>
      <c r="U775" s="14"/>
      <c r="V775" s="14"/>
      <c r="W775" s="14"/>
      <c r="X775" s="26"/>
      <c r="Y775" s="12"/>
      <c r="Z775" s="33"/>
      <c r="AA775" s="12"/>
      <c r="AB775" s="12"/>
      <c r="AC775" s="26"/>
      <c r="AD775" s="1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</row>
    <row x14ac:dyDescent="0.25" r="776" customHeight="1" ht="18.75">
      <c r="A776" s="24"/>
      <c r="B776" s="24"/>
      <c r="C776" s="12"/>
      <c r="D776" s="12"/>
      <c r="E776" s="25"/>
      <c r="F776" s="25"/>
      <c r="G776" s="12"/>
      <c r="H776" s="12"/>
      <c r="I776" s="12"/>
      <c r="J776" s="14"/>
      <c r="K776" s="12"/>
      <c r="L776" s="14"/>
      <c r="M776" s="14"/>
      <c r="N776" s="12"/>
      <c r="O776" s="12"/>
      <c r="P776" s="12"/>
      <c r="Q776" s="14"/>
      <c r="R776" s="14"/>
      <c r="S776" s="14"/>
      <c r="T776" s="14"/>
      <c r="U776" s="14"/>
      <c r="V776" s="14"/>
      <c r="W776" s="14"/>
      <c r="X776" s="26"/>
      <c r="Y776" s="12"/>
      <c r="Z776" s="33"/>
      <c r="AA776" s="12"/>
      <c r="AB776" s="12"/>
      <c r="AC776" s="26"/>
      <c r="AD776" s="1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</row>
    <row x14ac:dyDescent="0.25" r="777" customHeight="1" ht="18.75">
      <c r="A777" s="24"/>
      <c r="B777" s="24"/>
      <c r="C777" s="12"/>
      <c r="D777" s="12"/>
      <c r="E777" s="25"/>
      <c r="F777" s="25"/>
      <c r="G777" s="12"/>
      <c r="H777" s="12"/>
      <c r="I777" s="12"/>
      <c r="J777" s="14"/>
      <c r="K777" s="12"/>
      <c r="L777" s="14"/>
      <c r="M777" s="14"/>
      <c r="N777" s="12"/>
      <c r="O777" s="12"/>
      <c r="P777" s="12"/>
      <c r="Q777" s="14"/>
      <c r="R777" s="14"/>
      <c r="S777" s="14"/>
      <c r="T777" s="14"/>
      <c r="U777" s="14"/>
      <c r="V777" s="14"/>
      <c r="W777" s="14"/>
      <c r="X777" s="26"/>
      <c r="Y777" s="12"/>
      <c r="Z777" s="33"/>
      <c r="AA777" s="12"/>
      <c r="AB777" s="12"/>
      <c r="AC777" s="26"/>
      <c r="AD777" s="1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</row>
    <row x14ac:dyDescent="0.25" r="778" customHeight="1" ht="18.75">
      <c r="A778" s="24"/>
      <c r="B778" s="24"/>
      <c r="C778" s="12"/>
      <c r="D778" s="12"/>
      <c r="E778" s="25"/>
      <c r="F778" s="25"/>
      <c r="G778" s="12"/>
      <c r="H778" s="12"/>
      <c r="I778" s="12"/>
      <c r="J778" s="14"/>
      <c r="K778" s="12"/>
      <c r="L778" s="14"/>
      <c r="M778" s="14"/>
      <c r="N778" s="12"/>
      <c r="O778" s="12"/>
      <c r="P778" s="12"/>
      <c r="Q778" s="14"/>
      <c r="R778" s="14"/>
      <c r="S778" s="14"/>
      <c r="T778" s="14"/>
      <c r="U778" s="14"/>
      <c r="V778" s="14"/>
      <c r="W778" s="14"/>
      <c r="X778" s="26"/>
      <c r="Y778" s="12"/>
      <c r="Z778" s="33"/>
      <c r="AA778" s="12"/>
      <c r="AB778" s="12"/>
      <c r="AC778" s="26"/>
      <c r="AD778" s="1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</row>
    <row x14ac:dyDescent="0.25" r="779" customHeight="1" ht="18.75">
      <c r="A779" s="24"/>
      <c r="B779" s="24"/>
      <c r="C779" s="12"/>
      <c r="D779" s="12"/>
      <c r="E779" s="25"/>
      <c r="F779" s="25"/>
      <c r="G779" s="12"/>
      <c r="H779" s="12"/>
      <c r="I779" s="12"/>
      <c r="J779" s="14"/>
      <c r="K779" s="12"/>
      <c r="L779" s="14"/>
      <c r="M779" s="14"/>
      <c r="N779" s="12"/>
      <c r="O779" s="12"/>
      <c r="P779" s="12"/>
      <c r="Q779" s="14"/>
      <c r="R779" s="14"/>
      <c r="S779" s="14"/>
      <c r="T779" s="14"/>
      <c r="U779" s="14"/>
      <c r="V779" s="14"/>
      <c r="W779" s="14"/>
      <c r="X779" s="26"/>
      <c r="Y779" s="12"/>
      <c r="Z779" s="33"/>
      <c r="AA779" s="12"/>
      <c r="AB779" s="12"/>
      <c r="AC779" s="26"/>
      <c r="AD779" s="1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</row>
    <row x14ac:dyDescent="0.25" r="780" customHeight="1" ht="18.75">
      <c r="A780" s="24"/>
      <c r="B780" s="24"/>
      <c r="C780" s="12"/>
      <c r="D780" s="12"/>
      <c r="E780" s="25"/>
      <c r="F780" s="25"/>
      <c r="G780" s="12"/>
      <c r="H780" s="12"/>
      <c r="I780" s="12"/>
      <c r="J780" s="14"/>
      <c r="K780" s="12"/>
      <c r="L780" s="14"/>
      <c r="M780" s="14"/>
      <c r="N780" s="12"/>
      <c r="O780" s="12"/>
      <c r="P780" s="12"/>
      <c r="Q780" s="14"/>
      <c r="R780" s="14"/>
      <c r="S780" s="14"/>
      <c r="T780" s="14"/>
      <c r="U780" s="14"/>
      <c r="V780" s="14"/>
      <c r="W780" s="14"/>
      <c r="X780" s="26"/>
      <c r="Y780" s="12"/>
      <c r="Z780" s="33"/>
      <c r="AA780" s="12"/>
      <c r="AB780" s="12"/>
      <c r="AC780" s="26"/>
      <c r="AD780" s="1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</row>
    <row x14ac:dyDescent="0.25" r="781" customHeight="1" ht="18.75">
      <c r="A781" s="24"/>
      <c r="B781" s="24"/>
      <c r="C781" s="12"/>
      <c r="D781" s="12"/>
      <c r="E781" s="25"/>
      <c r="F781" s="25"/>
      <c r="G781" s="12"/>
      <c r="H781" s="12"/>
      <c r="I781" s="12"/>
      <c r="J781" s="14"/>
      <c r="K781" s="12"/>
      <c r="L781" s="14"/>
      <c r="M781" s="14"/>
      <c r="N781" s="12"/>
      <c r="O781" s="12"/>
      <c r="P781" s="12"/>
      <c r="Q781" s="14"/>
      <c r="R781" s="14"/>
      <c r="S781" s="14"/>
      <c r="T781" s="14"/>
      <c r="U781" s="14"/>
      <c r="V781" s="14"/>
      <c r="W781" s="14"/>
      <c r="X781" s="26"/>
      <c r="Y781" s="12"/>
      <c r="Z781" s="33"/>
      <c r="AA781" s="12"/>
      <c r="AB781" s="12"/>
      <c r="AC781" s="26"/>
      <c r="AD781" s="1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</row>
    <row x14ac:dyDescent="0.25" r="782" customHeight="1" ht="18.75">
      <c r="A782" s="24"/>
      <c r="B782" s="24"/>
      <c r="C782" s="12"/>
      <c r="D782" s="12"/>
      <c r="E782" s="25"/>
      <c r="F782" s="25"/>
      <c r="G782" s="12"/>
      <c r="H782" s="12"/>
      <c r="I782" s="12"/>
      <c r="J782" s="14"/>
      <c r="K782" s="12"/>
      <c r="L782" s="14"/>
      <c r="M782" s="14"/>
      <c r="N782" s="12"/>
      <c r="O782" s="12"/>
      <c r="P782" s="12"/>
      <c r="Q782" s="14"/>
      <c r="R782" s="14"/>
      <c r="S782" s="14"/>
      <c r="T782" s="14"/>
      <c r="U782" s="14"/>
      <c r="V782" s="14"/>
      <c r="W782" s="14"/>
      <c r="X782" s="26"/>
      <c r="Y782" s="12"/>
      <c r="Z782" s="33"/>
      <c r="AA782" s="12"/>
      <c r="AB782" s="12"/>
      <c r="AC782" s="26"/>
      <c r="AD782" s="1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</row>
    <row x14ac:dyDescent="0.25" r="783" customHeight="1" ht="18.75">
      <c r="A783" s="24"/>
      <c r="B783" s="24"/>
      <c r="C783" s="12"/>
      <c r="D783" s="12"/>
      <c r="E783" s="25"/>
      <c r="F783" s="25"/>
      <c r="G783" s="12"/>
      <c r="H783" s="12"/>
      <c r="I783" s="12"/>
      <c r="J783" s="14"/>
      <c r="K783" s="12"/>
      <c r="L783" s="14"/>
      <c r="M783" s="14"/>
      <c r="N783" s="12"/>
      <c r="O783" s="12"/>
      <c r="P783" s="12"/>
      <c r="Q783" s="14"/>
      <c r="R783" s="14"/>
      <c r="S783" s="14"/>
      <c r="T783" s="14"/>
      <c r="U783" s="14"/>
      <c r="V783" s="14"/>
      <c r="W783" s="14"/>
      <c r="X783" s="26"/>
      <c r="Y783" s="12"/>
      <c r="Z783" s="33"/>
      <c r="AA783" s="12"/>
      <c r="AB783" s="12"/>
      <c r="AC783" s="26"/>
      <c r="AD783" s="1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</row>
    <row x14ac:dyDescent="0.25" r="784" customHeight="1" ht="18.75">
      <c r="A784" s="24"/>
      <c r="B784" s="24"/>
      <c r="C784" s="12"/>
      <c r="D784" s="12"/>
      <c r="E784" s="25"/>
      <c r="F784" s="25"/>
      <c r="G784" s="12"/>
      <c r="H784" s="12"/>
      <c r="I784" s="12"/>
      <c r="J784" s="14"/>
      <c r="K784" s="12"/>
      <c r="L784" s="14"/>
      <c r="M784" s="14"/>
      <c r="N784" s="12"/>
      <c r="O784" s="12"/>
      <c r="P784" s="12"/>
      <c r="Q784" s="14"/>
      <c r="R784" s="14"/>
      <c r="S784" s="14"/>
      <c r="T784" s="14"/>
      <c r="U784" s="14"/>
      <c r="V784" s="14"/>
      <c r="W784" s="14"/>
      <c r="X784" s="26"/>
      <c r="Y784" s="12"/>
      <c r="Z784" s="33"/>
      <c r="AA784" s="12"/>
      <c r="AB784" s="12"/>
      <c r="AC784" s="26"/>
      <c r="AD784" s="1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</row>
    <row x14ac:dyDescent="0.25" r="785" customHeight="1" ht="18.75">
      <c r="A785" s="24"/>
      <c r="B785" s="24"/>
      <c r="C785" s="12"/>
      <c r="D785" s="12"/>
      <c r="E785" s="25"/>
      <c r="F785" s="25"/>
      <c r="G785" s="12"/>
      <c r="H785" s="12"/>
      <c r="I785" s="12"/>
      <c r="J785" s="14"/>
      <c r="K785" s="12"/>
      <c r="L785" s="14"/>
      <c r="M785" s="14"/>
      <c r="N785" s="12"/>
      <c r="O785" s="12"/>
      <c r="P785" s="12"/>
      <c r="Q785" s="14"/>
      <c r="R785" s="14"/>
      <c r="S785" s="14"/>
      <c r="T785" s="14"/>
      <c r="U785" s="14"/>
      <c r="V785" s="14"/>
      <c r="W785" s="14"/>
      <c r="X785" s="26"/>
      <c r="Y785" s="12"/>
      <c r="Z785" s="33"/>
      <c r="AA785" s="12"/>
      <c r="AB785" s="12"/>
      <c r="AC785" s="26"/>
      <c r="AD785" s="1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</row>
    <row x14ac:dyDescent="0.25" r="786" customHeight="1" ht="18.75">
      <c r="A786" s="24"/>
      <c r="B786" s="24"/>
      <c r="C786" s="12"/>
      <c r="D786" s="12"/>
      <c r="E786" s="25"/>
      <c r="F786" s="25"/>
      <c r="G786" s="12"/>
      <c r="H786" s="12"/>
      <c r="I786" s="12"/>
      <c r="J786" s="14"/>
      <c r="K786" s="12"/>
      <c r="L786" s="14"/>
      <c r="M786" s="14"/>
      <c r="N786" s="12"/>
      <c r="O786" s="12"/>
      <c r="P786" s="12"/>
      <c r="Q786" s="14"/>
      <c r="R786" s="14"/>
      <c r="S786" s="14"/>
      <c r="T786" s="14"/>
      <c r="U786" s="14"/>
      <c r="V786" s="14"/>
      <c r="W786" s="14"/>
      <c r="X786" s="26"/>
      <c r="Y786" s="12"/>
      <c r="Z786" s="33"/>
      <c r="AA786" s="12"/>
      <c r="AB786" s="12"/>
      <c r="AC786" s="26"/>
      <c r="AD786" s="1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</row>
    <row x14ac:dyDescent="0.25" r="787" customHeight="1" ht="18.75">
      <c r="A787" s="24"/>
      <c r="B787" s="24"/>
      <c r="C787" s="12"/>
      <c r="D787" s="12"/>
      <c r="E787" s="25"/>
      <c r="F787" s="25"/>
      <c r="G787" s="12"/>
      <c r="H787" s="12"/>
      <c r="I787" s="12"/>
      <c r="J787" s="14"/>
      <c r="K787" s="12"/>
      <c r="L787" s="14"/>
      <c r="M787" s="14"/>
      <c r="N787" s="12"/>
      <c r="O787" s="12"/>
      <c r="P787" s="12"/>
      <c r="Q787" s="14"/>
      <c r="R787" s="14"/>
      <c r="S787" s="14"/>
      <c r="T787" s="14"/>
      <c r="U787" s="14"/>
      <c r="V787" s="14"/>
      <c r="W787" s="14"/>
      <c r="X787" s="26"/>
      <c r="Y787" s="12"/>
      <c r="Z787" s="33"/>
      <c r="AA787" s="12"/>
      <c r="AB787" s="12"/>
      <c r="AC787" s="26"/>
      <c r="AD787" s="1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</row>
    <row x14ac:dyDescent="0.25" r="788" customHeight="1" ht="18.75">
      <c r="A788" s="24"/>
      <c r="B788" s="24"/>
      <c r="C788" s="12"/>
      <c r="D788" s="12"/>
      <c r="E788" s="25"/>
      <c r="F788" s="25"/>
      <c r="G788" s="12"/>
      <c r="H788" s="12"/>
      <c r="I788" s="12"/>
      <c r="J788" s="14"/>
      <c r="K788" s="12"/>
      <c r="L788" s="14"/>
      <c r="M788" s="14"/>
      <c r="N788" s="12"/>
      <c r="O788" s="12"/>
      <c r="P788" s="12"/>
      <c r="Q788" s="14"/>
      <c r="R788" s="14"/>
      <c r="S788" s="14"/>
      <c r="T788" s="14"/>
      <c r="U788" s="14"/>
      <c r="V788" s="14"/>
      <c r="W788" s="14"/>
      <c r="X788" s="26"/>
      <c r="Y788" s="12"/>
      <c r="Z788" s="33"/>
      <c r="AA788" s="12"/>
      <c r="AB788" s="12"/>
      <c r="AC788" s="26"/>
      <c r="AD788" s="1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</row>
    <row x14ac:dyDescent="0.25" r="789" customHeight="1" ht="18.75">
      <c r="A789" s="24"/>
      <c r="B789" s="24"/>
      <c r="C789" s="12"/>
      <c r="D789" s="12"/>
      <c r="E789" s="25"/>
      <c r="F789" s="25"/>
      <c r="G789" s="12"/>
      <c r="H789" s="12"/>
      <c r="I789" s="12"/>
      <c r="J789" s="14"/>
      <c r="K789" s="12"/>
      <c r="L789" s="14"/>
      <c r="M789" s="14"/>
      <c r="N789" s="12"/>
      <c r="O789" s="12"/>
      <c r="P789" s="12"/>
      <c r="Q789" s="14"/>
      <c r="R789" s="14"/>
      <c r="S789" s="14"/>
      <c r="T789" s="14"/>
      <c r="U789" s="14"/>
      <c r="V789" s="14"/>
      <c r="W789" s="14"/>
      <c r="X789" s="26"/>
      <c r="Y789" s="12"/>
      <c r="Z789" s="33"/>
      <c r="AA789" s="12"/>
      <c r="AB789" s="12"/>
      <c r="AC789" s="26"/>
      <c r="AD789" s="1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</row>
    <row x14ac:dyDescent="0.25" r="790" customHeight="1" ht="18.75">
      <c r="A790" s="24"/>
      <c r="B790" s="24"/>
      <c r="C790" s="12"/>
      <c r="D790" s="12"/>
      <c r="E790" s="25"/>
      <c r="F790" s="25"/>
      <c r="G790" s="12"/>
      <c r="H790" s="12"/>
      <c r="I790" s="12"/>
      <c r="J790" s="14"/>
      <c r="K790" s="12"/>
      <c r="L790" s="14"/>
      <c r="M790" s="14"/>
      <c r="N790" s="12"/>
      <c r="O790" s="12"/>
      <c r="P790" s="12"/>
      <c r="Q790" s="14"/>
      <c r="R790" s="14"/>
      <c r="S790" s="14"/>
      <c r="T790" s="14"/>
      <c r="U790" s="14"/>
      <c r="V790" s="14"/>
      <c r="W790" s="14"/>
      <c r="X790" s="26"/>
      <c r="Y790" s="12"/>
      <c r="Z790" s="33"/>
      <c r="AA790" s="12"/>
      <c r="AB790" s="12"/>
      <c r="AC790" s="26"/>
      <c r="AD790" s="1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</row>
    <row x14ac:dyDescent="0.25" r="791" customHeight="1" ht="18.75">
      <c r="A791" s="24"/>
      <c r="B791" s="24"/>
      <c r="C791" s="12"/>
      <c r="D791" s="12"/>
      <c r="E791" s="25"/>
      <c r="F791" s="25"/>
      <c r="G791" s="12"/>
      <c r="H791" s="12"/>
      <c r="I791" s="12"/>
      <c r="J791" s="14"/>
      <c r="K791" s="12"/>
      <c r="L791" s="14"/>
      <c r="M791" s="14"/>
      <c r="N791" s="12"/>
      <c r="O791" s="12"/>
      <c r="P791" s="12"/>
      <c r="Q791" s="14"/>
      <c r="R791" s="14"/>
      <c r="S791" s="14"/>
      <c r="T791" s="14"/>
      <c r="U791" s="14"/>
      <c r="V791" s="14"/>
      <c r="W791" s="14"/>
      <c r="X791" s="26"/>
      <c r="Y791" s="12"/>
      <c r="Z791" s="33"/>
      <c r="AA791" s="12"/>
      <c r="AB791" s="12"/>
      <c r="AC791" s="26"/>
      <c r="AD791" s="1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</row>
    <row x14ac:dyDescent="0.25" r="792" customHeight="1" ht="18.75">
      <c r="A792" s="24"/>
      <c r="B792" s="24"/>
      <c r="C792" s="12"/>
      <c r="D792" s="12"/>
      <c r="E792" s="25"/>
      <c r="F792" s="25"/>
      <c r="G792" s="12"/>
      <c r="H792" s="12"/>
      <c r="I792" s="12"/>
      <c r="J792" s="14"/>
      <c r="K792" s="12"/>
      <c r="L792" s="14"/>
      <c r="M792" s="14"/>
      <c r="N792" s="12"/>
      <c r="O792" s="12"/>
      <c r="P792" s="12"/>
      <c r="Q792" s="14"/>
      <c r="R792" s="14"/>
      <c r="S792" s="14"/>
      <c r="T792" s="14"/>
      <c r="U792" s="14"/>
      <c r="V792" s="14"/>
      <c r="W792" s="14"/>
      <c r="X792" s="26"/>
      <c r="Y792" s="12"/>
      <c r="Z792" s="33"/>
      <c r="AA792" s="12"/>
      <c r="AB792" s="12"/>
      <c r="AC792" s="26"/>
      <c r="AD792" s="1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</row>
    <row x14ac:dyDescent="0.25" r="793" customHeight="1" ht="18.75">
      <c r="A793" s="24"/>
      <c r="B793" s="24"/>
      <c r="C793" s="12"/>
      <c r="D793" s="12"/>
      <c r="E793" s="25"/>
      <c r="F793" s="25"/>
      <c r="G793" s="12"/>
      <c r="H793" s="12"/>
      <c r="I793" s="12"/>
      <c r="J793" s="14"/>
      <c r="K793" s="12"/>
      <c r="L793" s="14"/>
      <c r="M793" s="14"/>
      <c r="N793" s="12"/>
      <c r="O793" s="12"/>
      <c r="P793" s="12"/>
      <c r="Q793" s="14"/>
      <c r="R793" s="14"/>
      <c r="S793" s="14"/>
      <c r="T793" s="14"/>
      <c r="U793" s="14"/>
      <c r="V793" s="14"/>
      <c r="W793" s="14"/>
      <c r="X793" s="26"/>
      <c r="Y793" s="12"/>
      <c r="Z793" s="33"/>
      <c r="AA793" s="12"/>
      <c r="AB793" s="12"/>
      <c r="AC793" s="26"/>
      <c r="AD793" s="1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</row>
    <row x14ac:dyDescent="0.25" r="794" customHeight="1" ht="18.75">
      <c r="A794" s="24"/>
      <c r="B794" s="24"/>
      <c r="C794" s="12"/>
      <c r="D794" s="12"/>
      <c r="E794" s="25"/>
      <c r="F794" s="25"/>
      <c r="G794" s="12"/>
      <c r="H794" s="12"/>
      <c r="I794" s="12"/>
      <c r="J794" s="14"/>
      <c r="K794" s="12"/>
      <c r="L794" s="14"/>
      <c r="M794" s="14"/>
      <c r="N794" s="12"/>
      <c r="O794" s="12"/>
      <c r="P794" s="12"/>
      <c r="Q794" s="14"/>
      <c r="R794" s="14"/>
      <c r="S794" s="14"/>
      <c r="T794" s="14"/>
      <c r="U794" s="14"/>
      <c r="V794" s="14"/>
      <c r="W794" s="14"/>
      <c r="X794" s="26"/>
      <c r="Y794" s="12"/>
      <c r="Z794" s="33"/>
      <c r="AA794" s="12"/>
      <c r="AB794" s="12"/>
      <c r="AC794" s="26"/>
      <c r="AD794" s="1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</row>
    <row x14ac:dyDescent="0.25" r="795" customHeight="1" ht="18.75">
      <c r="A795" s="24"/>
      <c r="B795" s="24"/>
      <c r="C795" s="12"/>
      <c r="D795" s="12"/>
      <c r="E795" s="25"/>
      <c r="F795" s="25"/>
      <c r="G795" s="12"/>
      <c r="H795" s="12"/>
      <c r="I795" s="12"/>
      <c r="J795" s="14"/>
      <c r="K795" s="12"/>
      <c r="L795" s="14"/>
      <c r="M795" s="14"/>
      <c r="N795" s="12"/>
      <c r="O795" s="12"/>
      <c r="P795" s="12"/>
      <c r="Q795" s="14"/>
      <c r="R795" s="14"/>
      <c r="S795" s="14"/>
      <c r="T795" s="14"/>
      <c r="U795" s="14"/>
      <c r="V795" s="14"/>
      <c r="W795" s="14"/>
      <c r="X795" s="26"/>
      <c r="Y795" s="12"/>
      <c r="Z795" s="33"/>
      <c r="AA795" s="12"/>
      <c r="AB795" s="12"/>
      <c r="AC795" s="26"/>
      <c r="AD795" s="1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</row>
    <row x14ac:dyDescent="0.25" r="796" customHeight="1" ht="18.75">
      <c r="A796" s="24"/>
      <c r="B796" s="24"/>
      <c r="C796" s="12"/>
      <c r="D796" s="12"/>
      <c r="E796" s="25"/>
      <c r="F796" s="25"/>
      <c r="G796" s="12"/>
      <c r="H796" s="12"/>
      <c r="I796" s="12"/>
      <c r="J796" s="14"/>
      <c r="K796" s="12"/>
      <c r="L796" s="14"/>
      <c r="M796" s="14"/>
      <c r="N796" s="12"/>
      <c r="O796" s="12"/>
      <c r="P796" s="12"/>
      <c r="Q796" s="14"/>
      <c r="R796" s="14"/>
      <c r="S796" s="14"/>
      <c r="T796" s="14"/>
      <c r="U796" s="14"/>
      <c r="V796" s="14"/>
      <c r="W796" s="14"/>
      <c r="X796" s="26"/>
      <c r="Y796" s="12"/>
      <c r="Z796" s="33"/>
      <c r="AA796" s="12"/>
      <c r="AB796" s="12"/>
      <c r="AC796" s="26"/>
      <c r="AD796" s="1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</row>
    <row x14ac:dyDescent="0.25" r="797" customHeight="1" ht="18.75">
      <c r="A797" s="24"/>
      <c r="B797" s="24"/>
      <c r="C797" s="12"/>
      <c r="D797" s="12"/>
      <c r="E797" s="25"/>
      <c r="F797" s="25"/>
      <c r="G797" s="12"/>
      <c r="H797" s="12"/>
      <c r="I797" s="12"/>
      <c r="J797" s="14"/>
      <c r="K797" s="12"/>
      <c r="L797" s="14"/>
      <c r="M797" s="14"/>
      <c r="N797" s="12"/>
      <c r="O797" s="12"/>
      <c r="P797" s="12"/>
      <c r="Q797" s="14"/>
      <c r="R797" s="14"/>
      <c r="S797" s="14"/>
      <c r="T797" s="14"/>
      <c r="U797" s="14"/>
      <c r="V797" s="14"/>
      <c r="W797" s="14"/>
      <c r="X797" s="26"/>
      <c r="Y797" s="12"/>
      <c r="Z797" s="33"/>
      <c r="AA797" s="12"/>
      <c r="AB797" s="12"/>
      <c r="AC797" s="26"/>
      <c r="AD797" s="1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</row>
    <row x14ac:dyDescent="0.25" r="798" customHeight="1" ht="18.75">
      <c r="A798" s="24"/>
      <c r="B798" s="24"/>
      <c r="C798" s="12"/>
      <c r="D798" s="12"/>
      <c r="E798" s="25"/>
      <c r="F798" s="25"/>
      <c r="G798" s="12"/>
      <c r="H798" s="12"/>
      <c r="I798" s="12"/>
      <c r="J798" s="14"/>
      <c r="K798" s="12"/>
      <c r="L798" s="14"/>
      <c r="M798" s="14"/>
      <c r="N798" s="12"/>
      <c r="O798" s="12"/>
      <c r="P798" s="12"/>
      <c r="Q798" s="14"/>
      <c r="R798" s="14"/>
      <c r="S798" s="14"/>
      <c r="T798" s="14"/>
      <c r="U798" s="14"/>
      <c r="V798" s="14"/>
      <c r="W798" s="14"/>
      <c r="X798" s="26"/>
      <c r="Y798" s="12"/>
      <c r="Z798" s="33"/>
      <c r="AA798" s="12"/>
      <c r="AB798" s="12"/>
      <c r="AC798" s="26"/>
      <c r="AD798" s="1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</row>
    <row x14ac:dyDescent="0.25" r="799" customHeight="1" ht="18.75">
      <c r="A799" s="24"/>
      <c r="B799" s="24"/>
      <c r="C799" s="12"/>
      <c r="D799" s="12"/>
      <c r="E799" s="25"/>
      <c r="F799" s="25"/>
      <c r="G799" s="12"/>
      <c r="H799" s="12"/>
      <c r="I799" s="12"/>
      <c r="J799" s="14"/>
      <c r="K799" s="12"/>
      <c r="L799" s="14"/>
      <c r="M799" s="14"/>
      <c r="N799" s="12"/>
      <c r="O799" s="12"/>
      <c r="P799" s="12"/>
      <c r="Q799" s="14"/>
      <c r="R799" s="14"/>
      <c r="S799" s="14"/>
      <c r="T799" s="14"/>
      <c r="U799" s="14"/>
      <c r="V799" s="14"/>
      <c r="W799" s="14"/>
      <c r="X799" s="26"/>
      <c r="Y799" s="12"/>
      <c r="Z799" s="33"/>
      <c r="AA799" s="12"/>
      <c r="AB799" s="12"/>
      <c r="AC799" s="26"/>
      <c r="AD799" s="1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</row>
    <row x14ac:dyDescent="0.25" r="800" customHeight="1" ht="18.75">
      <c r="A800" s="24"/>
      <c r="B800" s="24"/>
      <c r="C800" s="12"/>
      <c r="D800" s="12"/>
      <c r="E800" s="25"/>
      <c r="F800" s="25"/>
      <c r="G800" s="12"/>
      <c r="H800" s="12"/>
      <c r="I800" s="12"/>
      <c r="J800" s="14"/>
      <c r="K800" s="12"/>
      <c r="L800" s="14"/>
      <c r="M800" s="14"/>
      <c r="N800" s="12"/>
      <c r="O800" s="12"/>
      <c r="P800" s="12"/>
      <c r="Q800" s="14"/>
      <c r="R800" s="14"/>
      <c r="S800" s="14"/>
      <c r="T800" s="14"/>
      <c r="U800" s="14"/>
      <c r="V800" s="14"/>
      <c r="W800" s="14"/>
      <c r="X800" s="26"/>
      <c r="Y800" s="12"/>
      <c r="Z800" s="33"/>
      <c r="AA800" s="12"/>
      <c r="AB800" s="12"/>
      <c r="AC800" s="26"/>
      <c r="AD800" s="1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</row>
    <row x14ac:dyDescent="0.25" r="801" customHeight="1" ht="18.75">
      <c r="A801" s="24"/>
      <c r="B801" s="24"/>
      <c r="C801" s="12"/>
      <c r="D801" s="12"/>
      <c r="E801" s="25"/>
      <c r="F801" s="25"/>
      <c r="G801" s="12"/>
      <c r="H801" s="12"/>
      <c r="I801" s="12"/>
      <c r="J801" s="14"/>
      <c r="K801" s="12"/>
      <c r="L801" s="14"/>
      <c r="M801" s="14"/>
      <c r="N801" s="12"/>
      <c r="O801" s="12"/>
      <c r="P801" s="12"/>
      <c r="Q801" s="14"/>
      <c r="R801" s="14"/>
      <c r="S801" s="14"/>
      <c r="T801" s="14"/>
      <c r="U801" s="14"/>
      <c r="V801" s="14"/>
      <c r="W801" s="14"/>
      <c r="X801" s="26"/>
      <c r="Y801" s="12"/>
      <c r="Z801" s="33"/>
      <c r="AA801" s="12"/>
      <c r="AB801" s="12"/>
      <c r="AC801" s="26"/>
      <c r="AD801" s="1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</row>
    <row x14ac:dyDescent="0.25" r="802" customHeight="1" ht="18.75">
      <c r="A802" s="24"/>
      <c r="B802" s="24"/>
      <c r="C802" s="12"/>
      <c r="D802" s="12"/>
      <c r="E802" s="25"/>
      <c r="F802" s="25"/>
      <c r="G802" s="12"/>
      <c r="H802" s="12"/>
      <c r="I802" s="12"/>
      <c r="J802" s="14"/>
      <c r="K802" s="12"/>
      <c r="L802" s="14"/>
      <c r="M802" s="14"/>
      <c r="N802" s="12"/>
      <c r="O802" s="12"/>
      <c r="P802" s="12"/>
      <c r="Q802" s="14"/>
      <c r="R802" s="14"/>
      <c r="S802" s="14"/>
      <c r="T802" s="14"/>
      <c r="U802" s="14"/>
      <c r="V802" s="14"/>
      <c r="W802" s="14"/>
      <c r="X802" s="26"/>
      <c r="Y802" s="12"/>
      <c r="Z802" s="33"/>
      <c r="AA802" s="12"/>
      <c r="AB802" s="12"/>
      <c r="AC802" s="26"/>
      <c r="AD802" s="1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</row>
    <row x14ac:dyDescent="0.25" r="803" customHeight="1" ht="18.75">
      <c r="A803" s="24"/>
      <c r="B803" s="24"/>
      <c r="C803" s="12"/>
      <c r="D803" s="12"/>
      <c r="E803" s="25"/>
      <c r="F803" s="25"/>
      <c r="G803" s="12"/>
      <c r="H803" s="12"/>
      <c r="I803" s="12"/>
      <c r="J803" s="14"/>
      <c r="K803" s="12"/>
      <c r="L803" s="14"/>
      <c r="M803" s="14"/>
      <c r="N803" s="12"/>
      <c r="O803" s="12"/>
      <c r="P803" s="12"/>
      <c r="Q803" s="14"/>
      <c r="R803" s="14"/>
      <c r="S803" s="14"/>
      <c r="T803" s="14"/>
      <c r="U803" s="14"/>
      <c r="V803" s="14"/>
      <c r="W803" s="14"/>
      <c r="X803" s="26"/>
      <c r="Y803" s="12"/>
      <c r="Z803" s="33"/>
      <c r="AA803" s="12"/>
      <c r="AB803" s="12"/>
      <c r="AC803" s="26"/>
      <c r="AD803" s="1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</row>
    <row x14ac:dyDescent="0.25" r="804" customHeight="1" ht="18.75">
      <c r="A804" s="24"/>
      <c r="B804" s="24"/>
      <c r="C804" s="12"/>
      <c r="D804" s="12"/>
      <c r="E804" s="25"/>
      <c r="F804" s="25"/>
      <c r="G804" s="12"/>
      <c r="H804" s="12"/>
      <c r="I804" s="12"/>
      <c r="J804" s="14"/>
      <c r="K804" s="12"/>
      <c r="L804" s="14"/>
      <c r="M804" s="14"/>
      <c r="N804" s="12"/>
      <c r="O804" s="12"/>
      <c r="P804" s="12"/>
      <c r="Q804" s="14"/>
      <c r="R804" s="14"/>
      <c r="S804" s="14"/>
      <c r="T804" s="14"/>
      <c r="U804" s="14"/>
      <c r="V804" s="14"/>
      <c r="W804" s="14"/>
      <c r="X804" s="26"/>
      <c r="Y804" s="12"/>
      <c r="Z804" s="33"/>
      <c r="AA804" s="12"/>
      <c r="AB804" s="12"/>
      <c r="AC804" s="26"/>
      <c r="AD804" s="1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</row>
    <row x14ac:dyDescent="0.25" r="805" customHeight="1" ht="18.75">
      <c r="A805" s="24"/>
      <c r="B805" s="24"/>
      <c r="C805" s="12"/>
      <c r="D805" s="12"/>
      <c r="E805" s="25"/>
      <c r="F805" s="25"/>
      <c r="G805" s="12"/>
      <c r="H805" s="12"/>
      <c r="I805" s="12"/>
      <c r="J805" s="14"/>
      <c r="K805" s="12"/>
      <c r="L805" s="14"/>
      <c r="M805" s="14"/>
      <c r="N805" s="12"/>
      <c r="O805" s="12"/>
      <c r="P805" s="12"/>
      <c r="Q805" s="14"/>
      <c r="R805" s="14"/>
      <c r="S805" s="14"/>
      <c r="T805" s="14"/>
      <c r="U805" s="14"/>
      <c r="V805" s="14"/>
      <c r="W805" s="14"/>
      <c r="X805" s="26"/>
      <c r="Y805" s="12"/>
      <c r="Z805" s="33"/>
      <c r="AA805" s="12"/>
      <c r="AB805" s="12"/>
      <c r="AC805" s="26"/>
      <c r="AD805" s="1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</row>
    <row x14ac:dyDescent="0.25" r="806" customHeight="1" ht="18.75">
      <c r="A806" s="24"/>
      <c r="B806" s="24"/>
      <c r="C806" s="12"/>
      <c r="D806" s="12"/>
      <c r="E806" s="25"/>
      <c r="F806" s="25"/>
      <c r="G806" s="12"/>
      <c r="H806" s="12"/>
      <c r="I806" s="12"/>
      <c r="J806" s="14"/>
      <c r="K806" s="12"/>
      <c r="L806" s="14"/>
      <c r="M806" s="14"/>
      <c r="N806" s="12"/>
      <c r="O806" s="12"/>
      <c r="P806" s="12"/>
      <c r="Q806" s="14"/>
      <c r="R806" s="14"/>
      <c r="S806" s="14"/>
      <c r="T806" s="14"/>
      <c r="U806" s="14"/>
      <c r="V806" s="14"/>
      <c r="W806" s="14"/>
      <c r="X806" s="26"/>
      <c r="Y806" s="12"/>
      <c r="Z806" s="33"/>
      <c r="AA806" s="12"/>
      <c r="AB806" s="12"/>
      <c r="AC806" s="26"/>
      <c r="AD806" s="1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</row>
    <row x14ac:dyDescent="0.25" r="807" customHeight="1" ht="18.75">
      <c r="A807" s="24"/>
      <c r="B807" s="24"/>
      <c r="C807" s="12"/>
      <c r="D807" s="12"/>
      <c r="E807" s="25"/>
      <c r="F807" s="25"/>
      <c r="G807" s="12"/>
      <c r="H807" s="12"/>
      <c r="I807" s="12"/>
      <c r="J807" s="14"/>
      <c r="K807" s="12"/>
      <c r="L807" s="14"/>
      <c r="M807" s="14"/>
      <c r="N807" s="12"/>
      <c r="O807" s="12"/>
      <c r="P807" s="12"/>
      <c r="Q807" s="14"/>
      <c r="R807" s="14"/>
      <c r="S807" s="14"/>
      <c r="T807" s="14"/>
      <c r="U807" s="14"/>
      <c r="V807" s="14"/>
      <c r="W807" s="14"/>
      <c r="X807" s="26"/>
      <c r="Y807" s="12"/>
      <c r="Z807" s="33"/>
      <c r="AA807" s="12"/>
      <c r="AB807" s="12"/>
      <c r="AC807" s="26"/>
      <c r="AD807" s="1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</row>
    <row x14ac:dyDescent="0.25" r="808" customHeight="1" ht="18.75">
      <c r="A808" s="24"/>
      <c r="B808" s="24"/>
      <c r="C808" s="12"/>
      <c r="D808" s="12"/>
      <c r="E808" s="25"/>
      <c r="F808" s="25"/>
      <c r="G808" s="12"/>
      <c r="H808" s="12"/>
      <c r="I808" s="12"/>
      <c r="J808" s="14"/>
      <c r="K808" s="12"/>
      <c r="L808" s="14"/>
      <c r="M808" s="14"/>
      <c r="N808" s="12"/>
      <c r="O808" s="12"/>
      <c r="P808" s="12"/>
      <c r="Q808" s="14"/>
      <c r="R808" s="14"/>
      <c r="S808" s="14"/>
      <c r="T808" s="14"/>
      <c r="U808" s="14"/>
      <c r="V808" s="14"/>
      <c r="W808" s="14"/>
      <c r="X808" s="26"/>
      <c r="Y808" s="12"/>
      <c r="Z808" s="33"/>
      <c r="AA808" s="12"/>
      <c r="AB808" s="12"/>
      <c r="AC808" s="26"/>
      <c r="AD808" s="1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</row>
    <row x14ac:dyDescent="0.25" r="809" customHeight="1" ht="18.75">
      <c r="A809" s="24"/>
      <c r="B809" s="24"/>
      <c r="C809" s="12"/>
      <c r="D809" s="12"/>
      <c r="E809" s="25"/>
      <c r="F809" s="25"/>
      <c r="G809" s="12"/>
      <c r="H809" s="12"/>
      <c r="I809" s="12"/>
      <c r="J809" s="14"/>
      <c r="K809" s="12"/>
      <c r="L809" s="14"/>
      <c r="M809" s="14"/>
      <c r="N809" s="12"/>
      <c r="O809" s="12"/>
      <c r="P809" s="12"/>
      <c r="Q809" s="14"/>
      <c r="R809" s="14"/>
      <c r="S809" s="14"/>
      <c r="T809" s="14"/>
      <c r="U809" s="14"/>
      <c r="V809" s="14"/>
      <c r="W809" s="14"/>
      <c r="X809" s="26"/>
      <c r="Y809" s="12"/>
      <c r="Z809" s="33"/>
      <c r="AA809" s="12"/>
      <c r="AB809" s="12"/>
      <c r="AC809" s="26"/>
      <c r="AD809" s="1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</row>
    <row x14ac:dyDescent="0.25" r="810" customHeight="1" ht="18.75">
      <c r="A810" s="24"/>
      <c r="B810" s="24"/>
      <c r="C810" s="12"/>
      <c r="D810" s="12"/>
      <c r="E810" s="25"/>
      <c r="F810" s="25"/>
      <c r="G810" s="12"/>
      <c r="H810" s="12"/>
      <c r="I810" s="12"/>
      <c r="J810" s="14"/>
      <c r="K810" s="12"/>
      <c r="L810" s="14"/>
      <c r="M810" s="14"/>
      <c r="N810" s="12"/>
      <c r="O810" s="12"/>
      <c r="P810" s="12"/>
      <c r="Q810" s="14"/>
      <c r="R810" s="14"/>
      <c r="S810" s="14"/>
      <c r="T810" s="14"/>
      <c r="U810" s="14"/>
      <c r="V810" s="14"/>
      <c r="W810" s="14"/>
      <c r="X810" s="26"/>
      <c r="Y810" s="12"/>
      <c r="Z810" s="33"/>
      <c r="AA810" s="12"/>
      <c r="AB810" s="12"/>
      <c r="AC810" s="26"/>
      <c r="AD810" s="1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</row>
    <row x14ac:dyDescent="0.25" r="811" customHeight="1" ht="18.75">
      <c r="A811" s="24"/>
      <c r="B811" s="24"/>
      <c r="C811" s="12"/>
      <c r="D811" s="12"/>
      <c r="E811" s="25"/>
      <c r="F811" s="25"/>
      <c r="G811" s="12"/>
      <c r="H811" s="12"/>
      <c r="I811" s="12"/>
      <c r="J811" s="14"/>
      <c r="K811" s="12"/>
      <c r="L811" s="14"/>
      <c r="M811" s="14"/>
      <c r="N811" s="12"/>
      <c r="O811" s="12"/>
      <c r="P811" s="12"/>
      <c r="Q811" s="14"/>
      <c r="R811" s="14"/>
      <c r="S811" s="14"/>
      <c r="T811" s="14"/>
      <c r="U811" s="14"/>
      <c r="V811" s="14"/>
      <c r="W811" s="14"/>
      <c r="X811" s="26"/>
      <c r="Y811" s="12"/>
      <c r="Z811" s="33"/>
      <c r="AA811" s="12"/>
      <c r="AB811" s="12"/>
      <c r="AC811" s="26"/>
      <c r="AD811" s="1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</row>
    <row x14ac:dyDescent="0.25" r="812" customHeight="1" ht="18.75">
      <c r="A812" s="24"/>
      <c r="B812" s="24"/>
      <c r="C812" s="12"/>
      <c r="D812" s="12"/>
      <c r="E812" s="25"/>
      <c r="F812" s="25"/>
      <c r="G812" s="12"/>
      <c r="H812" s="12"/>
      <c r="I812" s="12"/>
      <c r="J812" s="14"/>
      <c r="K812" s="12"/>
      <c r="L812" s="14"/>
      <c r="M812" s="14"/>
      <c r="N812" s="12"/>
      <c r="O812" s="12"/>
      <c r="P812" s="12"/>
      <c r="Q812" s="14"/>
      <c r="R812" s="14"/>
      <c r="S812" s="14"/>
      <c r="T812" s="14"/>
      <c r="U812" s="14"/>
      <c r="V812" s="14"/>
      <c r="W812" s="14"/>
      <c r="X812" s="26"/>
      <c r="Y812" s="12"/>
      <c r="Z812" s="33"/>
      <c r="AA812" s="12"/>
      <c r="AB812" s="12"/>
      <c r="AC812" s="26"/>
      <c r="AD812" s="1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</row>
    <row x14ac:dyDescent="0.25" r="813" customHeight="1" ht="18.75">
      <c r="A813" s="24"/>
      <c r="B813" s="24"/>
      <c r="C813" s="12"/>
      <c r="D813" s="12"/>
      <c r="E813" s="25"/>
      <c r="F813" s="25"/>
      <c r="G813" s="12"/>
      <c r="H813" s="12"/>
      <c r="I813" s="12"/>
      <c r="J813" s="14"/>
      <c r="K813" s="12"/>
      <c r="L813" s="14"/>
      <c r="M813" s="14"/>
      <c r="N813" s="12"/>
      <c r="O813" s="12"/>
      <c r="P813" s="12"/>
      <c r="Q813" s="14"/>
      <c r="R813" s="14"/>
      <c r="S813" s="14"/>
      <c r="T813" s="14"/>
      <c r="U813" s="14"/>
      <c r="V813" s="14"/>
      <c r="W813" s="14"/>
      <c r="X813" s="26"/>
      <c r="Y813" s="12"/>
      <c r="Z813" s="33"/>
      <c r="AA813" s="12"/>
      <c r="AB813" s="12"/>
      <c r="AC813" s="26"/>
      <c r="AD813" s="1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</row>
    <row x14ac:dyDescent="0.25" r="814" customHeight="1" ht="18.75">
      <c r="A814" s="24"/>
      <c r="B814" s="24"/>
      <c r="C814" s="12"/>
      <c r="D814" s="12"/>
      <c r="E814" s="25"/>
      <c r="F814" s="25"/>
      <c r="G814" s="12"/>
      <c r="H814" s="12"/>
      <c r="I814" s="12"/>
      <c r="J814" s="14"/>
      <c r="K814" s="12"/>
      <c r="L814" s="14"/>
      <c r="M814" s="14"/>
      <c r="N814" s="12"/>
      <c r="O814" s="12"/>
      <c r="P814" s="12"/>
      <c r="Q814" s="14"/>
      <c r="R814" s="14"/>
      <c r="S814" s="14"/>
      <c r="T814" s="14"/>
      <c r="U814" s="14"/>
      <c r="V814" s="14"/>
      <c r="W814" s="14"/>
      <c r="X814" s="26"/>
      <c r="Y814" s="12"/>
      <c r="Z814" s="33"/>
      <c r="AA814" s="12"/>
      <c r="AB814" s="12"/>
      <c r="AC814" s="26"/>
      <c r="AD814" s="1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</row>
    <row x14ac:dyDescent="0.25" r="815" customHeight="1" ht="18.75">
      <c r="A815" s="24"/>
      <c r="B815" s="24"/>
      <c r="C815" s="12"/>
      <c r="D815" s="12"/>
      <c r="E815" s="25"/>
      <c r="F815" s="25"/>
      <c r="G815" s="12"/>
      <c r="H815" s="12"/>
      <c r="I815" s="12"/>
      <c r="J815" s="14"/>
      <c r="K815" s="12"/>
      <c r="L815" s="14"/>
      <c r="M815" s="14"/>
      <c r="N815" s="12"/>
      <c r="O815" s="12"/>
      <c r="P815" s="12"/>
      <c r="Q815" s="14"/>
      <c r="R815" s="14"/>
      <c r="S815" s="14"/>
      <c r="T815" s="14"/>
      <c r="U815" s="14"/>
      <c r="V815" s="14"/>
      <c r="W815" s="14"/>
      <c r="X815" s="26"/>
      <c r="Y815" s="12"/>
      <c r="Z815" s="33"/>
      <c r="AA815" s="12"/>
      <c r="AB815" s="12"/>
      <c r="AC815" s="26"/>
      <c r="AD815" s="1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</row>
    <row x14ac:dyDescent="0.25" r="816" customHeight="1" ht="18.75">
      <c r="A816" s="24"/>
      <c r="B816" s="24"/>
      <c r="C816" s="12"/>
      <c r="D816" s="12"/>
      <c r="E816" s="25"/>
      <c r="F816" s="25"/>
      <c r="G816" s="12"/>
      <c r="H816" s="12"/>
      <c r="I816" s="12"/>
      <c r="J816" s="14"/>
      <c r="K816" s="12"/>
      <c r="L816" s="14"/>
      <c r="M816" s="14"/>
      <c r="N816" s="12"/>
      <c r="O816" s="12"/>
      <c r="P816" s="12"/>
      <c r="Q816" s="14"/>
      <c r="R816" s="14"/>
      <c r="S816" s="14"/>
      <c r="T816" s="14"/>
      <c r="U816" s="14"/>
      <c r="V816" s="14"/>
      <c r="W816" s="14"/>
      <c r="X816" s="26"/>
      <c r="Y816" s="12"/>
      <c r="Z816" s="33"/>
      <c r="AA816" s="12"/>
      <c r="AB816" s="12"/>
      <c r="AC816" s="26"/>
      <c r="AD816" s="1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</row>
    <row x14ac:dyDescent="0.25" r="817" customHeight="1" ht="18.75">
      <c r="A817" s="24"/>
      <c r="B817" s="24"/>
      <c r="C817" s="12"/>
      <c r="D817" s="12"/>
      <c r="E817" s="25"/>
      <c r="F817" s="25"/>
      <c r="G817" s="12"/>
      <c r="H817" s="12"/>
      <c r="I817" s="12"/>
      <c r="J817" s="14"/>
      <c r="K817" s="12"/>
      <c r="L817" s="14"/>
      <c r="M817" s="14"/>
      <c r="N817" s="12"/>
      <c r="O817" s="12"/>
      <c r="P817" s="12"/>
      <c r="Q817" s="14"/>
      <c r="R817" s="14"/>
      <c r="S817" s="14"/>
      <c r="T817" s="14"/>
      <c r="U817" s="14"/>
      <c r="V817" s="14"/>
      <c r="W817" s="14"/>
      <c r="X817" s="26"/>
      <c r="Y817" s="12"/>
      <c r="Z817" s="33"/>
      <c r="AA817" s="12"/>
      <c r="AB817" s="12"/>
      <c r="AC817" s="26"/>
      <c r="AD817" s="1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</row>
    <row x14ac:dyDescent="0.25" r="818" customHeight="1" ht="18.75">
      <c r="A818" s="24"/>
      <c r="B818" s="24"/>
      <c r="C818" s="12"/>
      <c r="D818" s="12"/>
      <c r="E818" s="25"/>
      <c r="F818" s="25"/>
      <c r="G818" s="12"/>
      <c r="H818" s="12"/>
      <c r="I818" s="12"/>
      <c r="J818" s="14"/>
      <c r="K818" s="12"/>
      <c r="L818" s="14"/>
      <c r="M818" s="14"/>
      <c r="N818" s="12"/>
      <c r="O818" s="12"/>
      <c r="P818" s="12"/>
      <c r="Q818" s="14"/>
      <c r="R818" s="14"/>
      <c r="S818" s="14"/>
      <c r="T818" s="14"/>
      <c r="U818" s="14"/>
      <c r="V818" s="14"/>
      <c r="W818" s="14"/>
      <c r="X818" s="26"/>
      <c r="Y818" s="12"/>
      <c r="Z818" s="33"/>
      <c r="AA818" s="12"/>
      <c r="AB818" s="12"/>
      <c r="AC818" s="26"/>
      <c r="AD818" s="1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</row>
    <row x14ac:dyDescent="0.25" r="819" customHeight="1" ht="18.75">
      <c r="A819" s="24"/>
      <c r="B819" s="24"/>
      <c r="C819" s="12"/>
      <c r="D819" s="12"/>
      <c r="E819" s="25"/>
      <c r="F819" s="25"/>
      <c r="G819" s="12"/>
      <c r="H819" s="12"/>
      <c r="I819" s="12"/>
      <c r="J819" s="14"/>
      <c r="K819" s="12"/>
      <c r="L819" s="14"/>
      <c r="M819" s="14"/>
      <c r="N819" s="12"/>
      <c r="O819" s="12"/>
      <c r="P819" s="12"/>
      <c r="Q819" s="14"/>
      <c r="R819" s="14"/>
      <c r="S819" s="14"/>
      <c r="T819" s="14"/>
      <c r="U819" s="14"/>
      <c r="V819" s="14"/>
      <c r="W819" s="14"/>
      <c r="X819" s="26"/>
      <c r="Y819" s="12"/>
      <c r="Z819" s="33"/>
      <c r="AA819" s="12"/>
      <c r="AB819" s="12"/>
      <c r="AC819" s="26"/>
      <c r="AD819" s="1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</row>
    <row x14ac:dyDescent="0.25" r="820" customHeight="1" ht="18.75">
      <c r="A820" s="24"/>
      <c r="B820" s="24"/>
      <c r="C820" s="12"/>
      <c r="D820" s="12"/>
      <c r="E820" s="25"/>
      <c r="F820" s="25"/>
      <c r="G820" s="12"/>
      <c r="H820" s="12"/>
      <c r="I820" s="12"/>
      <c r="J820" s="14"/>
      <c r="K820" s="12"/>
      <c r="L820" s="14"/>
      <c r="M820" s="14"/>
      <c r="N820" s="12"/>
      <c r="O820" s="12"/>
      <c r="P820" s="12"/>
      <c r="Q820" s="14"/>
      <c r="R820" s="14"/>
      <c r="S820" s="14"/>
      <c r="T820" s="14"/>
      <c r="U820" s="14"/>
      <c r="V820" s="14"/>
      <c r="W820" s="14"/>
      <c r="X820" s="26"/>
      <c r="Y820" s="12"/>
      <c r="Z820" s="33"/>
      <c r="AA820" s="12"/>
      <c r="AB820" s="12"/>
      <c r="AC820" s="26"/>
      <c r="AD820" s="1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</row>
    <row x14ac:dyDescent="0.25" r="821" customHeight="1" ht="18.75">
      <c r="A821" s="24"/>
      <c r="B821" s="24"/>
      <c r="C821" s="12"/>
      <c r="D821" s="12"/>
      <c r="E821" s="25"/>
      <c r="F821" s="25"/>
      <c r="G821" s="12"/>
      <c r="H821" s="12"/>
      <c r="I821" s="12"/>
      <c r="J821" s="14"/>
      <c r="K821" s="12"/>
      <c r="L821" s="14"/>
      <c r="M821" s="14"/>
      <c r="N821" s="12"/>
      <c r="O821" s="12"/>
      <c r="P821" s="12"/>
      <c r="Q821" s="14"/>
      <c r="R821" s="14"/>
      <c r="S821" s="14"/>
      <c r="T821" s="14"/>
      <c r="U821" s="14"/>
      <c r="V821" s="14"/>
      <c r="W821" s="14"/>
      <c r="X821" s="26"/>
      <c r="Y821" s="12"/>
      <c r="Z821" s="33"/>
      <c r="AA821" s="12"/>
      <c r="AB821" s="12"/>
      <c r="AC821" s="26"/>
      <c r="AD821" s="1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</row>
    <row x14ac:dyDescent="0.25" r="822" customHeight="1" ht="18.75">
      <c r="A822" s="24"/>
      <c r="B822" s="24"/>
      <c r="C822" s="12"/>
      <c r="D822" s="12"/>
      <c r="E822" s="25"/>
      <c r="F822" s="25"/>
      <c r="G822" s="12"/>
      <c r="H822" s="12"/>
      <c r="I822" s="12"/>
      <c r="J822" s="14"/>
      <c r="K822" s="12"/>
      <c r="L822" s="14"/>
      <c r="M822" s="14"/>
      <c r="N822" s="12"/>
      <c r="O822" s="12"/>
      <c r="P822" s="12"/>
      <c r="Q822" s="14"/>
      <c r="R822" s="14"/>
      <c r="S822" s="14"/>
      <c r="T822" s="14"/>
      <c r="U822" s="14"/>
      <c r="V822" s="14"/>
      <c r="W822" s="14"/>
      <c r="X822" s="26"/>
      <c r="Y822" s="12"/>
      <c r="Z822" s="33"/>
      <c r="AA822" s="12"/>
      <c r="AB822" s="12"/>
      <c r="AC822" s="26"/>
      <c r="AD822" s="1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</row>
    <row x14ac:dyDescent="0.25" r="823" customHeight="1" ht="18.75">
      <c r="A823" s="24"/>
      <c r="B823" s="24"/>
      <c r="C823" s="12"/>
      <c r="D823" s="12"/>
      <c r="E823" s="25"/>
      <c r="F823" s="25"/>
      <c r="G823" s="12"/>
      <c r="H823" s="12"/>
      <c r="I823" s="12"/>
      <c r="J823" s="14"/>
      <c r="K823" s="12"/>
      <c r="L823" s="14"/>
      <c r="M823" s="14"/>
      <c r="N823" s="12"/>
      <c r="O823" s="12"/>
      <c r="P823" s="12"/>
      <c r="Q823" s="14"/>
      <c r="R823" s="14"/>
      <c r="S823" s="14"/>
      <c r="T823" s="14"/>
      <c r="U823" s="14"/>
      <c r="V823" s="14"/>
      <c r="W823" s="14"/>
      <c r="X823" s="26"/>
      <c r="Y823" s="12"/>
      <c r="Z823" s="33"/>
      <c r="AA823" s="12"/>
      <c r="AB823" s="12"/>
      <c r="AC823" s="26"/>
      <c r="AD823" s="1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1" t="s">
        <v>1</v>
      </c>
    </row>
    <row x14ac:dyDescent="0.25" r="2" customHeight="1" ht="18.75">
      <c r="A2" s="2"/>
      <c r="B2" s="2"/>
      <c r="C2" s="2"/>
      <c r="D2" s="2"/>
    </row>
    <row x14ac:dyDescent="0.25" r="3" customHeight="1" ht="18.75">
      <c r="A3" s="2"/>
      <c r="B3" s="2"/>
      <c r="C3" s="2"/>
      <c r="D3" s="2"/>
    </row>
    <row x14ac:dyDescent="0.25" r="4" customHeight="1" ht="18.75">
      <c r="A4" s="1" t="s">
        <v>2</v>
      </c>
      <c r="B4" s="2"/>
      <c r="C4" s="2"/>
      <c r="D4" s="2"/>
    </row>
    <row x14ac:dyDescent="0.25" r="5" customHeight="1" ht="18.75">
      <c r="A5" s="2"/>
      <c r="B5" s="2"/>
      <c r="C5" s="2"/>
      <c r="D5" s="2"/>
    </row>
    <row x14ac:dyDescent="0.25" r="6" customHeight="1" ht="18.75">
      <c r="A6" s="1"/>
      <c r="B6" s="2"/>
      <c r="C6" s="2"/>
      <c r="D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183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29" width="21.719285714285714" customWidth="1" bestFit="1"/>
    <col min="2" max="2" style="29" width="13.576428571428572" customWidth="1" bestFit="1" hidden="1"/>
    <col min="3" max="3" style="17" width="9.43357142857143" customWidth="1" bestFit="1"/>
    <col min="4" max="4" style="17" width="5.433571428571429" customWidth="1" bestFit="1"/>
    <col min="5" max="5" style="29" width="13.576428571428572" customWidth="1" bestFit="1" hidden="1"/>
    <col min="6" max="6" style="29" width="69.86214285714286" customWidth="1" bestFit="1"/>
    <col min="7" max="7" style="17" width="2.862142857142857" customWidth="1" bestFit="1"/>
    <col min="8" max="8" style="17" width="2.862142857142857" customWidth="1" bestFit="1"/>
    <col min="9" max="9" style="17" width="2.862142857142857" customWidth="1" bestFit="1"/>
    <col min="10" max="10" style="19" width="2.862142857142857" customWidth="1" bestFit="1"/>
    <col min="11" max="11" style="17" width="6.862142857142857" customWidth="1" bestFit="1"/>
    <col min="12" max="12" style="19" width="2.862142857142857" customWidth="1" bestFit="1"/>
    <col min="13" max="13" style="19" width="3.5764285714285715" customWidth="1" bestFit="1"/>
    <col min="14" max="14" style="17" width="2.862142857142857" customWidth="1" bestFit="1"/>
    <col min="15" max="15" style="17" width="2.862142857142857" customWidth="1" bestFit="1"/>
    <col min="16" max="16" style="17" width="2.862142857142857" customWidth="1" bestFit="1"/>
    <col min="17" max="17" style="19" width="2.862142857142857" customWidth="1" bestFit="1"/>
    <col min="18" max="18" style="19" width="2.862142857142857" customWidth="1" bestFit="1"/>
    <col min="19" max="19" style="19" width="2.862142857142857" customWidth="1" bestFit="1"/>
    <col min="20" max="20" style="19" width="2.862142857142857" customWidth="1" bestFit="1"/>
    <col min="21" max="21" style="19" width="2.862142857142857" customWidth="1" bestFit="1"/>
    <col min="22" max="22" style="17" width="2.862142857142857" customWidth="1" bestFit="1"/>
    <col min="23" max="23" style="19" width="2.862142857142857" customWidth="1" bestFit="1"/>
    <col min="24" max="24" style="17" width="2.862142857142857" customWidth="1" bestFit="1"/>
    <col min="25" max="25" style="17" width="2.862142857142857" customWidth="1" bestFit="1"/>
    <col min="26" max="26" style="19" width="2.862142857142857" customWidth="1" bestFit="1"/>
    <col min="27" max="27" style="35" width="2.862142857142857" customWidth="1" bestFit="1"/>
    <col min="28" max="28" style="35" width="2.862142857142857" customWidth="1" bestFit="1"/>
    <col min="29" max="29" style="35" width="2.862142857142857" customWidth="1" bestFit="1"/>
    <col min="30" max="30" style="35" width="2.862142857142857" customWidth="1" bestFit="1"/>
    <col min="31" max="31" style="35" width="2.862142857142857" customWidth="1" bestFit="1"/>
    <col min="32" max="32" style="35" width="2.862142857142857" customWidth="1" bestFit="1"/>
    <col min="33" max="33" style="35" width="2.862142857142857" customWidth="1" bestFit="1"/>
    <col min="34" max="34" style="35" width="2.862142857142857" customWidth="1" bestFit="1"/>
    <col min="35" max="35" style="35" width="2.862142857142857" customWidth="1" bestFit="1"/>
    <col min="36" max="36" style="35" width="2.862142857142857" customWidth="1" bestFit="1"/>
    <col min="37" max="37" style="35" width="2.862142857142857" customWidth="1" bestFit="1"/>
    <col min="38" max="38" style="35" width="2.862142857142857" customWidth="1" bestFit="1"/>
    <col min="39" max="39" style="35" width="2.862142857142857" customWidth="1" bestFit="1"/>
    <col min="40" max="40" style="35" width="2.862142857142857" customWidth="1" bestFit="1"/>
    <col min="41" max="41" style="35" width="2.862142857142857" customWidth="1" bestFit="1"/>
    <col min="42" max="42" style="35" width="2.862142857142857" customWidth="1" bestFit="1"/>
    <col min="43" max="43" style="35" width="2.862142857142857" customWidth="1" bestFit="1"/>
    <col min="44" max="44" style="35" width="2.862142857142857" customWidth="1" bestFit="1"/>
    <col min="45" max="45" style="35" width="2.862142857142857" customWidth="1" bestFit="1"/>
    <col min="46" max="46" style="35" width="2.862142857142857" customWidth="1" bestFit="1"/>
    <col min="47" max="47" style="35" width="2.862142857142857" customWidth="1" bestFit="1"/>
    <col min="48" max="48" style="35" width="2.862142857142857" customWidth="1" bestFit="1"/>
    <col min="49" max="49" style="35" width="2.862142857142857" customWidth="1" bestFit="1"/>
    <col min="50" max="50" style="35" width="2.862142857142857" customWidth="1" bestFit="1"/>
  </cols>
  <sheetData>
    <row x14ac:dyDescent="0.25" r="1" customHeight="1" ht="18.75">
      <c r="A1" s="20" t="s">
        <v>131</v>
      </c>
      <c r="B1" s="20" t="s">
        <v>132</v>
      </c>
      <c r="C1" s="21"/>
      <c r="D1" s="21" t="s">
        <v>133</v>
      </c>
      <c r="E1" s="20" t="s">
        <v>134</v>
      </c>
      <c r="F1" s="20" t="s">
        <v>135</v>
      </c>
      <c r="G1" s="21" t="s">
        <v>136</v>
      </c>
      <c r="H1" s="21" t="s">
        <v>137</v>
      </c>
      <c r="I1" s="21" t="s">
        <v>138</v>
      </c>
      <c r="J1" s="22" t="s">
        <v>139</v>
      </c>
      <c r="K1" s="21" t="s">
        <v>140</v>
      </c>
      <c r="L1" s="22" t="s">
        <v>141</v>
      </c>
      <c r="M1" s="22" t="s">
        <v>142</v>
      </c>
      <c r="N1" s="21" t="s">
        <v>143</v>
      </c>
      <c r="O1" s="21" t="s">
        <v>144</v>
      </c>
      <c r="P1" s="21" t="s">
        <v>145</v>
      </c>
      <c r="Q1" s="22" t="s">
        <v>146</v>
      </c>
      <c r="R1" s="22" t="s">
        <v>147</v>
      </c>
      <c r="S1" s="22" t="s">
        <v>149</v>
      </c>
      <c r="T1" s="22" t="s">
        <v>148</v>
      </c>
      <c r="U1" s="22" t="s">
        <v>150</v>
      </c>
      <c r="V1" s="21" t="s">
        <v>151</v>
      </c>
      <c r="W1" s="22" t="s">
        <v>152</v>
      </c>
      <c r="X1" s="21" t="s">
        <v>153</v>
      </c>
      <c r="Y1" s="21" t="s">
        <v>154</v>
      </c>
      <c r="Z1" s="22" t="s">
        <v>155</v>
      </c>
      <c r="AA1" s="30" t="s">
        <v>13</v>
      </c>
      <c r="AB1" s="30" t="s">
        <v>32</v>
      </c>
      <c r="AC1" s="30" t="s">
        <v>53</v>
      </c>
      <c r="AD1" s="30" t="s">
        <v>70</v>
      </c>
      <c r="AE1" s="30" t="s">
        <v>19</v>
      </c>
      <c r="AF1" s="30" t="s">
        <v>97</v>
      </c>
      <c r="AG1" s="30" t="s">
        <v>22</v>
      </c>
      <c r="AH1" s="30" t="s">
        <v>25</v>
      </c>
      <c r="AI1" s="30" t="s">
        <v>103</v>
      </c>
      <c r="AJ1" s="30" t="s">
        <v>39</v>
      </c>
      <c r="AK1" s="30" t="s">
        <v>43</v>
      </c>
      <c r="AL1" s="30" t="s">
        <v>45</v>
      </c>
      <c r="AM1" s="30" t="s">
        <v>48</v>
      </c>
      <c r="AN1" s="30" t="s">
        <v>50</v>
      </c>
      <c r="AO1" s="30" t="s">
        <v>56</v>
      </c>
      <c r="AP1" s="30" t="s">
        <v>59</v>
      </c>
      <c r="AQ1" s="30" t="s">
        <v>156</v>
      </c>
      <c r="AR1" s="30" t="s">
        <v>68</v>
      </c>
      <c r="AS1" s="30" t="s">
        <v>74</v>
      </c>
      <c r="AT1" s="30" t="s">
        <v>77</v>
      </c>
      <c r="AU1" s="30" t="s">
        <v>79</v>
      </c>
      <c r="AV1" s="30" t="s">
        <v>84</v>
      </c>
      <c r="AW1" s="30" t="s">
        <v>86</v>
      </c>
      <c r="AX1" s="30" t="s">
        <v>89</v>
      </c>
    </row>
    <row x14ac:dyDescent="0.25" r="2" customHeight="1" ht="18.75" hidden="1">
      <c r="A2" s="25"/>
      <c r="B2" s="20"/>
      <c r="C2" s="12"/>
      <c r="D2" s="12"/>
      <c r="E2" s="25"/>
      <c r="F2" s="25"/>
      <c r="G2" s="12"/>
      <c r="H2" s="12"/>
      <c r="I2" s="12"/>
      <c r="J2" s="14"/>
      <c r="K2" s="12"/>
      <c r="L2" s="14"/>
      <c r="M2" s="14"/>
      <c r="N2" s="12"/>
      <c r="O2" s="12"/>
      <c r="P2" s="12"/>
      <c r="Q2" s="14"/>
      <c r="R2" s="14"/>
      <c r="S2" s="14"/>
      <c r="T2" s="14"/>
      <c r="U2" s="14"/>
      <c r="V2" s="12"/>
      <c r="W2" s="14"/>
      <c r="X2" s="12"/>
      <c r="Y2" s="12"/>
      <c r="Z2" s="14"/>
      <c r="AA2" s="31">
        <v>0.22</v>
      </c>
      <c r="AB2" s="31">
        <v>0.21</v>
      </c>
      <c r="AC2" s="31">
        <v>0.11</v>
      </c>
      <c r="AD2" s="31">
        <v>0.34</v>
      </c>
      <c r="AE2" s="31">
        <v>0.42</v>
      </c>
      <c r="AF2" s="31">
        <v>0.31</v>
      </c>
      <c r="AG2" s="31">
        <v>0.15</v>
      </c>
      <c r="AH2" s="31">
        <v>0.44</v>
      </c>
      <c r="AI2" s="31">
        <v>0.29</v>
      </c>
      <c r="AJ2" s="31">
        <v>0.31</v>
      </c>
      <c r="AK2" s="31">
        <v>0.13</v>
      </c>
      <c r="AL2" s="31">
        <v>0.18</v>
      </c>
      <c r="AM2" s="31">
        <v>0.09</v>
      </c>
      <c r="AN2" s="31">
        <v>0.24</v>
      </c>
      <c r="AO2" s="31">
        <v>0.35</v>
      </c>
      <c r="AP2" s="31">
        <v>0.31</v>
      </c>
      <c r="AQ2" s="31">
        <v>0.16</v>
      </c>
      <c r="AR2" s="31">
        <v>0.35</v>
      </c>
      <c r="AS2" s="31">
        <v>0.31</v>
      </c>
      <c r="AT2" s="31">
        <v>0.19</v>
      </c>
      <c r="AU2" s="31">
        <v>0.15</v>
      </c>
      <c r="AV2" s="31">
        <v>0.22</v>
      </c>
      <c r="AW2" s="31">
        <v>0.26</v>
      </c>
      <c r="AX2" s="31">
        <v>0.31</v>
      </c>
    </row>
    <row x14ac:dyDescent="0.25" r="3" customHeight="1" ht="18.75" hidden="1">
      <c r="A3" s="25"/>
      <c r="B3" s="20"/>
      <c r="C3" s="12"/>
      <c r="D3" s="12"/>
      <c r="E3" s="25"/>
      <c r="F3" s="25"/>
      <c r="G3" s="12"/>
      <c r="H3" s="12"/>
      <c r="I3" s="12"/>
      <c r="J3" s="14"/>
      <c r="K3" s="12"/>
      <c r="L3" s="14"/>
      <c r="M3" s="14"/>
      <c r="N3" s="12"/>
      <c r="O3" s="12"/>
      <c r="P3" s="12"/>
      <c r="Q3" s="14"/>
      <c r="R3" s="14"/>
      <c r="S3" s="14"/>
      <c r="T3" s="14"/>
      <c r="U3" s="14"/>
      <c r="V3" s="12"/>
      <c r="W3" s="14"/>
      <c r="X3" s="12"/>
      <c r="Y3" s="12"/>
      <c r="Z3" s="14"/>
      <c r="AA3" s="32">
        <f>(180-COUNTBLANK(AA$4:AA$183))/180</f>
      </c>
      <c r="AB3" s="32">
        <f>(180-COUNTBLANK(AB$4:AB$183))/180</f>
      </c>
      <c r="AC3" s="32">
        <f>(180-COUNTBLANK(AC$4:AC$183))/180</f>
      </c>
      <c r="AD3" s="32">
        <f>(180-COUNTBLANK(AD$4:AD$183))/180</f>
      </c>
      <c r="AE3" s="32">
        <f>(180-COUNTBLANK(AE$4:AE$183))/180</f>
      </c>
      <c r="AF3" s="32">
        <f>(180-COUNTBLANK(AF$4:AF$183))/180</f>
      </c>
      <c r="AG3" s="32">
        <f>(180-COUNTBLANK(AG$4:AG$183))/180</f>
      </c>
      <c r="AH3" s="32">
        <f>(180-COUNTBLANK(AH$4:AH$183))/180</f>
      </c>
      <c r="AI3" s="32">
        <f>(180-COUNTBLANK(AI$4:AI$183))/180</f>
      </c>
      <c r="AJ3" s="32">
        <f>(180-COUNTBLANK(AJ$4:AJ$183))/180</f>
      </c>
      <c r="AK3" s="32">
        <f>(180-COUNTBLANK(AK$4:AK$183))/180</f>
      </c>
      <c r="AL3" s="32">
        <f>(180-COUNTBLANK(AL$4:AL$183))/180</f>
      </c>
      <c r="AM3" s="32">
        <f>(180-COUNTBLANK(AM$4:AM$183))/180</f>
      </c>
      <c r="AN3" s="32">
        <f>(180-COUNTBLANK(AN$4:AN$183))/180</f>
      </c>
      <c r="AO3" s="32">
        <f>(180-COUNTBLANK(AO$4:AO$183))/180</f>
      </c>
      <c r="AP3" s="32">
        <f>(180-COUNTBLANK(AP$4:AP$183))/180</f>
      </c>
      <c r="AQ3" s="32">
        <f>(180-COUNTBLANK(AQ$4:AQ$183))/180</f>
      </c>
      <c r="AR3" s="32">
        <f>(180-COUNTBLANK(AR$4:AR$183))/180</f>
      </c>
      <c r="AS3" s="32">
        <f>(180-COUNTBLANK(AS$4:AS$183))/180</f>
      </c>
      <c r="AT3" s="32">
        <f>(180-COUNTBLANK(AT$4:AT$183))/180</f>
      </c>
      <c r="AU3" s="32">
        <f>(180-COUNTBLANK(AU$4:AU$183))/180</f>
      </c>
      <c r="AV3" s="32">
        <f>(180-COUNTBLANK(AV$4:AV$183))/180</f>
      </c>
      <c r="AW3" s="32">
        <f>(180-COUNTBLANK(AW$4:AW$183))/180</f>
      </c>
      <c r="AX3" s="32">
        <f>(180-COUNTBLANK(AX$4:AX$183))/180</f>
      </c>
    </row>
    <row x14ac:dyDescent="0.25" r="4" customHeight="1" ht="18.75">
      <c r="A4" s="25" t="s">
        <v>683</v>
      </c>
      <c r="B4" s="25" t="s">
        <v>684</v>
      </c>
      <c r="C4" s="12" t="s">
        <v>685</v>
      </c>
      <c r="D4" s="12" t="s">
        <v>173</v>
      </c>
      <c r="E4" s="25" t="s">
        <v>686</v>
      </c>
      <c r="F4" s="25" t="s">
        <v>687</v>
      </c>
      <c r="G4" s="12"/>
      <c r="H4" s="12"/>
      <c r="I4" s="12"/>
      <c r="J4" s="14">
        <v>5</v>
      </c>
      <c r="K4" s="12" t="s">
        <v>188</v>
      </c>
      <c r="L4" s="14">
        <v>4</v>
      </c>
      <c r="M4" s="14">
        <v>46</v>
      </c>
      <c r="N4" s="12" t="s">
        <v>15</v>
      </c>
      <c r="O4" s="12"/>
      <c r="P4" s="12"/>
      <c r="Q4" s="14"/>
      <c r="R4" s="14">
        <v>3</v>
      </c>
      <c r="S4" s="14"/>
      <c r="T4" s="14"/>
      <c r="U4" s="14"/>
      <c r="V4" s="12"/>
      <c r="W4" s="14"/>
      <c r="X4" s="26"/>
      <c r="Y4" s="12"/>
      <c r="Z4" s="33">
        <f>if(ISBLANK($X4), sum(Q4:W4), 1)</f>
      </c>
      <c r="AA4" s="36"/>
      <c r="AB4" s="36"/>
      <c r="AC4" s="36"/>
      <c r="AD4" s="36"/>
      <c r="AE4" s="32">
        <f>if(J4&lt;4,"X","")</f>
      </c>
      <c r="AF4" s="32">
        <f>if(countblank(N4:P4)&lt;=1,"X","")</f>
      </c>
      <c r="AG4" s="32">
        <f>$H4</f>
      </c>
      <c r="AH4" s="32">
        <f>if($R4 &gt; 0, "X", "")</f>
      </c>
      <c r="AI4" s="32">
        <f>if(sum(Q4:U4) = 3, "X", "")</f>
      </c>
      <c r="AJ4" s="32">
        <f>if(or($K4="ground", $K4="wild"), "X", "")</f>
      </c>
      <c r="AK4" s="32">
        <f>$G4</f>
      </c>
      <c r="AL4" s="32">
        <f>if($S4 &gt; 0, "X", "")</f>
      </c>
      <c r="AM4" s="32">
        <f>if(and($Q4 &gt; 0, isblank($W4), isblank($R4), isblank($T4), isblank($S4), isblank($U4)), "X", "")</f>
      </c>
      <c r="AN4" s="32">
        <f>if(and(not(isblank($N4)), isblank($O4), isblank($P4)), "X", "")</f>
      </c>
      <c r="AO4" s="32">
        <f>if(M4&gt;65,"X","")</f>
      </c>
      <c r="AP4" s="32">
        <f>if(or($K4="cavity", $K4="wild"), "X", "")</f>
      </c>
      <c r="AQ4" s="32">
        <f>if($W4 &gt; 0, "X", "")</f>
      </c>
      <c r="AR4" s="32">
        <f>if(M4&lt;=30,"X","")</f>
      </c>
      <c r="AS4" s="32">
        <f>if(or($K4="platform", $K4="wild"), "X", "")</f>
      </c>
      <c r="AT4" s="32">
        <f>if(and(not(isblank($O4)), isblank($P4), isblank($N4)), "X", "")</f>
      </c>
      <c r="AU4" s="32">
        <f>if($U4 &gt; 0, "X", "")</f>
      </c>
      <c r="AV4" s="32">
        <f>if($T4 &gt; 0, "X", "")</f>
      </c>
      <c r="AW4" s="32">
        <f>if(and(not(isblank($P4)), isblank($N4), isblank($O4)), "X", "")</f>
      </c>
      <c r="AX4" s="32">
        <f>if(or($K4="bowl", $K4="wild"), "X", "")</f>
      </c>
    </row>
    <row x14ac:dyDescent="0.25" r="5" customHeight="1" ht="18.75">
      <c r="A5" s="25" t="s">
        <v>688</v>
      </c>
      <c r="B5" s="25" t="s">
        <v>689</v>
      </c>
      <c r="C5" s="12" t="s">
        <v>685</v>
      </c>
      <c r="D5" s="12" t="s">
        <v>186</v>
      </c>
      <c r="E5" s="25" t="s">
        <v>174</v>
      </c>
      <c r="F5" s="25" t="s">
        <v>690</v>
      </c>
      <c r="G5" s="12"/>
      <c r="H5" s="12"/>
      <c r="I5" s="12"/>
      <c r="J5" s="14">
        <v>6</v>
      </c>
      <c r="K5" s="12" t="s">
        <v>162</v>
      </c>
      <c r="L5" s="14">
        <v>2</v>
      </c>
      <c r="M5" s="14">
        <v>79</v>
      </c>
      <c r="N5" s="12"/>
      <c r="O5" s="12"/>
      <c r="P5" s="12" t="s">
        <v>15</v>
      </c>
      <c r="Q5" s="14">
        <v>2</v>
      </c>
      <c r="R5" s="14">
        <v>1</v>
      </c>
      <c r="S5" s="14"/>
      <c r="T5" s="14"/>
      <c r="U5" s="14"/>
      <c r="V5" s="12"/>
      <c r="W5" s="14"/>
      <c r="X5" s="26"/>
      <c r="Y5" s="12"/>
      <c r="Z5" s="33">
        <f>if(ISBLANK($X5), sum(Q5:W5), 1)</f>
      </c>
      <c r="AA5" s="36"/>
      <c r="AB5" s="36" t="s">
        <v>15</v>
      </c>
      <c r="AC5" s="36"/>
      <c r="AD5" s="36"/>
      <c r="AE5" s="32">
        <f>if(J5&lt;4,"X","")</f>
      </c>
      <c r="AF5" s="32">
        <f>if(countblank(N5:P5)&lt;=1,"X","")</f>
      </c>
      <c r="AG5" s="32">
        <f>$H5</f>
      </c>
      <c r="AH5" s="32">
        <f>if($R5 &gt; 0, "X", "")</f>
      </c>
      <c r="AI5" s="32">
        <f>if(sum(Q5:U5) = 3, "X", "")</f>
      </c>
      <c r="AJ5" s="32">
        <f>if(or($K5="ground", $K5="wild"), "X", "")</f>
      </c>
      <c r="AK5" s="32">
        <f>$G5</f>
      </c>
      <c r="AL5" s="32">
        <f>if($S5 &gt; 0, "X", "")</f>
      </c>
      <c r="AM5" s="32">
        <f>if(and($Q5 &gt; 0, isblank($W5), isblank($R5), isblank($T5), isblank($S5), isblank($U5)), "X", "")</f>
      </c>
      <c r="AN5" s="32">
        <f>if(and(not(isblank($N5)), isblank($O5), isblank($P5)), "X", "")</f>
      </c>
      <c r="AO5" s="32">
        <f>if(M5&gt;65,"X","")</f>
      </c>
      <c r="AP5" s="32">
        <f>if(or($K5="cavity", $K5="wild"), "X", "")</f>
      </c>
      <c r="AQ5" s="32">
        <f>if($W5 &gt; 0, "X", "")</f>
      </c>
      <c r="AR5" s="32">
        <f>if(M5&lt;=30,"X","")</f>
      </c>
      <c r="AS5" s="32">
        <f>if(or($K5="platform", $K5="wild"), "X", "")</f>
      </c>
      <c r="AT5" s="32">
        <f>if(and(not(isblank($O5)), isblank($P5), isblank($N5)), "X", "")</f>
      </c>
      <c r="AU5" s="32">
        <f>if($U5 &gt; 0, "X", "")</f>
      </c>
      <c r="AV5" s="32">
        <f>if($T5 &gt; 0, "X", "")</f>
      </c>
      <c r="AW5" s="32">
        <f>if(and(not(isblank($P5)), isblank($N5), isblank($O5)), "X", "")</f>
      </c>
      <c r="AX5" s="32">
        <f>if(or($K5="bowl", $K5="wild"), "X", "")</f>
      </c>
    </row>
    <row x14ac:dyDescent="0.25" r="6" customHeight="1" ht="18.75">
      <c r="A6" s="25" t="s">
        <v>691</v>
      </c>
      <c r="B6" s="25" t="s">
        <v>692</v>
      </c>
      <c r="C6" s="12" t="s">
        <v>685</v>
      </c>
      <c r="D6" s="12" t="s">
        <v>173</v>
      </c>
      <c r="E6" s="25" t="s">
        <v>178</v>
      </c>
      <c r="F6" s="25" t="s">
        <v>693</v>
      </c>
      <c r="G6" s="12"/>
      <c r="H6" s="12"/>
      <c r="I6" s="12"/>
      <c r="J6" s="14">
        <v>7</v>
      </c>
      <c r="K6" s="12" t="s">
        <v>166</v>
      </c>
      <c r="L6" s="14">
        <v>2</v>
      </c>
      <c r="M6" s="14">
        <v>107</v>
      </c>
      <c r="N6" s="12"/>
      <c r="O6" s="12"/>
      <c r="P6" s="12" t="s">
        <v>15</v>
      </c>
      <c r="Q6" s="14">
        <v>1</v>
      </c>
      <c r="R6" s="14"/>
      <c r="S6" s="14">
        <v>1</v>
      </c>
      <c r="T6" s="14"/>
      <c r="U6" s="14">
        <v>1</v>
      </c>
      <c r="V6" s="12"/>
      <c r="W6" s="14"/>
      <c r="X6" s="26"/>
      <c r="Y6" s="12"/>
      <c r="Z6" s="33">
        <f>if(ISBLANK($X6), sum(Q6:W6), 1)</f>
      </c>
      <c r="AA6" s="36"/>
      <c r="AB6" s="36" t="s">
        <v>15</v>
      </c>
      <c r="AC6" s="36"/>
      <c r="AD6" s="36"/>
      <c r="AE6" s="32">
        <f>if(J6&lt;4,"X","")</f>
      </c>
      <c r="AF6" s="32">
        <f>if(countblank(N6:P6)&lt;=1,"X","")</f>
      </c>
      <c r="AG6" s="32">
        <f>$H6</f>
      </c>
      <c r="AH6" s="32">
        <f>if($R6 &gt; 0, "X", "")</f>
      </c>
      <c r="AI6" s="32">
        <f>if(sum(Q6:U6) = 3, "X", "")</f>
      </c>
      <c r="AJ6" s="32">
        <f>if(or($K6="ground", $K6="wild"), "X", "")</f>
      </c>
      <c r="AK6" s="32">
        <f>$G6</f>
      </c>
      <c r="AL6" s="32">
        <f>if($S6 &gt; 0, "X", "")</f>
      </c>
      <c r="AM6" s="32">
        <f>if(and($Q6 &gt; 0, isblank($W6), isblank($R6), isblank($T6), isblank($S6), isblank($U6)), "X", "")</f>
      </c>
      <c r="AN6" s="32">
        <f>if(and(not(isblank($N6)), isblank($O6), isblank($P6)), "X", "")</f>
      </c>
      <c r="AO6" s="32">
        <f>if(M6&gt;65,"X","")</f>
      </c>
      <c r="AP6" s="32">
        <f>if(or($K6="cavity", $K6="wild"), "X", "")</f>
      </c>
      <c r="AQ6" s="32">
        <f>if($W6 &gt; 0, "X", "")</f>
      </c>
      <c r="AR6" s="32">
        <f>if(M6&lt;=30,"X","")</f>
      </c>
      <c r="AS6" s="32">
        <f>if(or($K6="platform", $K6="wild"), "X", "")</f>
      </c>
      <c r="AT6" s="32">
        <f>if(and(not(isblank($O6)), isblank($P6), isblank($N6)), "X", "")</f>
      </c>
      <c r="AU6" s="32">
        <f>if($U6 &gt; 0, "X", "")</f>
      </c>
      <c r="AV6" s="32">
        <f>if($T6 &gt; 0, "X", "")</f>
      </c>
      <c r="AW6" s="32">
        <f>if(and(not(isblank($P6)), isblank($N6), isblank($O6)), "X", "")</f>
      </c>
      <c r="AX6" s="32">
        <f>if(or($K6="bowl", $K6="wild"), "X", "")</f>
      </c>
    </row>
    <row x14ac:dyDescent="0.25" r="7" customHeight="1" ht="18.75">
      <c r="A7" s="25" t="s">
        <v>694</v>
      </c>
      <c r="B7" s="25" t="s">
        <v>695</v>
      </c>
      <c r="C7" s="12" t="s">
        <v>685</v>
      </c>
      <c r="D7" s="12" t="s">
        <v>173</v>
      </c>
      <c r="E7" s="25" t="s">
        <v>137</v>
      </c>
      <c r="F7" s="25" t="s">
        <v>696</v>
      </c>
      <c r="G7" s="12"/>
      <c r="H7" s="12" t="s">
        <v>15</v>
      </c>
      <c r="I7" s="12"/>
      <c r="J7" s="14">
        <v>3</v>
      </c>
      <c r="K7" s="12" t="s">
        <v>166</v>
      </c>
      <c r="L7" s="14">
        <v>5</v>
      </c>
      <c r="M7" s="14">
        <v>61</v>
      </c>
      <c r="N7" s="12"/>
      <c r="O7" s="12"/>
      <c r="P7" s="12" t="s">
        <v>15</v>
      </c>
      <c r="Q7" s="14"/>
      <c r="R7" s="14">
        <v>1</v>
      </c>
      <c r="S7" s="14"/>
      <c r="T7" s="14"/>
      <c r="U7" s="14"/>
      <c r="V7" s="12"/>
      <c r="W7" s="14">
        <v>1</v>
      </c>
      <c r="X7" s="26"/>
      <c r="Y7" s="12"/>
      <c r="Z7" s="33">
        <f>if(ISBLANK($X7), sum(Q7:W7), 1)</f>
      </c>
      <c r="AA7" s="36"/>
      <c r="AB7" s="36" t="s">
        <v>15</v>
      </c>
      <c r="AC7" s="36"/>
      <c r="AD7" s="36"/>
      <c r="AE7" s="32">
        <f>if(J7&lt;4,"X","")</f>
      </c>
      <c r="AF7" s="32">
        <f>if(countblank(N7:P7)&lt;=1,"X","")</f>
      </c>
      <c r="AG7" s="32">
        <f>$H7</f>
      </c>
      <c r="AH7" s="32">
        <f>if($R7 &gt; 0, "X", "")</f>
      </c>
      <c r="AI7" s="32">
        <f>if(sum(Q7:U7) = 3, "X", "")</f>
      </c>
      <c r="AJ7" s="32">
        <f>if(or($K7="ground", $K7="wild"), "X", "")</f>
      </c>
      <c r="AK7" s="32">
        <f>$G7</f>
      </c>
      <c r="AL7" s="32">
        <f>if($S7 &gt; 0, "X", "")</f>
      </c>
      <c r="AM7" s="32">
        <f>if(and($Q7 &gt; 0, isblank($W7), isblank($R7), isblank($T7), isblank($S7), isblank($U7)), "X", "")</f>
      </c>
      <c r="AN7" s="32">
        <f>if(and(not(isblank($N7)), isblank($O7), isblank($P7)), "X", "")</f>
      </c>
      <c r="AO7" s="32">
        <f>if(M7&gt;65,"X","")</f>
      </c>
      <c r="AP7" s="32">
        <f>if(or($K7="cavity", $K7="wild"), "X", "")</f>
      </c>
      <c r="AQ7" s="32">
        <f>if($W7 &gt; 0, "X", "")</f>
      </c>
      <c r="AR7" s="32">
        <f>if(M7&lt;=30,"X","")</f>
      </c>
      <c r="AS7" s="32">
        <f>if(or($K7="platform", $K7="wild"), "X", "")</f>
      </c>
      <c r="AT7" s="32">
        <f>if(and(not(isblank($O7)), isblank($P7), isblank($N7)), "X", "")</f>
      </c>
      <c r="AU7" s="32">
        <f>if($U7 &gt; 0, "X", "")</f>
      </c>
      <c r="AV7" s="32">
        <f>if($T7 &gt; 0, "X", "")</f>
      </c>
      <c r="AW7" s="32">
        <f>if(and(not(isblank($P7)), isblank($N7), isblank($O7)), "X", "")</f>
      </c>
      <c r="AX7" s="32">
        <f>if(or($K7="bowl", $K7="wild"), "X", "")</f>
      </c>
    </row>
    <row x14ac:dyDescent="0.25" r="8" customHeight="1" ht="18.75">
      <c r="A8" s="25" t="s">
        <v>697</v>
      </c>
      <c r="B8" s="25" t="s">
        <v>698</v>
      </c>
      <c r="C8" s="12" t="s">
        <v>685</v>
      </c>
      <c r="D8" s="12" t="s">
        <v>173</v>
      </c>
      <c r="E8" s="25" t="s">
        <v>699</v>
      </c>
      <c r="F8" s="25" t="s">
        <v>700</v>
      </c>
      <c r="G8" s="12"/>
      <c r="H8" s="12"/>
      <c r="I8" s="12"/>
      <c r="J8" s="14">
        <v>4</v>
      </c>
      <c r="K8" s="12" t="s">
        <v>166</v>
      </c>
      <c r="L8" s="14">
        <v>2</v>
      </c>
      <c r="M8" s="14">
        <v>99</v>
      </c>
      <c r="N8" s="12" t="s">
        <v>15</v>
      </c>
      <c r="O8" s="12" t="s">
        <v>15</v>
      </c>
      <c r="P8" s="12" t="s">
        <v>15</v>
      </c>
      <c r="Q8" s="14"/>
      <c r="R8" s="14"/>
      <c r="S8" s="14"/>
      <c r="T8" s="14"/>
      <c r="U8" s="14"/>
      <c r="V8" s="12"/>
      <c r="W8" s="14">
        <v>1</v>
      </c>
      <c r="X8" s="26"/>
      <c r="Y8" s="12"/>
      <c r="Z8" s="33">
        <f>if(ISBLANK($X8), sum(Q8:W8), 1)</f>
      </c>
      <c r="AA8" s="36"/>
      <c r="AB8" s="36" t="s">
        <v>15</v>
      </c>
      <c r="AC8" s="36"/>
      <c r="AD8" s="36"/>
      <c r="AE8" s="32">
        <f>if(J8&lt;4,"X","")</f>
      </c>
      <c r="AF8" s="32">
        <f>if(countblank(N8:P8)&lt;=1,"X","")</f>
      </c>
      <c r="AG8" s="32">
        <f>$H8</f>
      </c>
      <c r="AH8" s="32">
        <f>if($R8 &gt; 0, "X", "")</f>
      </c>
      <c r="AI8" s="32">
        <f>if(sum(Q8:U8) = 3, "X", "")</f>
      </c>
      <c r="AJ8" s="32">
        <f>if(or($K8="ground", $K8="wild"), "X", "")</f>
      </c>
      <c r="AK8" s="32">
        <f>$G8</f>
      </c>
      <c r="AL8" s="32">
        <f>if($S8 &gt; 0, "X", "")</f>
      </c>
      <c r="AM8" s="32">
        <f>if(and($Q8 &gt; 0, isblank($W8), isblank($R8), isblank($T8), isblank($S8), isblank($U8)), "X", "")</f>
      </c>
      <c r="AN8" s="32">
        <f>if(and(not(isblank($N8)), isblank($O8), isblank($P8)), "X", "")</f>
      </c>
      <c r="AO8" s="32">
        <f>if(M8&gt;65,"X","")</f>
      </c>
      <c r="AP8" s="32">
        <f>if(or($K8="cavity", $K8="wild"), "X", "")</f>
      </c>
      <c r="AQ8" s="32">
        <f>if($W8 &gt; 0, "X", "")</f>
      </c>
      <c r="AR8" s="32">
        <f>if(M8&lt;=30,"X","")</f>
      </c>
      <c r="AS8" s="32">
        <f>if(or($K8="platform", $K8="wild"), "X", "")</f>
      </c>
      <c r="AT8" s="32">
        <f>if(and(not(isblank($O8)), isblank($P8), isblank($N8)), "X", "")</f>
      </c>
      <c r="AU8" s="32">
        <f>if($U8 &gt; 0, "X", "")</f>
      </c>
      <c r="AV8" s="32">
        <f>if($T8 &gt; 0, "X", "")</f>
      </c>
      <c r="AW8" s="32">
        <f>if(and(not(isblank($P8)), isblank($N8), isblank($O8)), "X", "")</f>
      </c>
      <c r="AX8" s="32">
        <f>if(or($K8="bowl", $K8="wild"), "X", "")</f>
      </c>
    </row>
    <row x14ac:dyDescent="0.25" r="9" customHeight="1" ht="18.75">
      <c r="A9" s="25" t="s">
        <v>701</v>
      </c>
      <c r="B9" s="25" t="s">
        <v>702</v>
      </c>
      <c r="C9" s="12" t="s">
        <v>685</v>
      </c>
      <c r="D9" s="12" t="s">
        <v>160</v>
      </c>
      <c r="E9" s="25" t="s">
        <v>699</v>
      </c>
      <c r="F9" s="25" t="s">
        <v>703</v>
      </c>
      <c r="G9" s="12"/>
      <c r="H9" s="12"/>
      <c r="I9" s="12"/>
      <c r="J9" s="14">
        <v>3</v>
      </c>
      <c r="K9" s="12" t="s">
        <v>195</v>
      </c>
      <c r="L9" s="14">
        <v>3</v>
      </c>
      <c r="M9" s="14">
        <v>23</v>
      </c>
      <c r="N9" s="12"/>
      <c r="O9" s="12" t="s">
        <v>15</v>
      </c>
      <c r="P9" s="12"/>
      <c r="Q9" s="14"/>
      <c r="R9" s="14">
        <v>2</v>
      </c>
      <c r="S9" s="14"/>
      <c r="T9" s="14"/>
      <c r="U9" s="14"/>
      <c r="V9" s="12"/>
      <c r="W9" s="14"/>
      <c r="X9" s="26"/>
      <c r="Y9" s="12"/>
      <c r="Z9" s="33">
        <f>if(ISBLANK($X9), sum(Q9:W9), 1)</f>
      </c>
      <c r="AA9" s="36"/>
      <c r="AB9" s="36" t="s">
        <v>15</v>
      </c>
      <c r="AC9" s="36"/>
      <c r="AD9" s="36" t="s">
        <v>15</v>
      </c>
      <c r="AE9" s="32">
        <f>if(J9&lt;4,"X","")</f>
      </c>
      <c r="AF9" s="32">
        <f>if(countblank(N9:P9)&lt;=1,"X","")</f>
      </c>
      <c r="AG9" s="32">
        <f>$H9</f>
      </c>
      <c r="AH9" s="32">
        <f>if($R9 &gt; 0, "X", "")</f>
      </c>
      <c r="AI9" s="32">
        <f>if(sum(Q9:U9) = 3, "X", "")</f>
      </c>
      <c r="AJ9" s="32">
        <f>if(or($K9="ground", $K9="wild"), "X", "")</f>
      </c>
      <c r="AK9" s="32">
        <f>$G9</f>
      </c>
      <c r="AL9" s="32">
        <f>if($S9 &gt; 0, "X", "")</f>
      </c>
      <c r="AM9" s="32">
        <f>if(and($Q9 &gt; 0, isblank($W9), isblank($R9), isblank($T9), isblank($S9), isblank($U9)), "X", "")</f>
      </c>
      <c r="AN9" s="32">
        <f>if(and(not(isblank($N9)), isblank($O9), isblank($P9)), "X", "")</f>
      </c>
      <c r="AO9" s="32">
        <f>if(M9&gt;65,"X","")</f>
      </c>
      <c r="AP9" s="32">
        <f>if(or($K9="cavity", $K9="wild"), "X", "")</f>
      </c>
      <c r="AQ9" s="32">
        <f>if($W9 &gt; 0, "X", "")</f>
      </c>
      <c r="AR9" s="32">
        <f>if(M9&lt;=30,"X","")</f>
      </c>
      <c r="AS9" s="32">
        <f>if(or($K9="platform", $K9="wild"), "X", "")</f>
      </c>
      <c r="AT9" s="32">
        <f>if(and(not(isblank($O9)), isblank($P9), isblank($N9)), "X", "")</f>
      </c>
      <c r="AU9" s="32">
        <f>if($U9 &gt; 0, "X", "")</f>
      </c>
      <c r="AV9" s="32">
        <f>if($T9 &gt; 0, "X", "")</f>
      </c>
      <c r="AW9" s="32">
        <f>if(and(not(isblank($P9)), isblank($N9), isblank($O9)), "X", "")</f>
      </c>
      <c r="AX9" s="32">
        <f>if(or($K9="bowl", $K9="wild"), "X", "")</f>
      </c>
    </row>
    <row x14ac:dyDescent="0.25" r="10" customHeight="1" ht="18.75">
      <c r="A10" s="25" t="s">
        <v>704</v>
      </c>
      <c r="B10" s="25" t="s">
        <v>705</v>
      </c>
      <c r="C10" s="12" t="s">
        <v>685</v>
      </c>
      <c r="D10" s="12" t="s">
        <v>173</v>
      </c>
      <c r="E10" s="25" t="s">
        <v>706</v>
      </c>
      <c r="F10" s="25" t="s">
        <v>707</v>
      </c>
      <c r="G10" s="12" t="s">
        <v>15</v>
      </c>
      <c r="H10" s="12"/>
      <c r="I10" s="12"/>
      <c r="J10" s="14">
        <v>5</v>
      </c>
      <c r="K10" s="12" t="s">
        <v>188</v>
      </c>
      <c r="L10" s="14">
        <v>3</v>
      </c>
      <c r="M10" s="14">
        <v>56</v>
      </c>
      <c r="N10" s="12"/>
      <c r="O10" s="12" t="s">
        <v>15</v>
      </c>
      <c r="P10" s="12"/>
      <c r="Q10" s="14">
        <v>1</v>
      </c>
      <c r="R10" s="14"/>
      <c r="S10" s="14"/>
      <c r="T10" s="14"/>
      <c r="U10" s="14">
        <v>1</v>
      </c>
      <c r="V10" s="12"/>
      <c r="W10" s="14"/>
      <c r="X10" s="26"/>
      <c r="Y10" s="12"/>
      <c r="Z10" s="33">
        <f>if(ISBLANK($X10), sum(Q10:W10), 1)</f>
      </c>
      <c r="AA10" s="36"/>
      <c r="AB10" s="36" t="s">
        <v>15</v>
      </c>
      <c r="AC10" s="36"/>
      <c r="AD10" s="36"/>
      <c r="AE10" s="32">
        <f>if(J10&lt;4,"X","")</f>
      </c>
      <c r="AF10" s="32">
        <f>if(countblank(N10:P10)&lt;=1,"X","")</f>
      </c>
      <c r="AG10" s="32">
        <f>$H10</f>
      </c>
      <c r="AH10" s="32">
        <f>if($R10 &gt; 0, "X", "")</f>
      </c>
      <c r="AI10" s="32">
        <f>if(sum(Q10:U10) = 3, "X", "")</f>
      </c>
      <c r="AJ10" s="32">
        <f>if(or($K10="ground", $K10="wild"), "X", "")</f>
      </c>
      <c r="AK10" s="32">
        <f>$G10</f>
      </c>
      <c r="AL10" s="32">
        <f>if($S10 &gt; 0, "X", "")</f>
      </c>
      <c r="AM10" s="32">
        <f>if(and($Q10 &gt; 0, isblank($W10), isblank($R10), isblank($T10), isblank($S10), isblank($U10)), "X", "")</f>
      </c>
      <c r="AN10" s="32">
        <f>if(and(not(isblank($N10)), isblank($O10), isblank($P10)), "X", "")</f>
      </c>
      <c r="AO10" s="32">
        <f>if(M10&gt;65,"X","")</f>
      </c>
      <c r="AP10" s="32">
        <f>if(or($K10="cavity", $K10="wild"), "X", "")</f>
      </c>
      <c r="AQ10" s="32">
        <f>if($W10 &gt; 0, "X", "")</f>
      </c>
      <c r="AR10" s="32">
        <f>if(M10&lt;=30,"X","")</f>
      </c>
      <c r="AS10" s="32">
        <f>if(or($K10="platform", $K10="wild"), "X", "")</f>
      </c>
      <c r="AT10" s="32">
        <f>if(and(not(isblank($O10)), isblank($P10), isblank($N10)), "X", "")</f>
      </c>
      <c r="AU10" s="32">
        <f>if($U10 &gt; 0, "X", "")</f>
      </c>
      <c r="AV10" s="32">
        <f>if($T10 &gt; 0, "X", "")</f>
      </c>
      <c r="AW10" s="32">
        <f>if(and(not(isblank($P10)), isblank($N10), isblank($O10)), "X", "")</f>
      </c>
      <c r="AX10" s="32">
        <f>if(or($K10="bowl", $K10="wild"), "X", "")</f>
      </c>
    </row>
    <row x14ac:dyDescent="0.25" r="11" customHeight="1" ht="18.75">
      <c r="A11" s="25" t="s">
        <v>708</v>
      </c>
      <c r="B11" s="25" t="s">
        <v>709</v>
      </c>
      <c r="C11" s="12" t="s">
        <v>685</v>
      </c>
      <c r="D11" s="12" t="s">
        <v>160</v>
      </c>
      <c r="E11" s="25" t="s">
        <v>178</v>
      </c>
      <c r="F11" s="25" t="s">
        <v>710</v>
      </c>
      <c r="G11" s="12"/>
      <c r="H11" s="12"/>
      <c r="I11" s="12"/>
      <c r="J11" s="14">
        <v>5</v>
      </c>
      <c r="K11" s="12" t="s">
        <v>162</v>
      </c>
      <c r="L11" s="14">
        <v>2</v>
      </c>
      <c r="M11" s="14">
        <v>81</v>
      </c>
      <c r="N11" s="12"/>
      <c r="O11" s="12"/>
      <c r="P11" s="12" t="s">
        <v>15</v>
      </c>
      <c r="Q11" s="14">
        <v>2</v>
      </c>
      <c r="R11" s="14"/>
      <c r="S11" s="14"/>
      <c r="T11" s="14"/>
      <c r="U11" s="14"/>
      <c r="V11" s="12"/>
      <c r="W11" s="14"/>
      <c r="X11" s="26"/>
      <c r="Y11" s="12"/>
      <c r="Z11" s="33">
        <f>if(ISBLANK($X11), sum(Q11:W11), 1)</f>
      </c>
      <c r="AA11" s="36"/>
      <c r="AB11" s="36" t="s">
        <v>15</v>
      </c>
      <c r="AC11" s="36"/>
      <c r="AD11" s="36"/>
      <c r="AE11" s="32">
        <f>if(J11&lt;4,"X","")</f>
      </c>
      <c r="AF11" s="32">
        <f>if(countblank(N11:P11)&lt;=1,"X","")</f>
      </c>
      <c r="AG11" s="32">
        <f>$H11</f>
      </c>
      <c r="AH11" s="32">
        <f>if($R11 &gt; 0, "X", "")</f>
      </c>
      <c r="AI11" s="32">
        <f>if(sum(Q11:U11) = 3, "X", "")</f>
      </c>
      <c r="AJ11" s="32">
        <f>if(or($K11="ground", $K11="wild"), "X", "")</f>
      </c>
      <c r="AK11" s="32">
        <f>$G11</f>
      </c>
      <c r="AL11" s="32">
        <f>if($S11 &gt; 0, "X", "")</f>
      </c>
      <c r="AM11" s="32">
        <f>if(and($Q11 &gt; 0, isblank($W11), isblank($R11), isblank($T11), isblank($S11), isblank($U11)), "X", "")</f>
      </c>
      <c r="AN11" s="32">
        <f>if(and(not(isblank($N11)), isblank($O11), isblank($P11)), "X", "")</f>
      </c>
      <c r="AO11" s="32">
        <f>if(M11&gt;65,"X","")</f>
      </c>
      <c r="AP11" s="32">
        <f>if(or($K11="cavity", $K11="wild"), "X", "")</f>
      </c>
      <c r="AQ11" s="32">
        <f>if($W11 &gt; 0, "X", "")</f>
      </c>
      <c r="AR11" s="32">
        <f>if(M11&lt;=30,"X","")</f>
      </c>
      <c r="AS11" s="32">
        <f>if(or($K11="platform", $K11="wild"), "X", "")</f>
      </c>
      <c r="AT11" s="32">
        <f>if(and(not(isblank($O11)), isblank($P11), isblank($N11)), "X", "")</f>
      </c>
      <c r="AU11" s="32">
        <f>if($U11 &gt; 0, "X", "")</f>
      </c>
      <c r="AV11" s="32">
        <f>if($T11 &gt; 0, "X", "")</f>
      </c>
      <c r="AW11" s="32">
        <f>if(and(not(isblank($P11)), isblank($N11), isblank($O11)), "X", "")</f>
      </c>
      <c r="AX11" s="32">
        <f>if(or($K11="bowl", $K11="wild"), "X", "")</f>
      </c>
    </row>
    <row x14ac:dyDescent="0.25" r="12" customHeight="1" ht="18.75">
      <c r="A12" s="24" t="s">
        <v>711</v>
      </c>
      <c r="B12" s="25" t="s">
        <v>712</v>
      </c>
      <c r="C12" s="12" t="s">
        <v>713</v>
      </c>
      <c r="D12" s="12" t="s">
        <v>173</v>
      </c>
      <c r="E12" s="25"/>
      <c r="F12" s="25" t="s">
        <v>714</v>
      </c>
      <c r="G12" s="12"/>
      <c r="H12" s="12"/>
      <c r="I12" s="12"/>
      <c r="J12" s="14">
        <v>4</v>
      </c>
      <c r="K12" s="12" t="s">
        <v>195</v>
      </c>
      <c r="L12" s="14">
        <v>4</v>
      </c>
      <c r="M12" s="14">
        <v>20</v>
      </c>
      <c r="N12" s="12" t="s">
        <v>15</v>
      </c>
      <c r="O12" s="12"/>
      <c r="P12" s="12"/>
      <c r="Q12" s="14">
        <v>1</v>
      </c>
      <c r="R12" s="14"/>
      <c r="S12" s="14"/>
      <c r="T12" s="14">
        <v>1</v>
      </c>
      <c r="U12" s="14"/>
      <c r="V12" s="12"/>
      <c r="W12" s="14"/>
      <c r="X12" s="26"/>
      <c r="Y12" s="12"/>
      <c r="Z12" s="33">
        <f>if(ISBLANK($X12), sum(Q12:W12), 1)</f>
      </c>
      <c r="AA12" s="36"/>
      <c r="AB12" s="36" t="s">
        <v>15</v>
      </c>
      <c r="AC12" s="36"/>
      <c r="AD12" s="36" t="s">
        <v>15</v>
      </c>
      <c r="AE12" s="32">
        <f>if(J12&lt;4,"X","")</f>
      </c>
      <c r="AF12" s="32">
        <f>if(countblank(N12:P12)&lt;=1,"X","")</f>
      </c>
      <c r="AG12" s="32">
        <f>$H12</f>
      </c>
      <c r="AH12" s="32">
        <f>if($R12 &gt; 0, "X", "")</f>
      </c>
      <c r="AI12" s="32">
        <f>if(sum(Q12:U12) = 3, "X", "")</f>
      </c>
      <c r="AJ12" s="32">
        <f>if(or($K12="ground", $K12="wild"), "X", "")</f>
      </c>
      <c r="AK12" s="32">
        <f>$G12</f>
      </c>
      <c r="AL12" s="32">
        <f>if($S12 &gt; 0, "X", "")</f>
      </c>
      <c r="AM12" s="32">
        <f>if(and($Q12 &gt; 0, isblank($W12), isblank($R12), isblank($T12), isblank($S12), isblank($U12)), "X", "")</f>
      </c>
      <c r="AN12" s="32">
        <f>if(and(not(isblank($N12)), isblank($O12), isblank($P12)), "X", "")</f>
      </c>
      <c r="AO12" s="32">
        <f>if(M12&gt;65,"X","")</f>
      </c>
      <c r="AP12" s="32">
        <f>if(or($K12="cavity", $K12="wild"), "X", "")</f>
      </c>
      <c r="AQ12" s="32">
        <f>if($W12 &gt; 0, "X", "")</f>
      </c>
      <c r="AR12" s="32">
        <f>if(M12&lt;=30,"X","")</f>
      </c>
      <c r="AS12" s="32">
        <f>if(or($K12="platform", $K12="wild"), "X", "")</f>
      </c>
      <c r="AT12" s="32">
        <f>if(and(not(isblank($O12)), isblank($P12), isblank($N12)), "X", "")</f>
      </c>
      <c r="AU12" s="32">
        <f>if($U12 &gt; 0, "X", "")</f>
      </c>
      <c r="AV12" s="32">
        <f>if($T12 &gt; 0, "X", "")</f>
      </c>
      <c r="AW12" s="32">
        <f>if(and(not(isblank($P12)), isblank($N12), isblank($O12)), "X", "")</f>
      </c>
      <c r="AX12" s="32">
        <f>if(or($K12="bowl", $K12="wild"), "X", "")</f>
      </c>
    </row>
    <row x14ac:dyDescent="0.25" r="13" customHeight="1" ht="18.75">
      <c r="A13" s="25" t="s">
        <v>715</v>
      </c>
      <c r="B13" s="25" t="s">
        <v>716</v>
      </c>
      <c r="C13" s="12" t="s">
        <v>685</v>
      </c>
      <c r="D13" s="12" t="s">
        <v>173</v>
      </c>
      <c r="E13" s="25" t="s">
        <v>137</v>
      </c>
      <c r="F13" s="25" t="s">
        <v>696</v>
      </c>
      <c r="G13" s="12"/>
      <c r="H13" s="12" t="s">
        <v>15</v>
      </c>
      <c r="I13" s="12"/>
      <c r="J13" s="14">
        <v>1</v>
      </c>
      <c r="K13" s="12" t="s">
        <v>195</v>
      </c>
      <c r="L13" s="14">
        <v>4</v>
      </c>
      <c r="M13" s="14">
        <v>43</v>
      </c>
      <c r="N13" s="12" t="s">
        <v>15</v>
      </c>
      <c r="O13" s="12" t="s">
        <v>15</v>
      </c>
      <c r="P13" s="12"/>
      <c r="Q13" s="14">
        <v>1</v>
      </c>
      <c r="R13" s="14"/>
      <c r="S13" s="14"/>
      <c r="T13" s="14">
        <v>1</v>
      </c>
      <c r="U13" s="14"/>
      <c r="V13" s="12"/>
      <c r="W13" s="14"/>
      <c r="X13" s="26" t="s">
        <v>15</v>
      </c>
      <c r="Y13" s="12"/>
      <c r="Z13" s="33">
        <f>if(ISBLANK($X13), sum(Q13:W13), 1)</f>
      </c>
      <c r="AA13" s="36"/>
      <c r="AB13" s="36" t="s">
        <v>15</v>
      </c>
      <c r="AC13" s="36"/>
      <c r="AD13" s="36"/>
      <c r="AE13" s="32">
        <f>if(J13&lt;4,"X","")</f>
      </c>
      <c r="AF13" s="32">
        <f>if(countblank(N13:P13)&lt;=1,"X","")</f>
      </c>
      <c r="AG13" s="32">
        <f>$H13</f>
      </c>
      <c r="AH13" s="32">
        <f>if($R13 &gt; 0, "X", "")</f>
      </c>
      <c r="AI13" s="32">
        <f>if(sum(Q13:U13) = 3, "X", "")</f>
      </c>
      <c r="AJ13" s="32">
        <f>if(or($K13="ground", $K13="wild"), "X", "")</f>
      </c>
      <c r="AK13" s="32">
        <f>$G13</f>
      </c>
      <c r="AL13" s="32">
        <f>if($S13 &gt; 0, "X", "")</f>
      </c>
      <c r="AM13" s="32">
        <f>if(and($Q13 &gt; 0, isblank($W13), isblank($R13), isblank($T13), isblank($S13), isblank($U13)), "X", "")</f>
      </c>
      <c r="AN13" s="32">
        <f>if(and(not(isblank($N13)), isblank($O13), isblank($P13)), "X", "")</f>
      </c>
      <c r="AO13" s="32">
        <f>if(M13&gt;65,"X","")</f>
      </c>
      <c r="AP13" s="32">
        <f>if(or($K13="cavity", $K13="wild"), "X", "")</f>
      </c>
      <c r="AQ13" s="32">
        <f>if($W13 &gt; 0, "X", "")</f>
      </c>
      <c r="AR13" s="32">
        <f>if(M13&lt;=30,"X","")</f>
      </c>
      <c r="AS13" s="32">
        <f>if(or($K13="platform", $K13="wild"), "X", "")</f>
      </c>
      <c r="AT13" s="32">
        <f>if(and(not(isblank($O13)), isblank($P13), isblank($N13)), "X", "")</f>
      </c>
      <c r="AU13" s="32">
        <f>if($U13 &gt; 0, "X", "")</f>
      </c>
      <c r="AV13" s="32">
        <f>if($T13 &gt; 0, "X", "")</f>
      </c>
      <c r="AW13" s="32">
        <f>if(and(not(isblank($P13)), isblank($N13), isblank($O13)), "X", "")</f>
      </c>
      <c r="AX13" s="32">
        <f>if(or($K13="bowl", $K13="wild"), "X", "")</f>
      </c>
    </row>
    <row x14ac:dyDescent="0.25" r="14" customHeight="1" ht="18.75">
      <c r="A14" s="25" t="s">
        <v>717</v>
      </c>
      <c r="B14" s="25" t="s">
        <v>718</v>
      </c>
      <c r="C14" s="12" t="s">
        <v>685</v>
      </c>
      <c r="D14" s="12" t="s">
        <v>173</v>
      </c>
      <c r="E14" s="25" t="s">
        <v>137</v>
      </c>
      <c r="F14" s="25" t="s">
        <v>719</v>
      </c>
      <c r="G14" s="12"/>
      <c r="H14" s="12" t="s">
        <v>15</v>
      </c>
      <c r="I14" s="12"/>
      <c r="J14" s="14">
        <v>5</v>
      </c>
      <c r="K14" s="12" t="s">
        <v>162</v>
      </c>
      <c r="L14" s="14">
        <v>1</v>
      </c>
      <c r="M14" s="14">
        <v>274</v>
      </c>
      <c r="N14" s="12"/>
      <c r="O14" s="12"/>
      <c r="P14" s="12" t="s">
        <v>15</v>
      </c>
      <c r="Q14" s="14"/>
      <c r="R14" s="14"/>
      <c r="S14" s="14">
        <v>2</v>
      </c>
      <c r="T14" s="14"/>
      <c r="U14" s="14"/>
      <c r="V14" s="12"/>
      <c r="W14" s="14"/>
      <c r="X14" s="26"/>
      <c r="Y14" s="12"/>
      <c r="Z14" s="33">
        <f>if(ISBLANK($X14), sum(Q14:W14), 1)</f>
      </c>
      <c r="AA14" s="36"/>
      <c r="AB14" s="36" t="s">
        <v>15</v>
      </c>
      <c r="AC14" s="36"/>
      <c r="AD14" s="36" t="s">
        <v>15</v>
      </c>
      <c r="AE14" s="32">
        <f>if(J14&lt;4,"X","")</f>
      </c>
      <c r="AF14" s="32">
        <f>if(countblank(N14:P14)&lt;=1,"X","")</f>
      </c>
      <c r="AG14" s="32">
        <f>$H14</f>
      </c>
      <c r="AH14" s="32">
        <f>if($R14 &gt; 0, "X", "")</f>
      </c>
      <c r="AI14" s="32">
        <f>if(sum(Q14:U14) = 3, "X", "")</f>
      </c>
      <c r="AJ14" s="32">
        <f>if(or($K14="ground", $K14="wild"), "X", "")</f>
      </c>
      <c r="AK14" s="32">
        <f>$G14</f>
      </c>
      <c r="AL14" s="32">
        <f>if($S14 &gt; 0, "X", "")</f>
      </c>
      <c r="AM14" s="32">
        <f>if(and($Q14 &gt; 0, isblank($W14), isblank($R14), isblank($T14), isblank($S14), isblank($U14)), "X", "")</f>
      </c>
      <c r="AN14" s="32">
        <f>if(and(not(isblank($N14)), isblank($O14), isblank($P14)), "X", "")</f>
      </c>
      <c r="AO14" s="32">
        <f>if(M14&gt;65,"X","")</f>
      </c>
      <c r="AP14" s="32">
        <f>if(or($K14="cavity", $K14="wild"), "X", "")</f>
      </c>
      <c r="AQ14" s="32">
        <f>if($W14 &gt; 0, "X", "")</f>
      </c>
      <c r="AR14" s="32">
        <f>if(M14&lt;=30,"X","")</f>
      </c>
      <c r="AS14" s="32">
        <f>if(or($K14="platform", $K14="wild"), "X", "")</f>
      </c>
      <c r="AT14" s="32">
        <f>if(and(not(isblank($O14)), isblank($P14), isblank($N14)), "X", "")</f>
      </c>
      <c r="AU14" s="32">
        <f>if($U14 &gt; 0, "X", "")</f>
      </c>
      <c r="AV14" s="32">
        <f>if($T14 &gt; 0, "X", "")</f>
      </c>
      <c r="AW14" s="32">
        <f>if(and(not(isblank($P14)), isblank($N14), isblank($O14)), "X", "")</f>
      </c>
      <c r="AX14" s="32">
        <f>if(or($K14="bowl", $K14="wild"), "X", "")</f>
      </c>
    </row>
    <row x14ac:dyDescent="0.25" r="15" customHeight="1" ht="18.75">
      <c r="A15" s="25" t="s">
        <v>720</v>
      </c>
      <c r="B15" s="25" t="s">
        <v>721</v>
      </c>
      <c r="C15" s="12" t="s">
        <v>685</v>
      </c>
      <c r="D15" s="12"/>
      <c r="E15" s="25"/>
      <c r="F15" s="25"/>
      <c r="G15" s="12"/>
      <c r="H15" s="12"/>
      <c r="I15" s="12"/>
      <c r="J15" s="14">
        <v>9</v>
      </c>
      <c r="K15" s="12" t="s">
        <v>162</v>
      </c>
      <c r="L15" s="14">
        <v>2</v>
      </c>
      <c r="M15" s="14">
        <v>46</v>
      </c>
      <c r="N15" s="12" t="s">
        <v>15</v>
      </c>
      <c r="O15" s="12" t="s">
        <v>15</v>
      </c>
      <c r="P15" s="12"/>
      <c r="Q15" s="14">
        <v>2</v>
      </c>
      <c r="R15" s="14">
        <v>1</v>
      </c>
      <c r="S15" s="14"/>
      <c r="T15" s="14"/>
      <c r="U15" s="14"/>
      <c r="V15" s="12"/>
      <c r="W15" s="14"/>
      <c r="X15" s="26"/>
      <c r="Y15" s="12"/>
      <c r="Z15" s="33">
        <f>if(ISBLANK($X15), sum(Q15:W15), 1)</f>
      </c>
      <c r="AA15" s="36"/>
      <c r="AB15" s="36" t="s">
        <v>15</v>
      </c>
      <c r="AC15" s="36"/>
      <c r="AD15" s="36"/>
      <c r="AE15" s="32">
        <f>if(J15&lt;4,"X","")</f>
      </c>
      <c r="AF15" s="32">
        <f>if(countblank(N15:P15)&lt;=1,"X","")</f>
      </c>
      <c r="AG15" s="32">
        <f>$H15</f>
      </c>
      <c r="AH15" s="32">
        <f>if($R15 &gt; 0, "X", "")</f>
      </c>
      <c r="AI15" s="32">
        <f>if(sum(Q15:U15) = 3, "X", "")</f>
      </c>
      <c r="AJ15" s="32">
        <f>if(or($K15="ground", $K15="wild"), "X", "")</f>
      </c>
      <c r="AK15" s="32">
        <f>$G15</f>
      </c>
      <c r="AL15" s="32">
        <f>if($S15 &gt; 0, "X", "")</f>
      </c>
      <c r="AM15" s="32">
        <f>if(and($Q15 &gt; 0, isblank($W15), isblank($R15), isblank($T15), isblank($S15), isblank($U15)), "X", "")</f>
      </c>
      <c r="AN15" s="32">
        <f>if(and(not(isblank($N15)), isblank($O15), isblank($P15)), "X", "")</f>
      </c>
      <c r="AO15" s="32">
        <f>if(M15&gt;65,"X","")</f>
      </c>
      <c r="AP15" s="32">
        <f>if(or($K15="cavity", $K15="wild"), "X", "")</f>
      </c>
      <c r="AQ15" s="32">
        <f>if($W15 &gt; 0, "X", "")</f>
      </c>
      <c r="AR15" s="32">
        <f>if(M15&lt;=30,"X","")</f>
      </c>
      <c r="AS15" s="32">
        <f>if(or($K15="platform", $K15="wild"), "X", "")</f>
      </c>
      <c r="AT15" s="32">
        <f>if(and(not(isblank($O15)), isblank($P15), isblank($N15)), "X", "")</f>
      </c>
      <c r="AU15" s="32">
        <f>if($U15 &gt; 0, "X", "")</f>
      </c>
      <c r="AV15" s="32">
        <f>if($T15 &gt; 0, "X", "")</f>
      </c>
      <c r="AW15" s="32">
        <f>if(and(not(isblank($P15)), isblank($N15), isblank($O15)), "X", "")</f>
      </c>
      <c r="AX15" s="32">
        <f>if(or($K15="bowl", $K15="wild"), "X", "")</f>
      </c>
    </row>
    <row x14ac:dyDescent="0.25" r="16" customHeight="1" ht="18.75">
      <c r="A16" s="25" t="s">
        <v>722</v>
      </c>
      <c r="B16" s="25" t="s">
        <v>723</v>
      </c>
      <c r="C16" s="12" t="s">
        <v>685</v>
      </c>
      <c r="D16" s="12" t="s">
        <v>173</v>
      </c>
      <c r="E16" s="25" t="s">
        <v>706</v>
      </c>
      <c r="F16" s="25" t="s">
        <v>724</v>
      </c>
      <c r="G16" s="12" t="s">
        <v>15</v>
      </c>
      <c r="H16" s="12"/>
      <c r="I16" s="12"/>
      <c r="J16" s="14">
        <v>6</v>
      </c>
      <c r="K16" s="12" t="s">
        <v>166</v>
      </c>
      <c r="L16" s="14">
        <v>2</v>
      </c>
      <c r="M16" s="14">
        <v>114</v>
      </c>
      <c r="N16" s="12"/>
      <c r="O16" s="12"/>
      <c r="P16" s="12" t="s">
        <v>15</v>
      </c>
      <c r="Q16" s="14"/>
      <c r="R16" s="14"/>
      <c r="S16" s="14">
        <v>2</v>
      </c>
      <c r="T16" s="14"/>
      <c r="U16" s="14"/>
      <c r="V16" s="12"/>
      <c r="W16" s="14"/>
      <c r="X16" s="26"/>
      <c r="Y16" s="12"/>
      <c r="Z16" s="33">
        <f>if(ISBLANK($X16), sum(Q16:W16), 1)</f>
      </c>
      <c r="AA16" s="36"/>
      <c r="AB16" s="36"/>
      <c r="AC16" s="36"/>
      <c r="AD16" s="36"/>
      <c r="AE16" s="32">
        <f>if(J16&lt;4,"X","")</f>
      </c>
      <c r="AF16" s="32">
        <f>if(countblank(N16:P16)&lt;=1,"X","")</f>
      </c>
      <c r="AG16" s="32">
        <f>$H16</f>
      </c>
      <c r="AH16" s="32">
        <f>if($R16 &gt; 0, "X", "")</f>
      </c>
      <c r="AI16" s="32">
        <f>if(sum(Q16:U16) = 3, "X", "")</f>
      </c>
      <c r="AJ16" s="32">
        <f>if(or($K16="ground", $K16="wild"), "X", "")</f>
      </c>
      <c r="AK16" s="32">
        <f>$G16</f>
      </c>
      <c r="AL16" s="32">
        <f>if($S16 &gt; 0, "X", "")</f>
      </c>
      <c r="AM16" s="32">
        <f>if(and($Q16 &gt; 0, isblank($W16), isblank($R16), isblank($T16), isblank($S16), isblank($U16)), "X", "")</f>
      </c>
      <c r="AN16" s="32">
        <f>if(and(not(isblank($N16)), isblank($O16), isblank($P16)), "X", "")</f>
      </c>
      <c r="AO16" s="32">
        <f>if(M16&gt;65,"X","")</f>
      </c>
      <c r="AP16" s="32">
        <f>if(or($K16="cavity", $K16="wild"), "X", "")</f>
      </c>
      <c r="AQ16" s="32">
        <f>if($W16 &gt; 0, "X", "")</f>
      </c>
      <c r="AR16" s="32">
        <f>if(M16&lt;=30,"X","")</f>
      </c>
      <c r="AS16" s="32">
        <f>if(or($K16="platform", $K16="wild"), "X", "")</f>
      </c>
      <c r="AT16" s="32">
        <f>if(and(not(isblank($O16)), isblank($P16), isblank($N16)), "X", "")</f>
      </c>
      <c r="AU16" s="32">
        <f>if($U16 &gt; 0, "X", "")</f>
      </c>
      <c r="AV16" s="32">
        <f>if($T16 &gt; 0, "X", "")</f>
      </c>
      <c r="AW16" s="32">
        <f>if(and(not(isblank($P16)), isblank($N16), isblank($O16)), "X", "")</f>
      </c>
      <c r="AX16" s="32">
        <f>if(or($K16="bowl", $K16="wild"), "X", "")</f>
      </c>
    </row>
    <row x14ac:dyDescent="0.25" r="17" customHeight="1" ht="18.75">
      <c r="A17" s="25" t="s">
        <v>725</v>
      </c>
      <c r="B17" s="25" t="s">
        <v>726</v>
      </c>
      <c r="C17" s="12" t="s">
        <v>685</v>
      </c>
      <c r="D17" s="12" t="s">
        <v>173</v>
      </c>
      <c r="E17" s="25" t="s">
        <v>727</v>
      </c>
      <c r="F17" s="25" t="s">
        <v>728</v>
      </c>
      <c r="G17" s="12"/>
      <c r="H17" s="12"/>
      <c r="I17" s="12"/>
      <c r="J17" s="14">
        <v>4</v>
      </c>
      <c r="K17" s="12" t="s">
        <v>195</v>
      </c>
      <c r="L17" s="14">
        <v>2</v>
      </c>
      <c r="M17" s="14">
        <v>13</v>
      </c>
      <c r="N17" s="12" t="s">
        <v>15</v>
      </c>
      <c r="O17" s="12" t="s">
        <v>15</v>
      </c>
      <c r="P17" s="12" t="s">
        <v>15</v>
      </c>
      <c r="Q17" s="14"/>
      <c r="R17" s="14"/>
      <c r="S17" s="14"/>
      <c r="T17" s="14"/>
      <c r="U17" s="14"/>
      <c r="V17" s="12"/>
      <c r="W17" s="14">
        <v>1</v>
      </c>
      <c r="X17" s="26"/>
      <c r="Y17" s="12"/>
      <c r="Z17" s="33">
        <f>if(ISBLANK($X17), sum(Q17:W17), 1)</f>
      </c>
      <c r="AA17" s="36"/>
      <c r="AB17" s="36"/>
      <c r="AC17" s="36" t="s">
        <v>15</v>
      </c>
      <c r="AD17" s="36"/>
      <c r="AE17" s="32">
        <f>if(J17&lt;4,"X","")</f>
      </c>
      <c r="AF17" s="32">
        <f>if(countblank(N17:P17)&lt;=1,"X","")</f>
      </c>
      <c r="AG17" s="32">
        <f>$H17</f>
      </c>
      <c r="AH17" s="32">
        <f>if($R17 &gt; 0, "X", "")</f>
      </c>
      <c r="AI17" s="32">
        <f>if(sum(Q17:U17) = 3, "X", "")</f>
      </c>
      <c r="AJ17" s="32">
        <f>if(or($K17="ground", $K17="wild"), "X", "")</f>
      </c>
      <c r="AK17" s="32">
        <f>$G17</f>
      </c>
      <c r="AL17" s="32">
        <f>if($S17 &gt; 0, "X", "")</f>
      </c>
      <c r="AM17" s="32">
        <f>if(and($Q17 &gt; 0, isblank($W17), isblank($R17), isblank($T17), isblank($S17), isblank($U17)), "X", "")</f>
      </c>
      <c r="AN17" s="32">
        <f>if(and(not(isblank($N17)), isblank($O17), isblank($P17)), "X", "")</f>
      </c>
      <c r="AO17" s="32">
        <f>if(M17&gt;65,"X","")</f>
      </c>
      <c r="AP17" s="32">
        <f>if(or($K17="cavity", $K17="wild"), "X", "")</f>
      </c>
      <c r="AQ17" s="32">
        <f>if($W17 &gt; 0, "X", "")</f>
      </c>
      <c r="AR17" s="32">
        <f>if(M17&lt;=30,"X","")</f>
      </c>
      <c r="AS17" s="32">
        <f>if(or($K17="platform", $K17="wild"), "X", "")</f>
      </c>
      <c r="AT17" s="32">
        <f>if(and(not(isblank($O17)), isblank($P17), isblank($N17)), "X", "")</f>
      </c>
      <c r="AU17" s="32">
        <f>if($U17 &gt; 0, "X", "")</f>
      </c>
      <c r="AV17" s="32">
        <f>if($T17 &gt; 0, "X", "")</f>
      </c>
      <c r="AW17" s="32">
        <f>if(and(not(isblank($P17)), isblank($N17), isblank($O17)), "X", "")</f>
      </c>
      <c r="AX17" s="32">
        <f>if(or($K17="bowl", $K17="wild"), "X", "")</f>
      </c>
    </row>
    <row x14ac:dyDescent="0.25" r="18" customHeight="1" ht="18.75">
      <c r="A18" s="25" t="s">
        <v>729</v>
      </c>
      <c r="B18" s="25" t="s">
        <v>730</v>
      </c>
      <c r="C18" s="12" t="s">
        <v>685</v>
      </c>
      <c r="D18" s="12" t="s">
        <v>160</v>
      </c>
      <c r="E18" s="25" t="s">
        <v>174</v>
      </c>
      <c r="F18" s="25" t="s">
        <v>731</v>
      </c>
      <c r="G18" s="12"/>
      <c r="H18" s="12"/>
      <c r="I18" s="12"/>
      <c r="J18" s="14">
        <v>4</v>
      </c>
      <c r="K18" s="12" t="s">
        <v>188</v>
      </c>
      <c r="L18" s="14">
        <v>4</v>
      </c>
      <c r="M18" s="14">
        <v>30</v>
      </c>
      <c r="N18" s="12"/>
      <c r="O18" s="12" t="s">
        <v>15</v>
      </c>
      <c r="P18" s="12"/>
      <c r="Q18" s="14">
        <v>2</v>
      </c>
      <c r="R18" s="14"/>
      <c r="S18" s="14"/>
      <c r="T18" s="14">
        <v>1</v>
      </c>
      <c r="U18" s="14"/>
      <c r="V18" s="12"/>
      <c r="W18" s="14"/>
      <c r="X18" s="26"/>
      <c r="Y18" s="12"/>
      <c r="Z18" s="33">
        <f>if(ISBLANK($X18), sum(Q18:W18), 1)</f>
      </c>
      <c r="AA18" s="36" t="s">
        <v>15</v>
      </c>
      <c r="AB18" s="36"/>
      <c r="AC18" s="36"/>
      <c r="AD18" s="36" t="s">
        <v>15</v>
      </c>
      <c r="AE18" s="32">
        <f>if(J18&lt;4,"X","")</f>
      </c>
      <c r="AF18" s="32">
        <f>if(countblank(N18:P18)&lt;=1,"X","")</f>
      </c>
      <c r="AG18" s="32">
        <f>$H18</f>
      </c>
      <c r="AH18" s="32">
        <f>if($R18 &gt; 0, "X", "")</f>
      </c>
      <c r="AI18" s="32">
        <f>if(sum(Q18:U18) = 3, "X", "")</f>
      </c>
      <c r="AJ18" s="32">
        <f>if(or($K18="ground", $K18="wild"), "X", "")</f>
      </c>
      <c r="AK18" s="32">
        <f>$G18</f>
      </c>
      <c r="AL18" s="32">
        <f>if($S18 &gt; 0, "X", "")</f>
      </c>
      <c r="AM18" s="32">
        <f>if(and($Q18 &gt; 0, isblank($W18), isblank($R18), isblank($T18), isblank($S18), isblank($U18)), "X", "")</f>
      </c>
      <c r="AN18" s="32">
        <f>if(and(not(isblank($N18)), isblank($O18), isblank($P18)), "X", "")</f>
      </c>
      <c r="AO18" s="32">
        <f>if(M18&gt;65,"X","")</f>
      </c>
      <c r="AP18" s="32">
        <f>if(or($K18="cavity", $K18="wild"), "X", "")</f>
      </c>
      <c r="AQ18" s="32">
        <f>if($W18 &gt; 0, "X", "")</f>
      </c>
      <c r="AR18" s="32">
        <f>if(M18&lt;=30,"X","")</f>
      </c>
      <c r="AS18" s="32">
        <f>if(or($K18="platform", $K18="wild"), "X", "")</f>
      </c>
      <c r="AT18" s="32">
        <f>if(and(not(isblank($O18)), isblank($P18), isblank($N18)), "X", "")</f>
      </c>
      <c r="AU18" s="32">
        <f>if($U18 &gt; 0, "X", "")</f>
      </c>
      <c r="AV18" s="32">
        <f>if($T18 &gt; 0, "X", "")</f>
      </c>
      <c r="AW18" s="32">
        <f>if(and(not(isblank($P18)), isblank($N18), isblank($O18)), "X", "")</f>
      </c>
      <c r="AX18" s="32">
        <f>if(or($K18="bowl", $K18="wild"), "X", "")</f>
      </c>
    </row>
    <row x14ac:dyDescent="0.25" r="19" customHeight="1" ht="18.75">
      <c r="A19" s="25" t="s">
        <v>732</v>
      </c>
      <c r="B19" s="25" t="s">
        <v>733</v>
      </c>
      <c r="C19" s="12" t="s">
        <v>685</v>
      </c>
      <c r="D19" s="12" t="s">
        <v>160</v>
      </c>
      <c r="E19" s="25" t="s">
        <v>198</v>
      </c>
      <c r="F19" s="25" t="s">
        <v>734</v>
      </c>
      <c r="G19" s="12"/>
      <c r="H19" s="12"/>
      <c r="I19" s="12" t="s">
        <v>15</v>
      </c>
      <c r="J19" s="14">
        <v>8</v>
      </c>
      <c r="K19" s="12" t="s">
        <v>203</v>
      </c>
      <c r="L19" s="14">
        <v>1</v>
      </c>
      <c r="M19" s="14">
        <v>53</v>
      </c>
      <c r="N19" s="12"/>
      <c r="O19" s="12"/>
      <c r="P19" s="12" t="s">
        <v>15</v>
      </c>
      <c r="Q19" s="14"/>
      <c r="R19" s="14"/>
      <c r="S19" s="14">
        <v>3</v>
      </c>
      <c r="T19" s="14"/>
      <c r="U19" s="14"/>
      <c r="V19" s="12"/>
      <c r="W19" s="14"/>
      <c r="X19" s="26"/>
      <c r="Y19" s="12"/>
      <c r="Z19" s="33">
        <f>if(ISBLANK($X19), sum(Q19:W19), 1)</f>
      </c>
      <c r="AA19" s="36"/>
      <c r="AB19" s="36" t="s">
        <v>15</v>
      </c>
      <c r="AC19" s="36"/>
      <c r="AD19" s="36"/>
      <c r="AE19" s="32">
        <f>if(J19&lt;4,"X","")</f>
      </c>
      <c r="AF19" s="32">
        <f>if(countblank(N19:P19)&lt;=1,"X","")</f>
      </c>
      <c r="AG19" s="32">
        <f>$H19</f>
      </c>
      <c r="AH19" s="32">
        <f>if($R19 &gt; 0, "X", "")</f>
      </c>
      <c r="AI19" s="32">
        <f>if(sum(Q19:U19) = 3, "X", "")</f>
      </c>
      <c r="AJ19" s="32">
        <f>if(or($K19="ground", $K19="wild"), "X", "")</f>
      </c>
      <c r="AK19" s="32">
        <f>$G19</f>
      </c>
      <c r="AL19" s="32">
        <f>if($S19 &gt; 0, "X", "")</f>
      </c>
      <c r="AM19" s="32">
        <f>if(and($Q19 &gt; 0, isblank($W19), isblank($R19), isblank($T19), isblank($S19), isblank($U19)), "X", "")</f>
      </c>
      <c r="AN19" s="32">
        <f>if(and(not(isblank($N19)), isblank($O19), isblank($P19)), "X", "")</f>
      </c>
      <c r="AO19" s="32">
        <f>if(M19&gt;65,"X","")</f>
      </c>
      <c r="AP19" s="32">
        <f>if(or($K19="cavity", $K19="wild"), "X", "")</f>
      </c>
      <c r="AQ19" s="32">
        <f>if($W19 &gt; 0, "X", "")</f>
      </c>
      <c r="AR19" s="32">
        <f>if(M19&lt;=30,"X","")</f>
      </c>
      <c r="AS19" s="32">
        <f>if(or($K19="platform", $K19="wild"), "X", "")</f>
      </c>
      <c r="AT19" s="32">
        <f>if(and(not(isblank($O19)), isblank($P19), isblank($N19)), "X", "")</f>
      </c>
      <c r="AU19" s="32">
        <f>if($U19 &gt; 0, "X", "")</f>
      </c>
      <c r="AV19" s="32">
        <f>if($T19 &gt; 0, "X", "")</f>
      </c>
      <c r="AW19" s="32">
        <f>if(and(not(isblank($P19)), isblank($N19), isblank($O19)), "X", "")</f>
      </c>
      <c r="AX19" s="32">
        <f>if(or($K19="bowl", $K19="wild"), "X", "")</f>
      </c>
    </row>
    <row x14ac:dyDescent="0.25" r="20" customHeight="1" ht="18.75">
      <c r="A20" s="25" t="s">
        <v>735</v>
      </c>
      <c r="B20" s="25" t="s">
        <v>736</v>
      </c>
      <c r="C20" s="12" t="s">
        <v>685</v>
      </c>
      <c r="D20" s="12" t="s">
        <v>173</v>
      </c>
      <c r="E20" s="25" t="s">
        <v>174</v>
      </c>
      <c r="F20" s="25" t="s">
        <v>737</v>
      </c>
      <c r="G20" s="12"/>
      <c r="H20" s="12"/>
      <c r="I20" s="12"/>
      <c r="J20" s="14">
        <v>3</v>
      </c>
      <c r="K20" s="12" t="s">
        <v>162</v>
      </c>
      <c r="L20" s="14">
        <v>2</v>
      </c>
      <c r="M20" s="14">
        <v>23</v>
      </c>
      <c r="N20" s="12"/>
      <c r="O20" s="12" t="s">
        <v>15</v>
      </c>
      <c r="P20" s="12"/>
      <c r="Q20" s="14">
        <v>1</v>
      </c>
      <c r="R20" s="14">
        <v>1</v>
      </c>
      <c r="S20" s="14"/>
      <c r="T20" s="14"/>
      <c r="U20" s="14"/>
      <c r="V20" s="12"/>
      <c r="W20" s="14"/>
      <c r="X20" s="26"/>
      <c r="Y20" s="12"/>
      <c r="Z20" s="33">
        <f>if(ISBLANK($X20), sum(Q20:W20), 1)</f>
      </c>
      <c r="AA20" s="36"/>
      <c r="AB20" s="36"/>
      <c r="AC20" s="36" t="s">
        <v>15</v>
      </c>
      <c r="AD20" s="36"/>
      <c r="AE20" s="32">
        <f>if(J20&lt;4,"X","")</f>
      </c>
      <c r="AF20" s="32">
        <f>if(countblank(N20:P20)&lt;=1,"X","")</f>
      </c>
      <c r="AG20" s="32">
        <f>$H20</f>
      </c>
      <c r="AH20" s="32">
        <f>if($R20 &gt; 0, "X", "")</f>
      </c>
      <c r="AI20" s="32">
        <f>if(sum(Q20:U20) = 3, "X", "")</f>
      </c>
      <c r="AJ20" s="32">
        <f>if(or($K20="ground", $K20="wild"), "X", "")</f>
      </c>
      <c r="AK20" s="32">
        <f>$G20</f>
      </c>
      <c r="AL20" s="32">
        <f>if($S20 &gt; 0, "X", "")</f>
      </c>
      <c r="AM20" s="32">
        <f>if(and($Q20 &gt; 0, isblank($W20), isblank($R20), isblank($T20), isblank($S20), isblank($U20)), "X", "")</f>
      </c>
      <c r="AN20" s="32">
        <f>if(and(not(isblank($N20)), isblank($O20), isblank($P20)), "X", "")</f>
      </c>
      <c r="AO20" s="32">
        <f>if(M20&gt;65,"X","")</f>
      </c>
      <c r="AP20" s="32">
        <f>if(or($K20="cavity", $K20="wild"), "X", "")</f>
      </c>
      <c r="AQ20" s="32">
        <f>if($W20 &gt; 0, "X", "")</f>
      </c>
      <c r="AR20" s="32">
        <f>if(M20&lt;=30,"X","")</f>
      </c>
      <c r="AS20" s="32">
        <f>if(or($K20="platform", $K20="wild"), "X", "")</f>
      </c>
      <c r="AT20" s="32">
        <f>if(and(not(isblank($O20)), isblank($P20), isblank($N20)), "X", "")</f>
      </c>
      <c r="AU20" s="32">
        <f>if($U20 &gt; 0, "X", "")</f>
      </c>
      <c r="AV20" s="32">
        <f>if($T20 &gt; 0, "X", "")</f>
      </c>
      <c r="AW20" s="32">
        <f>if(and(not(isblank($P20)), isblank($N20), isblank($O20)), "X", "")</f>
      </c>
      <c r="AX20" s="32">
        <f>if(or($K20="bowl", $K20="wild"), "X", "")</f>
      </c>
    </row>
    <row x14ac:dyDescent="0.25" r="21" customHeight="1" ht="18.75">
      <c r="A21" s="25" t="s">
        <v>738</v>
      </c>
      <c r="B21" s="25" t="s">
        <v>739</v>
      </c>
      <c r="C21" s="12" t="s">
        <v>685</v>
      </c>
      <c r="D21" s="12" t="s">
        <v>160</v>
      </c>
      <c r="E21" s="25" t="s">
        <v>727</v>
      </c>
      <c r="F21" s="25" t="s">
        <v>740</v>
      </c>
      <c r="G21" s="12"/>
      <c r="H21" s="12"/>
      <c r="I21" s="12"/>
      <c r="J21" s="14">
        <v>9</v>
      </c>
      <c r="K21" s="12" t="s">
        <v>166</v>
      </c>
      <c r="L21" s="14">
        <v>1</v>
      </c>
      <c r="M21" s="14">
        <v>203</v>
      </c>
      <c r="N21" s="12"/>
      <c r="O21" s="12"/>
      <c r="P21" s="12" t="s">
        <v>15</v>
      </c>
      <c r="Q21" s="14"/>
      <c r="R21" s="14"/>
      <c r="S21" s="14">
        <v>2</v>
      </c>
      <c r="T21" s="14"/>
      <c r="U21" s="14">
        <v>1</v>
      </c>
      <c r="V21" s="12"/>
      <c r="W21" s="14"/>
      <c r="X21" s="26"/>
      <c r="Y21" s="12"/>
      <c r="Z21" s="33">
        <f>if(ISBLANK($X21), sum(Q21:W21), 1)</f>
      </c>
      <c r="AA21" s="36"/>
      <c r="AB21" s="36"/>
      <c r="AC21" s="36"/>
      <c r="AD21" s="36"/>
      <c r="AE21" s="32">
        <f>if(J21&lt;4,"X","")</f>
      </c>
      <c r="AF21" s="32">
        <f>if(countblank(N21:P21)&lt;=1,"X","")</f>
      </c>
      <c r="AG21" s="32">
        <f>$H21</f>
      </c>
      <c r="AH21" s="32">
        <f>if($R21 &gt; 0, "X", "")</f>
      </c>
      <c r="AI21" s="32">
        <f>if(sum(Q21:U21) = 3, "X", "")</f>
      </c>
      <c r="AJ21" s="32">
        <f>if(or($K21="ground", $K21="wild"), "X", "")</f>
      </c>
      <c r="AK21" s="32">
        <f>$G21</f>
      </c>
      <c r="AL21" s="32">
        <f>if($S21 &gt; 0, "X", "")</f>
      </c>
      <c r="AM21" s="32">
        <f>if(and($Q21 &gt; 0, isblank($W21), isblank($R21), isblank($T21), isblank($S21), isblank($U21)), "X", "")</f>
      </c>
      <c r="AN21" s="32">
        <f>if(and(not(isblank($N21)), isblank($O21), isblank($P21)), "X", "")</f>
      </c>
      <c r="AO21" s="32">
        <f>if(M21&gt;65,"X","")</f>
      </c>
      <c r="AP21" s="32">
        <f>if(or($K21="cavity", $K21="wild"), "X", "")</f>
      </c>
      <c r="AQ21" s="32">
        <f>if($W21 &gt; 0, "X", "")</f>
      </c>
      <c r="AR21" s="32">
        <f>if(M21&lt;=30,"X","")</f>
      </c>
      <c r="AS21" s="32">
        <f>if(or($K21="platform", $K21="wild"), "X", "")</f>
      </c>
      <c r="AT21" s="32">
        <f>if(and(not(isblank($O21)), isblank($P21), isblank($N21)), "X", "")</f>
      </c>
      <c r="AU21" s="32">
        <f>if($U21 &gt; 0, "X", "")</f>
      </c>
      <c r="AV21" s="32">
        <f>if($T21 &gt; 0, "X", "")</f>
      </c>
      <c r="AW21" s="32">
        <f>if(and(not(isblank($P21)), isblank($N21), isblank($O21)), "X", "")</f>
      </c>
      <c r="AX21" s="32">
        <f>if(or($K21="bowl", $K21="wild"), "X", "")</f>
      </c>
    </row>
    <row x14ac:dyDescent="0.25" r="22" customHeight="1" ht="18.75">
      <c r="A22" s="25" t="s">
        <v>741</v>
      </c>
      <c r="B22" s="25" t="s">
        <v>742</v>
      </c>
      <c r="C22" s="12" t="s">
        <v>685</v>
      </c>
      <c r="D22" s="12" t="s">
        <v>173</v>
      </c>
      <c r="E22" s="25" t="s">
        <v>699</v>
      </c>
      <c r="F22" s="25" t="s">
        <v>743</v>
      </c>
      <c r="G22" s="12"/>
      <c r="H22" s="12"/>
      <c r="I22" s="12"/>
      <c r="J22" s="14">
        <v>9</v>
      </c>
      <c r="K22" s="12" t="s">
        <v>203</v>
      </c>
      <c r="L22" s="14">
        <v>2</v>
      </c>
      <c r="M22" s="14">
        <v>30</v>
      </c>
      <c r="N22" s="12" t="s">
        <v>15</v>
      </c>
      <c r="O22" s="12"/>
      <c r="P22" s="12"/>
      <c r="Q22" s="14">
        <v>1</v>
      </c>
      <c r="R22" s="14"/>
      <c r="S22" s="14"/>
      <c r="T22" s="14">
        <v>2</v>
      </c>
      <c r="U22" s="14"/>
      <c r="V22" s="12"/>
      <c r="W22" s="14"/>
      <c r="X22" s="26"/>
      <c r="Y22" s="12"/>
      <c r="Z22" s="33">
        <f>if(ISBLANK($X22), sum(Q22:W22), 1)</f>
      </c>
      <c r="AA22" s="36"/>
      <c r="AB22" s="36" t="s">
        <v>15</v>
      </c>
      <c r="AC22" s="36"/>
      <c r="AD22" s="36"/>
      <c r="AE22" s="32">
        <f>if(J22&lt;4,"X","")</f>
      </c>
      <c r="AF22" s="32">
        <f>if(countblank(N22:P22)&lt;=1,"X","")</f>
      </c>
      <c r="AG22" s="32">
        <f>$H22</f>
      </c>
      <c r="AH22" s="32">
        <f>if($R22 &gt; 0, "X", "")</f>
      </c>
      <c r="AI22" s="32">
        <f>if(sum(Q22:U22) = 3, "X", "")</f>
      </c>
      <c r="AJ22" s="32">
        <f>if(or($K22="ground", $K22="wild"), "X", "")</f>
      </c>
      <c r="AK22" s="32">
        <f>$G22</f>
      </c>
      <c r="AL22" s="32">
        <f>if($S22 &gt; 0, "X", "")</f>
      </c>
      <c r="AM22" s="32">
        <f>if(and($Q22 &gt; 0, isblank($W22), isblank($R22), isblank($T22), isblank($S22), isblank($U22)), "X", "")</f>
      </c>
      <c r="AN22" s="32">
        <f>if(and(not(isblank($N22)), isblank($O22), isblank($P22)), "X", "")</f>
      </c>
      <c r="AO22" s="32">
        <f>if(M22&gt;65,"X","")</f>
      </c>
      <c r="AP22" s="32">
        <f>if(or($K22="cavity", $K22="wild"), "X", "")</f>
      </c>
      <c r="AQ22" s="32">
        <f>if($W22 &gt; 0, "X", "")</f>
      </c>
      <c r="AR22" s="32">
        <f>if(M22&lt;=30,"X","")</f>
      </c>
      <c r="AS22" s="32">
        <f>if(or($K22="platform", $K22="wild"), "X", "")</f>
      </c>
      <c r="AT22" s="32">
        <f>if(and(not(isblank($O22)), isblank($P22), isblank($N22)), "X", "")</f>
      </c>
      <c r="AU22" s="32">
        <f>if($U22 &gt; 0, "X", "")</f>
      </c>
      <c r="AV22" s="32">
        <f>if($T22 &gt; 0, "X", "")</f>
      </c>
      <c r="AW22" s="32">
        <f>if(and(not(isblank($P22)), isblank($N22), isblank($O22)), "X", "")</f>
      </c>
      <c r="AX22" s="32">
        <f>if(or($K22="bowl", $K22="wild"), "X", "")</f>
      </c>
    </row>
    <row x14ac:dyDescent="0.25" r="23" customHeight="1" ht="18.75">
      <c r="A23" s="25" t="s">
        <v>744</v>
      </c>
      <c r="B23" s="25" t="s">
        <v>745</v>
      </c>
      <c r="C23" s="12" t="s">
        <v>685</v>
      </c>
      <c r="D23" s="12" t="s">
        <v>173</v>
      </c>
      <c r="E23" s="25" t="s">
        <v>706</v>
      </c>
      <c r="F23" s="25" t="s">
        <v>707</v>
      </c>
      <c r="G23" s="12" t="s">
        <v>15</v>
      </c>
      <c r="H23" s="12"/>
      <c r="I23" s="12"/>
      <c r="J23" s="14">
        <v>5</v>
      </c>
      <c r="K23" s="12" t="s">
        <v>188</v>
      </c>
      <c r="L23" s="14">
        <v>4</v>
      </c>
      <c r="M23" s="14">
        <v>107</v>
      </c>
      <c r="N23" s="12" t="s">
        <v>15</v>
      </c>
      <c r="O23" s="12" t="s">
        <v>15</v>
      </c>
      <c r="P23" s="12" t="s">
        <v>15</v>
      </c>
      <c r="Q23" s="14"/>
      <c r="R23" s="14"/>
      <c r="S23" s="14"/>
      <c r="T23" s="14"/>
      <c r="U23" s="14">
        <v>2</v>
      </c>
      <c r="V23" s="12"/>
      <c r="W23" s="14"/>
      <c r="X23" s="26"/>
      <c r="Y23" s="12"/>
      <c r="Z23" s="33">
        <f>if(ISBLANK($X23), sum(Q23:W23), 1)</f>
      </c>
      <c r="AA23" s="36"/>
      <c r="AB23" s="36"/>
      <c r="AC23" s="36"/>
      <c r="AD23" s="36"/>
      <c r="AE23" s="32">
        <f>if(J23&lt;4,"X","")</f>
      </c>
      <c r="AF23" s="32">
        <f>if(countblank(N23:P23)&lt;=1,"X","")</f>
      </c>
      <c r="AG23" s="32">
        <f>$H23</f>
      </c>
      <c r="AH23" s="32">
        <f>if($R23 &gt; 0, "X", "")</f>
      </c>
      <c r="AI23" s="32">
        <f>if(sum(Q23:U23) = 3, "X", "")</f>
      </c>
      <c r="AJ23" s="32">
        <f>if(or($K23="ground", $K23="wild"), "X", "")</f>
      </c>
      <c r="AK23" s="32">
        <f>$G23</f>
      </c>
      <c r="AL23" s="32">
        <f>if($S23 &gt; 0, "X", "")</f>
      </c>
      <c r="AM23" s="32">
        <f>if(and($Q23 &gt; 0, isblank($W23), isblank($R23), isblank($T23), isblank($S23), isblank($U23)), "X", "")</f>
      </c>
      <c r="AN23" s="32">
        <f>if(and(not(isblank($N23)), isblank($O23), isblank($P23)), "X", "")</f>
      </c>
      <c r="AO23" s="32">
        <f>if(M23&gt;65,"X","")</f>
      </c>
      <c r="AP23" s="32">
        <f>if(or($K23="cavity", $K23="wild"), "X", "")</f>
      </c>
      <c r="AQ23" s="32">
        <f>if($W23 &gt; 0, "X", "")</f>
      </c>
      <c r="AR23" s="32">
        <f>if(M23&lt;=30,"X","")</f>
      </c>
      <c r="AS23" s="32">
        <f>if(or($K23="platform", $K23="wild"), "X", "")</f>
      </c>
      <c r="AT23" s="32">
        <f>if(and(not(isblank($O23)), isblank($P23), isblank($N23)), "X", "")</f>
      </c>
      <c r="AU23" s="32">
        <f>if($U23 &gt; 0, "X", "")</f>
      </c>
      <c r="AV23" s="32">
        <f>if($T23 &gt; 0, "X", "")</f>
      </c>
      <c r="AW23" s="32">
        <f>if(and(not(isblank($P23)), isblank($N23), isblank($O23)), "X", "")</f>
      </c>
      <c r="AX23" s="32">
        <f>if(or($K23="bowl", $K23="wild"), "X", "")</f>
      </c>
    </row>
    <row x14ac:dyDescent="0.25" r="24" customHeight="1" ht="18.75">
      <c r="A24" s="25" t="s">
        <v>746</v>
      </c>
      <c r="B24" s="25" t="s">
        <v>747</v>
      </c>
      <c r="C24" s="12" t="s">
        <v>685</v>
      </c>
      <c r="D24" s="12" t="s">
        <v>173</v>
      </c>
      <c r="E24" s="25" t="s">
        <v>137</v>
      </c>
      <c r="F24" s="25" t="s">
        <v>696</v>
      </c>
      <c r="G24" s="12"/>
      <c r="H24" s="12" t="s">
        <v>15</v>
      </c>
      <c r="I24" s="12"/>
      <c r="J24" s="14">
        <v>1</v>
      </c>
      <c r="K24" s="12" t="s">
        <v>203</v>
      </c>
      <c r="L24" s="14">
        <v>3</v>
      </c>
      <c r="M24" s="14">
        <v>38</v>
      </c>
      <c r="N24" s="12"/>
      <c r="O24" s="12" t="s">
        <v>15</v>
      </c>
      <c r="P24" s="12" t="s">
        <v>15</v>
      </c>
      <c r="Q24" s="14">
        <v>1</v>
      </c>
      <c r="R24" s="14"/>
      <c r="S24" s="14"/>
      <c r="T24" s="14"/>
      <c r="U24" s="14"/>
      <c r="V24" s="12"/>
      <c r="W24" s="14"/>
      <c r="X24" s="26"/>
      <c r="Y24" s="12"/>
      <c r="Z24" s="33">
        <f>if(ISBLANK($X24), sum(Q24:W24), 1)</f>
      </c>
      <c r="AA24" s="36"/>
      <c r="AB24" s="36"/>
      <c r="AC24" s="36"/>
      <c r="AD24" s="36"/>
      <c r="AE24" s="32">
        <f>if(J24&lt;4,"X","")</f>
      </c>
      <c r="AF24" s="32">
        <f>if(countblank(N24:P24)&lt;=1,"X","")</f>
      </c>
      <c r="AG24" s="32">
        <f>$H24</f>
      </c>
      <c r="AH24" s="32">
        <f>if($R24 &gt; 0, "X", "")</f>
      </c>
      <c r="AI24" s="32">
        <f>if(sum(Q24:U24) = 3, "X", "")</f>
      </c>
      <c r="AJ24" s="32">
        <f>if(or($K24="ground", $K24="wild"), "X", "")</f>
      </c>
      <c r="AK24" s="32">
        <f>$G24</f>
      </c>
      <c r="AL24" s="32">
        <f>if($S24 &gt; 0, "X", "")</f>
      </c>
      <c r="AM24" s="32">
        <f>if(and($Q24 &gt; 0, isblank($W24), isblank($R24), isblank($T24), isblank($S24), isblank($U24)), "X", "")</f>
      </c>
      <c r="AN24" s="32">
        <f>if(and(not(isblank($N24)), isblank($O24), isblank($P24)), "X", "")</f>
      </c>
      <c r="AO24" s="32">
        <f>if(M24&gt;65,"X","")</f>
      </c>
      <c r="AP24" s="32">
        <f>if(or($K24="cavity", $K24="wild"), "X", "")</f>
      </c>
      <c r="AQ24" s="32">
        <f>if($W24 &gt; 0, "X", "")</f>
      </c>
      <c r="AR24" s="32">
        <f>if(M24&lt;=30,"X","")</f>
      </c>
      <c r="AS24" s="32">
        <f>if(or($K24="platform", $K24="wild"), "X", "")</f>
      </c>
      <c r="AT24" s="32">
        <f>if(and(not(isblank($O24)), isblank($P24), isblank($N24)), "X", "")</f>
      </c>
      <c r="AU24" s="32">
        <f>if($U24 &gt; 0, "X", "")</f>
      </c>
      <c r="AV24" s="32">
        <f>if($T24 &gt; 0, "X", "")</f>
      </c>
      <c r="AW24" s="32">
        <f>if(and(not(isblank($P24)), isblank($N24), isblank($O24)), "X", "")</f>
      </c>
      <c r="AX24" s="32">
        <f>if(or($K24="bowl", $K24="wild"), "X", "")</f>
      </c>
    </row>
    <row x14ac:dyDescent="0.25" r="25" customHeight="1" ht="18.75">
      <c r="A25" s="25" t="s">
        <v>748</v>
      </c>
      <c r="B25" s="25" t="s">
        <v>749</v>
      </c>
      <c r="C25" s="12" t="s">
        <v>685</v>
      </c>
      <c r="D25" s="12" t="s">
        <v>173</v>
      </c>
      <c r="E25" s="25" t="s">
        <v>706</v>
      </c>
      <c r="F25" s="25" t="s">
        <v>750</v>
      </c>
      <c r="G25" s="12" t="s">
        <v>15</v>
      </c>
      <c r="H25" s="12"/>
      <c r="I25" s="12"/>
      <c r="J25" s="14">
        <v>3</v>
      </c>
      <c r="K25" s="12" t="s">
        <v>188</v>
      </c>
      <c r="L25" s="14">
        <v>2</v>
      </c>
      <c r="M25" s="14">
        <v>107</v>
      </c>
      <c r="N25" s="12" t="s">
        <v>15</v>
      </c>
      <c r="O25" s="12"/>
      <c r="P25" s="12"/>
      <c r="Q25" s="14"/>
      <c r="R25" s="14"/>
      <c r="S25" s="14"/>
      <c r="T25" s="14"/>
      <c r="U25" s="14">
        <v>1</v>
      </c>
      <c r="V25" s="12"/>
      <c r="W25" s="14"/>
      <c r="X25" s="26"/>
      <c r="Y25" s="12"/>
      <c r="Z25" s="33">
        <f>if(ISBLANK($X25), sum(Q25:W25), 1)</f>
      </c>
      <c r="AA25" s="36"/>
      <c r="AB25" s="36"/>
      <c r="AC25" s="36"/>
      <c r="AD25" s="36"/>
      <c r="AE25" s="32">
        <f>if(J25&lt;4,"X","")</f>
      </c>
      <c r="AF25" s="32">
        <f>if(countblank(N25:P25)&lt;=1,"X","")</f>
      </c>
      <c r="AG25" s="32">
        <f>$H25</f>
      </c>
      <c r="AH25" s="32">
        <f>if($R25 &gt; 0, "X", "")</f>
      </c>
      <c r="AI25" s="32">
        <f>if(sum(Q25:U25) = 3, "X", "")</f>
      </c>
      <c r="AJ25" s="32">
        <f>if(or($K25="ground", $K25="wild"), "X", "")</f>
      </c>
      <c r="AK25" s="32">
        <f>$G25</f>
      </c>
      <c r="AL25" s="32">
        <f>if($S25 &gt; 0, "X", "")</f>
      </c>
      <c r="AM25" s="32">
        <f>if(and($Q25 &gt; 0, isblank($W25), isblank($R25), isblank($T25), isblank($S25), isblank($U25)), "X", "")</f>
      </c>
      <c r="AN25" s="32">
        <f>if(and(not(isblank($N25)), isblank($O25), isblank($P25)), "X", "")</f>
      </c>
      <c r="AO25" s="32">
        <f>if(M25&gt;65,"X","")</f>
      </c>
      <c r="AP25" s="32">
        <f>if(or($K25="cavity", $K25="wild"), "X", "")</f>
      </c>
      <c r="AQ25" s="32">
        <f>if($W25 &gt; 0, "X", "")</f>
      </c>
      <c r="AR25" s="32">
        <f>if(M25&lt;=30,"X","")</f>
      </c>
      <c r="AS25" s="32">
        <f>if(or($K25="platform", $K25="wild"), "X", "")</f>
      </c>
      <c r="AT25" s="32">
        <f>if(and(not(isblank($O25)), isblank($P25), isblank($N25)), "X", "")</f>
      </c>
      <c r="AU25" s="32">
        <f>if($U25 &gt; 0, "X", "")</f>
      </c>
      <c r="AV25" s="32">
        <f>if($T25 &gt; 0, "X", "")</f>
      </c>
      <c r="AW25" s="32">
        <f>if(and(not(isblank($P25)), isblank($N25), isblank($O25)), "X", "")</f>
      </c>
      <c r="AX25" s="32">
        <f>if(or($K25="bowl", $K25="wild"), "X", "")</f>
      </c>
    </row>
    <row x14ac:dyDescent="0.25" r="26" customHeight="1" ht="18.75">
      <c r="A26" s="25" t="s">
        <v>751</v>
      </c>
      <c r="B26" s="25" t="s">
        <v>752</v>
      </c>
      <c r="C26" s="12" t="s">
        <v>685</v>
      </c>
      <c r="D26" s="12" t="s">
        <v>186</v>
      </c>
      <c r="E26" s="25" t="s">
        <v>174</v>
      </c>
      <c r="F26" s="25" t="s">
        <v>753</v>
      </c>
      <c r="G26" s="12"/>
      <c r="H26" s="12"/>
      <c r="I26" s="12"/>
      <c r="J26" s="14">
        <v>5</v>
      </c>
      <c r="K26" s="12" t="s">
        <v>188</v>
      </c>
      <c r="L26" s="14">
        <v>4</v>
      </c>
      <c r="M26" s="14">
        <v>71</v>
      </c>
      <c r="N26" s="12"/>
      <c r="O26" s="12"/>
      <c r="P26" s="12" t="s">
        <v>15</v>
      </c>
      <c r="Q26" s="14">
        <v>1</v>
      </c>
      <c r="R26" s="14">
        <v>1</v>
      </c>
      <c r="S26" s="14">
        <v>1</v>
      </c>
      <c r="T26" s="14"/>
      <c r="U26" s="14"/>
      <c r="V26" s="12"/>
      <c r="W26" s="14"/>
      <c r="X26" s="26"/>
      <c r="Y26" s="12"/>
      <c r="Z26" s="33">
        <f>if(ISBLANK($X26), sum(Q26:W26), 1)</f>
      </c>
      <c r="AA26" s="36" t="s">
        <v>15</v>
      </c>
      <c r="AB26" s="36"/>
      <c r="AC26" s="36" t="s">
        <v>15</v>
      </c>
      <c r="AD26" s="36" t="s">
        <v>15</v>
      </c>
      <c r="AE26" s="32">
        <f>if(J26&lt;4,"X","")</f>
      </c>
      <c r="AF26" s="32">
        <f>if(countblank(N26:P26)&lt;=1,"X","")</f>
      </c>
      <c r="AG26" s="32">
        <f>$H26</f>
      </c>
      <c r="AH26" s="32">
        <f>if($R26 &gt; 0, "X", "")</f>
      </c>
      <c r="AI26" s="32">
        <f>if(sum(Q26:U26) = 3, "X", "")</f>
      </c>
      <c r="AJ26" s="32">
        <f>if(or($K26="ground", $K26="wild"), "X", "")</f>
      </c>
      <c r="AK26" s="32">
        <f>$G26</f>
      </c>
      <c r="AL26" s="32">
        <f>if($S26 &gt; 0, "X", "")</f>
      </c>
      <c r="AM26" s="32">
        <f>if(and($Q26 &gt; 0, isblank($W26), isblank($R26), isblank($T26), isblank($S26), isblank($U26)), "X", "")</f>
      </c>
      <c r="AN26" s="32">
        <f>if(and(not(isblank($N26)), isblank($O26), isblank($P26)), "X", "")</f>
      </c>
      <c r="AO26" s="32">
        <f>if(M26&gt;65,"X","")</f>
      </c>
      <c r="AP26" s="32">
        <f>if(or($K26="cavity", $K26="wild"), "X", "")</f>
      </c>
      <c r="AQ26" s="32">
        <f>if($W26 &gt; 0, "X", "")</f>
      </c>
      <c r="AR26" s="32">
        <f>if(M26&lt;=30,"X","")</f>
      </c>
      <c r="AS26" s="32">
        <f>if(or($K26="platform", $K26="wild"), "X", "")</f>
      </c>
      <c r="AT26" s="32">
        <f>if(and(not(isblank($O26)), isblank($P26), isblank($N26)), "X", "")</f>
      </c>
      <c r="AU26" s="32">
        <f>if($U26 &gt; 0, "X", "")</f>
      </c>
      <c r="AV26" s="32">
        <f>if($T26 &gt; 0, "X", "")</f>
      </c>
      <c r="AW26" s="32">
        <f>if(and(not(isblank($P26)), isblank($N26), isblank($O26)), "X", "")</f>
      </c>
      <c r="AX26" s="32">
        <f>if(or($K26="bowl", $K26="wild"), "X", "")</f>
      </c>
    </row>
    <row x14ac:dyDescent="0.25" r="27" customHeight="1" ht="18.75">
      <c r="A27" s="25" t="s">
        <v>754</v>
      </c>
      <c r="B27" s="25" t="s">
        <v>755</v>
      </c>
      <c r="C27" s="12" t="s">
        <v>685</v>
      </c>
      <c r="D27" s="12" t="s">
        <v>160</v>
      </c>
      <c r="E27" s="25" t="s">
        <v>198</v>
      </c>
      <c r="F27" s="25" t="s">
        <v>734</v>
      </c>
      <c r="G27" s="12"/>
      <c r="H27" s="12"/>
      <c r="I27" s="12" t="s">
        <v>15</v>
      </c>
      <c r="J27" s="14">
        <v>4</v>
      </c>
      <c r="K27" s="12" t="s">
        <v>203</v>
      </c>
      <c r="L27" s="14">
        <v>2</v>
      </c>
      <c r="M27" s="14">
        <v>18</v>
      </c>
      <c r="N27" s="12" t="s">
        <v>15</v>
      </c>
      <c r="O27" s="12" t="s">
        <v>15</v>
      </c>
      <c r="P27" s="12"/>
      <c r="Q27" s="14">
        <v>2</v>
      </c>
      <c r="R27" s="14"/>
      <c r="S27" s="14"/>
      <c r="T27" s="14"/>
      <c r="U27" s="14"/>
      <c r="V27" s="12"/>
      <c r="W27" s="14"/>
      <c r="X27" s="26"/>
      <c r="Y27" s="12"/>
      <c r="Z27" s="33">
        <f>if(ISBLANK($X27), sum(Q27:W27), 1)</f>
      </c>
      <c r="AA27" s="36"/>
      <c r="AB27" s="36"/>
      <c r="AC27" s="36" t="s">
        <v>15</v>
      </c>
      <c r="AD27" s="36"/>
      <c r="AE27" s="32">
        <f>if(J27&lt;4,"X","")</f>
      </c>
      <c r="AF27" s="32">
        <f>if(countblank(N27:P27)&lt;=1,"X","")</f>
      </c>
      <c r="AG27" s="32">
        <f>$H27</f>
      </c>
      <c r="AH27" s="32">
        <f>if($R27 &gt; 0, "X", "")</f>
      </c>
      <c r="AI27" s="32">
        <f>if(sum(Q27:U27) = 3, "X", "")</f>
      </c>
      <c r="AJ27" s="32">
        <f>if(or($K27="ground", $K27="wild"), "X", "")</f>
      </c>
      <c r="AK27" s="32">
        <f>$G27</f>
      </c>
      <c r="AL27" s="32">
        <f>if($S27 &gt; 0, "X", "")</f>
      </c>
      <c r="AM27" s="32">
        <f>if(and($Q27 &gt; 0, isblank($W27), isblank($R27), isblank($T27), isblank($S27), isblank($U27)), "X", "")</f>
      </c>
      <c r="AN27" s="32">
        <f>if(and(not(isblank($N27)), isblank($O27), isblank($P27)), "X", "")</f>
      </c>
      <c r="AO27" s="32">
        <f>if(M27&gt;65,"X","")</f>
      </c>
      <c r="AP27" s="32">
        <f>if(or($K27="cavity", $K27="wild"), "X", "")</f>
      </c>
      <c r="AQ27" s="32">
        <f>if($W27 &gt; 0, "X", "")</f>
      </c>
      <c r="AR27" s="32">
        <f>if(M27&lt;=30,"X","")</f>
      </c>
      <c r="AS27" s="32">
        <f>if(or($K27="platform", $K27="wild"), "X", "")</f>
      </c>
      <c r="AT27" s="32">
        <f>if(and(not(isblank($O27)), isblank($P27), isblank($N27)), "X", "")</f>
      </c>
      <c r="AU27" s="32">
        <f>if($U27 &gt; 0, "X", "")</f>
      </c>
      <c r="AV27" s="32">
        <f>if($T27 &gt; 0, "X", "")</f>
      </c>
      <c r="AW27" s="32">
        <f>if(and(not(isblank($P27)), isblank($N27), isblank($O27)), "X", "")</f>
      </c>
      <c r="AX27" s="32">
        <f>if(or($K27="bowl", $K27="wild"), "X", "")</f>
      </c>
    </row>
    <row x14ac:dyDescent="0.25" r="28" customHeight="1" ht="18.75">
      <c r="A28" s="25" t="s">
        <v>756</v>
      </c>
      <c r="B28" s="25" t="s">
        <v>757</v>
      </c>
      <c r="C28" s="12" t="s">
        <v>685</v>
      </c>
      <c r="D28" s="12" t="s">
        <v>186</v>
      </c>
      <c r="E28" s="25" t="s">
        <v>699</v>
      </c>
      <c r="F28" s="25" t="s">
        <v>758</v>
      </c>
      <c r="G28" s="12"/>
      <c r="H28" s="12"/>
      <c r="I28" s="12"/>
      <c r="J28" s="14">
        <v>4</v>
      </c>
      <c r="K28" s="12" t="s">
        <v>203</v>
      </c>
      <c r="L28" s="14">
        <v>4</v>
      </c>
      <c r="M28" s="14">
        <v>53</v>
      </c>
      <c r="N28" s="12"/>
      <c r="O28" s="12"/>
      <c r="P28" s="12" t="s">
        <v>15</v>
      </c>
      <c r="Q28" s="14"/>
      <c r="R28" s="14"/>
      <c r="S28" s="14">
        <v>1</v>
      </c>
      <c r="T28" s="14"/>
      <c r="U28" s="14"/>
      <c r="V28" s="12"/>
      <c r="W28" s="14">
        <v>1</v>
      </c>
      <c r="X28" s="26"/>
      <c r="Y28" s="12"/>
      <c r="Z28" s="33">
        <f>if(ISBLANK($X28), sum(Q28:W28), 1)</f>
      </c>
      <c r="AA28" s="36"/>
      <c r="AB28" s="36"/>
      <c r="AC28" s="36"/>
      <c r="AD28" s="36"/>
      <c r="AE28" s="32">
        <f>if(J28&lt;4,"X","")</f>
      </c>
      <c r="AF28" s="32">
        <f>if(countblank(N28:P28)&lt;=1,"X","")</f>
      </c>
      <c r="AG28" s="32">
        <f>$H28</f>
      </c>
      <c r="AH28" s="32">
        <f>if($R28 &gt; 0, "X", "")</f>
      </c>
      <c r="AI28" s="32">
        <f>if(sum(Q28:U28) = 3, "X", "")</f>
      </c>
      <c r="AJ28" s="32">
        <f>if(or($K28="ground", $K28="wild"), "X", "")</f>
      </c>
      <c r="AK28" s="32">
        <f>$G28</f>
      </c>
      <c r="AL28" s="32">
        <f>if($S28 &gt; 0, "X", "")</f>
      </c>
      <c r="AM28" s="32">
        <f>if(and($Q28 &gt; 0, isblank($W28), isblank($R28), isblank($T28), isblank($S28), isblank($U28)), "X", "")</f>
      </c>
      <c r="AN28" s="32">
        <f>if(and(not(isblank($N28)), isblank($O28), isblank($P28)), "X", "")</f>
      </c>
      <c r="AO28" s="32">
        <f>if(M28&gt;65,"X","")</f>
      </c>
      <c r="AP28" s="32">
        <f>if(or($K28="cavity", $K28="wild"), "X", "")</f>
      </c>
      <c r="AQ28" s="32">
        <f>if($W28 &gt; 0, "X", "")</f>
      </c>
      <c r="AR28" s="32">
        <f>if(M28&lt;=30,"X","")</f>
      </c>
      <c r="AS28" s="32">
        <f>if(or($K28="platform", $K28="wild"), "X", "")</f>
      </c>
      <c r="AT28" s="32">
        <f>if(and(not(isblank($O28)), isblank($P28), isblank($N28)), "X", "")</f>
      </c>
      <c r="AU28" s="32">
        <f>if($U28 &gt; 0, "X", "")</f>
      </c>
      <c r="AV28" s="32">
        <f>if($T28 &gt; 0, "X", "")</f>
      </c>
      <c r="AW28" s="32">
        <f>if(and(not(isblank($P28)), isblank($N28), isblank($O28)), "X", "")</f>
      </c>
      <c r="AX28" s="32">
        <f>if(or($K28="bowl", $K28="wild"), "X", "")</f>
      </c>
    </row>
    <row x14ac:dyDescent="0.25" r="29" customHeight="1" ht="18.75">
      <c r="A29" s="25" t="s">
        <v>759</v>
      </c>
      <c r="B29" s="25" t="s">
        <v>760</v>
      </c>
      <c r="C29" s="12" t="s">
        <v>685</v>
      </c>
      <c r="D29" s="12" t="s">
        <v>173</v>
      </c>
      <c r="E29" s="25" t="s">
        <v>198</v>
      </c>
      <c r="F29" s="25" t="s">
        <v>761</v>
      </c>
      <c r="G29" s="12"/>
      <c r="H29" s="12"/>
      <c r="I29" s="12"/>
      <c r="J29" s="14">
        <v>4</v>
      </c>
      <c r="K29" s="12" t="s">
        <v>188</v>
      </c>
      <c r="L29" s="14">
        <v>3</v>
      </c>
      <c r="M29" s="14">
        <v>18</v>
      </c>
      <c r="N29" s="12" t="s">
        <v>15</v>
      </c>
      <c r="O29" s="12" t="s">
        <v>15</v>
      </c>
      <c r="P29" s="12" t="s">
        <v>15</v>
      </c>
      <c r="Q29" s="14">
        <v>2</v>
      </c>
      <c r="R29" s="14">
        <v>1</v>
      </c>
      <c r="S29" s="14"/>
      <c r="T29" s="14"/>
      <c r="U29" s="14"/>
      <c r="V29" s="12"/>
      <c r="W29" s="14"/>
      <c r="X29" s="26"/>
      <c r="Y29" s="12"/>
      <c r="Z29" s="33">
        <f>if(ISBLANK($X29), sum(Q29:W29), 1)</f>
      </c>
      <c r="AA29" s="36"/>
      <c r="AB29" s="36"/>
      <c r="AC29" s="36" t="s">
        <v>15</v>
      </c>
      <c r="AD29" s="36"/>
      <c r="AE29" s="32">
        <f>if(J29&lt;4,"X","")</f>
      </c>
      <c r="AF29" s="32">
        <f>if(countblank(N29:P29)&lt;=1,"X","")</f>
      </c>
      <c r="AG29" s="32">
        <f>$H29</f>
      </c>
      <c r="AH29" s="32">
        <f>if($R29 &gt; 0, "X", "")</f>
      </c>
      <c r="AI29" s="32">
        <f>if(sum(Q29:U29) = 3, "X", "")</f>
      </c>
      <c r="AJ29" s="32">
        <f>if(or($K29="ground", $K29="wild"), "X", "")</f>
      </c>
      <c r="AK29" s="32">
        <f>$G29</f>
      </c>
      <c r="AL29" s="32">
        <f>if($S29 &gt; 0, "X", "")</f>
      </c>
      <c r="AM29" s="32">
        <f>if(and($Q29 &gt; 0, isblank($W29), isblank($R29), isblank($T29), isblank($S29), isblank($U29)), "X", "")</f>
      </c>
      <c r="AN29" s="32">
        <f>if(and(not(isblank($N29)), isblank($O29), isblank($P29)), "X", "")</f>
      </c>
      <c r="AO29" s="32">
        <f>if(M29&gt;65,"X","")</f>
      </c>
      <c r="AP29" s="32">
        <f>if(or($K29="cavity", $K29="wild"), "X", "")</f>
      </c>
      <c r="AQ29" s="32">
        <f>if($W29 &gt; 0, "X", "")</f>
      </c>
      <c r="AR29" s="32">
        <f>if(M29&lt;=30,"X","")</f>
      </c>
      <c r="AS29" s="32">
        <f>if(or($K29="platform", $K29="wild"), "X", "")</f>
      </c>
      <c r="AT29" s="32">
        <f>if(and(not(isblank($O29)), isblank($P29), isblank($N29)), "X", "")</f>
      </c>
      <c r="AU29" s="32">
        <f>if($U29 &gt; 0, "X", "")</f>
      </c>
      <c r="AV29" s="32">
        <f>if($T29 &gt; 0, "X", "")</f>
      </c>
      <c r="AW29" s="32">
        <f>if(and(not(isblank($P29)), isblank($N29), isblank($O29)), "X", "")</f>
      </c>
      <c r="AX29" s="32">
        <f>if(or($K29="bowl", $K29="wild"), "X", "")</f>
      </c>
    </row>
    <row x14ac:dyDescent="0.25" r="30" customHeight="1" ht="18.75">
      <c r="A30" s="25" t="s">
        <v>762</v>
      </c>
      <c r="B30" s="25" t="s">
        <v>763</v>
      </c>
      <c r="C30" s="12" t="s">
        <v>685</v>
      </c>
      <c r="D30" s="12" t="s">
        <v>173</v>
      </c>
      <c r="E30" s="25" t="s">
        <v>706</v>
      </c>
      <c r="F30" s="25" t="s">
        <v>724</v>
      </c>
      <c r="G30" s="12" t="s">
        <v>15</v>
      </c>
      <c r="H30" s="12"/>
      <c r="I30" s="12"/>
      <c r="J30" s="14">
        <v>6</v>
      </c>
      <c r="K30" s="12" t="s">
        <v>162</v>
      </c>
      <c r="L30" s="14">
        <v>2</v>
      </c>
      <c r="M30" s="14">
        <v>112</v>
      </c>
      <c r="N30" s="12"/>
      <c r="O30" s="12"/>
      <c r="P30" s="12" t="s">
        <v>15</v>
      </c>
      <c r="Q30" s="14"/>
      <c r="R30" s="14"/>
      <c r="S30" s="14">
        <v>2</v>
      </c>
      <c r="T30" s="14"/>
      <c r="U30" s="14"/>
      <c r="V30" s="12"/>
      <c r="W30" s="14"/>
      <c r="X30" s="26"/>
      <c r="Y30" s="12"/>
      <c r="Z30" s="33">
        <f>if(ISBLANK($X30), sum(Q30:W30), 1)</f>
      </c>
      <c r="AA30" s="36"/>
      <c r="AB30" s="36"/>
      <c r="AC30" s="36"/>
      <c r="AD30" s="36" t="s">
        <v>15</v>
      </c>
      <c r="AE30" s="32">
        <f>if(J30&lt;4,"X","")</f>
      </c>
      <c r="AF30" s="32">
        <f>if(countblank(N30:P30)&lt;=1,"X","")</f>
      </c>
      <c r="AG30" s="32">
        <f>$H30</f>
      </c>
      <c r="AH30" s="32">
        <f>if($R30 &gt; 0, "X", "")</f>
      </c>
      <c r="AI30" s="32">
        <f>if(sum(Q30:U30) = 3, "X", "")</f>
      </c>
      <c r="AJ30" s="32">
        <f>if(or($K30="ground", $K30="wild"), "X", "")</f>
      </c>
      <c r="AK30" s="32">
        <f>$G30</f>
      </c>
      <c r="AL30" s="32">
        <f>if($S30 &gt; 0, "X", "")</f>
      </c>
      <c r="AM30" s="32">
        <f>if(and($Q30 &gt; 0, isblank($W30), isblank($R30), isblank($T30), isblank($S30), isblank($U30)), "X", "")</f>
      </c>
      <c r="AN30" s="32">
        <f>if(and(not(isblank($N30)), isblank($O30), isblank($P30)), "X", "")</f>
      </c>
      <c r="AO30" s="32">
        <f>if(M30&gt;65,"X","")</f>
      </c>
      <c r="AP30" s="32">
        <f>if(or($K30="cavity", $K30="wild"), "X", "")</f>
      </c>
      <c r="AQ30" s="32">
        <f>if($W30 &gt; 0, "X", "")</f>
      </c>
      <c r="AR30" s="32">
        <f>if(M30&lt;=30,"X","")</f>
      </c>
      <c r="AS30" s="32">
        <f>if(or($K30="platform", $K30="wild"), "X", "")</f>
      </c>
      <c r="AT30" s="32">
        <f>if(and(not(isblank($O30)), isblank($P30), isblank($N30)), "X", "")</f>
      </c>
      <c r="AU30" s="32">
        <f>if($U30 &gt; 0, "X", "")</f>
      </c>
      <c r="AV30" s="32">
        <f>if($T30 &gt; 0, "X", "")</f>
      </c>
      <c r="AW30" s="32">
        <f>if(and(not(isblank($P30)), isblank($N30), isblank($O30)), "X", "")</f>
      </c>
      <c r="AX30" s="32">
        <f>if(or($K30="bowl", $K30="wild"), "X", "")</f>
      </c>
    </row>
    <row x14ac:dyDescent="0.25" r="31" customHeight="1" ht="18.75">
      <c r="A31" s="25" t="s">
        <v>764</v>
      </c>
      <c r="B31" s="25" t="s">
        <v>765</v>
      </c>
      <c r="C31" s="12" t="s">
        <v>685</v>
      </c>
      <c r="D31" s="12" t="s">
        <v>173</v>
      </c>
      <c r="E31" s="25" t="s">
        <v>178</v>
      </c>
      <c r="F31" s="25" t="s">
        <v>766</v>
      </c>
      <c r="G31" s="12"/>
      <c r="H31" s="12"/>
      <c r="I31" s="12"/>
      <c r="J31" s="14">
        <v>4</v>
      </c>
      <c r="K31" s="12" t="s">
        <v>203</v>
      </c>
      <c r="L31" s="14">
        <v>2</v>
      </c>
      <c r="M31" s="14">
        <v>61</v>
      </c>
      <c r="N31" s="12"/>
      <c r="O31" s="12"/>
      <c r="P31" s="12" t="s">
        <v>15</v>
      </c>
      <c r="Q31" s="14">
        <v>1</v>
      </c>
      <c r="R31" s="14"/>
      <c r="S31" s="14">
        <v>1</v>
      </c>
      <c r="T31" s="14"/>
      <c r="U31" s="14"/>
      <c r="V31" s="12"/>
      <c r="W31" s="14"/>
      <c r="X31" s="26" t="s">
        <v>15</v>
      </c>
      <c r="Y31" s="12"/>
      <c r="Z31" s="33">
        <f>if(ISBLANK($X31), sum(Q31:W31), 1)</f>
      </c>
      <c r="AA31" s="36"/>
      <c r="AB31" s="36"/>
      <c r="AC31" s="36"/>
      <c r="AD31" s="36" t="s">
        <v>15</v>
      </c>
      <c r="AE31" s="32">
        <f>if(J31&lt;4,"X","")</f>
      </c>
      <c r="AF31" s="32">
        <f>if(countblank(N31:P31)&lt;=1,"X","")</f>
      </c>
      <c r="AG31" s="32">
        <f>$H31</f>
      </c>
      <c r="AH31" s="32">
        <f>if($R31 &gt; 0, "X", "")</f>
      </c>
      <c r="AI31" s="32">
        <f>if(sum(Q31:U31) = 3, "X", "")</f>
      </c>
      <c r="AJ31" s="32">
        <f>if(or($K31="ground", $K31="wild"), "X", "")</f>
      </c>
      <c r="AK31" s="32">
        <f>$G31</f>
      </c>
      <c r="AL31" s="32">
        <f>if($S31 &gt; 0, "X", "")</f>
      </c>
      <c r="AM31" s="32">
        <f>if(and($Q31 &gt; 0, isblank($W31), isblank($R31), isblank($T31), isblank($S31), isblank($U31)), "X", "")</f>
      </c>
      <c r="AN31" s="32">
        <f>if(and(not(isblank($N31)), isblank($O31), isblank($P31)), "X", "")</f>
      </c>
      <c r="AO31" s="32">
        <f>if(M31&gt;65,"X","")</f>
      </c>
      <c r="AP31" s="32">
        <f>if(or($K31="cavity", $K31="wild"), "X", "")</f>
      </c>
      <c r="AQ31" s="32">
        <f>if($W31 &gt; 0, "X", "")</f>
      </c>
      <c r="AR31" s="32">
        <f>if(M31&lt;=30,"X","")</f>
      </c>
      <c r="AS31" s="32">
        <f>if(or($K31="platform", $K31="wild"), "X", "")</f>
      </c>
      <c r="AT31" s="32">
        <f>if(and(not(isblank($O31)), isblank($P31), isblank($N31)), "X", "")</f>
      </c>
      <c r="AU31" s="32">
        <f>if($U31 &gt; 0, "X", "")</f>
      </c>
      <c r="AV31" s="32">
        <f>if($T31 &gt; 0, "X", "")</f>
      </c>
      <c r="AW31" s="32">
        <f>if(and(not(isblank($P31)), isblank($N31), isblank($O31)), "X", "")</f>
      </c>
      <c r="AX31" s="32">
        <f>if(or($K31="bowl", $K31="wild"), "X", "")</f>
      </c>
    </row>
    <row x14ac:dyDescent="0.25" r="32" customHeight="1" ht="18.75">
      <c r="A32" s="25" t="s">
        <v>767</v>
      </c>
      <c r="B32" s="25" t="s">
        <v>768</v>
      </c>
      <c r="C32" s="12" t="s">
        <v>685</v>
      </c>
      <c r="D32" s="12" t="s">
        <v>186</v>
      </c>
      <c r="E32" s="25" t="s">
        <v>727</v>
      </c>
      <c r="F32" s="25" t="s">
        <v>769</v>
      </c>
      <c r="G32" s="12"/>
      <c r="H32" s="12"/>
      <c r="I32" s="12"/>
      <c r="J32" s="14">
        <v>2</v>
      </c>
      <c r="K32" s="12" t="s">
        <v>188</v>
      </c>
      <c r="L32" s="14">
        <v>1</v>
      </c>
      <c r="M32" s="14">
        <v>150</v>
      </c>
      <c r="N32" s="12" t="s">
        <v>15</v>
      </c>
      <c r="O32" s="12"/>
      <c r="P32" s="12"/>
      <c r="Q32" s="14"/>
      <c r="R32" s="14"/>
      <c r="S32" s="14"/>
      <c r="T32" s="14"/>
      <c r="U32" s="14"/>
      <c r="V32" s="12"/>
      <c r="W32" s="14"/>
      <c r="X32" s="26"/>
      <c r="Y32" s="12"/>
      <c r="Z32" s="33">
        <f>if(ISBLANK($X32), sum(Q32:W32), 1)</f>
      </c>
      <c r="AA32" s="36"/>
      <c r="AB32" s="36"/>
      <c r="AC32" s="36"/>
      <c r="AD32" s="36" t="s">
        <v>15</v>
      </c>
      <c r="AE32" s="32">
        <f>if(J32&lt;4,"X","")</f>
      </c>
      <c r="AF32" s="32">
        <f>if(countblank(N32:P32)&lt;=1,"X","")</f>
      </c>
      <c r="AG32" s="32">
        <f>$H32</f>
      </c>
      <c r="AH32" s="32">
        <f>if($R32 &gt; 0, "X", "")</f>
      </c>
      <c r="AI32" s="32">
        <f>if(sum(Q32:U32) = 3, "X", "")</f>
      </c>
      <c r="AJ32" s="32">
        <f>if(or($K32="ground", $K32="wild"), "X", "")</f>
      </c>
      <c r="AK32" s="32">
        <f>$G32</f>
      </c>
      <c r="AL32" s="32">
        <f>if($S32 &gt; 0, "X", "")</f>
      </c>
      <c r="AM32" s="32">
        <f>if(and($Q32 &gt; 0, isblank($W32), isblank($R32), isblank($T32), isblank($S32), isblank($U32)), "X", "")</f>
      </c>
      <c r="AN32" s="32">
        <f>if(and(not(isblank($N32)), isblank($O32), isblank($P32)), "X", "")</f>
      </c>
      <c r="AO32" s="32">
        <f>if(M32&gt;65,"X","")</f>
      </c>
      <c r="AP32" s="32">
        <f>if(or($K32="cavity", $K32="wild"), "X", "")</f>
      </c>
      <c r="AQ32" s="32">
        <f>if($W32 &gt; 0, "X", "")</f>
      </c>
      <c r="AR32" s="32">
        <f>if(M32&lt;=30,"X","")</f>
      </c>
      <c r="AS32" s="32">
        <f>if(or($K32="platform", $K32="wild"), "X", "")</f>
      </c>
      <c r="AT32" s="32">
        <f>if(and(not(isblank($O32)), isblank($P32), isblank($N32)), "X", "")</f>
      </c>
      <c r="AU32" s="32">
        <f>if($U32 &gt; 0, "X", "")</f>
      </c>
      <c r="AV32" s="32">
        <f>if($T32 &gt; 0, "X", "")</f>
      </c>
      <c r="AW32" s="32">
        <f>if(and(not(isblank($P32)), isblank($N32), isblank($O32)), "X", "")</f>
      </c>
      <c r="AX32" s="32">
        <f>if(or($K32="bowl", $K32="wild"), "X", "")</f>
      </c>
    </row>
    <row x14ac:dyDescent="0.25" r="33" customHeight="1" ht="18.75">
      <c r="A33" s="25" t="s">
        <v>770</v>
      </c>
      <c r="B33" s="25" t="s">
        <v>771</v>
      </c>
      <c r="C33" s="12" t="s">
        <v>685</v>
      </c>
      <c r="D33" s="12" t="s">
        <v>173</v>
      </c>
      <c r="E33" s="25" t="s">
        <v>137</v>
      </c>
      <c r="F33" s="25" t="s">
        <v>772</v>
      </c>
      <c r="G33" s="12"/>
      <c r="H33" s="12" t="s">
        <v>15</v>
      </c>
      <c r="I33" s="12"/>
      <c r="J33" s="14">
        <v>2</v>
      </c>
      <c r="K33" s="12" t="s">
        <v>188</v>
      </c>
      <c r="L33" s="14">
        <v>5</v>
      </c>
      <c r="M33" s="14">
        <v>76</v>
      </c>
      <c r="N33" s="12"/>
      <c r="O33" s="12"/>
      <c r="P33" s="12" t="s">
        <v>15</v>
      </c>
      <c r="Q33" s="14"/>
      <c r="R33" s="14">
        <v>2</v>
      </c>
      <c r="S33" s="14"/>
      <c r="T33" s="14"/>
      <c r="U33" s="14"/>
      <c r="V33" s="12"/>
      <c r="W33" s="14"/>
      <c r="X33" s="26"/>
      <c r="Y33" s="12"/>
      <c r="Z33" s="33">
        <f>if(ISBLANK($X33), sum(Q33:W33), 1)</f>
      </c>
      <c r="AA33" s="36" t="s">
        <v>15</v>
      </c>
      <c r="AB33" s="36"/>
      <c r="AC33" s="36"/>
      <c r="AD33" s="36" t="s">
        <v>15</v>
      </c>
      <c r="AE33" s="32">
        <f>if(J33&lt;4,"X","")</f>
      </c>
      <c r="AF33" s="32">
        <f>if(countblank(N33:P33)&lt;=1,"X","")</f>
      </c>
      <c r="AG33" s="32">
        <f>$H33</f>
      </c>
      <c r="AH33" s="32">
        <f>if($R33 &gt; 0, "X", "")</f>
      </c>
      <c r="AI33" s="32">
        <f>if(sum(Q33:U33) = 3, "X", "")</f>
      </c>
      <c r="AJ33" s="32">
        <f>if(or($K33="ground", $K33="wild"), "X", "")</f>
      </c>
      <c r="AK33" s="32">
        <f>$G33</f>
      </c>
      <c r="AL33" s="32">
        <f>if($S33 &gt; 0, "X", "")</f>
      </c>
      <c r="AM33" s="32">
        <f>if(and($Q33 &gt; 0, isblank($W33), isblank($R33), isblank($T33), isblank($S33), isblank($U33)), "X", "")</f>
      </c>
      <c r="AN33" s="32">
        <f>if(and(not(isblank($N33)), isblank($O33), isblank($P33)), "X", "")</f>
      </c>
      <c r="AO33" s="32">
        <f>if(M33&gt;65,"X","")</f>
      </c>
      <c r="AP33" s="32">
        <f>if(or($K33="cavity", $K33="wild"), "X", "")</f>
      </c>
      <c r="AQ33" s="32">
        <f>if($W33 &gt; 0, "X", "")</f>
      </c>
      <c r="AR33" s="32">
        <f>if(M33&lt;=30,"X","")</f>
      </c>
      <c r="AS33" s="32">
        <f>if(or($K33="platform", $K33="wild"), "X", "")</f>
      </c>
      <c r="AT33" s="32">
        <f>if(and(not(isblank($O33)), isblank($P33), isblank($N33)), "X", "")</f>
      </c>
      <c r="AU33" s="32">
        <f>if($U33 &gt; 0, "X", "")</f>
      </c>
      <c r="AV33" s="32">
        <f>if($T33 &gt; 0, "X", "")</f>
      </c>
      <c r="AW33" s="32">
        <f>if(and(not(isblank($P33)), isblank($N33), isblank($O33)), "X", "")</f>
      </c>
      <c r="AX33" s="32">
        <f>if(or($K33="bowl", $K33="wild"), "X", "")</f>
      </c>
    </row>
    <row x14ac:dyDescent="0.25" r="34" customHeight="1" ht="18.75">
      <c r="A34" s="25" t="s">
        <v>773</v>
      </c>
      <c r="B34" s="25" t="s">
        <v>774</v>
      </c>
      <c r="C34" s="12" t="s">
        <v>685</v>
      </c>
      <c r="D34" s="12" t="s">
        <v>186</v>
      </c>
      <c r="E34" s="25" t="s">
        <v>727</v>
      </c>
      <c r="F34" s="25" t="s">
        <v>769</v>
      </c>
      <c r="G34" s="12"/>
      <c r="H34" s="12"/>
      <c r="I34" s="12"/>
      <c r="J34" s="14">
        <v>3</v>
      </c>
      <c r="K34" s="12" t="s">
        <v>203</v>
      </c>
      <c r="L34" s="14">
        <v>3</v>
      </c>
      <c r="M34" s="14">
        <v>64</v>
      </c>
      <c r="N34" s="12"/>
      <c r="O34" s="12" t="s">
        <v>15</v>
      </c>
      <c r="P34" s="12"/>
      <c r="Q34" s="14"/>
      <c r="R34" s="14"/>
      <c r="S34" s="14"/>
      <c r="T34" s="14"/>
      <c r="U34" s="14"/>
      <c r="V34" s="12"/>
      <c r="W34" s="14">
        <v>2</v>
      </c>
      <c r="X34" s="26"/>
      <c r="Y34" s="12"/>
      <c r="Z34" s="33">
        <f>if(ISBLANK($X34), sum(Q34:W34), 1)</f>
      </c>
      <c r="AA34" s="36" t="s">
        <v>15</v>
      </c>
      <c r="AB34" s="36"/>
      <c r="AC34" s="36"/>
      <c r="AD34" s="36" t="s">
        <v>15</v>
      </c>
      <c r="AE34" s="32">
        <f>if(J34&lt;4,"X","")</f>
      </c>
      <c r="AF34" s="32">
        <f>if(countblank(N34:P34)&lt;=1,"X","")</f>
      </c>
      <c r="AG34" s="32">
        <f>$H34</f>
      </c>
      <c r="AH34" s="32">
        <f>if($R34 &gt; 0, "X", "")</f>
      </c>
      <c r="AI34" s="32">
        <f>if(sum(Q34:U34) = 3, "X", "")</f>
      </c>
      <c r="AJ34" s="32">
        <f>if(or($K34="ground", $K34="wild"), "X", "")</f>
      </c>
      <c r="AK34" s="32">
        <f>$G34</f>
      </c>
      <c r="AL34" s="32">
        <f>if($S34 &gt; 0, "X", "")</f>
      </c>
      <c r="AM34" s="32">
        <f>if(and($Q34 &gt; 0, isblank($W34), isblank($R34), isblank($T34), isblank($S34), isblank($U34)), "X", "")</f>
      </c>
      <c r="AN34" s="32">
        <f>if(and(not(isblank($N34)), isblank($O34), isblank($P34)), "X", "")</f>
      </c>
      <c r="AO34" s="32">
        <f>if(M34&gt;65,"X","")</f>
      </c>
      <c r="AP34" s="32">
        <f>if(or($K34="cavity", $K34="wild"), "X", "")</f>
      </c>
      <c r="AQ34" s="32">
        <f>if($W34 &gt; 0, "X", "")</f>
      </c>
      <c r="AR34" s="32">
        <f>if(M34&lt;=30,"X","")</f>
      </c>
      <c r="AS34" s="32">
        <f>if(or($K34="platform", $K34="wild"), "X", "")</f>
      </c>
      <c r="AT34" s="32">
        <f>if(and(not(isblank($O34)), isblank($P34), isblank($N34)), "X", "")</f>
      </c>
      <c r="AU34" s="32">
        <f>if($U34 &gt; 0, "X", "")</f>
      </c>
      <c r="AV34" s="32">
        <f>if($T34 &gt; 0, "X", "")</f>
      </c>
      <c r="AW34" s="32">
        <f>if(and(not(isblank($P34)), isblank($N34), isblank($O34)), "X", "")</f>
      </c>
      <c r="AX34" s="32">
        <f>if(or($K34="bowl", $K34="wild"), "X", "")</f>
      </c>
    </row>
    <row x14ac:dyDescent="0.25" r="35" customHeight="1" ht="18.75">
      <c r="A35" s="24" t="s">
        <v>775</v>
      </c>
      <c r="B35" s="25" t="s">
        <v>776</v>
      </c>
      <c r="C35" s="12" t="s">
        <v>713</v>
      </c>
      <c r="D35" s="12" t="s">
        <v>173</v>
      </c>
      <c r="E35" s="25"/>
      <c r="F35" s="25" t="s">
        <v>777</v>
      </c>
      <c r="G35" s="12"/>
      <c r="H35" s="12"/>
      <c r="I35" s="12"/>
      <c r="J35" s="14">
        <v>4</v>
      </c>
      <c r="K35" s="12" t="s">
        <v>195</v>
      </c>
      <c r="L35" s="14">
        <v>2</v>
      </c>
      <c r="M35" s="14">
        <v>8</v>
      </c>
      <c r="N35" s="12" t="s">
        <v>15</v>
      </c>
      <c r="O35" s="12" t="s">
        <v>15</v>
      </c>
      <c r="P35" s="12" t="s">
        <v>15</v>
      </c>
      <c r="Q35" s="14"/>
      <c r="R35" s="14"/>
      <c r="S35" s="14"/>
      <c r="T35" s="14"/>
      <c r="U35" s="14"/>
      <c r="V35" s="12"/>
      <c r="W35" s="14">
        <v>1</v>
      </c>
      <c r="X35" s="26"/>
      <c r="Y35" s="12"/>
      <c r="Z35" s="33">
        <f>if(ISBLANK($X35), sum(Q35:W35), 1)</f>
      </c>
      <c r="AA35" s="36" t="s">
        <v>15</v>
      </c>
      <c r="AB35" s="36"/>
      <c r="AC35" s="36"/>
      <c r="AD35" s="36" t="s">
        <v>15</v>
      </c>
      <c r="AE35" s="32">
        <f>if(J35&lt;4,"X","")</f>
      </c>
      <c r="AF35" s="32">
        <f>if(countblank(N35:P35)&lt;=1,"X","")</f>
      </c>
      <c r="AG35" s="32">
        <f>$H35</f>
      </c>
      <c r="AH35" s="32">
        <f>if($R35 &gt; 0, "X", "")</f>
      </c>
      <c r="AI35" s="32">
        <f>if(sum(Q35:U35) = 3, "X", "")</f>
      </c>
      <c r="AJ35" s="32">
        <f>if(or($K35="ground", $K35="wild"), "X", "")</f>
      </c>
      <c r="AK35" s="32">
        <f>$G35</f>
      </c>
      <c r="AL35" s="32">
        <f>if($S35 &gt; 0, "X", "")</f>
      </c>
      <c r="AM35" s="32">
        <f>if(and($Q35 &gt; 0, isblank($W35), isblank($R35), isblank($T35), isblank($S35), isblank($U35)), "X", "")</f>
      </c>
      <c r="AN35" s="32">
        <f>if(and(not(isblank($N35)), isblank($O35), isblank($P35)), "X", "")</f>
      </c>
      <c r="AO35" s="32">
        <f>if(M35&gt;65,"X","")</f>
      </c>
      <c r="AP35" s="32">
        <f>if(or($K35="cavity", $K35="wild"), "X", "")</f>
      </c>
      <c r="AQ35" s="32">
        <f>if($W35 &gt; 0, "X", "")</f>
      </c>
      <c r="AR35" s="32">
        <f>if(M35&lt;=30,"X","")</f>
      </c>
      <c r="AS35" s="32">
        <f>if(or($K35="platform", $K35="wild"), "X", "")</f>
      </c>
      <c r="AT35" s="32">
        <f>if(and(not(isblank($O35)), isblank($P35), isblank($N35)), "X", "")</f>
      </c>
      <c r="AU35" s="32">
        <f>if($U35 &gt; 0, "X", "")</f>
      </c>
      <c r="AV35" s="32">
        <f>if($T35 &gt; 0, "X", "")</f>
      </c>
      <c r="AW35" s="32">
        <f>if(and(not(isblank($P35)), isblank($N35), isblank($O35)), "X", "")</f>
      </c>
      <c r="AX35" s="32">
        <f>if(or($K35="bowl", $K35="wild"), "X", "")</f>
      </c>
    </row>
    <row x14ac:dyDescent="0.25" r="36" customHeight="1" ht="18.75">
      <c r="A36" s="25" t="s">
        <v>778</v>
      </c>
      <c r="B36" s="25" t="s">
        <v>779</v>
      </c>
      <c r="C36" s="12" t="s">
        <v>685</v>
      </c>
      <c r="D36" s="12" t="s">
        <v>173</v>
      </c>
      <c r="E36" s="25" t="s">
        <v>699</v>
      </c>
      <c r="F36" s="25" t="s">
        <v>700</v>
      </c>
      <c r="G36" s="12"/>
      <c r="H36" s="12"/>
      <c r="I36" s="12"/>
      <c r="J36" s="14">
        <v>9</v>
      </c>
      <c r="K36" s="12" t="s">
        <v>166</v>
      </c>
      <c r="L36" s="14">
        <v>2</v>
      </c>
      <c r="M36" s="14">
        <v>112</v>
      </c>
      <c r="N36" s="12"/>
      <c r="O36" s="12"/>
      <c r="P36" s="12" t="s">
        <v>15</v>
      </c>
      <c r="Q36" s="14">
        <v>1</v>
      </c>
      <c r="R36" s="14"/>
      <c r="S36" s="14">
        <v>1</v>
      </c>
      <c r="T36" s="14"/>
      <c r="U36" s="14">
        <v>1</v>
      </c>
      <c r="V36" s="12"/>
      <c r="W36" s="14"/>
      <c r="X36" s="26"/>
      <c r="Y36" s="12"/>
      <c r="Z36" s="33">
        <f>if(ISBLANK($X36), sum(Q36:W36), 1)</f>
      </c>
      <c r="AA36" s="36" t="s">
        <v>15</v>
      </c>
      <c r="AB36" s="36"/>
      <c r="AC36" s="36"/>
      <c r="AD36" s="36" t="s">
        <v>15</v>
      </c>
      <c r="AE36" s="32">
        <f>if(J36&lt;4,"X","")</f>
      </c>
      <c r="AF36" s="32">
        <f>if(countblank(N36:P36)&lt;=1,"X","")</f>
      </c>
      <c r="AG36" s="32">
        <f>$H36</f>
      </c>
      <c r="AH36" s="32">
        <f>if($R36 &gt; 0, "X", "")</f>
      </c>
      <c r="AI36" s="32">
        <f>if(sum(Q36:U36) = 3, "X", "")</f>
      </c>
      <c r="AJ36" s="32">
        <f>if(or($K36="ground", $K36="wild"), "X", "")</f>
      </c>
      <c r="AK36" s="32">
        <f>$G36</f>
      </c>
      <c r="AL36" s="32">
        <f>if($S36 &gt; 0, "X", "")</f>
      </c>
      <c r="AM36" s="32">
        <f>if(and($Q36 &gt; 0, isblank($W36), isblank($R36), isblank($T36), isblank($S36), isblank($U36)), "X", "")</f>
      </c>
      <c r="AN36" s="32">
        <f>if(and(not(isblank($N36)), isblank($O36), isblank($P36)), "X", "")</f>
      </c>
      <c r="AO36" s="32">
        <f>if(M36&gt;65,"X","")</f>
      </c>
      <c r="AP36" s="32">
        <f>if(or($K36="cavity", $K36="wild"), "X", "")</f>
      </c>
      <c r="AQ36" s="32">
        <f>if($W36 &gt; 0, "X", "")</f>
      </c>
      <c r="AR36" s="32">
        <f>if(M36&lt;=30,"X","")</f>
      </c>
      <c r="AS36" s="32">
        <f>if(or($K36="platform", $K36="wild"), "X", "")</f>
      </c>
      <c r="AT36" s="32">
        <f>if(and(not(isblank($O36)), isblank($P36), isblank($N36)), "X", "")</f>
      </c>
      <c r="AU36" s="32">
        <f>if($U36 &gt; 0, "X", "")</f>
      </c>
      <c r="AV36" s="32">
        <f>if($T36 &gt; 0, "X", "")</f>
      </c>
      <c r="AW36" s="32">
        <f>if(and(not(isblank($P36)), isblank($N36), isblank($O36)), "X", "")</f>
      </c>
      <c r="AX36" s="32">
        <f>if(or($K36="bowl", $K36="wild"), "X", "")</f>
      </c>
    </row>
    <row x14ac:dyDescent="0.25" r="37" customHeight="1" ht="18.75">
      <c r="A37" s="25" t="s">
        <v>780</v>
      </c>
      <c r="B37" s="25" t="s">
        <v>781</v>
      </c>
      <c r="C37" s="12" t="s">
        <v>685</v>
      </c>
      <c r="D37" s="12" t="s">
        <v>160</v>
      </c>
      <c r="E37" s="25" t="s">
        <v>178</v>
      </c>
      <c r="F37" s="25" t="s">
        <v>782</v>
      </c>
      <c r="G37" s="12"/>
      <c r="H37" s="12"/>
      <c r="I37" s="12"/>
      <c r="J37" s="14">
        <v>4</v>
      </c>
      <c r="K37" s="12" t="s">
        <v>162</v>
      </c>
      <c r="L37" s="14">
        <v>2</v>
      </c>
      <c r="M37" s="14">
        <v>74</v>
      </c>
      <c r="N37" s="12"/>
      <c r="O37" s="12"/>
      <c r="P37" s="12" t="s">
        <v>15</v>
      </c>
      <c r="Q37" s="14">
        <v>2</v>
      </c>
      <c r="R37" s="14"/>
      <c r="S37" s="14"/>
      <c r="T37" s="14"/>
      <c r="U37" s="14"/>
      <c r="V37" s="12"/>
      <c r="W37" s="14"/>
      <c r="X37" s="26"/>
      <c r="Y37" s="12"/>
      <c r="Z37" s="33">
        <f>if(ISBLANK($X37), sum(Q37:W37), 1)</f>
      </c>
      <c r="AA37" s="36" t="s">
        <v>15</v>
      </c>
      <c r="AB37" s="36"/>
      <c r="AC37" s="36"/>
      <c r="AD37" s="36" t="s">
        <v>15</v>
      </c>
      <c r="AE37" s="32">
        <f>if(J37&lt;4,"X","")</f>
      </c>
      <c r="AF37" s="32">
        <f>if(countblank(N37:P37)&lt;=1,"X","")</f>
      </c>
      <c r="AG37" s="32">
        <f>$H37</f>
      </c>
      <c r="AH37" s="32">
        <f>if($R37 &gt; 0, "X", "")</f>
      </c>
      <c r="AI37" s="32">
        <f>if(sum(Q37:U37) = 3, "X", "")</f>
      </c>
      <c r="AJ37" s="32">
        <f>if(or($K37="ground", $K37="wild"), "X", "")</f>
      </c>
      <c r="AK37" s="32">
        <f>$G37</f>
      </c>
      <c r="AL37" s="32">
        <f>if($S37 &gt; 0, "X", "")</f>
      </c>
      <c r="AM37" s="32">
        <f>if(and($Q37 &gt; 0, isblank($W37), isblank($R37), isblank($T37), isblank($S37), isblank($U37)), "X", "")</f>
      </c>
      <c r="AN37" s="32">
        <f>if(and(not(isblank($N37)), isblank($O37), isblank($P37)), "X", "")</f>
      </c>
      <c r="AO37" s="32">
        <f>if(M37&gt;65,"X","")</f>
      </c>
      <c r="AP37" s="32">
        <f>if(or($K37="cavity", $K37="wild"), "X", "")</f>
      </c>
      <c r="AQ37" s="32">
        <f>if($W37 &gt; 0, "X", "")</f>
      </c>
      <c r="AR37" s="32">
        <f>if(M37&lt;=30,"X","")</f>
      </c>
      <c r="AS37" s="32">
        <f>if(or($K37="platform", $K37="wild"), "X", "")</f>
      </c>
      <c r="AT37" s="32">
        <f>if(and(not(isblank($O37)), isblank($P37), isblank($N37)), "X", "")</f>
      </c>
      <c r="AU37" s="32">
        <f>if($U37 &gt; 0, "X", "")</f>
      </c>
      <c r="AV37" s="32">
        <f>if($T37 &gt; 0, "X", "")</f>
      </c>
      <c r="AW37" s="32">
        <f>if(and(not(isblank($P37)), isblank($N37), isblank($O37)), "X", "")</f>
      </c>
      <c r="AX37" s="32">
        <f>if(or($K37="bowl", $K37="wild"), "X", "")</f>
      </c>
    </row>
    <row x14ac:dyDescent="0.25" r="38" customHeight="1" ht="18.75">
      <c r="A38" s="25" t="s">
        <v>783</v>
      </c>
      <c r="B38" s="25" t="s">
        <v>784</v>
      </c>
      <c r="C38" s="12" t="s">
        <v>685</v>
      </c>
      <c r="D38" s="12" t="s">
        <v>173</v>
      </c>
      <c r="E38" s="25" t="s">
        <v>198</v>
      </c>
      <c r="F38" s="25" t="s">
        <v>761</v>
      </c>
      <c r="G38" s="12"/>
      <c r="H38" s="12"/>
      <c r="I38" s="12"/>
      <c r="J38" s="14">
        <v>4</v>
      </c>
      <c r="K38" s="12" t="s">
        <v>195</v>
      </c>
      <c r="L38" s="14">
        <v>3</v>
      </c>
      <c r="M38" s="14">
        <v>28</v>
      </c>
      <c r="N38" s="12" t="s">
        <v>15</v>
      </c>
      <c r="O38" s="12" t="s">
        <v>15</v>
      </c>
      <c r="P38" s="12" t="s">
        <v>15</v>
      </c>
      <c r="Q38" s="14">
        <v>1</v>
      </c>
      <c r="R38" s="14">
        <v>2</v>
      </c>
      <c r="S38" s="14"/>
      <c r="T38" s="14"/>
      <c r="U38" s="14"/>
      <c r="V38" s="12"/>
      <c r="W38" s="14"/>
      <c r="X38" s="26"/>
      <c r="Y38" s="12"/>
      <c r="Z38" s="33">
        <f>if(ISBLANK($X38), sum(Q38:W38), 1)</f>
      </c>
      <c r="AA38" s="36" t="s">
        <v>15</v>
      </c>
      <c r="AB38" s="36"/>
      <c r="AC38" s="36"/>
      <c r="AD38" s="36" t="s">
        <v>15</v>
      </c>
      <c r="AE38" s="32">
        <f>if(J38&lt;4,"X","")</f>
      </c>
      <c r="AF38" s="32">
        <f>if(countblank(N38:P38)&lt;=1,"X","")</f>
      </c>
      <c r="AG38" s="32">
        <f>$H38</f>
      </c>
      <c r="AH38" s="32">
        <f>if($R38 &gt; 0, "X", "")</f>
      </c>
      <c r="AI38" s="32">
        <f>if(sum(Q38:U38) = 3, "X", "")</f>
      </c>
      <c r="AJ38" s="32">
        <f>if(or($K38="ground", $K38="wild"), "X", "")</f>
      </c>
      <c r="AK38" s="32">
        <f>$G38</f>
      </c>
      <c r="AL38" s="32">
        <f>if($S38 &gt; 0, "X", "")</f>
      </c>
      <c r="AM38" s="32">
        <f>if(and($Q38 &gt; 0, isblank($W38), isblank($R38), isblank($T38), isblank($S38), isblank($U38)), "X", "")</f>
      </c>
      <c r="AN38" s="32">
        <f>if(and(not(isblank($N38)), isblank($O38), isblank($P38)), "X", "")</f>
      </c>
      <c r="AO38" s="32">
        <f>if(M38&gt;65,"X","")</f>
      </c>
      <c r="AP38" s="32">
        <f>if(or($K38="cavity", $K38="wild"), "X", "")</f>
      </c>
      <c r="AQ38" s="32">
        <f>if($W38 &gt; 0, "X", "")</f>
      </c>
      <c r="AR38" s="32">
        <f>if(M38&lt;=30,"X","")</f>
      </c>
      <c r="AS38" s="32">
        <f>if(or($K38="platform", $K38="wild"), "X", "")</f>
      </c>
      <c r="AT38" s="32">
        <f>if(and(not(isblank($O38)), isblank($P38), isblank($N38)), "X", "")</f>
      </c>
      <c r="AU38" s="32">
        <f>if($U38 &gt; 0, "X", "")</f>
      </c>
      <c r="AV38" s="32">
        <f>if($T38 &gt; 0, "X", "")</f>
      </c>
      <c r="AW38" s="32">
        <f>if(and(not(isblank($P38)), isblank($N38), isblank($O38)), "X", "")</f>
      </c>
      <c r="AX38" s="32">
        <f>if(or($K38="bowl", $K38="wild"), "X", "")</f>
      </c>
    </row>
    <row x14ac:dyDescent="0.25" r="39" customHeight="1" ht="18.75">
      <c r="A39" s="25" t="s">
        <v>785</v>
      </c>
      <c r="B39" s="25" t="s">
        <v>786</v>
      </c>
      <c r="C39" s="12" t="s">
        <v>685</v>
      </c>
      <c r="D39" s="12" t="s">
        <v>173</v>
      </c>
      <c r="E39" s="25" t="s">
        <v>686</v>
      </c>
      <c r="F39" s="25" t="s">
        <v>687</v>
      </c>
      <c r="G39" s="12"/>
      <c r="H39" s="12"/>
      <c r="I39" s="12"/>
      <c r="J39" s="14">
        <v>3</v>
      </c>
      <c r="K39" s="12" t="s">
        <v>195</v>
      </c>
      <c r="L39" s="14">
        <v>2</v>
      </c>
      <c r="M39" s="14">
        <v>41</v>
      </c>
      <c r="N39" s="12" t="s">
        <v>15</v>
      </c>
      <c r="O39" s="12"/>
      <c r="P39" s="12"/>
      <c r="Q39" s="14"/>
      <c r="R39" s="14">
        <v>1</v>
      </c>
      <c r="S39" s="14"/>
      <c r="T39" s="14"/>
      <c r="U39" s="14"/>
      <c r="V39" s="12"/>
      <c r="W39" s="14">
        <v>1</v>
      </c>
      <c r="X39" s="26"/>
      <c r="Y39" s="12"/>
      <c r="Z39" s="33">
        <f>if(ISBLANK($X39), sum(Q39:W39), 1)</f>
      </c>
      <c r="AA39" s="36"/>
      <c r="AB39" s="36"/>
      <c r="AC39" s="36"/>
      <c r="AD39" s="36" t="s">
        <v>15</v>
      </c>
      <c r="AE39" s="32">
        <f>if(J39&lt;4,"X","")</f>
      </c>
      <c r="AF39" s="32">
        <f>if(countblank(N39:P39)&lt;=1,"X","")</f>
      </c>
      <c r="AG39" s="32">
        <f>$H39</f>
      </c>
      <c r="AH39" s="32">
        <f>if($R39 &gt; 0, "X", "")</f>
      </c>
      <c r="AI39" s="32">
        <f>if(sum(Q39:U39) = 3, "X", "")</f>
      </c>
      <c r="AJ39" s="32">
        <f>if(or($K39="ground", $K39="wild"), "X", "")</f>
      </c>
      <c r="AK39" s="32">
        <f>$G39</f>
      </c>
      <c r="AL39" s="32">
        <f>if($S39 &gt; 0, "X", "")</f>
      </c>
      <c r="AM39" s="32">
        <f>if(and($Q39 &gt; 0, isblank($W39), isblank($R39), isblank($T39), isblank($S39), isblank($U39)), "X", "")</f>
      </c>
      <c r="AN39" s="32">
        <f>if(and(not(isblank($N39)), isblank($O39), isblank($P39)), "X", "")</f>
      </c>
      <c r="AO39" s="32">
        <f>if(M39&gt;65,"X","")</f>
      </c>
      <c r="AP39" s="32">
        <f>if(or($K39="cavity", $K39="wild"), "X", "")</f>
      </c>
      <c r="AQ39" s="32">
        <f>if($W39 &gt; 0, "X", "")</f>
      </c>
      <c r="AR39" s="32">
        <f>if(M39&lt;=30,"X","")</f>
      </c>
      <c r="AS39" s="32">
        <f>if(or($K39="platform", $K39="wild"), "X", "")</f>
      </c>
      <c r="AT39" s="32">
        <f>if(and(not(isblank($O39)), isblank($P39), isblank($N39)), "X", "")</f>
      </c>
      <c r="AU39" s="32">
        <f>if($U39 &gt; 0, "X", "")</f>
      </c>
      <c r="AV39" s="32">
        <f>if($T39 &gt; 0, "X", "")</f>
      </c>
      <c r="AW39" s="32">
        <f>if(and(not(isblank($P39)), isblank($N39), isblank($O39)), "X", "")</f>
      </c>
      <c r="AX39" s="32">
        <f>if(or($K39="bowl", $K39="wild"), "X", "")</f>
      </c>
    </row>
    <row x14ac:dyDescent="0.25" r="40" customHeight="1" ht="18.75">
      <c r="A40" s="25" t="s">
        <v>787</v>
      </c>
      <c r="B40" s="25" t="s">
        <v>788</v>
      </c>
      <c r="C40" s="12" t="s">
        <v>685</v>
      </c>
      <c r="D40" s="12" t="s">
        <v>173</v>
      </c>
      <c r="E40" s="25" t="s">
        <v>699</v>
      </c>
      <c r="F40" s="25" t="s">
        <v>789</v>
      </c>
      <c r="G40" s="12"/>
      <c r="H40" s="12"/>
      <c r="I40" s="12"/>
      <c r="J40" s="14">
        <v>1</v>
      </c>
      <c r="K40" s="12" t="s">
        <v>195</v>
      </c>
      <c r="L40" s="14">
        <v>3</v>
      </c>
      <c r="M40" s="14">
        <v>15</v>
      </c>
      <c r="N40" s="12" t="s">
        <v>15</v>
      </c>
      <c r="O40" s="12"/>
      <c r="P40" s="12"/>
      <c r="Q40" s="14">
        <v>1</v>
      </c>
      <c r="R40" s="14"/>
      <c r="S40" s="14"/>
      <c r="T40" s="14"/>
      <c r="U40" s="14"/>
      <c r="V40" s="12"/>
      <c r="W40" s="14"/>
      <c r="X40" s="26"/>
      <c r="Y40" s="12"/>
      <c r="Z40" s="33">
        <f>if(ISBLANK($X40), sum(Q40:W40), 1)</f>
      </c>
      <c r="AA40" s="36"/>
      <c r="AB40" s="36"/>
      <c r="AC40" s="36"/>
      <c r="AD40" s="36" t="s">
        <v>15</v>
      </c>
      <c r="AE40" s="32">
        <f>if(J40&lt;4,"X","")</f>
      </c>
      <c r="AF40" s="32">
        <f>if(countblank(N40:P40)&lt;=1,"X","")</f>
      </c>
      <c r="AG40" s="32">
        <f>$H40</f>
      </c>
      <c r="AH40" s="32">
        <f>if($R40 &gt; 0, "X", "")</f>
      </c>
      <c r="AI40" s="32">
        <f>if(sum(Q40:U40) = 3, "X", "")</f>
      </c>
      <c r="AJ40" s="32">
        <f>if(or($K40="ground", $K40="wild"), "X", "")</f>
      </c>
      <c r="AK40" s="32">
        <f>$G40</f>
      </c>
      <c r="AL40" s="32">
        <f>if($S40 &gt; 0, "X", "")</f>
      </c>
      <c r="AM40" s="32">
        <f>if(and($Q40 &gt; 0, isblank($W40), isblank($R40), isblank($T40), isblank($S40), isblank($U40)), "X", "")</f>
      </c>
      <c r="AN40" s="32">
        <f>if(and(not(isblank($N40)), isblank($O40), isblank($P40)), "X", "")</f>
      </c>
      <c r="AO40" s="32">
        <f>if(M40&gt;65,"X","")</f>
      </c>
      <c r="AP40" s="32">
        <f>if(or($K40="cavity", $K40="wild"), "X", "")</f>
      </c>
      <c r="AQ40" s="32">
        <f>if($W40 &gt; 0, "X", "")</f>
      </c>
      <c r="AR40" s="32">
        <f>if(M40&lt;=30,"X","")</f>
      </c>
      <c r="AS40" s="32">
        <f>if(or($K40="platform", $K40="wild"), "X", "")</f>
      </c>
      <c r="AT40" s="32">
        <f>if(and(not(isblank($O40)), isblank($P40), isblank($N40)), "X", "")</f>
      </c>
      <c r="AU40" s="32">
        <f>if($U40 &gt; 0, "X", "")</f>
      </c>
      <c r="AV40" s="32">
        <f>if($T40 &gt; 0, "X", "")</f>
      </c>
      <c r="AW40" s="32">
        <f>if(and(not(isblank($P40)), isblank($N40), isblank($O40)), "X", "")</f>
      </c>
      <c r="AX40" s="32">
        <f>if(or($K40="bowl", $K40="wild"), "X", "")</f>
      </c>
    </row>
    <row x14ac:dyDescent="0.25" r="41" customHeight="1" ht="18.75">
      <c r="A41" s="25" t="s">
        <v>790</v>
      </c>
      <c r="B41" s="25" t="s">
        <v>791</v>
      </c>
      <c r="C41" s="12" t="s">
        <v>685</v>
      </c>
      <c r="D41" s="12"/>
      <c r="E41" s="25"/>
      <c r="F41" s="25"/>
      <c r="G41" s="12"/>
      <c r="H41" s="12"/>
      <c r="I41" s="12"/>
      <c r="J41" s="14">
        <v>8</v>
      </c>
      <c r="K41" s="12" t="s">
        <v>195</v>
      </c>
      <c r="L41" s="14">
        <v>2</v>
      </c>
      <c r="M41" s="14">
        <v>20</v>
      </c>
      <c r="N41" s="12" t="s">
        <v>15</v>
      </c>
      <c r="O41" s="12" t="s">
        <v>15</v>
      </c>
      <c r="P41" s="12"/>
      <c r="Q41" s="14">
        <v>2</v>
      </c>
      <c r="R41" s="14"/>
      <c r="S41" s="14"/>
      <c r="T41" s="14"/>
      <c r="U41" s="14"/>
      <c r="V41" s="12"/>
      <c r="W41" s="14"/>
      <c r="X41" s="26"/>
      <c r="Y41" s="12"/>
      <c r="Z41" s="33">
        <f>if(ISBLANK($X41), sum(Q41:W41), 1)</f>
      </c>
      <c r="AA41" s="36" t="s">
        <v>15</v>
      </c>
      <c r="AB41" s="36"/>
      <c r="AC41" s="36"/>
      <c r="AD41" s="36" t="s">
        <v>15</v>
      </c>
      <c r="AE41" s="32">
        <f>if(J41&lt;4,"X","")</f>
      </c>
      <c r="AF41" s="32">
        <f>if(countblank(N41:P41)&lt;=1,"X","")</f>
      </c>
      <c r="AG41" s="32">
        <f>$H41</f>
      </c>
      <c r="AH41" s="32">
        <f>if($R41 &gt; 0, "X", "")</f>
      </c>
      <c r="AI41" s="32">
        <f>if(sum(Q41:U41) = 3, "X", "")</f>
      </c>
      <c r="AJ41" s="32">
        <f>if(or($K41="ground", $K41="wild"), "X", "")</f>
      </c>
      <c r="AK41" s="32">
        <f>$G41</f>
      </c>
      <c r="AL41" s="32">
        <f>if($S41 &gt; 0, "X", "")</f>
      </c>
      <c r="AM41" s="32">
        <f>if(and($Q41 &gt; 0, isblank($W41), isblank($R41), isblank($T41), isblank($S41), isblank($U41)), "X", "")</f>
      </c>
      <c r="AN41" s="32">
        <f>if(and(not(isblank($N41)), isblank($O41), isblank($P41)), "X", "")</f>
      </c>
      <c r="AO41" s="32">
        <f>if(M41&gt;65,"X","")</f>
      </c>
      <c r="AP41" s="32">
        <f>if(or($K41="cavity", $K41="wild"), "X", "")</f>
      </c>
      <c r="AQ41" s="32">
        <f>if($W41 &gt; 0, "X", "")</f>
      </c>
      <c r="AR41" s="32">
        <f>if(M41&lt;=30,"X","")</f>
      </c>
      <c r="AS41" s="32">
        <f>if(or($K41="platform", $K41="wild"), "X", "")</f>
      </c>
      <c r="AT41" s="32">
        <f>if(and(not(isblank($O41)), isblank($P41), isblank($N41)), "X", "")</f>
      </c>
      <c r="AU41" s="32">
        <f>if($U41 &gt; 0, "X", "")</f>
      </c>
      <c r="AV41" s="32">
        <f>if($T41 &gt; 0, "X", "")</f>
      </c>
      <c r="AW41" s="32">
        <f>if(and(not(isblank($P41)), isblank($N41), isblank($O41)), "X", "")</f>
      </c>
      <c r="AX41" s="32">
        <f>if(or($K41="bowl", $K41="wild"), "X", "")</f>
      </c>
    </row>
    <row x14ac:dyDescent="0.25" r="42" customHeight="1" ht="18.75">
      <c r="A42" s="25" t="s">
        <v>792</v>
      </c>
      <c r="B42" s="25" t="s">
        <v>793</v>
      </c>
      <c r="C42" s="12" t="s">
        <v>685</v>
      </c>
      <c r="D42" s="12" t="s">
        <v>160</v>
      </c>
      <c r="E42" s="25" t="s">
        <v>174</v>
      </c>
      <c r="F42" s="25" t="s">
        <v>794</v>
      </c>
      <c r="G42" s="12"/>
      <c r="H42" s="12"/>
      <c r="I42" s="12"/>
      <c r="J42" s="14">
        <v>4</v>
      </c>
      <c r="K42" s="12" t="s">
        <v>162</v>
      </c>
      <c r="L42" s="14">
        <v>3</v>
      </c>
      <c r="M42" s="14">
        <v>30</v>
      </c>
      <c r="N42" s="12"/>
      <c r="O42" s="12" t="s">
        <v>15</v>
      </c>
      <c r="P42" s="12"/>
      <c r="Q42" s="14">
        <v>1</v>
      </c>
      <c r="R42" s="14">
        <v>2</v>
      </c>
      <c r="S42" s="14"/>
      <c r="T42" s="14"/>
      <c r="U42" s="14"/>
      <c r="V42" s="12"/>
      <c r="W42" s="14"/>
      <c r="X42" s="26"/>
      <c r="Y42" s="12"/>
      <c r="Z42" s="33">
        <f>if(ISBLANK($X42), sum(Q42:W42), 1)</f>
      </c>
      <c r="AA42" s="36"/>
      <c r="AB42" s="36"/>
      <c r="AC42" s="36"/>
      <c r="AD42" s="36"/>
      <c r="AE42" s="32">
        <f>if(J42&lt;4,"X","")</f>
      </c>
      <c r="AF42" s="32">
        <f>if(countblank(N42:P42)&lt;=1,"X","")</f>
      </c>
      <c r="AG42" s="32">
        <f>$H42</f>
      </c>
      <c r="AH42" s="32">
        <f>if($R42 &gt; 0, "X", "")</f>
      </c>
      <c r="AI42" s="32">
        <f>if(sum(Q42:U42) = 3, "X", "")</f>
      </c>
      <c r="AJ42" s="32">
        <f>if(or($K42="ground", $K42="wild"), "X", "")</f>
      </c>
      <c r="AK42" s="32">
        <f>$G42</f>
      </c>
      <c r="AL42" s="32">
        <f>if($S42 &gt; 0, "X", "")</f>
      </c>
      <c r="AM42" s="32">
        <f>if(and($Q42 &gt; 0, isblank($W42), isblank($R42), isblank($T42), isblank($S42), isblank($U42)), "X", "")</f>
      </c>
      <c r="AN42" s="32">
        <f>if(and(not(isblank($N42)), isblank($O42), isblank($P42)), "X", "")</f>
      </c>
      <c r="AO42" s="32">
        <f>if(M42&gt;65,"X","")</f>
      </c>
      <c r="AP42" s="32">
        <f>if(or($K42="cavity", $K42="wild"), "X", "")</f>
      </c>
      <c r="AQ42" s="32">
        <f>if($W42 &gt; 0, "X", "")</f>
      </c>
      <c r="AR42" s="32">
        <f>if(M42&lt;=30,"X","")</f>
      </c>
      <c r="AS42" s="32">
        <f>if(or($K42="platform", $K42="wild"), "X", "")</f>
      </c>
      <c r="AT42" s="32">
        <f>if(and(not(isblank($O42)), isblank($P42), isblank($N42)), "X", "")</f>
      </c>
      <c r="AU42" s="32">
        <f>if($U42 &gt; 0, "X", "")</f>
      </c>
      <c r="AV42" s="32">
        <f>if($T42 &gt; 0, "X", "")</f>
      </c>
      <c r="AW42" s="32">
        <f>if(and(not(isblank($P42)), isblank($N42), isblank($O42)), "X", "")</f>
      </c>
      <c r="AX42" s="32">
        <f>if(or($K42="bowl", $K42="wild"), "X", "")</f>
      </c>
    </row>
    <row x14ac:dyDescent="0.25" r="43" customHeight="1" ht="18.75">
      <c r="A43" s="24" t="s">
        <v>795</v>
      </c>
      <c r="B43" s="25" t="s">
        <v>796</v>
      </c>
      <c r="C43" s="12" t="s">
        <v>713</v>
      </c>
      <c r="D43" s="12" t="s">
        <v>160</v>
      </c>
      <c r="E43" s="25"/>
      <c r="F43" s="25" t="s">
        <v>797</v>
      </c>
      <c r="G43" s="12"/>
      <c r="H43" s="12"/>
      <c r="I43" s="12"/>
      <c r="J43" s="14">
        <v>3</v>
      </c>
      <c r="K43" s="12" t="s">
        <v>162</v>
      </c>
      <c r="L43" s="14">
        <v>2</v>
      </c>
      <c r="M43" s="14">
        <v>114</v>
      </c>
      <c r="N43" s="12"/>
      <c r="O43" s="12"/>
      <c r="P43" s="12" t="s">
        <v>15</v>
      </c>
      <c r="Q43" s="14"/>
      <c r="R43" s="14">
        <v>1</v>
      </c>
      <c r="S43" s="14"/>
      <c r="T43" s="14"/>
      <c r="U43" s="14"/>
      <c r="V43" s="12"/>
      <c r="W43" s="14">
        <v>1</v>
      </c>
      <c r="X43" s="26"/>
      <c r="Y43" s="12"/>
      <c r="Z43" s="33">
        <f>if(ISBLANK($X43), sum(Q43:W43), 1)</f>
      </c>
      <c r="AA43" s="36"/>
      <c r="AB43" s="36"/>
      <c r="AC43" s="36"/>
      <c r="AD43" s="36"/>
      <c r="AE43" s="32">
        <f>if(J43&lt;4,"X","")</f>
      </c>
      <c r="AF43" s="32">
        <f>if(countblank(N43:P43)&lt;=1,"X","")</f>
      </c>
      <c r="AG43" s="32">
        <f>$H43</f>
      </c>
      <c r="AH43" s="32">
        <f>if($R43 &gt; 0, "X", "")</f>
      </c>
      <c r="AI43" s="32">
        <f>if(sum(Q43:U43) = 3, "X", "")</f>
      </c>
      <c r="AJ43" s="32">
        <f>if(or($K43="ground", $K43="wild"), "X", "")</f>
      </c>
      <c r="AK43" s="32">
        <f>$G43</f>
      </c>
      <c r="AL43" s="32">
        <f>if($S43 &gt; 0, "X", "")</f>
      </c>
      <c r="AM43" s="32">
        <f>if(and($Q43 &gt; 0, isblank($W43), isblank($R43), isblank($T43), isblank($S43), isblank($U43)), "X", "")</f>
      </c>
      <c r="AN43" s="32">
        <f>if(and(not(isblank($N43)), isblank($O43), isblank($P43)), "X", "")</f>
      </c>
      <c r="AO43" s="32">
        <f>if(M43&gt;65,"X","")</f>
      </c>
      <c r="AP43" s="32">
        <f>if(or($K43="cavity", $K43="wild"), "X", "")</f>
      </c>
      <c r="AQ43" s="32">
        <f>if($W43 &gt; 0, "X", "")</f>
      </c>
      <c r="AR43" s="32">
        <f>if(M43&lt;=30,"X","")</f>
      </c>
      <c r="AS43" s="32">
        <f>if(or($K43="platform", $K43="wild"), "X", "")</f>
      </c>
      <c r="AT43" s="32">
        <f>if(and(not(isblank($O43)), isblank($P43), isblank($N43)), "X", "")</f>
      </c>
      <c r="AU43" s="32">
        <f>if($U43 &gt; 0, "X", "")</f>
      </c>
      <c r="AV43" s="32">
        <f>if($T43 &gt; 0, "X", "")</f>
      </c>
      <c r="AW43" s="32">
        <f>if(and(not(isblank($P43)), isblank($N43), isblank($O43)), "X", "")</f>
      </c>
      <c r="AX43" s="32">
        <f>if(or($K43="bowl", $K43="wild"), "X", "")</f>
      </c>
    </row>
    <row x14ac:dyDescent="0.25" r="44" customHeight="1" ht="18.75">
      <c r="A44" s="25" t="s">
        <v>798</v>
      </c>
      <c r="B44" s="25" t="s">
        <v>799</v>
      </c>
      <c r="C44" s="12" t="s">
        <v>685</v>
      </c>
      <c r="D44" s="12" t="s">
        <v>173</v>
      </c>
      <c r="E44" s="25" t="s">
        <v>137</v>
      </c>
      <c r="F44" s="25" t="s">
        <v>800</v>
      </c>
      <c r="G44" s="12"/>
      <c r="H44" s="12" t="s">
        <v>15</v>
      </c>
      <c r="I44" s="12"/>
      <c r="J44" s="14">
        <v>3</v>
      </c>
      <c r="K44" s="12" t="s">
        <v>195</v>
      </c>
      <c r="L44" s="14">
        <v>3</v>
      </c>
      <c r="M44" s="14">
        <v>41</v>
      </c>
      <c r="N44" s="12"/>
      <c r="O44" s="12" t="s">
        <v>15</v>
      </c>
      <c r="P44" s="12"/>
      <c r="Q44" s="14"/>
      <c r="R44" s="14">
        <v>1</v>
      </c>
      <c r="S44" s="14"/>
      <c r="T44" s="14"/>
      <c r="U44" s="14"/>
      <c r="V44" s="12"/>
      <c r="W44" s="14">
        <v>1</v>
      </c>
      <c r="X44" s="26"/>
      <c r="Y44" s="12"/>
      <c r="Z44" s="33">
        <f>if(ISBLANK($X44), sum(Q44:W44), 1)</f>
      </c>
      <c r="AA44" s="36"/>
      <c r="AB44" s="36"/>
      <c r="AC44" s="36" t="s">
        <v>15</v>
      </c>
      <c r="AD44" s="36" t="s">
        <v>15</v>
      </c>
      <c r="AE44" s="32">
        <f>if(J44&lt;4,"X","")</f>
      </c>
      <c r="AF44" s="32">
        <f>if(countblank(N44:P44)&lt;=1,"X","")</f>
      </c>
      <c r="AG44" s="32">
        <f>$H44</f>
      </c>
      <c r="AH44" s="32">
        <f>if($R44 &gt; 0, "X", "")</f>
      </c>
      <c r="AI44" s="32">
        <f>if(sum(Q44:U44) = 3, "X", "")</f>
      </c>
      <c r="AJ44" s="32">
        <f>if(or($K44="ground", $K44="wild"), "X", "")</f>
      </c>
      <c r="AK44" s="32">
        <f>$G44</f>
      </c>
      <c r="AL44" s="32">
        <f>if($S44 &gt; 0, "X", "")</f>
      </c>
      <c r="AM44" s="32">
        <f>if(and($Q44 &gt; 0, isblank($W44), isblank($R44), isblank($T44), isblank($S44), isblank($U44)), "X", "")</f>
      </c>
      <c r="AN44" s="32">
        <f>if(and(not(isblank($N44)), isblank($O44), isblank($P44)), "X", "")</f>
      </c>
      <c r="AO44" s="32">
        <f>if(M44&gt;65,"X","")</f>
      </c>
      <c r="AP44" s="32">
        <f>if(or($K44="cavity", $K44="wild"), "X", "")</f>
      </c>
      <c r="AQ44" s="32">
        <f>if($W44 &gt; 0, "X", "")</f>
      </c>
      <c r="AR44" s="32">
        <f>if(M44&lt;=30,"X","")</f>
      </c>
      <c r="AS44" s="32">
        <f>if(or($K44="platform", $K44="wild"), "X", "")</f>
      </c>
      <c r="AT44" s="32">
        <f>if(and(not(isblank($O44)), isblank($P44), isblank($N44)), "X", "")</f>
      </c>
      <c r="AU44" s="32">
        <f>if($U44 &gt; 0, "X", "")</f>
      </c>
      <c r="AV44" s="32">
        <f>if($T44 &gt; 0, "X", "")</f>
      </c>
      <c r="AW44" s="32">
        <f>if(and(not(isblank($P44)), isblank($N44), isblank($O44)), "X", "")</f>
      </c>
      <c r="AX44" s="32">
        <f>if(or($K44="bowl", $K44="wild"), "X", "")</f>
      </c>
    </row>
    <row x14ac:dyDescent="0.25" r="45" customHeight="1" ht="18.75">
      <c r="A45" s="24" t="s">
        <v>801</v>
      </c>
      <c r="B45" s="25" t="s">
        <v>802</v>
      </c>
      <c r="C45" s="12" t="s">
        <v>713</v>
      </c>
      <c r="D45" s="12" t="s">
        <v>173</v>
      </c>
      <c r="E45" s="25"/>
      <c r="F45" s="25" t="s">
        <v>803</v>
      </c>
      <c r="G45" s="12" t="s">
        <v>15</v>
      </c>
      <c r="H45" s="12"/>
      <c r="I45" s="12"/>
      <c r="J45" s="14">
        <v>4</v>
      </c>
      <c r="K45" s="12" t="s">
        <v>166</v>
      </c>
      <c r="L45" s="14">
        <v>2</v>
      </c>
      <c r="M45" s="14">
        <v>85</v>
      </c>
      <c r="N45" s="12" t="s">
        <v>15</v>
      </c>
      <c r="O45" s="12"/>
      <c r="P45" s="12"/>
      <c r="Q45" s="14"/>
      <c r="R45" s="14"/>
      <c r="S45" s="14"/>
      <c r="T45" s="14"/>
      <c r="U45" s="14">
        <v>1</v>
      </c>
      <c r="V45" s="12"/>
      <c r="W45" s="14"/>
      <c r="X45" s="26"/>
      <c r="Y45" s="12"/>
      <c r="Z45" s="33">
        <f>if(ISBLANK($X45), sum(Q45:W45), 1)</f>
      </c>
      <c r="AA45" s="36" t="s">
        <v>15</v>
      </c>
      <c r="AB45" s="36"/>
      <c r="AC45" s="36"/>
      <c r="AD45" s="36"/>
      <c r="AE45" s="32">
        <f>if(J45&lt;4,"X","")</f>
      </c>
      <c r="AF45" s="32">
        <f>if(countblank(N45:P45)&lt;=1,"X","")</f>
      </c>
      <c r="AG45" s="32">
        <f>$H45</f>
      </c>
      <c r="AH45" s="32">
        <f>if($R45 &gt; 0, "X", "")</f>
      </c>
      <c r="AI45" s="32">
        <f>if(sum(Q45:U45) = 3, "X", "")</f>
      </c>
      <c r="AJ45" s="32">
        <f>if(or($K45="ground", $K45="wild"), "X", "")</f>
      </c>
      <c r="AK45" s="32">
        <f>$G45</f>
      </c>
      <c r="AL45" s="32">
        <f>if($S45 &gt; 0, "X", "")</f>
      </c>
      <c r="AM45" s="32">
        <f>if(and($Q45 &gt; 0, isblank($W45), isblank($R45), isblank($T45), isblank($S45), isblank($U45)), "X", "")</f>
      </c>
      <c r="AN45" s="32">
        <f>if(and(not(isblank($N45)), isblank($O45), isblank($P45)), "X", "")</f>
      </c>
      <c r="AO45" s="32">
        <f>if(M45&gt;65,"X","")</f>
      </c>
      <c r="AP45" s="32">
        <f>if(or($K45="cavity", $K45="wild"), "X", "")</f>
      </c>
      <c r="AQ45" s="32">
        <f>if($W45 &gt; 0, "X", "")</f>
      </c>
      <c r="AR45" s="32">
        <f>if(M45&lt;=30,"X","")</f>
      </c>
      <c r="AS45" s="32">
        <f>if(or($K45="platform", $K45="wild"), "X", "")</f>
      </c>
      <c r="AT45" s="32">
        <f>if(and(not(isblank($O45)), isblank($P45), isblank($N45)), "X", "")</f>
      </c>
      <c r="AU45" s="32">
        <f>if($U45 &gt; 0, "X", "")</f>
      </c>
      <c r="AV45" s="32">
        <f>if($T45 &gt; 0, "X", "")</f>
      </c>
      <c r="AW45" s="32">
        <f>if(and(not(isblank($P45)), isblank($N45), isblank($O45)), "X", "")</f>
      </c>
      <c r="AX45" s="32">
        <f>if(or($K45="bowl", $K45="wild"), "X", "")</f>
      </c>
    </row>
    <row x14ac:dyDescent="0.25" r="46" customHeight="1" ht="18.75">
      <c r="A46" s="25" t="s">
        <v>804</v>
      </c>
      <c r="B46" s="25" t="s">
        <v>805</v>
      </c>
      <c r="C46" s="12" t="s">
        <v>685</v>
      </c>
      <c r="D46" s="12" t="s">
        <v>186</v>
      </c>
      <c r="E46" s="25" t="s">
        <v>174</v>
      </c>
      <c r="F46" s="25" t="s">
        <v>806</v>
      </c>
      <c r="G46" s="12"/>
      <c r="H46" s="12"/>
      <c r="I46" s="12"/>
      <c r="J46" s="14">
        <v>5</v>
      </c>
      <c r="K46" s="12"/>
      <c r="L46" s="14">
        <v>0</v>
      </c>
      <c r="M46" s="14">
        <v>36</v>
      </c>
      <c r="N46" s="12"/>
      <c r="O46" s="12" t="s">
        <v>15</v>
      </c>
      <c r="P46" s="12"/>
      <c r="Q46" s="14">
        <v>1</v>
      </c>
      <c r="R46" s="14">
        <v>1</v>
      </c>
      <c r="S46" s="14"/>
      <c r="T46" s="14"/>
      <c r="U46" s="14"/>
      <c r="V46" s="12"/>
      <c r="W46" s="14"/>
      <c r="X46" s="26"/>
      <c r="Y46" s="12"/>
      <c r="Z46" s="33">
        <f>if(ISBLANK($X46), sum(Q46:W46), 1)</f>
      </c>
      <c r="AA46" s="36"/>
      <c r="AB46" s="36"/>
      <c r="AC46" s="36"/>
      <c r="AD46" s="36" t="s">
        <v>15</v>
      </c>
      <c r="AE46" s="32">
        <f>if(J46&lt;4,"X","")</f>
      </c>
      <c r="AF46" s="32">
        <f>if(countblank(N46:P46)&lt;=1,"X","")</f>
      </c>
      <c r="AG46" s="32">
        <f>$H46</f>
      </c>
      <c r="AH46" s="32">
        <f>if($R46 &gt; 0, "X", "")</f>
      </c>
      <c r="AI46" s="32">
        <f>if(sum(Q46:U46) = 3, "X", "")</f>
      </c>
      <c r="AJ46" s="32">
        <f>if(or($K46="ground", $K46="wild"), "X", "")</f>
      </c>
      <c r="AK46" s="32">
        <f>$G46</f>
      </c>
      <c r="AL46" s="32">
        <f>if($S46 &gt; 0, "X", "")</f>
      </c>
      <c r="AM46" s="32">
        <f>if(and($Q46 &gt; 0, isblank($W46), isblank($R46), isblank($T46), isblank($S46), isblank($U46)), "X", "")</f>
      </c>
      <c r="AN46" s="32">
        <f>if(and(not(isblank($N46)), isblank($O46), isblank($P46)), "X", "")</f>
      </c>
      <c r="AO46" s="32">
        <f>if(M46&gt;65,"X","")</f>
      </c>
      <c r="AP46" s="32">
        <f>if(or($K46="cavity", $K46="wild"), "X", "")</f>
      </c>
      <c r="AQ46" s="32">
        <f>if($W46 &gt; 0, "X", "")</f>
      </c>
      <c r="AR46" s="32">
        <f>if(M46&lt;=30,"X","")</f>
      </c>
      <c r="AS46" s="32">
        <f>if(or($K46="platform", $K46="wild"), "X", "")</f>
      </c>
      <c r="AT46" s="32">
        <f>if(and(not(isblank($O46)), isblank($P46), isblank($N46)), "X", "")</f>
      </c>
      <c r="AU46" s="32">
        <f>if($U46 &gt; 0, "X", "")</f>
      </c>
      <c r="AV46" s="32">
        <f>if($T46 &gt; 0, "X", "")</f>
      </c>
      <c r="AW46" s="32">
        <f>if(and(not(isblank($P46)), isblank($N46), isblank($O46)), "X", "")</f>
      </c>
      <c r="AX46" s="32">
        <f>if(or($K46="bowl", $K46="wild"), "X", "")</f>
      </c>
    </row>
    <row x14ac:dyDescent="0.25" r="47" customHeight="1" ht="18.75">
      <c r="A47" s="25" t="s">
        <v>807</v>
      </c>
      <c r="B47" s="25" t="s">
        <v>808</v>
      </c>
      <c r="C47" s="12" t="s">
        <v>685</v>
      </c>
      <c r="D47" s="12" t="s">
        <v>160</v>
      </c>
      <c r="E47" s="25" t="s">
        <v>699</v>
      </c>
      <c r="F47" s="25" t="s">
        <v>809</v>
      </c>
      <c r="G47" s="12"/>
      <c r="H47" s="12"/>
      <c r="I47" s="12"/>
      <c r="J47" s="14">
        <v>4</v>
      </c>
      <c r="K47" s="12" t="s">
        <v>166</v>
      </c>
      <c r="L47" s="14">
        <v>2</v>
      </c>
      <c r="M47" s="14">
        <v>201</v>
      </c>
      <c r="N47" s="12"/>
      <c r="O47" s="12"/>
      <c r="P47" s="12" t="s">
        <v>15</v>
      </c>
      <c r="Q47" s="14"/>
      <c r="R47" s="14"/>
      <c r="S47" s="14">
        <v>2</v>
      </c>
      <c r="T47" s="14"/>
      <c r="U47" s="14"/>
      <c r="V47" s="12"/>
      <c r="W47" s="14"/>
      <c r="X47" s="26"/>
      <c r="Y47" s="12"/>
      <c r="Z47" s="33">
        <f>if(ISBLANK($X47), sum(Q47:W47), 1)</f>
      </c>
      <c r="AA47" s="36"/>
      <c r="AB47" s="36"/>
      <c r="AC47" s="36"/>
      <c r="AD47" s="36" t="s">
        <v>15</v>
      </c>
      <c r="AE47" s="32">
        <f>if(J47&lt;4,"X","")</f>
      </c>
      <c r="AF47" s="32">
        <f>if(countblank(N47:P47)&lt;=1,"X","")</f>
      </c>
      <c r="AG47" s="32">
        <f>$H47</f>
      </c>
      <c r="AH47" s="32">
        <f>if($R47 &gt; 0, "X", "")</f>
      </c>
      <c r="AI47" s="32">
        <f>if(sum(Q47:U47) = 3, "X", "")</f>
      </c>
      <c r="AJ47" s="32">
        <f>if(or($K47="ground", $K47="wild"), "X", "")</f>
      </c>
      <c r="AK47" s="32">
        <f>$G47</f>
      </c>
      <c r="AL47" s="32">
        <f>if($S47 &gt; 0, "X", "")</f>
      </c>
      <c r="AM47" s="32">
        <f>if(and($Q47 &gt; 0, isblank($W47), isblank($R47), isblank($T47), isblank($S47), isblank($U47)), "X", "")</f>
      </c>
      <c r="AN47" s="32">
        <f>if(and(not(isblank($N47)), isblank($O47), isblank($P47)), "X", "")</f>
      </c>
      <c r="AO47" s="32">
        <f>if(M47&gt;65,"X","")</f>
      </c>
      <c r="AP47" s="32">
        <f>if(or($K47="cavity", $K47="wild"), "X", "")</f>
      </c>
      <c r="AQ47" s="32">
        <f>if($W47 &gt; 0, "X", "")</f>
      </c>
      <c r="AR47" s="32">
        <f>if(M47&lt;=30,"X","")</f>
      </c>
      <c r="AS47" s="32">
        <f>if(or($K47="platform", $K47="wild"), "X", "")</f>
      </c>
      <c r="AT47" s="32">
        <f>if(and(not(isblank($O47)), isblank($P47), isblank($N47)), "X", "")</f>
      </c>
      <c r="AU47" s="32">
        <f>if($U47 &gt; 0, "X", "")</f>
      </c>
      <c r="AV47" s="32">
        <f>if($T47 &gt; 0, "X", "")</f>
      </c>
      <c r="AW47" s="32">
        <f>if(and(not(isblank($P47)), isblank($N47), isblank($O47)), "X", "")</f>
      </c>
      <c r="AX47" s="32">
        <f>if(or($K47="bowl", $K47="wild"), "X", "")</f>
      </c>
    </row>
    <row x14ac:dyDescent="0.25" r="48" customHeight="1" ht="18.75">
      <c r="A48" s="25" t="s">
        <v>810</v>
      </c>
      <c r="B48" s="25" t="s">
        <v>811</v>
      </c>
      <c r="C48" s="12" t="s">
        <v>685</v>
      </c>
      <c r="D48" s="12" t="s">
        <v>186</v>
      </c>
      <c r="E48" s="25" t="s">
        <v>174</v>
      </c>
      <c r="F48" s="25" t="s">
        <v>806</v>
      </c>
      <c r="G48" s="12"/>
      <c r="H48" s="12"/>
      <c r="I48" s="12"/>
      <c r="J48" s="14">
        <v>3</v>
      </c>
      <c r="K48" s="12"/>
      <c r="L48" s="14">
        <v>0</v>
      </c>
      <c r="M48" s="14">
        <v>30</v>
      </c>
      <c r="N48" s="12"/>
      <c r="O48" s="12" t="s">
        <v>15</v>
      </c>
      <c r="P48" s="12"/>
      <c r="Q48" s="14"/>
      <c r="R48" s="14">
        <v>1</v>
      </c>
      <c r="S48" s="14"/>
      <c r="T48" s="14"/>
      <c r="U48" s="14"/>
      <c r="V48" s="12"/>
      <c r="W48" s="14"/>
      <c r="X48" s="26"/>
      <c r="Y48" s="12"/>
      <c r="Z48" s="33">
        <f>if(ISBLANK($X48), sum(Q48:W48), 1)</f>
      </c>
      <c r="AA48" s="36" t="s">
        <v>15</v>
      </c>
      <c r="AB48" s="36"/>
      <c r="AC48" s="36"/>
      <c r="AD48" s="36" t="s">
        <v>15</v>
      </c>
      <c r="AE48" s="32">
        <f>if(J48&lt;4,"X","")</f>
      </c>
      <c r="AF48" s="32">
        <f>if(countblank(N48:P48)&lt;=1,"X","")</f>
      </c>
      <c r="AG48" s="32">
        <f>$H48</f>
      </c>
      <c r="AH48" s="32">
        <f>if($R48 &gt; 0, "X", "")</f>
      </c>
      <c r="AI48" s="32">
        <f>if(sum(Q48:U48) = 3, "X", "")</f>
      </c>
      <c r="AJ48" s="32">
        <f>if(or($K48="ground", $K48="wild"), "X", "")</f>
      </c>
      <c r="AK48" s="32">
        <f>$G48</f>
      </c>
      <c r="AL48" s="32">
        <f>if($S48 &gt; 0, "X", "")</f>
      </c>
      <c r="AM48" s="32">
        <f>if(and($Q48 &gt; 0, isblank($W48), isblank($R48), isblank($T48), isblank($S48), isblank($U48)), "X", "")</f>
      </c>
      <c r="AN48" s="32">
        <f>if(and(not(isblank($N48)), isblank($O48), isblank($P48)), "X", "")</f>
      </c>
      <c r="AO48" s="32">
        <f>if(M48&gt;65,"X","")</f>
      </c>
      <c r="AP48" s="32">
        <f>if(or($K48="cavity", $K48="wild"), "X", "")</f>
      </c>
      <c r="AQ48" s="32">
        <f>if($W48 &gt; 0, "X", "")</f>
      </c>
      <c r="AR48" s="32">
        <f>if(M48&lt;=30,"X","")</f>
      </c>
      <c r="AS48" s="32">
        <f>if(or($K48="platform", $K48="wild"), "X", "")</f>
      </c>
      <c r="AT48" s="32">
        <f>if(and(not(isblank($O48)), isblank($P48), isblank($N48)), "X", "")</f>
      </c>
      <c r="AU48" s="32">
        <f>if($U48 &gt; 0, "X", "")</f>
      </c>
      <c r="AV48" s="32">
        <f>if($T48 &gt; 0, "X", "")</f>
      </c>
      <c r="AW48" s="32">
        <f>if(and(not(isblank($P48)), isblank($N48), isblank($O48)), "X", "")</f>
      </c>
      <c r="AX48" s="32">
        <f>if(or($K48="bowl", $K48="wild"), "X", "")</f>
      </c>
    </row>
    <row x14ac:dyDescent="0.25" r="49" customHeight="1" ht="18.75">
      <c r="A49" s="25" t="s">
        <v>812</v>
      </c>
      <c r="B49" s="25" t="s">
        <v>813</v>
      </c>
      <c r="C49" s="12" t="s">
        <v>685</v>
      </c>
      <c r="D49" s="12" t="s">
        <v>173</v>
      </c>
      <c r="E49" s="25" t="s">
        <v>706</v>
      </c>
      <c r="F49" s="25" t="s">
        <v>707</v>
      </c>
      <c r="G49" s="12" t="s">
        <v>15</v>
      </c>
      <c r="H49" s="12"/>
      <c r="I49" s="12"/>
      <c r="J49" s="14">
        <v>5</v>
      </c>
      <c r="K49" s="12" t="s">
        <v>203</v>
      </c>
      <c r="L49" s="14">
        <v>4</v>
      </c>
      <c r="M49" s="14">
        <v>53</v>
      </c>
      <c r="N49" s="12"/>
      <c r="O49" s="12" t="s">
        <v>15</v>
      </c>
      <c r="P49" s="12"/>
      <c r="Q49" s="14">
        <v>1</v>
      </c>
      <c r="R49" s="14"/>
      <c r="S49" s="14"/>
      <c r="T49" s="14"/>
      <c r="U49" s="14">
        <v>1</v>
      </c>
      <c r="V49" s="12"/>
      <c r="W49" s="14"/>
      <c r="X49" s="26"/>
      <c r="Y49" s="12"/>
      <c r="Z49" s="33">
        <f>if(ISBLANK($X49), sum(Q49:W49), 1)</f>
      </c>
      <c r="AA49" s="36"/>
      <c r="AB49" s="36"/>
      <c r="AC49" s="36"/>
      <c r="AD49" s="36"/>
      <c r="AE49" s="32">
        <f>if(J49&lt;4,"X","")</f>
      </c>
      <c r="AF49" s="32">
        <f>if(countblank(N49:P49)&lt;=1,"X","")</f>
      </c>
      <c r="AG49" s="32">
        <f>$H49</f>
      </c>
      <c r="AH49" s="32">
        <f>if($R49 &gt; 0, "X", "")</f>
      </c>
      <c r="AI49" s="32">
        <f>if(sum(Q49:U49) = 3, "X", "")</f>
      </c>
      <c r="AJ49" s="32">
        <f>if(or($K49="ground", $K49="wild"), "X", "")</f>
      </c>
      <c r="AK49" s="32">
        <f>$G49</f>
      </c>
      <c r="AL49" s="32">
        <f>if($S49 &gt; 0, "X", "")</f>
      </c>
      <c r="AM49" s="32">
        <f>if(and($Q49 &gt; 0, isblank($W49), isblank($R49), isblank($T49), isblank($S49), isblank($U49)), "X", "")</f>
      </c>
      <c r="AN49" s="32">
        <f>if(and(not(isblank($N49)), isblank($O49), isblank($P49)), "X", "")</f>
      </c>
      <c r="AO49" s="32">
        <f>if(M49&gt;65,"X","")</f>
      </c>
      <c r="AP49" s="32">
        <f>if(or($K49="cavity", $K49="wild"), "X", "")</f>
      </c>
      <c r="AQ49" s="32">
        <f>if($W49 &gt; 0, "X", "")</f>
      </c>
      <c r="AR49" s="32">
        <f>if(M49&lt;=30,"X","")</f>
      </c>
      <c r="AS49" s="32">
        <f>if(or($K49="platform", $K49="wild"), "X", "")</f>
      </c>
      <c r="AT49" s="32">
        <f>if(and(not(isblank($O49)), isblank($P49), isblank($N49)), "X", "")</f>
      </c>
      <c r="AU49" s="32">
        <f>if($U49 &gt; 0, "X", "")</f>
      </c>
      <c r="AV49" s="32">
        <f>if($T49 &gt; 0, "X", "")</f>
      </c>
      <c r="AW49" s="32">
        <f>if(and(not(isblank($P49)), isblank($N49), isblank($O49)), "X", "")</f>
      </c>
      <c r="AX49" s="32">
        <f>if(or($K49="bowl", $K49="wild"), "X", "")</f>
      </c>
    </row>
    <row x14ac:dyDescent="0.25" r="50" customHeight="1" ht="18.75">
      <c r="A50" s="25" t="s">
        <v>814</v>
      </c>
      <c r="B50" s="25" t="s">
        <v>815</v>
      </c>
      <c r="C50" s="12" t="s">
        <v>685</v>
      </c>
      <c r="D50" s="12" t="s">
        <v>173</v>
      </c>
      <c r="E50" s="25" t="s">
        <v>137</v>
      </c>
      <c r="F50" s="25" t="s">
        <v>800</v>
      </c>
      <c r="G50" s="12"/>
      <c r="H50" s="12" t="s">
        <v>15</v>
      </c>
      <c r="I50" s="12"/>
      <c r="J50" s="14">
        <v>2</v>
      </c>
      <c r="K50" s="12" t="s">
        <v>203</v>
      </c>
      <c r="L50" s="14">
        <v>5</v>
      </c>
      <c r="M50" s="14">
        <v>15</v>
      </c>
      <c r="N50" s="12" t="s">
        <v>15</v>
      </c>
      <c r="O50" s="12" t="s">
        <v>15</v>
      </c>
      <c r="P50" s="12" t="s">
        <v>15</v>
      </c>
      <c r="Q50" s="14">
        <v>1</v>
      </c>
      <c r="R50" s="14">
        <v>1</v>
      </c>
      <c r="S50" s="14"/>
      <c r="T50" s="14"/>
      <c r="U50" s="14"/>
      <c r="V50" s="12"/>
      <c r="W50" s="14"/>
      <c r="X50" s="26"/>
      <c r="Y50" s="12"/>
      <c r="Z50" s="33">
        <f>if(ISBLANK($X50), sum(Q50:W50), 1)</f>
      </c>
      <c r="AA50" s="36"/>
      <c r="AB50" s="36"/>
      <c r="AC50" s="36"/>
      <c r="AD50" s="36"/>
      <c r="AE50" s="32">
        <f>if(J50&lt;4,"X","")</f>
      </c>
      <c r="AF50" s="32">
        <f>if(countblank(N50:P50)&lt;=1,"X","")</f>
      </c>
      <c r="AG50" s="32">
        <f>$H50</f>
      </c>
      <c r="AH50" s="32">
        <f>if($R50 &gt; 0, "X", "")</f>
      </c>
      <c r="AI50" s="32">
        <f>if(sum(Q50:U50) = 3, "X", "")</f>
      </c>
      <c r="AJ50" s="32">
        <f>if(or($K50="ground", $K50="wild"), "X", "")</f>
      </c>
      <c r="AK50" s="32">
        <f>$G50</f>
      </c>
      <c r="AL50" s="32">
        <f>if($S50 &gt; 0, "X", "")</f>
      </c>
      <c r="AM50" s="32">
        <f>if(and($Q50 &gt; 0, isblank($W50), isblank($R50), isblank($T50), isblank($S50), isblank($U50)), "X", "")</f>
      </c>
      <c r="AN50" s="32">
        <f>if(and(not(isblank($N50)), isblank($O50), isblank($P50)), "X", "")</f>
      </c>
      <c r="AO50" s="32">
        <f>if(M50&gt;65,"X","")</f>
      </c>
      <c r="AP50" s="32">
        <f>if(or($K50="cavity", $K50="wild"), "X", "")</f>
      </c>
      <c r="AQ50" s="32">
        <f>if($W50 &gt; 0, "X", "")</f>
      </c>
      <c r="AR50" s="32">
        <f>if(M50&lt;=30,"X","")</f>
      </c>
      <c r="AS50" s="32">
        <f>if(or($K50="platform", $K50="wild"), "X", "")</f>
      </c>
      <c r="AT50" s="32">
        <f>if(and(not(isblank($O50)), isblank($P50), isblank($N50)), "X", "")</f>
      </c>
      <c r="AU50" s="32">
        <f>if($U50 &gt; 0, "X", "")</f>
      </c>
      <c r="AV50" s="32">
        <f>if($T50 &gt; 0, "X", "")</f>
      </c>
      <c r="AW50" s="32">
        <f>if(and(not(isblank($P50)), isblank($N50), isblank($O50)), "X", "")</f>
      </c>
      <c r="AX50" s="32">
        <f>if(or($K50="bowl", $K50="wild"), "X", "")</f>
      </c>
    </row>
    <row x14ac:dyDescent="0.25" r="51" customHeight="1" ht="18.75">
      <c r="A51" s="25" t="s">
        <v>816</v>
      </c>
      <c r="B51" s="25" t="s">
        <v>817</v>
      </c>
      <c r="C51" s="12" t="s">
        <v>685</v>
      </c>
      <c r="D51" s="12" t="s">
        <v>160</v>
      </c>
      <c r="E51" s="25" t="s">
        <v>198</v>
      </c>
      <c r="F51" s="25" t="s">
        <v>734</v>
      </c>
      <c r="G51" s="12"/>
      <c r="H51" s="12"/>
      <c r="I51" s="12" t="s">
        <v>15</v>
      </c>
      <c r="J51" s="14">
        <v>1</v>
      </c>
      <c r="K51" s="12" t="s">
        <v>162</v>
      </c>
      <c r="L51" s="14">
        <v>1</v>
      </c>
      <c r="M51" s="14">
        <v>277</v>
      </c>
      <c r="N51" s="12" t="s">
        <v>15</v>
      </c>
      <c r="O51" s="12" t="s">
        <v>15</v>
      </c>
      <c r="P51" s="12" t="s">
        <v>15</v>
      </c>
      <c r="Q51" s="14"/>
      <c r="R51" s="14"/>
      <c r="S51" s="14"/>
      <c r="T51" s="14"/>
      <c r="U51" s="14"/>
      <c r="V51" s="12"/>
      <c r="W51" s="14"/>
      <c r="X51" s="26"/>
      <c r="Y51" s="12"/>
      <c r="Z51" s="33">
        <f>if(ISBLANK($X51), sum(Q51:W51), 1)</f>
      </c>
      <c r="AA51" s="36"/>
      <c r="AB51" s="36" t="s">
        <v>15</v>
      </c>
      <c r="AC51" s="36"/>
      <c r="AD51" s="36"/>
      <c r="AE51" s="32">
        <f>if(J51&lt;4,"X","")</f>
      </c>
      <c r="AF51" s="32">
        <f>if(countblank(N51:P51)&lt;=1,"X","")</f>
      </c>
      <c r="AG51" s="32">
        <f>$H51</f>
      </c>
      <c r="AH51" s="32">
        <f>if($R51 &gt; 0, "X", "")</f>
      </c>
      <c r="AI51" s="32">
        <f>if(sum(Q51:U51) = 3, "X", "")</f>
      </c>
      <c r="AJ51" s="32">
        <f>if(or($K51="ground", $K51="wild"), "X", "")</f>
      </c>
      <c r="AK51" s="32">
        <f>$G51</f>
      </c>
      <c r="AL51" s="32">
        <f>if($S51 &gt; 0, "X", "")</f>
      </c>
      <c r="AM51" s="32">
        <f>if(and($Q51 &gt; 0, isblank($W51), isblank($R51), isblank($T51), isblank($S51), isblank($U51)), "X", "")</f>
      </c>
      <c r="AN51" s="32">
        <f>if(and(not(isblank($N51)), isblank($O51), isblank($P51)), "X", "")</f>
      </c>
      <c r="AO51" s="32">
        <f>if(M51&gt;65,"X","")</f>
      </c>
      <c r="AP51" s="32">
        <f>if(or($K51="cavity", $K51="wild"), "X", "")</f>
      </c>
      <c r="AQ51" s="32">
        <f>if($W51 &gt; 0, "X", "")</f>
      </c>
      <c r="AR51" s="32">
        <f>if(M51&lt;=30,"X","")</f>
      </c>
      <c r="AS51" s="32">
        <f>if(or($K51="platform", $K51="wild"), "X", "")</f>
      </c>
      <c r="AT51" s="32">
        <f>if(and(not(isblank($O51)), isblank($P51), isblank($N51)), "X", "")</f>
      </c>
      <c r="AU51" s="32">
        <f>if($U51 &gt; 0, "X", "")</f>
      </c>
      <c r="AV51" s="32">
        <f>if($T51 &gt; 0, "X", "")</f>
      </c>
      <c r="AW51" s="32">
        <f>if(and(not(isblank($P51)), isblank($N51), isblank($O51)), "X", "")</f>
      </c>
      <c r="AX51" s="32">
        <f>if(or($K51="bowl", $K51="wild"), "X", "")</f>
      </c>
    </row>
    <row x14ac:dyDescent="0.25" r="52" customHeight="1" ht="18.75">
      <c r="A52" s="25" t="s">
        <v>818</v>
      </c>
      <c r="B52" s="25" t="s">
        <v>819</v>
      </c>
      <c r="C52" s="12" t="s">
        <v>685</v>
      </c>
      <c r="D52" s="12" t="s">
        <v>173</v>
      </c>
      <c r="E52" s="25" t="s">
        <v>174</v>
      </c>
      <c r="F52" s="25" t="s">
        <v>820</v>
      </c>
      <c r="G52" s="12"/>
      <c r="H52" s="12"/>
      <c r="I52" s="12"/>
      <c r="J52" s="14">
        <v>3</v>
      </c>
      <c r="K52" s="12" t="s">
        <v>162</v>
      </c>
      <c r="L52" s="14">
        <v>6</v>
      </c>
      <c r="M52" s="14">
        <v>36</v>
      </c>
      <c r="N52" s="12" t="s">
        <v>15</v>
      </c>
      <c r="O52" s="12" t="s">
        <v>15</v>
      </c>
      <c r="P52" s="12"/>
      <c r="Q52" s="14">
        <v>1</v>
      </c>
      <c r="R52" s="14">
        <v>2</v>
      </c>
      <c r="S52" s="14"/>
      <c r="T52" s="14"/>
      <c r="U52" s="14"/>
      <c r="V52" s="12"/>
      <c r="W52" s="14"/>
      <c r="X52" s="26"/>
      <c r="Y52" s="12"/>
      <c r="Z52" s="33">
        <f>if(ISBLANK($X52), sum(Q52:W52), 1)</f>
      </c>
      <c r="AA52" s="36"/>
      <c r="AB52" s="36" t="s">
        <v>15</v>
      </c>
      <c r="AC52" s="36"/>
      <c r="AD52" s="36"/>
      <c r="AE52" s="32">
        <f>if(J52&lt;4,"X","")</f>
      </c>
      <c r="AF52" s="32">
        <f>if(countblank(N52:P52)&lt;=1,"X","")</f>
      </c>
      <c r="AG52" s="32">
        <f>$H52</f>
      </c>
      <c r="AH52" s="32">
        <f>if($R52 &gt; 0, "X", "")</f>
      </c>
      <c r="AI52" s="32">
        <f>if(sum(Q52:U52) = 3, "X", "")</f>
      </c>
      <c r="AJ52" s="32">
        <f>if(or($K52="ground", $K52="wild"), "X", "")</f>
      </c>
      <c r="AK52" s="32">
        <f>$G52</f>
      </c>
      <c r="AL52" s="32">
        <f>if($S52 &gt; 0, "X", "")</f>
      </c>
      <c r="AM52" s="32">
        <f>if(and($Q52 &gt; 0, isblank($W52), isblank($R52), isblank($T52), isblank($S52), isblank($U52)), "X", "")</f>
      </c>
      <c r="AN52" s="32">
        <f>if(and(not(isblank($N52)), isblank($O52), isblank($P52)), "X", "")</f>
      </c>
      <c r="AO52" s="32">
        <f>if(M52&gt;65,"X","")</f>
      </c>
      <c r="AP52" s="32">
        <f>if(or($K52="cavity", $K52="wild"), "X", "")</f>
      </c>
      <c r="AQ52" s="32">
        <f>if($W52 &gt; 0, "X", "")</f>
      </c>
      <c r="AR52" s="32">
        <f>if(M52&lt;=30,"X","")</f>
      </c>
      <c r="AS52" s="32">
        <f>if(or($K52="platform", $K52="wild"), "X", "")</f>
      </c>
      <c r="AT52" s="32">
        <f>if(and(not(isblank($O52)), isblank($P52), isblank($N52)), "X", "")</f>
      </c>
      <c r="AU52" s="32">
        <f>if($U52 &gt; 0, "X", "")</f>
      </c>
      <c r="AV52" s="32">
        <f>if($T52 &gt; 0, "X", "")</f>
      </c>
      <c r="AW52" s="32">
        <f>if(and(not(isblank($P52)), isblank($N52), isblank($O52)), "X", "")</f>
      </c>
      <c r="AX52" s="32">
        <f>if(or($K52="bowl", $K52="wild"), "X", "")</f>
      </c>
    </row>
    <row x14ac:dyDescent="0.25" r="53" customHeight="1" ht="18.75">
      <c r="A53" s="25" t="s">
        <v>821</v>
      </c>
      <c r="B53" s="25" t="s">
        <v>822</v>
      </c>
      <c r="C53" s="12" t="s">
        <v>685</v>
      </c>
      <c r="D53" s="12" t="s">
        <v>173</v>
      </c>
      <c r="E53" s="25" t="s">
        <v>137</v>
      </c>
      <c r="F53" s="25" t="s">
        <v>772</v>
      </c>
      <c r="G53" s="12"/>
      <c r="H53" s="12" t="s">
        <v>15</v>
      </c>
      <c r="I53" s="12"/>
      <c r="J53" s="14">
        <v>3</v>
      </c>
      <c r="K53" s="12" t="s">
        <v>162</v>
      </c>
      <c r="L53" s="14">
        <v>3</v>
      </c>
      <c r="M53" s="14">
        <v>132</v>
      </c>
      <c r="N53" s="12"/>
      <c r="O53" s="12" t="s">
        <v>15</v>
      </c>
      <c r="P53" s="12" t="s">
        <v>15</v>
      </c>
      <c r="Q53" s="14"/>
      <c r="R53" s="14">
        <v>2</v>
      </c>
      <c r="S53" s="14"/>
      <c r="T53" s="14"/>
      <c r="U53" s="14"/>
      <c r="V53" s="12"/>
      <c r="W53" s="14"/>
      <c r="X53" s="26"/>
      <c r="Y53" s="12"/>
      <c r="Z53" s="33">
        <f>if(ISBLANK($X53), sum(Q53:W53), 1)</f>
      </c>
      <c r="AA53" s="36"/>
      <c r="AB53" s="36" t="s">
        <v>15</v>
      </c>
      <c r="AC53" s="36"/>
      <c r="AD53" s="36"/>
      <c r="AE53" s="32">
        <f>if(J53&lt;4,"X","")</f>
      </c>
      <c r="AF53" s="32">
        <f>if(countblank(N53:P53)&lt;=1,"X","")</f>
      </c>
      <c r="AG53" s="32">
        <f>$H53</f>
      </c>
      <c r="AH53" s="32">
        <f>if($R53 &gt; 0, "X", "")</f>
      </c>
      <c r="AI53" s="32">
        <f>if(sum(Q53:U53) = 3, "X", "")</f>
      </c>
      <c r="AJ53" s="32">
        <f>if(or($K53="ground", $K53="wild"), "X", "")</f>
      </c>
      <c r="AK53" s="32">
        <f>$G53</f>
      </c>
      <c r="AL53" s="32">
        <f>if($S53 &gt; 0, "X", "")</f>
      </c>
      <c r="AM53" s="32">
        <f>if(and($Q53 &gt; 0, isblank($W53), isblank($R53), isblank($T53), isblank($S53), isblank($U53)), "X", "")</f>
      </c>
      <c r="AN53" s="32">
        <f>if(and(not(isblank($N53)), isblank($O53), isblank($P53)), "X", "")</f>
      </c>
      <c r="AO53" s="32">
        <f>if(M53&gt;65,"X","")</f>
      </c>
      <c r="AP53" s="32">
        <f>if(or($K53="cavity", $K53="wild"), "X", "")</f>
      </c>
      <c r="AQ53" s="32">
        <f>if($W53 &gt; 0, "X", "")</f>
      </c>
      <c r="AR53" s="32">
        <f>if(M53&lt;=30,"X","")</f>
      </c>
      <c r="AS53" s="32">
        <f>if(or($K53="platform", $K53="wild"), "X", "")</f>
      </c>
      <c r="AT53" s="32">
        <f>if(and(not(isblank($O53)), isblank($P53), isblank($N53)), "X", "")</f>
      </c>
      <c r="AU53" s="32">
        <f>if($U53 &gt; 0, "X", "")</f>
      </c>
      <c r="AV53" s="32">
        <f>if($T53 &gt; 0, "X", "")</f>
      </c>
      <c r="AW53" s="32">
        <f>if(and(not(isblank($P53)), isblank($N53), isblank($O53)), "X", "")</f>
      </c>
      <c r="AX53" s="32">
        <f>if(or($K53="bowl", $K53="wild"), "X", "")</f>
      </c>
    </row>
    <row x14ac:dyDescent="0.25" r="54" customHeight="1" ht="18.75">
      <c r="A54" s="24" t="s">
        <v>823</v>
      </c>
      <c r="B54" s="25" t="s">
        <v>824</v>
      </c>
      <c r="C54" s="12" t="s">
        <v>713</v>
      </c>
      <c r="D54" s="12" t="s">
        <v>173</v>
      </c>
      <c r="E54" s="25"/>
      <c r="F54" s="25" t="s">
        <v>825</v>
      </c>
      <c r="G54" s="12"/>
      <c r="H54" s="12"/>
      <c r="I54" s="12"/>
      <c r="J54" s="14">
        <v>4</v>
      </c>
      <c r="K54" s="12" t="s">
        <v>203</v>
      </c>
      <c r="L54" s="14">
        <v>4</v>
      </c>
      <c r="M54" s="14">
        <v>82</v>
      </c>
      <c r="N54" s="12"/>
      <c r="O54" s="12"/>
      <c r="P54" s="12" t="s">
        <v>15</v>
      </c>
      <c r="Q54" s="14"/>
      <c r="R54" s="14">
        <v>1</v>
      </c>
      <c r="S54" s="14"/>
      <c r="T54" s="14"/>
      <c r="U54" s="14"/>
      <c r="V54" s="12"/>
      <c r="W54" s="14">
        <v>1</v>
      </c>
      <c r="X54" s="26"/>
      <c r="Y54" s="12"/>
      <c r="Z54" s="33">
        <f>if(ISBLANK($X54), sum(Q54:W54), 1)</f>
      </c>
      <c r="AA54" s="36" t="s">
        <v>15</v>
      </c>
      <c r="AB54" s="36"/>
      <c r="AC54" s="36"/>
      <c r="AD54" s="36"/>
      <c r="AE54" s="32">
        <f>if(J54&lt;4,"X","")</f>
      </c>
      <c r="AF54" s="32">
        <f>if(countblank(N54:P54)&lt;=1,"X","")</f>
      </c>
      <c r="AG54" s="32">
        <f>$H54</f>
      </c>
      <c r="AH54" s="32">
        <f>if($R54 &gt; 0, "X", "")</f>
      </c>
      <c r="AI54" s="32">
        <f>if(sum(Q54:U54) = 3, "X", "")</f>
      </c>
      <c r="AJ54" s="32">
        <f>if(or($K54="ground", $K54="wild"), "X", "")</f>
      </c>
      <c r="AK54" s="32">
        <f>$G54</f>
      </c>
      <c r="AL54" s="32">
        <f>if($S54 &gt; 0, "X", "")</f>
      </c>
      <c r="AM54" s="32">
        <f>if(and($Q54 &gt; 0, isblank($W54), isblank($R54), isblank($T54), isblank($S54), isblank($U54)), "X", "")</f>
      </c>
      <c r="AN54" s="32">
        <f>if(and(not(isblank($N54)), isblank($O54), isblank($P54)), "X", "")</f>
      </c>
      <c r="AO54" s="32">
        <f>if(M54&gt;65,"X","")</f>
      </c>
      <c r="AP54" s="32">
        <f>if(or($K54="cavity", $K54="wild"), "X", "")</f>
      </c>
      <c r="AQ54" s="32">
        <f>if($W54 &gt; 0, "X", "")</f>
      </c>
      <c r="AR54" s="32">
        <f>if(M54&lt;=30,"X","")</f>
      </c>
      <c r="AS54" s="32">
        <f>if(or($K54="platform", $K54="wild"), "X", "")</f>
      </c>
      <c r="AT54" s="32">
        <f>if(and(not(isblank($O54)), isblank($P54), isblank($N54)), "X", "")</f>
      </c>
      <c r="AU54" s="32">
        <f>if($U54 &gt; 0, "X", "")</f>
      </c>
      <c r="AV54" s="32">
        <f>if($T54 &gt; 0, "X", "")</f>
      </c>
      <c r="AW54" s="32">
        <f>if(and(not(isblank($P54)), isblank($N54), isblank($O54)), "X", "")</f>
      </c>
      <c r="AX54" s="32">
        <f>if(or($K54="bowl", $K54="wild"), "X", "")</f>
      </c>
    </row>
    <row x14ac:dyDescent="0.25" r="55" customHeight="1" ht="18.75">
      <c r="A55" s="25" t="s">
        <v>826</v>
      </c>
      <c r="B55" s="25" t="s">
        <v>827</v>
      </c>
      <c r="C55" s="12" t="s">
        <v>685</v>
      </c>
      <c r="D55" s="12" t="s">
        <v>173</v>
      </c>
      <c r="E55" s="25" t="s">
        <v>686</v>
      </c>
      <c r="F55" s="25" t="s">
        <v>828</v>
      </c>
      <c r="G55" s="12"/>
      <c r="H55" s="12"/>
      <c r="I55" s="12"/>
      <c r="J55" s="14">
        <v>2</v>
      </c>
      <c r="K55" s="12" t="s">
        <v>188</v>
      </c>
      <c r="L55" s="14">
        <v>3</v>
      </c>
      <c r="M55" s="14">
        <v>20</v>
      </c>
      <c r="N55" s="12" t="s">
        <v>15</v>
      </c>
      <c r="O55" s="12"/>
      <c r="P55" s="12"/>
      <c r="Q55" s="14">
        <v>1</v>
      </c>
      <c r="R55" s="14">
        <v>1</v>
      </c>
      <c r="S55" s="14"/>
      <c r="T55" s="14"/>
      <c r="U55" s="14"/>
      <c r="V55" s="12"/>
      <c r="W55" s="14"/>
      <c r="X55" s="26" t="s">
        <v>15</v>
      </c>
      <c r="Y55" s="12"/>
      <c r="Z55" s="33">
        <f>if(ISBLANK($X55), sum(Q55:W55), 1)</f>
      </c>
      <c r="AA55" s="36"/>
      <c r="AB55" s="36" t="s">
        <v>15</v>
      </c>
      <c r="AC55" s="36"/>
      <c r="AD55" s="36"/>
      <c r="AE55" s="32">
        <f>if(J55&lt;4,"X","")</f>
      </c>
      <c r="AF55" s="32">
        <f>if(countblank(N55:P55)&lt;=1,"X","")</f>
      </c>
      <c r="AG55" s="32">
        <f>$H55</f>
      </c>
      <c r="AH55" s="32">
        <f>if($R55 &gt; 0, "X", "")</f>
      </c>
      <c r="AI55" s="32">
        <f>if(sum(Q55:U55) = 3, "X", "")</f>
      </c>
      <c r="AJ55" s="32">
        <f>if(or($K55="ground", $K55="wild"), "X", "")</f>
      </c>
      <c r="AK55" s="32">
        <f>$G55</f>
      </c>
      <c r="AL55" s="32">
        <f>if($S55 &gt; 0, "X", "")</f>
      </c>
      <c r="AM55" s="32">
        <f>if(and($Q55 &gt; 0, isblank($W55), isblank($R55), isblank($T55), isblank($S55), isblank($U55)), "X", "")</f>
      </c>
      <c r="AN55" s="32">
        <f>if(and(not(isblank($N55)), isblank($O55), isblank($P55)), "X", "")</f>
      </c>
      <c r="AO55" s="32">
        <f>if(M55&gt;65,"X","")</f>
      </c>
      <c r="AP55" s="32">
        <f>if(or($K55="cavity", $K55="wild"), "X", "")</f>
      </c>
      <c r="AQ55" s="32">
        <f>if($W55 &gt; 0, "X", "")</f>
      </c>
      <c r="AR55" s="32">
        <f>if(M55&lt;=30,"X","")</f>
      </c>
      <c r="AS55" s="32">
        <f>if(or($K55="platform", $K55="wild"), "X", "")</f>
      </c>
      <c r="AT55" s="32">
        <f>if(and(not(isblank($O55)), isblank($P55), isblank($N55)), "X", "")</f>
      </c>
      <c r="AU55" s="32">
        <f>if($U55 &gt; 0, "X", "")</f>
      </c>
      <c r="AV55" s="32">
        <f>if($T55 &gt; 0, "X", "")</f>
      </c>
      <c r="AW55" s="32">
        <f>if(and(not(isblank($P55)), isblank($N55), isblank($O55)), "X", "")</f>
      </c>
      <c r="AX55" s="32">
        <f>if(or($K55="bowl", $K55="wild"), "X", "")</f>
      </c>
    </row>
    <row x14ac:dyDescent="0.25" r="56" customHeight="1" ht="18.75">
      <c r="A56" s="25" t="s">
        <v>829</v>
      </c>
      <c r="B56" s="25" t="s">
        <v>830</v>
      </c>
      <c r="C56" s="12" t="s">
        <v>685</v>
      </c>
      <c r="D56" s="12" t="s">
        <v>160</v>
      </c>
      <c r="E56" s="25" t="s">
        <v>178</v>
      </c>
      <c r="F56" s="25" t="s">
        <v>782</v>
      </c>
      <c r="G56" s="12"/>
      <c r="H56" s="12"/>
      <c r="I56" s="12"/>
      <c r="J56" s="14">
        <v>1</v>
      </c>
      <c r="K56" s="12" t="s">
        <v>188</v>
      </c>
      <c r="L56" s="14">
        <v>5</v>
      </c>
      <c r="M56" s="14">
        <v>20</v>
      </c>
      <c r="N56" s="12" t="s">
        <v>15</v>
      </c>
      <c r="O56" s="12"/>
      <c r="P56" s="12"/>
      <c r="Q56" s="14">
        <v>1</v>
      </c>
      <c r="R56" s="14"/>
      <c r="S56" s="14"/>
      <c r="T56" s="14">
        <v>1</v>
      </c>
      <c r="U56" s="14"/>
      <c r="V56" s="12"/>
      <c r="W56" s="14"/>
      <c r="X56" s="26" t="s">
        <v>15</v>
      </c>
      <c r="Y56" s="12"/>
      <c r="Z56" s="33">
        <f>if(ISBLANK($X56), sum(Q56:W56), 1)</f>
      </c>
      <c r="AA56" s="36"/>
      <c r="AB56" s="36" t="s">
        <v>15</v>
      </c>
      <c r="AC56" s="36"/>
      <c r="AD56" s="36"/>
      <c r="AE56" s="32">
        <f>if(J56&lt;4,"X","")</f>
      </c>
      <c r="AF56" s="32">
        <f>if(countblank(N56:P56)&lt;=1,"X","")</f>
      </c>
      <c r="AG56" s="32">
        <f>$H56</f>
      </c>
      <c r="AH56" s="32">
        <f>if($R56 &gt; 0, "X", "")</f>
      </c>
      <c r="AI56" s="32">
        <f>if(sum(Q56:U56) = 3, "X", "")</f>
      </c>
      <c r="AJ56" s="32">
        <f>if(or($K56="ground", $K56="wild"), "X", "")</f>
      </c>
      <c r="AK56" s="32">
        <f>$G56</f>
      </c>
      <c r="AL56" s="32">
        <f>if($S56 &gt; 0, "X", "")</f>
      </c>
      <c r="AM56" s="32">
        <f>if(and($Q56 &gt; 0, isblank($W56), isblank($R56), isblank($T56), isblank($S56), isblank($U56)), "X", "")</f>
      </c>
      <c r="AN56" s="32">
        <f>if(and(not(isblank($N56)), isblank($O56), isblank($P56)), "X", "")</f>
      </c>
      <c r="AO56" s="32">
        <f>if(M56&gt;65,"X","")</f>
      </c>
      <c r="AP56" s="32">
        <f>if(or($K56="cavity", $K56="wild"), "X", "")</f>
      </c>
      <c r="AQ56" s="32">
        <f>if($W56 &gt; 0, "X", "")</f>
      </c>
      <c r="AR56" s="32">
        <f>if(M56&lt;=30,"X","")</f>
      </c>
      <c r="AS56" s="32">
        <f>if(or($K56="platform", $K56="wild"), "X", "")</f>
      </c>
      <c r="AT56" s="32">
        <f>if(and(not(isblank($O56)), isblank($P56), isblank($N56)), "X", "")</f>
      </c>
      <c r="AU56" s="32">
        <f>if($U56 &gt; 0, "X", "")</f>
      </c>
      <c r="AV56" s="32">
        <f>if($T56 &gt; 0, "X", "")</f>
      </c>
      <c r="AW56" s="32">
        <f>if(and(not(isblank($P56)), isblank($N56), isblank($O56)), "X", "")</f>
      </c>
      <c r="AX56" s="32">
        <f>if(or($K56="bowl", $K56="wild"), "X", "")</f>
      </c>
    </row>
    <row x14ac:dyDescent="0.25" r="57" customHeight="1" ht="18.75">
      <c r="A57" s="25" t="s">
        <v>831</v>
      </c>
      <c r="B57" s="25" t="s">
        <v>832</v>
      </c>
      <c r="C57" s="12" t="s">
        <v>685</v>
      </c>
      <c r="D57" s="12" t="s">
        <v>160</v>
      </c>
      <c r="E57" s="25" t="s">
        <v>198</v>
      </c>
      <c r="F57" s="25" t="s">
        <v>734</v>
      </c>
      <c r="G57" s="12"/>
      <c r="H57" s="12"/>
      <c r="I57" s="12" t="s">
        <v>15</v>
      </c>
      <c r="J57" s="14">
        <v>4</v>
      </c>
      <c r="K57" s="12" t="s">
        <v>195</v>
      </c>
      <c r="L57" s="14">
        <v>3</v>
      </c>
      <c r="M57" s="14">
        <v>30</v>
      </c>
      <c r="N57" s="12" t="s">
        <v>15</v>
      </c>
      <c r="O57" s="12"/>
      <c r="P57" s="12"/>
      <c r="Q57" s="14"/>
      <c r="R57" s="14">
        <v>1</v>
      </c>
      <c r="S57" s="14"/>
      <c r="T57" s="14">
        <v>1</v>
      </c>
      <c r="U57" s="14"/>
      <c r="V57" s="12"/>
      <c r="W57" s="14"/>
      <c r="X57" s="26"/>
      <c r="Y57" s="12"/>
      <c r="Z57" s="33">
        <f>if(ISBLANK($X57), sum(Q57:W57), 1)</f>
      </c>
      <c r="AA57" s="36"/>
      <c r="AB57" s="36"/>
      <c r="AC57" s="36" t="s">
        <v>15</v>
      </c>
      <c r="AD57" s="36"/>
      <c r="AE57" s="32">
        <f>if(J57&lt;4,"X","")</f>
      </c>
      <c r="AF57" s="32">
        <f>if(countblank(N57:P57)&lt;=1,"X","")</f>
      </c>
      <c r="AG57" s="32">
        <f>$H57</f>
      </c>
      <c r="AH57" s="32">
        <f>if($R57 &gt; 0, "X", "")</f>
      </c>
      <c r="AI57" s="32">
        <f>if(sum(Q57:U57) = 3, "X", "")</f>
      </c>
      <c r="AJ57" s="32">
        <f>if(or($K57="ground", $K57="wild"), "X", "")</f>
      </c>
      <c r="AK57" s="32">
        <f>$G57</f>
      </c>
      <c r="AL57" s="32">
        <f>if($S57 &gt; 0, "X", "")</f>
      </c>
      <c r="AM57" s="32">
        <f>if(and($Q57 &gt; 0, isblank($W57), isblank($R57), isblank($T57), isblank($S57), isblank($U57)), "X", "")</f>
      </c>
      <c r="AN57" s="32">
        <f>if(and(not(isblank($N57)), isblank($O57), isblank($P57)), "X", "")</f>
      </c>
      <c r="AO57" s="32">
        <f>if(M57&gt;65,"X","")</f>
      </c>
      <c r="AP57" s="32">
        <f>if(or($K57="cavity", $K57="wild"), "X", "")</f>
      </c>
      <c r="AQ57" s="32">
        <f>if($W57 &gt; 0, "X", "")</f>
      </c>
      <c r="AR57" s="32">
        <f>if(M57&lt;=30,"X","")</f>
      </c>
      <c r="AS57" s="32">
        <f>if(or($K57="platform", $K57="wild"), "X", "")</f>
      </c>
      <c r="AT57" s="32">
        <f>if(and(not(isblank($O57)), isblank($P57), isblank($N57)), "X", "")</f>
      </c>
      <c r="AU57" s="32">
        <f>if($U57 &gt; 0, "X", "")</f>
      </c>
      <c r="AV57" s="32">
        <f>if($T57 &gt; 0, "X", "")</f>
      </c>
      <c r="AW57" s="32">
        <f>if(and(not(isblank($P57)), isblank($N57), isblank($O57)), "X", "")</f>
      </c>
      <c r="AX57" s="32">
        <f>if(or($K57="bowl", $K57="wild"), "X", "")</f>
      </c>
    </row>
    <row x14ac:dyDescent="0.25" r="58" customHeight="1" ht="18.75">
      <c r="A58" s="25" t="s">
        <v>833</v>
      </c>
      <c r="B58" s="25" t="s">
        <v>834</v>
      </c>
      <c r="C58" s="12" t="s">
        <v>685</v>
      </c>
      <c r="D58" s="12" t="s">
        <v>173</v>
      </c>
      <c r="E58" s="25" t="s">
        <v>174</v>
      </c>
      <c r="F58" s="25" t="s">
        <v>737</v>
      </c>
      <c r="G58" s="12"/>
      <c r="H58" s="12"/>
      <c r="I58" s="12"/>
      <c r="J58" s="14">
        <v>3</v>
      </c>
      <c r="K58" s="12" t="s">
        <v>162</v>
      </c>
      <c r="L58" s="14">
        <v>2</v>
      </c>
      <c r="M58" s="14">
        <v>20</v>
      </c>
      <c r="N58" s="12"/>
      <c r="O58" s="12" t="s">
        <v>15</v>
      </c>
      <c r="P58" s="12"/>
      <c r="Q58" s="14">
        <v>1</v>
      </c>
      <c r="R58" s="14">
        <v>1</v>
      </c>
      <c r="S58" s="14"/>
      <c r="T58" s="14"/>
      <c r="U58" s="14"/>
      <c r="V58" s="12"/>
      <c r="W58" s="14"/>
      <c r="X58" s="26"/>
      <c r="Y58" s="12"/>
      <c r="Z58" s="33">
        <f>if(ISBLANK($X58), sum(Q58:W58), 1)</f>
      </c>
      <c r="AA58" s="36"/>
      <c r="AB58" s="36"/>
      <c r="AC58" s="36" t="s">
        <v>15</v>
      </c>
      <c r="AD58" s="36"/>
      <c r="AE58" s="32">
        <f>if(J58&lt;4,"X","")</f>
      </c>
      <c r="AF58" s="32">
        <f>if(countblank(N58:P58)&lt;=1,"X","")</f>
      </c>
      <c r="AG58" s="32">
        <f>$H58</f>
      </c>
      <c r="AH58" s="32">
        <f>if($R58 &gt; 0, "X", "")</f>
      </c>
      <c r="AI58" s="32">
        <f>if(sum(Q58:U58) = 3, "X", "")</f>
      </c>
      <c r="AJ58" s="32">
        <f>if(or($K58="ground", $K58="wild"), "X", "")</f>
      </c>
      <c r="AK58" s="32">
        <f>$G58</f>
      </c>
      <c r="AL58" s="32">
        <f>if($S58 &gt; 0, "X", "")</f>
      </c>
      <c r="AM58" s="32">
        <f>if(and($Q58 &gt; 0, isblank($W58), isblank($R58), isblank($T58), isblank($S58), isblank($U58)), "X", "")</f>
      </c>
      <c r="AN58" s="32">
        <f>if(and(not(isblank($N58)), isblank($O58), isblank($P58)), "X", "")</f>
      </c>
      <c r="AO58" s="32">
        <f>if(M58&gt;65,"X","")</f>
      </c>
      <c r="AP58" s="32">
        <f>if(or($K58="cavity", $K58="wild"), "X", "")</f>
      </c>
      <c r="AQ58" s="32">
        <f>if($W58 &gt; 0, "X", "")</f>
      </c>
      <c r="AR58" s="32">
        <f>if(M58&lt;=30,"X","")</f>
      </c>
      <c r="AS58" s="32">
        <f>if(or($K58="platform", $K58="wild"), "X", "")</f>
      </c>
      <c r="AT58" s="32">
        <f>if(and(not(isblank($O58)), isblank($P58), isblank($N58)), "X", "")</f>
      </c>
      <c r="AU58" s="32">
        <f>if($U58 &gt; 0, "X", "")</f>
      </c>
      <c r="AV58" s="32">
        <f>if($T58 &gt; 0, "X", "")</f>
      </c>
      <c r="AW58" s="32">
        <f>if(and(not(isblank($P58)), isblank($N58), isblank($O58)), "X", "")</f>
      </c>
      <c r="AX58" s="32">
        <f>if(or($K58="bowl", $K58="wild"), "X", "")</f>
      </c>
    </row>
    <row x14ac:dyDescent="0.25" r="59" customHeight="1" ht="18.75">
      <c r="A59" s="25" t="s">
        <v>835</v>
      </c>
      <c r="B59" s="25" t="s">
        <v>836</v>
      </c>
      <c r="C59" s="12" t="s">
        <v>685</v>
      </c>
      <c r="D59" s="12" t="s">
        <v>173</v>
      </c>
      <c r="E59" s="25" t="s">
        <v>137</v>
      </c>
      <c r="F59" s="25" t="s">
        <v>837</v>
      </c>
      <c r="G59" s="12"/>
      <c r="H59" s="12" t="s">
        <v>15</v>
      </c>
      <c r="I59" s="12"/>
      <c r="J59" s="14">
        <v>3</v>
      </c>
      <c r="K59" s="12" t="s">
        <v>195</v>
      </c>
      <c r="L59" s="14">
        <v>3</v>
      </c>
      <c r="M59" s="14">
        <v>25</v>
      </c>
      <c r="N59" s="12" t="s">
        <v>15</v>
      </c>
      <c r="O59" s="12" t="s">
        <v>15</v>
      </c>
      <c r="P59" s="12"/>
      <c r="Q59" s="14"/>
      <c r="R59" s="14"/>
      <c r="S59" s="14"/>
      <c r="T59" s="14">
        <v>2</v>
      </c>
      <c r="U59" s="14"/>
      <c r="V59" s="12"/>
      <c r="W59" s="14"/>
      <c r="X59" s="26"/>
      <c r="Y59" s="12"/>
      <c r="Z59" s="33">
        <f>if(ISBLANK($X59), sum(Q59:W59), 1)</f>
      </c>
      <c r="AA59" s="36" t="s">
        <v>15</v>
      </c>
      <c r="AB59" s="36"/>
      <c r="AC59" s="36"/>
      <c r="AD59" s="36"/>
      <c r="AE59" s="32">
        <f>if(J59&lt;4,"X","")</f>
      </c>
      <c r="AF59" s="32">
        <f>if(countblank(N59:P59)&lt;=1,"X","")</f>
      </c>
      <c r="AG59" s="32">
        <f>$H59</f>
      </c>
      <c r="AH59" s="32">
        <f>if($R59 &gt; 0, "X", "")</f>
      </c>
      <c r="AI59" s="32">
        <f>if(sum(Q59:U59) = 3, "X", "")</f>
      </c>
      <c r="AJ59" s="32">
        <f>if(or($K59="ground", $K59="wild"), "X", "")</f>
      </c>
      <c r="AK59" s="32">
        <f>$G59</f>
      </c>
      <c r="AL59" s="32">
        <f>if($S59 &gt; 0, "X", "")</f>
      </c>
      <c r="AM59" s="32">
        <f>if(and($Q59 &gt; 0, isblank($W59), isblank($R59), isblank($T59), isblank($S59), isblank($U59)), "X", "")</f>
      </c>
      <c r="AN59" s="32">
        <f>if(and(not(isblank($N59)), isblank($O59), isblank($P59)), "X", "")</f>
      </c>
      <c r="AO59" s="32">
        <f>if(M59&gt;65,"X","")</f>
      </c>
      <c r="AP59" s="32">
        <f>if(or($K59="cavity", $K59="wild"), "X", "")</f>
      </c>
      <c r="AQ59" s="32">
        <f>if($W59 &gt; 0, "X", "")</f>
      </c>
      <c r="AR59" s="32">
        <f>if(M59&lt;=30,"X","")</f>
      </c>
      <c r="AS59" s="32">
        <f>if(or($K59="platform", $K59="wild"), "X", "")</f>
      </c>
      <c r="AT59" s="32">
        <f>if(and(not(isblank($O59)), isblank($P59), isblank($N59)), "X", "")</f>
      </c>
      <c r="AU59" s="32">
        <f>if($U59 &gt; 0, "X", "")</f>
      </c>
      <c r="AV59" s="32">
        <f>if($T59 &gt; 0, "X", "")</f>
      </c>
      <c r="AW59" s="32">
        <f>if(and(not(isblank($P59)), isblank($N59), isblank($O59)), "X", "")</f>
      </c>
      <c r="AX59" s="32">
        <f>if(or($K59="bowl", $K59="wild"), "X", "")</f>
      </c>
    </row>
    <row x14ac:dyDescent="0.25" r="60" customHeight="1" ht="18.75">
      <c r="A60" s="25" t="s">
        <v>838</v>
      </c>
      <c r="B60" s="25" t="s">
        <v>839</v>
      </c>
      <c r="C60" s="12" t="s">
        <v>685</v>
      </c>
      <c r="D60" s="12" t="s">
        <v>160</v>
      </c>
      <c r="E60" s="25" t="s">
        <v>198</v>
      </c>
      <c r="F60" s="25" t="s">
        <v>734</v>
      </c>
      <c r="G60" s="12"/>
      <c r="H60" s="12"/>
      <c r="I60" s="12" t="s">
        <v>15</v>
      </c>
      <c r="J60" s="14">
        <v>4</v>
      </c>
      <c r="K60" s="12" t="s">
        <v>195</v>
      </c>
      <c r="L60" s="14">
        <v>2</v>
      </c>
      <c r="M60" s="14">
        <v>20</v>
      </c>
      <c r="N60" s="12" t="s">
        <v>15</v>
      </c>
      <c r="O60" s="12"/>
      <c r="P60" s="12"/>
      <c r="Q60" s="14">
        <v>1</v>
      </c>
      <c r="R60" s="14">
        <v>1</v>
      </c>
      <c r="S60" s="14"/>
      <c r="T60" s="14"/>
      <c r="U60" s="14"/>
      <c r="V60" s="12"/>
      <c r="W60" s="14"/>
      <c r="X60" s="26"/>
      <c r="Y60" s="12"/>
      <c r="Z60" s="33">
        <f>if(ISBLANK($X60), sum(Q60:W60), 1)</f>
      </c>
      <c r="AA60" s="36"/>
      <c r="AB60" s="36"/>
      <c r="AC60" s="36"/>
      <c r="AD60" s="36" t="s">
        <v>15</v>
      </c>
      <c r="AE60" s="32">
        <f>if(J60&lt;4,"X","")</f>
      </c>
      <c r="AF60" s="32">
        <f>if(countblank(N60:P60)&lt;=1,"X","")</f>
      </c>
      <c r="AG60" s="32">
        <f>$H60</f>
      </c>
      <c r="AH60" s="32">
        <f>if($R60 &gt; 0, "X", "")</f>
      </c>
      <c r="AI60" s="32">
        <f>if(sum(Q60:U60) = 3, "X", "")</f>
      </c>
      <c r="AJ60" s="32">
        <f>if(or($K60="ground", $K60="wild"), "X", "")</f>
      </c>
      <c r="AK60" s="32">
        <f>$G60</f>
      </c>
      <c r="AL60" s="32">
        <f>if($S60 &gt; 0, "X", "")</f>
      </c>
      <c r="AM60" s="32">
        <f>if(and($Q60 &gt; 0, isblank($W60), isblank($R60), isblank($T60), isblank($S60), isblank($U60)), "X", "")</f>
      </c>
      <c r="AN60" s="32">
        <f>if(and(not(isblank($N60)), isblank($O60), isblank($P60)), "X", "")</f>
      </c>
      <c r="AO60" s="32">
        <f>if(M60&gt;65,"X","")</f>
      </c>
      <c r="AP60" s="32">
        <f>if(or($K60="cavity", $K60="wild"), "X", "")</f>
      </c>
      <c r="AQ60" s="32">
        <f>if($W60 &gt; 0, "X", "")</f>
      </c>
      <c r="AR60" s="32">
        <f>if(M60&lt;=30,"X","")</f>
      </c>
      <c r="AS60" s="32">
        <f>if(or($K60="platform", $K60="wild"), "X", "")</f>
      </c>
      <c r="AT60" s="32">
        <f>if(and(not(isblank($O60)), isblank($P60), isblank($N60)), "X", "")</f>
      </c>
      <c r="AU60" s="32">
        <f>if($U60 &gt; 0, "X", "")</f>
      </c>
      <c r="AV60" s="32">
        <f>if($T60 &gt; 0, "X", "")</f>
      </c>
      <c r="AW60" s="32">
        <f>if(and(not(isblank($P60)), isblank($N60), isblank($O60)), "X", "")</f>
      </c>
      <c r="AX60" s="32">
        <f>if(or($K60="bowl", $K60="wild"), "X", "")</f>
      </c>
    </row>
    <row x14ac:dyDescent="0.25" r="61" customHeight="1" ht="18.75">
      <c r="A61" s="25" t="s">
        <v>840</v>
      </c>
      <c r="B61" s="25" t="s">
        <v>841</v>
      </c>
      <c r="C61" s="12" t="s">
        <v>685</v>
      </c>
      <c r="D61" s="12" t="s">
        <v>160</v>
      </c>
      <c r="E61" s="25" t="s">
        <v>198</v>
      </c>
      <c r="F61" s="25" t="s">
        <v>734</v>
      </c>
      <c r="G61" s="12"/>
      <c r="H61" s="12"/>
      <c r="I61" s="12" t="s">
        <v>15</v>
      </c>
      <c r="J61" s="14">
        <v>5</v>
      </c>
      <c r="K61" s="12" t="s">
        <v>162</v>
      </c>
      <c r="L61" s="14">
        <v>4</v>
      </c>
      <c r="M61" s="14">
        <v>25</v>
      </c>
      <c r="N61" s="12"/>
      <c r="O61" s="12" t="s">
        <v>15</v>
      </c>
      <c r="P61" s="12"/>
      <c r="Q61" s="14">
        <v>1</v>
      </c>
      <c r="R61" s="14">
        <v>2</v>
      </c>
      <c r="S61" s="14"/>
      <c r="T61" s="14"/>
      <c r="U61" s="14"/>
      <c r="V61" s="12"/>
      <c r="W61" s="14"/>
      <c r="X61" s="26"/>
      <c r="Y61" s="12"/>
      <c r="Z61" s="33">
        <f>if(ISBLANK($X61), sum(Q61:W61), 1)</f>
      </c>
      <c r="AA61" s="36" t="s">
        <v>15</v>
      </c>
      <c r="AB61" s="36"/>
      <c r="AC61" s="36"/>
      <c r="AD61" s="36" t="s">
        <v>15</v>
      </c>
      <c r="AE61" s="32">
        <f>if(J61&lt;4,"X","")</f>
      </c>
      <c r="AF61" s="32">
        <f>if(countblank(N61:P61)&lt;=1,"X","")</f>
      </c>
      <c r="AG61" s="32">
        <f>$H61</f>
      </c>
      <c r="AH61" s="32">
        <f>if($R61 &gt; 0, "X", "")</f>
      </c>
      <c r="AI61" s="32">
        <f>if(sum(Q61:U61) = 3, "X", "")</f>
      </c>
      <c r="AJ61" s="32">
        <f>if(or($K61="ground", $K61="wild"), "X", "")</f>
      </c>
      <c r="AK61" s="32">
        <f>$G61</f>
      </c>
      <c r="AL61" s="32">
        <f>if($S61 &gt; 0, "X", "")</f>
      </c>
      <c r="AM61" s="32">
        <f>if(and($Q61 &gt; 0, isblank($W61), isblank($R61), isblank($T61), isblank($S61), isblank($U61)), "X", "")</f>
      </c>
      <c r="AN61" s="32">
        <f>if(and(not(isblank($N61)), isblank($O61), isblank($P61)), "X", "")</f>
      </c>
      <c r="AO61" s="32">
        <f>if(M61&gt;65,"X","")</f>
      </c>
      <c r="AP61" s="32">
        <f>if(or($K61="cavity", $K61="wild"), "X", "")</f>
      </c>
      <c r="AQ61" s="32">
        <f>if($W61 &gt; 0, "X", "")</f>
      </c>
      <c r="AR61" s="32">
        <f>if(M61&lt;=30,"X","")</f>
      </c>
      <c r="AS61" s="32">
        <f>if(or($K61="platform", $K61="wild"), "X", "")</f>
      </c>
      <c r="AT61" s="32">
        <f>if(and(not(isblank($O61)), isblank($P61), isblank($N61)), "X", "")</f>
      </c>
      <c r="AU61" s="32">
        <f>if($U61 &gt; 0, "X", "")</f>
      </c>
      <c r="AV61" s="32">
        <f>if($T61 &gt; 0, "X", "")</f>
      </c>
      <c r="AW61" s="32">
        <f>if(and(not(isblank($P61)), isblank($N61), isblank($O61)), "X", "")</f>
      </c>
      <c r="AX61" s="32">
        <f>if(or($K61="bowl", $K61="wild"), "X", "")</f>
      </c>
    </row>
    <row x14ac:dyDescent="0.25" r="62" customHeight="1" ht="18.75">
      <c r="A62" s="25" t="s">
        <v>842</v>
      </c>
      <c r="B62" s="25" t="s">
        <v>843</v>
      </c>
      <c r="C62" s="12" t="s">
        <v>685</v>
      </c>
      <c r="D62" s="12" t="s">
        <v>173</v>
      </c>
      <c r="E62" s="25" t="s">
        <v>699</v>
      </c>
      <c r="F62" s="25" t="s">
        <v>844</v>
      </c>
      <c r="G62" s="12"/>
      <c r="H62" s="12"/>
      <c r="I62" s="12"/>
      <c r="J62" s="14">
        <v>4</v>
      </c>
      <c r="K62" s="12" t="s">
        <v>166</v>
      </c>
      <c r="L62" s="14">
        <v>3</v>
      </c>
      <c r="M62" s="14">
        <v>112</v>
      </c>
      <c r="N62" s="12"/>
      <c r="O62" s="12" t="s">
        <v>15</v>
      </c>
      <c r="P62" s="12"/>
      <c r="Q62" s="14"/>
      <c r="R62" s="14"/>
      <c r="S62" s="14"/>
      <c r="T62" s="14"/>
      <c r="U62" s="14">
        <v>1</v>
      </c>
      <c r="V62" s="12"/>
      <c r="W62" s="14">
        <v>2</v>
      </c>
      <c r="X62" s="26"/>
      <c r="Y62" s="12"/>
      <c r="Z62" s="33">
        <f>if(ISBLANK($X62), sum(Q62:W62), 1)</f>
      </c>
      <c r="AA62" s="36"/>
      <c r="AB62" s="36" t="s">
        <v>15</v>
      </c>
      <c r="AC62" s="36"/>
      <c r="AD62" s="36"/>
      <c r="AE62" s="32">
        <f>if(J62&lt;4,"X","")</f>
      </c>
      <c r="AF62" s="32">
        <f>if(countblank(N62:P62)&lt;=1,"X","")</f>
      </c>
      <c r="AG62" s="32">
        <f>$H62</f>
      </c>
      <c r="AH62" s="32">
        <f>if($R62 &gt; 0, "X", "")</f>
      </c>
      <c r="AI62" s="32">
        <f>if(sum(Q62:U62) = 3, "X", "")</f>
      </c>
      <c r="AJ62" s="32">
        <f>if(or($K62="ground", $K62="wild"), "X", "")</f>
      </c>
      <c r="AK62" s="32">
        <f>$G62</f>
      </c>
      <c r="AL62" s="32">
        <f>if($S62 &gt; 0, "X", "")</f>
      </c>
      <c r="AM62" s="32">
        <f>if(and($Q62 &gt; 0, isblank($W62), isblank($R62), isblank($T62), isblank($S62), isblank($U62)), "X", "")</f>
      </c>
      <c r="AN62" s="32">
        <f>if(and(not(isblank($N62)), isblank($O62), isblank($P62)), "X", "")</f>
      </c>
      <c r="AO62" s="32">
        <f>if(M62&gt;65,"X","")</f>
      </c>
      <c r="AP62" s="32">
        <f>if(or($K62="cavity", $K62="wild"), "X", "")</f>
      </c>
      <c r="AQ62" s="32">
        <f>if($W62 &gt; 0, "X", "")</f>
      </c>
      <c r="AR62" s="32">
        <f>if(M62&lt;=30,"X","")</f>
      </c>
      <c r="AS62" s="32">
        <f>if(or($K62="platform", $K62="wild"), "X", "")</f>
      </c>
      <c r="AT62" s="32">
        <f>if(and(not(isblank($O62)), isblank($P62), isblank($N62)), "X", "")</f>
      </c>
      <c r="AU62" s="32">
        <f>if($U62 &gt; 0, "X", "")</f>
      </c>
      <c r="AV62" s="32">
        <f>if($T62 &gt; 0, "X", "")</f>
      </c>
      <c r="AW62" s="32">
        <f>if(and(not(isblank($P62)), isblank($N62), isblank($O62)), "X", "")</f>
      </c>
      <c r="AX62" s="32">
        <f>if(or($K62="bowl", $K62="wild"), "X", "")</f>
      </c>
    </row>
    <row x14ac:dyDescent="0.25" r="63" customHeight="1" ht="18.75">
      <c r="A63" s="25" t="s">
        <v>845</v>
      </c>
      <c r="B63" s="25" t="s">
        <v>846</v>
      </c>
      <c r="C63" s="12" t="s">
        <v>685</v>
      </c>
      <c r="D63" s="12" t="s">
        <v>173</v>
      </c>
      <c r="E63" s="25" t="s">
        <v>198</v>
      </c>
      <c r="F63" s="25" t="s">
        <v>761</v>
      </c>
      <c r="G63" s="12"/>
      <c r="H63" s="12"/>
      <c r="I63" s="12"/>
      <c r="J63" s="14">
        <v>3</v>
      </c>
      <c r="K63" s="12" t="s">
        <v>203</v>
      </c>
      <c r="L63" s="14">
        <v>2</v>
      </c>
      <c r="M63" s="14">
        <v>36</v>
      </c>
      <c r="N63" s="12" t="s">
        <v>15</v>
      </c>
      <c r="O63" s="12" t="s">
        <v>15</v>
      </c>
      <c r="P63" s="12" t="s">
        <v>15</v>
      </c>
      <c r="Q63" s="14">
        <v>2</v>
      </c>
      <c r="R63" s="14"/>
      <c r="S63" s="14"/>
      <c r="T63" s="14"/>
      <c r="U63" s="14"/>
      <c r="V63" s="12"/>
      <c r="W63" s="14"/>
      <c r="X63" s="26"/>
      <c r="Y63" s="12"/>
      <c r="Z63" s="33">
        <f>if(ISBLANK($X63), sum(Q63:W63), 1)</f>
      </c>
      <c r="AA63" s="36"/>
      <c r="AB63" s="36"/>
      <c r="AC63" s="36"/>
      <c r="AD63" s="36"/>
      <c r="AE63" s="32">
        <f>if(J63&lt;4,"X","")</f>
      </c>
      <c r="AF63" s="32">
        <f>if(countblank(N63:P63)&lt;=1,"X","")</f>
      </c>
      <c r="AG63" s="32">
        <f>$H63</f>
      </c>
      <c r="AH63" s="32">
        <f>if($R63 &gt; 0, "X", "")</f>
      </c>
      <c r="AI63" s="32">
        <f>if(sum(Q63:U63) = 3, "X", "")</f>
      </c>
      <c r="AJ63" s="32">
        <f>if(or($K63="ground", $K63="wild"), "X", "")</f>
      </c>
      <c r="AK63" s="32">
        <f>$G63</f>
      </c>
      <c r="AL63" s="32">
        <f>if($S63 &gt; 0, "X", "")</f>
      </c>
      <c r="AM63" s="32">
        <f>if(and($Q63 &gt; 0, isblank($W63), isblank($R63), isblank($T63), isblank($S63), isblank($U63)), "X", "")</f>
      </c>
      <c r="AN63" s="32">
        <f>if(and(not(isblank($N63)), isblank($O63), isblank($P63)), "X", "")</f>
      </c>
      <c r="AO63" s="32">
        <f>if(M63&gt;65,"X","")</f>
      </c>
      <c r="AP63" s="32">
        <f>if(or($K63="cavity", $K63="wild"), "X", "")</f>
      </c>
      <c r="AQ63" s="32">
        <f>if($W63 &gt; 0, "X", "")</f>
      </c>
      <c r="AR63" s="32">
        <f>if(M63&lt;=30,"X","")</f>
      </c>
      <c r="AS63" s="32">
        <f>if(or($K63="platform", $K63="wild"), "X", "")</f>
      </c>
      <c r="AT63" s="32">
        <f>if(and(not(isblank($O63)), isblank($P63), isblank($N63)), "X", "")</f>
      </c>
      <c r="AU63" s="32">
        <f>if($U63 &gt; 0, "X", "")</f>
      </c>
      <c r="AV63" s="32">
        <f>if($T63 &gt; 0, "X", "")</f>
      </c>
      <c r="AW63" s="32">
        <f>if(and(not(isblank($P63)), isblank($N63), isblank($O63)), "X", "")</f>
      </c>
      <c r="AX63" s="32">
        <f>if(or($K63="bowl", $K63="wild"), "X", "")</f>
      </c>
    </row>
    <row x14ac:dyDescent="0.25" r="64" customHeight="1" ht="18.75">
      <c r="A64" s="25" t="s">
        <v>847</v>
      </c>
      <c r="B64" s="25" t="s">
        <v>848</v>
      </c>
      <c r="C64" s="12" t="s">
        <v>685</v>
      </c>
      <c r="D64" s="12" t="s">
        <v>173</v>
      </c>
      <c r="E64" s="25" t="s">
        <v>174</v>
      </c>
      <c r="F64" s="25" t="s">
        <v>737</v>
      </c>
      <c r="G64" s="12"/>
      <c r="H64" s="12"/>
      <c r="I64" s="12"/>
      <c r="J64" s="14">
        <v>1</v>
      </c>
      <c r="K64" s="12" t="s">
        <v>195</v>
      </c>
      <c r="L64" s="14">
        <v>3</v>
      </c>
      <c r="M64" s="14">
        <v>23</v>
      </c>
      <c r="N64" s="12" t="s">
        <v>15</v>
      </c>
      <c r="O64" s="12" t="s">
        <v>15</v>
      </c>
      <c r="P64" s="12"/>
      <c r="Q64" s="14">
        <v>1</v>
      </c>
      <c r="R64" s="14">
        <v>1</v>
      </c>
      <c r="S64" s="14"/>
      <c r="T64" s="14"/>
      <c r="U64" s="14"/>
      <c r="V64" s="12"/>
      <c r="W64" s="14"/>
      <c r="X64" s="26" t="s">
        <v>15</v>
      </c>
      <c r="Y64" s="12"/>
      <c r="Z64" s="33">
        <f>if(ISBLANK($X64), sum(Q64:W64), 1)</f>
      </c>
      <c r="AA64" s="36"/>
      <c r="AB64" s="36"/>
      <c r="AC64" s="36"/>
      <c r="AD64" s="36"/>
      <c r="AE64" s="32">
        <f>if(J64&lt;4,"X","")</f>
      </c>
      <c r="AF64" s="32">
        <f>if(countblank(N64:P64)&lt;=1,"X","")</f>
      </c>
      <c r="AG64" s="32">
        <f>$H64</f>
      </c>
      <c r="AH64" s="32">
        <f>if($R64 &gt; 0, "X", "")</f>
      </c>
      <c r="AI64" s="32">
        <f>if(sum(Q64:U64) = 3, "X", "")</f>
      </c>
      <c r="AJ64" s="32">
        <f>if(or($K64="ground", $K64="wild"), "X", "")</f>
      </c>
      <c r="AK64" s="32">
        <f>$G64</f>
      </c>
      <c r="AL64" s="32">
        <f>if($S64 &gt; 0, "X", "")</f>
      </c>
      <c r="AM64" s="32">
        <f>if(and($Q64 &gt; 0, isblank($W64), isblank($R64), isblank($T64), isblank($S64), isblank($U64)), "X", "")</f>
      </c>
      <c r="AN64" s="32">
        <f>if(and(not(isblank($N64)), isblank($O64), isblank($P64)), "X", "")</f>
      </c>
      <c r="AO64" s="32">
        <f>if(M64&gt;65,"X","")</f>
      </c>
      <c r="AP64" s="32">
        <f>if(or($K64="cavity", $K64="wild"), "X", "")</f>
      </c>
      <c r="AQ64" s="32">
        <f>if($W64 &gt; 0, "X", "")</f>
      </c>
      <c r="AR64" s="32">
        <f>if(M64&lt;=30,"X","")</f>
      </c>
      <c r="AS64" s="32">
        <f>if(or($K64="platform", $K64="wild"), "X", "")</f>
      </c>
      <c r="AT64" s="32">
        <f>if(and(not(isblank($O64)), isblank($P64), isblank($N64)), "X", "")</f>
      </c>
      <c r="AU64" s="32">
        <f>if($U64 &gt; 0, "X", "")</f>
      </c>
      <c r="AV64" s="32">
        <f>if($T64 &gt; 0, "X", "")</f>
      </c>
      <c r="AW64" s="32">
        <f>if(and(not(isblank($P64)), isblank($N64), isblank($O64)), "X", "")</f>
      </c>
      <c r="AX64" s="32">
        <f>if(or($K64="bowl", $K64="wild"), "X", "")</f>
      </c>
    </row>
    <row x14ac:dyDescent="0.25" r="65" customHeight="1" ht="18.75">
      <c r="A65" s="25" t="s">
        <v>849</v>
      </c>
      <c r="B65" s="25" t="s">
        <v>850</v>
      </c>
      <c r="C65" s="12" t="s">
        <v>685</v>
      </c>
      <c r="D65" s="12" t="s">
        <v>173</v>
      </c>
      <c r="E65" s="25" t="s">
        <v>178</v>
      </c>
      <c r="F65" s="25" t="s">
        <v>766</v>
      </c>
      <c r="G65" s="12"/>
      <c r="H65" s="12"/>
      <c r="I65" s="12"/>
      <c r="J65" s="14">
        <v>5</v>
      </c>
      <c r="K65" s="12" t="s">
        <v>203</v>
      </c>
      <c r="L65" s="14">
        <v>2</v>
      </c>
      <c r="M65" s="14">
        <v>61</v>
      </c>
      <c r="N65" s="12"/>
      <c r="O65" s="12"/>
      <c r="P65" s="12" t="s">
        <v>15</v>
      </c>
      <c r="Q65" s="14"/>
      <c r="R65" s="14"/>
      <c r="S65" s="14">
        <v>1</v>
      </c>
      <c r="T65" s="14"/>
      <c r="U65" s="14"/>
      <c r="V65" s="12"/>
      <c r="W65" s="14"/>
      <c r="X65" s="26"/>
      <c r="Y65" s="12"/>
      <c r="Z65" s="33">
        <f>if(ISBLANK($X65), sum(Q65:W65), 1)</f>
      </c>
      <c r="AA65" s="36"/>
      <c r="AB65" s="36"/>
      <c r="AC65" s="36" t="s">
        <v>15</v>
      </c>
      <c r="AD65" s="36"/>
      <c r="AE65" s="32">
        <f>if(J65&lt;4,"X","")</f>
      </c>
      <c r="AF65" s="32">
        <f>if(countblank(N65:P65)&lt;=1,"X","")</f>
      </c>
      <c r="AG65" s="32">
        <f>$H65</f>
      </c>
      <c r="AH65" s="32">
        <f>if($R65 &gt; 0, "X", "")</f>
      </c>
      <c r="AI65" s="32">
        <f>if(sum(Q65:U65) = 3, "X", "")</f>
      </c>
      <c r="AJ65" s="32">
        <f>if(or($K65="ground", $K65="wild"), "X", "")</f>
      </c>
      <c r="AK65" s="32">
        <f>$G65</f>
      </c>
      <c r="AL65" s="32">
        <f>if($S65 &gt; 0, "X", "")</f>
      </c>
      <c r="AM65" s="32">
        <f>if(and($Q65 &gt; 0, isblank($W65), isblank($R65), isblank($T65), isblank($S65), isblank($U65)), "X", "")</f>
      </c>
      <c r="AN65" s="32">
        <f>if(and(not(isblank($N65)), isblank($O65), isblank($P65)), "X", "")</f>
      </c>
      <c r="AO65" s="32">
        <f>if(M65&gt;65,"X","")</f>
      </c>
      <c r="AP65" s="32">
        <f>if(or($K65="cavity", $K65="wild"), "X", "")</f>
      </c>
      <c r="AQ65" s="32">
        <f>if($W65 &gt; 0, "X", "")</f>
      </c>
      <c r="AR65" s="32">
        <f>if(M65&lt;=30,"X","")</f>
      </c>
      <c r="AS65" s="32">
        <f>if(or($K65="platform", $K65="wild"), "X", "")</f>
      </c>
      <c r="AT65" s="32">
        <f>if(and(not(isblank($O65)), isblank($P65), isblank($N65)), "X", "")</f>
      </c>
      <c r="AU65" s="32">
        <f>if($U65 &gt; 0, "X", "")</f>
      </c>
      <c r="AV65" s="32">
        <f>if($T65 &gt; 0, "X", "")</f>
      </c>
      <c r="AW65" s="32">
        <f>if(and(not(isblank($P65)), isblank($N65), isblank($O65)), "X", "")</f>
      </c>
      <c r="AX65" s="32">
        <f>if(or($K65="bowl", $K65="wild"), "X", "")</f>
      </c>
    </row>
    <row x14ac:dyDescent="0.25" r="66" customHeight="1" ht="18.75">
      <c r="A66" s="25" t="s">
        <v>851</v>
      </c>
      <c r="B66" s="25" t="s">
        <v>852</v>
      </c>
      <c r="C66" s="12" t="s">
        <v>685</v>
      </c>
      <c r="D66" s="12" t="s">
        <v>173</v>
      </c>
      <c r="E66" s="25" t="s">
        <v>686</v>
      </c>
      <c r="F66" s="25" t="s">
        <v>687</v>
      </c>
      <c r="G66" s="12"/>
      <c r="H66" s="12"/>
      <c r="I66" s="12"/>
      <c r="J66" s="14">
        <v>5</v>
      </c>
      <c r="K66" s="12" t="s">
        <v>166</v>
      </c>
      <c r="L66" s="14">
        <v>2</v>
      </c>
      <c r="M66" s="14">
        <v>61</v>
      </c>
      <c r="N66" s="12" t="s">
        <v>15</v>
      </c>
      <c r="O66" s="12"/>
      <c r="P66" s="12"/>
      <c r="Q66" s="14"/>
      <c r="R66" s="14">
        <v>2</v>
      </c>
      <c r="S66" s="14"/>
      <c r="T66" s="14"/>
      <c r="U66" s="14"/>
      <c r="V66" s="12"/>
      <c r="W66" s="14">
        <v>1</v>
      </c>
      <c r="X66" s="26"/>
      <c r="Y66" s="12"/>
      <c r="Z66" s="33">
        <f>if(ISBLANK($X66), sum(Q66:W66), 1)</f>
      </c>
      <c r="AA66" s="36"/>
      <c r="AB66" s="36"/>
      <c r="AC66" s="36" t="s">
        <v>15</v>
      </c>
      <c r="AD66" s="36"/>
      <c r="AE66" s="32">
        <f>if(J66&lt;4,"X","")</f>
      </c>
      <c r="AF66" s="32">
        <f>if(countblank(N66:P66)&lt;=1,"X","")</f>
      </c>
      <c r="AG66" s="32">
        <f>$H66</f>
      </c>
      <c r="AH66" s="32">
        <f>if($R66 &gt; 0, "X", "")</f>
      </c>
      <c r="AI66" s="32">
        <f>if(sum(Q66:U66) = 3, "X", "")</f>
      </c>
      <c r="AJ66" s="32">
        <f>if(or($K66="ground", $K66="wild"), "X", "")</f>
      </c>
      <c r="AK66" s="32">
        <f>$G66</f>
      </c>
      <c r="AL66" s="32">
        <f>if($S66 &gt; 0, "X", "")</f>
      </c>
      <c r="AM66" s="32">
        <f>if(and($Q66 &gt; 0, isblank($W66), isblank($R66), isblank($T66), isblank($S66), isblank($U66)), "X", "")</f>
      </c>
      <c r="AN66" s="32">
        <f>if(and(not(isblank($N66)), isblank($O66), isblank($P66)), "X", "")</f>
      </c>
      <c r="AO66" s="32">
        <f>if(M66&gt;65,"X","")</f>
      </c>
      <c r="AP66" s="32">
        <f>if(or($K66="cavity", $K66="wild"), "X", "")</f>
      </c>
      <c r="AQ66" s="32">
        <f>if($W66 &gt; 0, "X", "")</f>
      </c>
      <c r="AR66" s="32">
        <f>if(M66&lt;=30,"X","")</f>
      </c>
      <c r="AS66" s="32">
        <f>if(or($K66="platform", $K66="wild"), "X", "")</f>
      </c>
      <c r="AT66" s="32">
        <f>if(and(not(isblank($O66)), isblank($P66), isblank($N66)), "X", "")</f>
      </c>
      <c r="AU66" s="32">
        <f>if($U66 &gt; 0, "X", "")</f>
      </c>
      <c r="AV66" s="32">
        <f>if($T66 &gt; 0, "X", "")</f>
      </c>
      <c r="AW66" s="32">
        <f>if(and(not(isblank($P66)), isblank($N66), isblank($O66)), "X", "")</f>
      </c>
      <c r="AX66" s="32">
        <f>if(or($K66="bowl", $K66="wild"), "X", "")</f>
      </c>
    </row>
    <row x14ac:dyDescent="0.25" r="67" customHeight="1" ht="18.75">
      <c r="A67" s="25" t="s">
        <v>853</v>
      </c>
      <c r="B67" s="25" t="s">
        <v>854</v>
      </c>
      <c r="C67" s="12" t="s">
        <v>685</v>
      </c>
      <c r="D67" s="12" t="s">
        <v>173</v>
      </c>
      <c r="E67" s="25" t="s">
        <v>137</v>
      </c>
      <c r="F67" s="25" t="s">
        <v>800</v>
      </c>
      <c r="G67" s="12"/>
      <c r="H67" s="12" t="s">
        <v>15</v>
      </c>
      <c r="I67" s="12"/>
      <c r="J67" s="14">
        <v>3</v>
      </c>
      <c r="K67" s="12" t="s">
        <v>195</v>
      </c>
      <c r="L67" s="14">
        <v>3</v>
      </c>
      <c r="M67" s="14">
        <v>43</v>
      </c>
      <c r="N67" s="12" t="s">
        <v>15</v>
      </c>
      <c r="O67" s="12" t="s">
        <v>15</v>
      </c>
      <c r="P67" s="12" t="s">
        <v>15</v>
      </c>
      <c r="Q67" s="14"/>
      <c r="R67" s="14">
        <v>1</v>
      </c>
      <c r="S67" s="14"/>
      <c r="T67" s="14"/>
      <c r="U67" s="14"/>
      <c r="V67" s="12"/>
      <c r="W67" s="14">
        <v>1</v>
      </c>
      <c r="X67" s="26"/>
      <c r="Y67" s="12"/>
      <c r="Z67" s="33">
        <f>if(ISBLANK($X67), sum(Q67:W67), 1)</f>
      </c>
      <c r="AA67" s="36"/>
      <c r="AB67" s="36"/>
      <c r="AC67" s="36"/>
      <c r="AD67" s="36"/>
      <c r="AE67" s="32">
        <f>if(J67&lt;4,"X","")</f>
      </c>
      <c r="AF67" s="32">
        <f>if(countblank(N67:P67)&lt;=1,"X","")</f>
      </c>
      <c r="AG67" s="32">
        <f>$H67</f>
      </c>
      <c r="AH67" s="32">
        <f>if($R67 &gt; 0, "X", "")</f>
      </c>
      <c r="AI67" s="32">
        <f>if(sum(Q67:U67) = 3, "X", "")</f>
      </c>
      <c r="AJ67" s="32">
        <f>if(or($K67="ground", $K67="wild"), "X", "")</f>
      </c>
      <c r="AK67" s="32">
        <f>$G67</f>
      </c>
      <c r="AL67" s="32">
        <f>if($S67 &gt; 0, "X", "")</f>
      </c>
      <c r="AM67" s="32">
        <f>if(and($Q67 &gt; 0, isblank($W67), isblank($R67), isblank($T67), isblank($S67), isblank($U67)), "X", "")</f>
      </c>
      <c r="AN67" s="32">
        <f>if(and(not(isblank($N67)), isblank($O67), isblank($P67)), "X", "")</f>
      </c>
      <c r="AO67" s="32">
        <f>if(M67&gt;65,"X","")</f>
      </c>
      <c r="AP67" s="32">
        <f>if(or($K67="cavity", $K67="wild"), "X", "")</f>
      </c>
      <c r="AQ67" s="32">
        <f>if($W67 &gt; 0, "X", "")</f>
      </c>
      <c r="AR67" s="32">
        <f>if(M67&lt;=30,"X","")</f>
      </c>
      <c r="AS67" s="32">
        <f>if(or($K67="platform", $K67="wild"), "X", "")</f>
      </c>
      <c r="AT67" s="32">
        <f>if(and(not(isblank($O67)), isblank($P67), isblank($N67)), "X", "")</f>
      </c>
      <c r="AU67" s="32">
        <f>if($U67 &gt; 0, "X", "")</f>
      </c>
      <c r="AV67" s="32">
        <f>if($T67 &gt; 0, "X", "")</f>
      </c>
      <c r="AW67" s="32">
        <f>if(and(not(isblank($P67)), isblank($N67), isblank($O67)), "X", "")</f>
      </c>
      <c r="AX67" s="32">
        <f>if(or($K67="bowl", $K67="wild"), "X", "")</f>
      </c>
    </row>
    <row x14ac:dyDescent="0.25" r="68" customHeight="1" ht="18.75">
      <c r="A68" s="25" t="s">
        <v>855</v>
      </c>
      <c r="B68" s="25" t="s">
        <v>856</v>
      </c>
      <c r="C68" s="12" t="s">
        <v>685</v>
      </c>
      <c r="D68" s="12" t="s">
        <v>173</v>
      </c>
      <c r="E68" s="25" t="s">
        <v>178</v>
      </c>
      <c r="F68" s="25" t="s">
        <v>693</v>
      </c>
      <c r="G68" s="12"/>
      <c r="H68" s="12"/>
      <c r="I68" s="12"/>
      <c r="J68" s="14">
        <v>6</v>
      </c>
      <c r="K68" s="12" t="s">
        <v>162</v>
      </c>
      <c r="L68" s="14">
        <v>1</v>
      </c>
      <c r="M68" s="14">
        <v>117</v>
      </c>
      <c r="N68" s="12"/>
      <c r="O68" s="12"/>
      <c r="P68" s="12" t="s">
        <v>15</v>
      </c>
      <c r="Q68" s="14"/>
      <c r="R68" s="14"/>
      <c r="S68" s="14">
        <v>1</v>
      </c>
      <c r="T68" s="14"/>
      <c r="U68" s="14"/>
      <c r="V68" s="12"/>
      <c r="W68" s="14">
        <v>1</v>
      </c>
      <c r="X68" s="26"/>
      <c r="Y68" s="12"/>
      <c r="Z68" s="33">
        <f>if(ISBLANK($X68), sum(Q68:W68), 1)</f>
      </c>
      <c r="AA68" s="36"/>
      <c r="AB68" s="36"/>
      <c r="AC68" s="36"/>
      <c r="AD68" s="36"/>
      <c r="AE68" s="32">
        <f>if(J68&lt;4,"X","")</f>
      </c>
      <c r="AF68" s="32">
        <f>if(countblank(N68:P68)&lt;=1,"X","")</f>
      </c>
      <c r="AG68" s="32">
        <f>$H68</f>
      </c>
      <c r="AH68" s="32">
        <f>if($R68 &gt; 0, "X", "")</f>
      </c>
      <c r="AI68" s="32">
        <f>if(sum(Q68:U68) = 3, "X", "")</f>
      </c>
      <c r="AJ68" s="32">
        <f>if(or($K68="ground", $K68="wild"), "X", "")</f>
      </c>
      <c r="AK68" s="32">
        <f>$G68</f>
      </c>
      <c r="AL68" s="32">
        <f>if($S68 &gt; 0, "X", "")</f>
      </c>
      <c r="AM68" s="32">
        <f>if(and($Q68 &gt; 0, isblank($W68), isblank($R68), isblank($T68), isblank($S68), isblank($U68)), "X", "")</f>
      </c>
      <c r="AN68" s="32">
        <f>if(and(not(isblank($N68)), isblank($O68), isblank($P68)), "X", "")</f>
      </c>
      <c r="AO68" s="32">
        <f>if(M68&gt;65,"X","")</f>
      </c>
      <c r="AP68" s="32">
        <f>if(or($K68="cavity", $K68="wild"), "X", "")</f>
      </c>
      <c r="AQ68" s="32">
        <f>if($W68 &gt; 0, "X", "")</f>
      </c>
      <c r="AR68" s="32">
        <f>if(M68&lt;=30,"X","")</f>
      </c>
      <c r="AS68" s="32">
        <f>if(or($K68="platform", $K68="wild"), "X", "")</f>
      </c>
      <c r="AT68" s="32">
        <f>if(and(not(isblank($O68)), isblank($P68), isblank($N68)), "X", "")</f>
      </c>
      <c r="AU68" s="32">
        <f>if($U68 &gt; 0, "X", "")</f>
      </c>
      <c r="AV68" s="32">
        <f>if($T68 &gt; 0, "X", "")</f>
      </c>
      <c r="AW68" s="32">
        <f>if(and(not(isblank($P68)), isblank($N68), isblank($O68)), "X", "")</f>
      </c>
      <c r="AX68" s="32">
        <f>if(or($K68="bowl", $K68="wild"), "X", "")</f>
      </c>
    </row>
    <row x14ac:dyDescent="0.25" r="69" customHeight="1" ht="18.75">
      <c r="A69" s="25" t="s">
        <v>857</v>
      </c>
      <c r="B69" s="25" t="s">
        <v>858</v>
      </c>
      <c r="C69" s="12" t="s">
        <v>685</v>
      </c>
      <c r="D69" s="12" t="s">
        <v>173</v>
      </c>
      <c r="E69" s="25" t="s">
        <v>706</v>
      </c>
      <c r="F69" s="25" t="s">
        <v>724</v>
      </c>
      <c r="G69" s="12" t="s">
        <v>15</v>
      </c>
      <c r="H69" s="12"/>
      <c r="I69" s="12"/>
      <c r="J69" s="14">
        <v>5</v>
      </c>
      <c r="K69" s="12" t="s">
        <v>188</v>
      </c>
      <c r="L69" s="14">
        <v>4</v>
      </c>
      <c r="M69" s="14">
        <v>86</v>
      </c>
      <c r="N69" s="12"/>
      <c r="O69" s="12"/>
      <c r="P69" s="12" t="s">
        <v>15</v>
      </c>
      <c r="Q69" s="14"/>
      <c r="R69" s="14"/>
      <c r="S69" s="14">
        <v>1</v>
      </c>
      <c r="T69" s="14"/>
      <c r="U69" s="14"/>
      <c r="V69" s="12"/>
      <c r="W69" s="14">
        <v>1</v>
      </c>
      <c r="X69" s="26"/>
      <c r="Y69" s="12"/>
      <c r="Z69" s="33">
        <f>if(ISBLANK($X69), sum(Q69:W69), 1)</f>
      </c>
      <c r="AA69" s="36"/>
      <c r="AB69" s="36"/>
      <c r="AC69" s="36"/>
      <c r="AD69" s="36"/>
      <c r="AE69" s="32">
        <f>if(J69&lt;4,"X","")</f>
      </c>
      <c r="AF69" s="32">
        <f>if(countblank(N69:P69)&lt;=1,"X","")</f>
      </c>
      <c r="AG69" s="32">
        <f>$H69</f>
      </c>
      <c r="AH69" s="32">
        <f>if($R69 &gt; 0, "X", "")</f>
      </c>
      <c r="AI69" s="32">
        <f>if(sum(Q69:U69) = 3, "X", "")</f>
      </c>
      <c r="AJ69" s="32">
        <f>if(or($K69="ground", $K69="wild"), "X", "")</f>
      </c>
      <c r="AK69" s="32">
        <f>$G69</f>
      </c>
      <c r="AL69" s="32">
        <f>if($S69 &gt; 0, "X", "")</f>
      </c>
      <c r="AM69" s="32">
        <f>if(and($Q69 &gt; 0, isblank($W69), isblank($R69), isblank($T69), isblank($S69), isblank($U69)), "X", "")</f>
      </c>
      <c r="AN69" s="32">
        <f>if(and(not(isblank($N69)), isblank($O69), isblank($P69)), "X", "")</f>
      </c>
      <c r="AO69" s="32">
        <f>if(M69&gt;65,"X","")</f>
      </c>
      <c r="AP69" s="32">
        <f>if(or($K69="cavity", $K69="wild"), "X", "")</f>
      </c>
      <c r="AQ69" s="32">
        <f>if($W69 &gt; 0, "X", "")</f>
      </c>
      <c r="AR69" s="32">
        <f>if(M69&lt;=30,"X","")</f>
      </c>
      <c r="AS69" s="32">
        <f>if(or($K69="platform", $K69="wild"), "X", "")</f>
      </c>
      <c r="AT69" s="32">
        <f>if(and(not(isblank($O69)), isblank($P69), isblank($N69)), "X", "")</f>
      </c>
      <c r="AU69" s="32">
        <f>if($U69 &gt; 0, "X", "")</f>
      </c>
      <c r="AV69" s="32">
        <f>if($T69 &gt; 0, "X", "")</f>
      </c>
      <c r="AW69" s="32">
        <f>if(and(not(isblank($P69)), isblank($N69), isblank($O69)), "X", "")</f>
      </c>
      <c r="AX69" s="32">
        <f>if(or($K69="bowl", $K69="wild"), "X", "")</f>
      </c>
    </row>
    <row x14ac:dyDescent="0.25" r="70" customHeight="1" ht="18.75">
      <c r="A70" s="25" t="s">
        <v>859</v>
      </c>
      <c r="B70" s="25" t="s">
        <v>860</v>
      </c>
      <c r="C70" s="12" t="s">
        <v>685</v>
      </c>
      <c r="D70" s="12" t="s">
        <v>173</v>
      </c>
      <c r="E70" s="25" t="s">
        <v>198</v>
      </c>
      <c r="F70" s="25" t="s">
        <v>761</v>
      </c>
      <c r="G70" s="12"/>
      <c r="H70" s="12"/>
      <c r="I70" s="12"/>
      <c r="J70" s="14">
        <v>3</v>
      </c>
      <c r="K70" s="12" t="s">
        <v>162</v>
      </c>
      <c r="L70" s="14">
        <v>2</v>
      </c>
      <c r="M70" s="14">
        <v>56</v>
      </c>
      <c r="N70" s="12" t="s">
        <v>15</v>
      </c>
      <c r="O70" s="12" t="s">
        <v>15</v>
      </c>
      <c r="P70" s="12" t="s">
        <v>15</v>
      </c>
      <c r="Q70" s="14">
        <v>2</v>
      </c>
      <c r="R70" s="14"/>
      <c r="S70" s="14"/>
      <c r="T70" s="14"/>
      <c r="U70" s="14"/>
      <c r="V70" s="12"/>
      <c r="W70" s="14"/>
      <c r="X70" s="26"/>
      <c r="Y70" s="12"/>
      <c r="Z70" s="33">
        <f>if(ISBLANK($X70), sum(Q70:W70), 1)</f>
      </c>
      <c r="AA70" s="36"/>
      <c r="AB70" s="36"/>
      <c r="AC70" s="36"/>
      <c r="AD70" s="36"/>
      <c r="AE70" s="32">
        <f>if(J70&lt;4,"X","")</f>
      </c>
      <c r="AF70" s="32">
        <f>if(countblank(N70:P70)&lt;=1,"X","")</f>
      </c>
      <c r="AG70" s="32">
        <f>$H70</f>
      </c>
      <c r="AH70" s="32">
        <f>if($R70 &gt; 0, "X", "")</f>
      </c>
      <c r="AI70" s="32">
        <f>if(sum(Q70:U70) = 3, "X", "")</f>
      </c>
      <c r="AJ70" s="32">
        <f>if(or($K70="ground", $K70="wild"), "X", "")</f>
      </c>
      <c r="AK70" s="32">
        <f>$G70</f>
      </c>
      <c r="AL70" s="32">
        <f>if($S70 &gt; 0, "X", "")</f>
      </c>
      <c r="AM70" s="32">
        <f>if(and($Q70 &gt; 0, isblank($W70), isblank($R70), isblank($T70), isblank($S70), isblank($U70)), "X", "")</f>
      </c>
      <c r="AN70" s="32">
        <f>if(and(not(isblank($N70)), isblank($O70), isblank($P70)), "X", "")</f>
      </c>
      <c r="AO70" s="32">
        <f>if(M70&gt;65,"X","")</f>
      </c>
      <c r="AP70" s="32">
        <f>if(or($K70="cavity", $K70="wild"), "X", "")</f>
      </c>
      <c r="AQ70" s="32">
        <f>if($W70 &gt; 0, "X", "")</f>
      </c>
      <c r="AR70" s="32">
        <f>if(M70&lt;=30,"X","")</f>
      </c>
      <c r="AS70" s="32">
        <f>if(or($K70="platform", $K70="wild"), "X", "")</f>
      </c>
      <c r="AT70" s="32">
        <f>if(and(not(isblank($O70)), isblank($P70), isblank($N70)), "X", "")</f>
      </c>
      <c r="AU70" s="32">
        <f>if($U70 &gt; 0, "X", "")</f>
      </c>
      <c r="AV70" s="32">
        <f>if($T70 &gt; 0, "X", "")</f>
      </c>
      <c r="AW70" s="32">
        <f>if(and(not(isblank($P70)), isblank($N70), isblank($O70)), "X", "")</f>
      </c>
      <c r="AX70" s="32">
        <f>if(or($K70="bowl", $K70="wild"), "X", "")</f>
      </c>
    </row>
    <row x14ac:dyDescent="0.25" r="71" customHeight="1" ht="18.75">
      <c r="A71" s="25" t="s">
        <v>861</v>
      </c>
      <c r="B71" s="25" t="s">
        <v>862</v>
      </c>
      <c r="C71" s="12" t="s">
        <v>685</v>
      </c>
      <c r="D71" s="12" t="s">
        <v>173</v>
      </c>
      <c r="E71" s="25" t="s">
        <v>699</v>
      </c>
      <c r="F71" s="25" t="s">
        <v>844</v>
      </c>
      <c r="G71" s="12"/>
      <c r="H71" s="12"/>
      <c r="I71" s="12"/>
      <c r="J71" s="14">
        <v>5</v>
      </c>
      <c r="K71" s="12" t="s">
        <v>166</v>
      </c>
      <c r="L71" s="14">
        <v>2</v>
      </c>
      <c r="M71" s="14">
        <v>135</v>
      </c>
      <c r="N71" s="12" t="s">
        <v>15</v>
      </c>
      <c r="O71" s="12" t="s">
        <v>15</v>
      </c>
      <c r="P71" s="12" t="s">
        <v>15</v>
      </c>
      <c r="Q71" s="14"/>
      <c r="R71" s="14"/>
      <c r="S71" s="14"/>
      <c r="T71" s="14"/>
      <c r="U71" s="14">
        <v>1</v>
      </c>
      <c r="V71" s="12"/>
      <c r="W71" s="14">
        <v>2</v>
      </c>
      <c r="X71" s="26"/>
      <c r="Y71" s="12"/>
      <c r="Z71" s="33">
        <f>if(ISBLANK($X71), sum(Q71:W71), 1)</f>
      </c>
      <c r="AA71" s="36"/>
      <c r="AB71" s="36"/>
      <c r="AC71" s="36"/>
      <c r="AD71" s="36"/>
      <c r="AE71" s="32">
        <f>if(J71&lt;4,"X","")</f>
      </c>
      <c r="AF71" s="32">
        <f>if(countblank(N71:P71)&lt;=1,"X","")</f>
      </c>
      <c r="AG71" s="32">
        <f>$H71</f>
      </c>
      <c r="AH71" s="32">
        <f>if($R71 &gt; 0, "X", "")</f>
      </c>
      <c r="AI71" s="32">
        <f>if(sum(Q71:U71) = 3, "X", "")</f>
      </c>
      <c r="AJ71" s="32">
        <f>if(or($K71="ground", $K71="wild"), "X", "")</f>
      </c>
      <c r="AK71" s="32">
        <f>$G71</f>
      </c>
      <c r="AL71" s="32">
        <f>if($S71 &gt; 0, "X", "")</f>
      </c>
      <c r="AM71" s="32">
        <f>if(and($Q71 &gt; 0, isblank($W71), isblank($R71), isblank($T71), isblank($S71), isblank($U71)), "X", "")</f>
      </c>
      <c r="AN71" s="32">
        <f>if(and(not(isblank($N71)), isblank($O71), isblank($P71)), "X", "")</f>
      </c>
      <c r="AO71" s="32">
        <f>if(M71&gt;65,"X","")</f>
      </c>
      <c r="AP71" s="32">
        <f>if(or($K71="cavity", $K71="wild"), "X", "")</f>
      </c>
      <c r="AQ71" s="32">
        <f>if($W71 &gt; 0, "X", "")</f>
      </c>
      <c r="AR71" s="32">
        <f>if(M71&lt;=30,"X","")</f>
      </c>
      <c r="AS71" s="32">
        <f>if(or($K71="platform", $K71="wild"), "X", "")</f>
      </c>
      <c r="AT71" s="32">
        <f>if(and(not(isblank($O71)), isblank($P71), isblank($N71)), "X", "")</f>
      </c>
      <c r="AU71" s="32">
        <f>if($U71 &gt; 0, "X", "")</f>
      </c>
      <c r="AV71" s="32">
        <f>if($T71 &gt; 0, "X", "")</f>
      </c>
      <c r="AW71" s="32">
        <f>if(and(not(isblank($P71)), isblank($N71), isblank($O71)), "X", "")</f>
      </c>
      <c r="AX71" s="32">
        <f>if(or($K71="bowl", $K71="wild"), "X", "")</f>
      </c>
    </row>
    <row x14ac:dyDescent="0.25" r="72" customHeight="1" ht="18.75">
      <c r="A72" s="25" t="s">
        <v>863</v>
      </c>
      <c r="B72" s="25" t="s">
        <v>864</v>
      </c>
      <c r="C72" s="12" t="s">
        <v>685</v>
      </c>
      <c r="D72" s="12" t="s">
        <v>173</v>
      </c>
      <c r="E72" s="25" t="s">
        <v>178</v>
      </c>
      <c r="F72" s="25" t="s">
        <v>865</v>
      </c>
      <c r="G72" s="12"/>
      <c r="H72" s="12"/>
      <c r="I72" s="12"/>
      <c r="J72" s="14">
        <v>1</v>
      </c>
      <c r="K72" s="12" t="s">
        <v>195</v>
      </c>
      <c r="L72" s="14">
        <v>4</v>
      </c>
      <c r="M72" s="14">
        <v>18</v>
      </c>
      <c r="N72" s="12"/>
      <c r="O72" s="12"/>
      <c r="P72" s="12" t="s">
        <v>15</v>
      </c>
      <c r="Q72" s="14">
        <v>1</v>
      </c>
      <c r="R72" s="14"/>
      <c r="S72" s="14"/>
      <c r="T72" s="14"/>
      <c r="U72" s="14"/>
      <c r="V72" s="12"/>
      <c r="W72" s="14"/>
      <c r="X72" s="26"/>
      <c r="Y72" s="12"/>
      <c r="Z72" s="33">
        <f>if(ISBLANK($X72), sum(Q72:W72), 1)</f>
      </c>
      <c r="AA72" s="36" t="s">
        <v>15</v>
      </c>
      <c r="AB72" s="36"/>
      <c r="AC72" s="36"/>
      <c r="AD72" s="36" t="s">
        <v>15</v>
      </c>
      <c r="AE72" s="32">
        <f>if(J72&lt;4,"X","")</f>
      </c>
      <c r="AF72" s="32">
        <f>if(countblank(N72:P72)&lt;=1,"X","")</f>
      </c>
      <c r="AG72" s="32">
        <f>$H72</f>
      </c>
      <c r="AH72" s="32">
        <f>if($R72 &gt; 0, "X", "")</f>
      </c>
      <c r="AI72" s="32">
        <f>if(sum(Q72:U72) = 3, "X", "")</f>
      </c>
      <c r="AJ72" s="32">
        <f>if(or($K72="ground", $K72="wild"), "X", "")</f>
      </c>
      <c r="AK72" s="32">
        <f>$G72</f>
      </c>
      <c r="AL72" s="32">
        <f>if($S72 &gt; 0, "X", "")</f>
      </c>
      <c r="AM72" s="32">
        <f>if(and($Q72 &gt; 0, isblank($W72), isblank($R72), isblank($T72), isblank($S72), isblank($U72)), "X", "")</f>
      </c>
      <c r="AN72" s="32">
        <f>if(and(not(isblank($N72)), isblank($O72), isblank($P72)), "X", "")</f>
      </c>
      <c r="AO72" s="32">
        <f>if(M72&gt;65,"X","")</f>
      </c>
      <c r="AP72" s="32">
        <f>if(or($K72="cavity", $K72="wild"), "X", "")</f>
      </c>
      <c r="AQ72" s="32">
        <f>if($W72 &gt; 0, "X", "")</f>
      </c>
      <c r="AR72" s="32">
        <f>if(M72&lt;=30,"X","")</f>
      </c>
      <c r="AS72" s="32">
        <f>if(or($K72="platform", $K72="wild"), "X", "")</f>
      </c>
      <c r="AT72" s="32">
        <f>if(and(not(isblank($O72)), isblank($P72), isblank($N72)), "X", "")</f>
      </c>
      <c r="AU72" s="32">
        <f>if($U72 &gt; 0, "X", "")</f>
      </c>
      <c r="AV72" s="32">
        <f>if($T72 &gt; 0, "X", "")</f>
      </c>
      <c r="AW72" s="32">
        <f>if(and(not(isblank($P72)), isblank($N72), isblank($O72)), "X", "")</f>
      </c>
      <c r="AX72" s="32">
        <f>if(or($K72="bowl", $K72="wild"), "X", "")</f>
      </c>
    </row>
    <row x14ac:dyDescent="0.25" r="73" customHeight="1" ht="18.75">
      <c r="A73" s="25" t="s">
        <v>866</v>
      </c>
      <c r="B73" s="25" t="s">
        <v>867</v>
      </c>
      <c r="C73" s="12" t="s">
        <v>685</v>
      </c>
      <c r="D73" s="12" t="s">
        <v>173</v>
      </c>
      <c r="E73" s="25" t="s">
        <v>706</v>
      </c>
      <c r="F73" s="25" t="s">
        <v>750</v>
      </c>
      <c r="G73" s="12" t="s">
        <v>15</v>
      </c>
      <c r="H73" s="12"/>
      <c r="I73" s="12"/>
      <c r="J73" s="14">
        <v>3</v>
      </c>
      <c r="K73" s="12" t="s">
        <v>166</v>
      </c>
      <c r="L73" s="14">
        <v>2</v>
      </c>
      <c r="M73" s="14">
        <v>79</v>
      </c>
      <c r="N73" s="12" t="s">
        <v>15</v>
      </c>
      <c r="O73" s="12"/>
      <c r="P73" s="12"/>
      <c r="Q73" s="14"/>
      <c r="R73" s="14"/>
      <c r="S73" s="14"/>
      <c r="T73" s="14"/>
      <c r="U73" s="14">
        <v>1</v>
      </c>
      <c r="V73" s="12"/>
      <c r="W73" s="14"/>
      <c r="X73" s="26"/>
      <c r="Y73" s="12"/>
      <c r="Z73" s="33">
        <f>if(ISBLANK($X73), sum(Q73:W73), 1)</f>
      </c>
      <c r="AA73" s="36"/>
      <c r="AB73" s="36"/>
      <c r="AC73" s="36" t="s">
        <v>15</v>
      </c>
      <c r="AD73" s="36"/>
      <c r="AE73" s="32">
        <f>if(J73&lt;4,"X","")</f>
      </c>
      <c r="AF73" s="32">
        <f>if(countblank(N73:P73)&lt;=1,"X","")</f>
      </c>
      <c r="AG73" s="32">
        <f>$H73</f>
      </c>
      <c r="AH73" s="32">
        <f>if($R73 &gt; 0, "X", "")</f>
      </c>
      <c r="AI73" s="32">
        <f>if(sum(Q73:U73) = 3, "X", "")</f>
      </c>
      <c r="AJ73" s="32">
        <f>if(or($K73="ground", $K73="wild"), "X", "")</f>
      </c>
      <c r="AK73" s="32">
        <f>$G73</f>
      </c>
      <c r="AL73" s="32">
        <f>if($S73 &gt; 0, "X", "")</f>
      </c>
      <c r="AM73" s="32">
        <f>if(and($Q73 &gt; 0, isblank($W73), isblank($R73), isblank($T73), isblank($S73), isblank($U73)), "X", "")</f>
      </c>
      <c r="AN73" s="32">
        <f>if(and(not(isblank($N73)), isblank($O73), isblank($P73)), "X", "")</f>
      </c>
      <c r="AO73" s="32">
        <f>if(M73&gt;65,"X","")</f>
      </c>
      <c r="AP73" s="32">
        <f>if(or($K73="cavity", $K73="wild"), "X", "")</f>
      </c>
      <c r="AQ73" s="32">
        <f>if($W73 &gt; 0, "X", "")</f>
      </c>
      <c r="AR73" s="32">
        <f>if(M73&lt;=30,"X","")</f>
      </c>
      <c r="AS73" s="32">
        <f>if(or($K73="platform", $K73="wild"), "X", "")</f>
      </c>
      <c r="AT73" s="32">
        <f>if(and(not(isblank($O73)), isblank($P73), isblank($N73)), "X", "")</f>
      </c>
      <c r="AU73" s="32">
        <f>if($U73 &gt; 0, "X", "")</f>
      </c>
      <c r="AV73" s="32">
        <f>if($T73 &gt; 0, "X", "")</f>
      </c>
      <c r="AW73" s="32">
        <f>if(and(not(isblank($P73)), isblank($N73), isblank($O73)), "X", "")</f>
      </c>
      <c r="AX73" s="32">
        <f>if(or($K73="bowl", $K73="wild"), "X", "")</f>
      </c>
    </row>
    <row x14ac:dyDescent="0.25" r="74" customHeight="1" ht="18.75">
      <c r="A74" s="25" t="s">
        <v>868</v>
      </c>
      <c r="B74" s="25" t="s">
        <v>869</v>
      </c>
      <c r="C74" s="12" t="s">
        <v>685</v>
      </c>
      <c r="D74" s="12" t="s">
        <v>173</v>
      </c>
      <c r="E74" s="25" t="s">
        <v>137</v>
      </c>
      <c r="F74" s="25" t="s">
        <v>870</v>
      </c>
      <c r="G74" s="12"/>
      <c r="H74" s="12" t="s">
        <v>15</v>
      </c>
      <c r="I74" s="12"/>
      <c r="J74" s="14">
        <v>3</v>
      </c>
      <c r="K74" s="12" t="s">
        <v>162</v>
      </c>
      <c r="L74" s="14">
        <v>3</v>
      </c>
      <c r="M74" s="14">
        <v>23</v>
      </c>
      <c r="N74" s="12" t="s">
        <v>15</v>
      </c>
      <c r="O74" s="12" t="s">
        <v>15</v>
      </c>
      <c r="P74" s="12"/>
      <c r="Q74" s="14">
        <v>1</v>
      </c>
      <c r="R74" s="14">
        <v>1</v>
      </c>
      <c r="S74" s="14"/>
      <c r="T74" s="14"/>
      <c r="U74" s="14"/>
      <c r="V74" s="12"/>
      <c r="W74" s="14"/>
      <c r="X74" s="26"/>
      <c r="Y74" s="12"/>
      <c r="Z74" s="33">
        <f>if(ISBLANK($X74), sum(Q74:W74), 1)</f>
      </c>
      <c r="AA74" s="36" t="s">
        <v>15</v>
      </c>
      <c r="AB74" s="36"/>
      <c r="AC74" s="36"/>
      <c r="AD74" s="36"/>
      <c r="AE74" s="32">
        <f>if(J74&lt;4,"X","")</f>
      </c>
      <c r="AF74" s="32">
        <f>if(countblank(N74:P74)&lt;=1,"X","")</f>
      </c>
      <c r="AG74" s="32">
        <f>$H74</f>
      </c>
      <c r="AH74" s="32">
        <f>if($R74 &gt; 0, "X", "")</f>
      </c>
      <c r="AI74" s="32">
        <f>if(sum(Q74:U74) = 3, "X", "")</f>
      </c>
      <c r="AJ74" s="32">
        <f>if(or($K74="ground", $K74="wild"), "X", "")</f>
      </c>
      <c r="AK74" s="32">
        <f>$G74</f>
      </c>
      <c r="AL74" s="32">
        <f>if($S74 &gt; 0, "X", "")</f>
      </c>
      <c r="AM74" s="32">
        <f>if(and($Q74 &gt; 0, isblank($W74), isblank($R74), isblank($T74), isblank($S74), isblank($U74)), "X", "")</f>
      </c>
      <c r="AN74" s="32">
        <f>if(and(not(isblank($N74)), isblank($O74), isblank($P74)), "X", "")</f>
      </c>
      <c r="AO74" s="32">
        <f>if(M74&gt;65,"X","")</f>
      </c>
      <c r="AP74" s="32">
        <f>if(or($K74="cavity", $K74="wild"), "X", "")</f>
      </c>
      <c r="AQ74" s="32">
        <f>if($W74 &gt; 0, "X", "")</f>
      </c>
      <c r="AR74" s="32">
        <f>if(M74&lt;=30,"X","")</f>
      </c>
      <c r="AS74" s="32">
        <f>if(or($K74="platform", $K74="wild"), "X", "")</f>
      </c>
      <c r="AT74" s="32">
        <f>if(and(not(isblank($O74)), isblank($P74), isblank($N74)), "X", "")</f>
      </c>
      <c r="AU74" s="32">
        <f>if($U74 &gt; 0, "X", "")</f>
      </c>
      <c r="AV74" s="32">
        <f>if($T74 &gt; 0, "X", "")</f>
      </c>
      <c r="AW74" s="32">
        <f>if(and(not(isblank($P74)), isblank($N74), isblank($O74)), "X", "")</f>
      </c>
      <c r="AX74" s="32">
        <f>if(or($K74="bowl", $K74="wild"), "X", "")</f>
      </c>
    </row>
    <row x14ac:dyDescent="0.25" r="75" customHeight="1" ht="18.75">
      <c r="A75" s="25" t="s">
        <v>871</v>
      </c>
      <c r="B75" s="25" t="s">
        <v>872</v>
      </c>
      <c r="C75" s="12" t="s">
        <v>685</v>
      </c>
      <c r="D75" s="12" t="s">
        <v>173</v>
      </c>
      <c r="E75" s="25" t="s">
        <v>137</v>
      </c>
      <c r="F75" s="25" t="s">
        <v>800</v>
      </c>
      <c r="G75" s="12"/>
      <c r="H75" s="12" t="s">
        <v>15</v>
      </c>
      <c r="I75" s="12"/>
      <c r="J75" s="14">
        <v>4</v>
      </c>
      <c r="K75" s="12" t="s">
        <v>162</v>
      </c>
      <c r="L75" s="14">
        <v>3</v>
      </c>
      <c r="M75" s="14">
        <v>25</v>
      </c>
      <c r="N75" s="12"/>
      <c r="O75" s="12" t="s">
        <v>15</v>
      </c>
      <c r="P75" s="12"/>
      <c r="Q75" s="14">
        <v>1</v>
      </c>
      <c r="R75" s="14">
        <v>2</v>
      </c>
      <c r="S75" s="14"/>
      <c r="T75" s="14"/>
      <c r="U75" s="14"/>
      <c r="V75" s="12"/>
      <c r="W75" s="14"/>
      <c r="X75" s="26"/>
      <c r="Y75" s="12"/>
      <c r="Z75" s="33">
        <f>if(ISBLANK($X75), sum(Q75:W75), 1)</f>
      </c>
      <c r="AA75" s="36"/>
      <c r="AB75" s="36"/>
      <c r="AC75" s="36"/>
      <c r="AD75" s="36"/>
      <c r="AE75" s="32">
        <f>if(J75&lt;4,"X","")</f>
      </c>
      <c r="AF75" s="32">
        <f>if(countblank(N75:P75)&lt;=1,"X","")</f>
      </c>
      <c r="AG75" s="32">
        <f>$H75</f>
      </c>
      <c r="AH75" s="32">
        <f>if($R75 &gt; 0, "X", "")</f>
      </c>
      <c r="AI75" s="32">
        <f>if(sum(Q75:U75) = 3, "X", "")</f>
      </c>
      <c r="AJ75" s="32">
        <f>if(or($K75="ground", $K75="wild"), "X", "")</f>
      </c>
      <c r="AK75" s="32">
        <f>$G75</f>
      </c>
      <c r="AL75" s="32">
        <f>if($S75 &gt; 0, "X", "")</f>
      </c>
      <c r="AM75" s="32">
        <f>if(and($Q75 &gt; 0, isblank($W75), isblank($R75), isblank($T75), isblank($S75), isblank($U75)), "X", "")</f>
      </c>
      <c r="AN75" s="32">
        <f>if(and(not(isblank($N75)), isblank($O75), isblank($P75)), "X", "")</f>
      </c>
      <c r="AO75" s="32">
        <f>if(M75&gt;65,"X","")</f>
      </c>
      <c r="AP75" s="32">
        <f>if(or($K75="cavity", $K75="wild"), "X", "")</f>
      </c>
      <c r="AQ75" s="32">
        <f>if($W75 &gt; 0, "X", "")</f>
      </c>
      <c r="AR75" s="32">
        <f>if(M75&lt;=30,"X","")</f>
      </c>
      <c r="AS75" s="32">
        <f>if(or($K75="platform", $K75="wild"), "X", "")</f>
      </c>
      <c r="AT75" s="32">
        <f>if(and(not(isblank($O75)), isblank($P75), isblank($N75)), "X", "")</f>
      </c>
      <c r="AU75" s="32">
        <f>if($U75 &gt; 0, "X", "")</f>
      </c>
      <c r="AV75" s="32">
        <f>if($T75 &gt; 0, "X", "")</f>
      </c>
      <c r="AW75" s="32">
        <f>if(and(not(isblank($P75)), isblank($N75), isblank($O75)), "X", "")</f>
      </c>
      <c r="AX75" s="32">
        <f>if(or($K75="bowl", $K75="wild"), "X", "")</f>
      </c>
    </row>
    <row x14ac:dyDescent="0.25" r="76" customHeight="1" ht="18.75">
      <c r="A76" s="25" t="s">
        <v>873</v>
      </c>
      <c r="B76" s="25" t="s">
        <v>874</v>
      </c>
      <c r="C76" s="12" t="s">
        <v>685</v>
      </c>
      <c r="D76" s="12" t="s">
        <v>173</v>
      </c>
      <c r="E76" s="25" t="s">
        <v>137</v>
      </c>
      <c r="F76" s="25" t="s">
        <v>875</v>
      </c>
      <c r="G76" s="12"/>
      <c r="H76" s="12" t="s">
        <v>15</v>
      </c>
      <c r="I76" s="12"/>
      <c r="J76" s="14">
        <v>3</v>
      </c>
      <c r="K76" s="12" t="s">
        <v>166</v>
      </c>
      <c r="L76" s="14">
        <v>3</v>
      </c>
      <c r="M76" s="14">
        <v>132</v>
      </c>
      <c r="N76" s="12"/>
      <c r="O76" s="12"/>
      <c r="P76" s="12" t="s">
        <v>15</v>
      </c>
      <c r="Q76" s="14"/>
      <c r="R76" s="14"/>
      <c r="S76" s="14">
        <v>1</v>
      </c>
      <c r="T76" s="14"/>
      <c r="U76" s="14"/>
      <c r="V76" s="12"/>
      <c r="W76" s="14">
        <v>1</v>
      </c>
      <c r="X76" s="26"/>
      <c r="Y76" s="12"/>
      <c r="Z76" s="33">
        <f>if(ISBLANK($X76), sum(Q76:W76), 1)</f>
      </c>
      <c r="AA76" s="36" t="s">
        <v>15</v>
      </c>
      <c r="AB76" s="36"/>
      <c r="AC76" s="36"/>
      <c r="AD76" s="36"/>
      <c r="AE76" s="32">
        <f>if(J76&lt;4,"X","")</f>
      </c>
      <c r="AF76" s="32">
        <f>if(countblank(N76:P76)&lt;=1,"X","")</f>
      </c>
      <c r="AG76" s="32">
        <f>$H76</f>
      </c>
      <c r="AH76" s="32">
        <f>if($R76 &gt; 0, "X", "")</f>
      </c>
      <c r="AI76" s="32">
        <f>if(sum(Q76:U76) = 3, "X", "")</f>
      </c>
      <c r="AJ76" s="32">
        <f>if(or($K76="ground", $K76="wild"), "X", "")</f>
      </c>
      <c r="AK76" s="32">
        <f>$G76</f>
      </c>
      <c r="AL76" s="32">
        <f>if($S76 &gt; 0, "X", "")</f>
      </c>
      <c r="AM76" s="32">
        <f>if(and($Q76 &gt; 0, isblank($W76), isblank($R76), isblank($T76), isblank($S76), isblank($U76)), "X", "")</f>
      </c>
      <c r="AN76" s="32">
        <f>if(and(not(isblank($N76)), isblank($O76), isblank($P76)), "X", "")</f>
      </c>
      <c r="AO76" s="32">
        <f>if(M76&gt;65,"X","")</f>
      </c>
      <c r="AP76" s="32">
        <f>if(or($K76="cavity", $K76="wild"), "X", "")</f>
      </c>
      <c r="AQ76" s="32">
        <f>if($W76 &gt; 0, "X", "")</f>
      </c>
      <c r="AR76" s="32">
        <f>if(M76&lt;=30,"X","")</f>
      </c>
      <c r="AS76" s="32">
        <f>if(or($K76="platform", $K76="wild"), "X", "")</f>
      </c>
      <c r="AT76" s="32">
        <f>if(and(not(isblank($O76)), isblank($P76), isblank($N76)), "X", "")</f>
      </c>
      <c r="AU76" s="32">
        <f>if($U76 &gt; 0, "X", "")</f>
      </c>
      <c r="AV76" s="32">
        <f>if($T76 &gt; 0, "X", "")</f>
      </c>
      <c r="AW76" s="32">
        <f>if(and(not(isblank($P76)), isblank($N76), isblank($O76)), "X", "")</f>
      </c>
      <c r="AX76" s="32">
        <f>if(or($K76="bowl", $K76="wild"), "X", "")</f>
      </c>
    </row>
    <row x14ac:dyDescent="0.25" r="77" customHeight="1" ht="18.75">
      <c r="A77" s="25" t="s">
        <v>876</v>
      </c>
      <c r="B77" s="25" t="s">
        <v>877</v>
      </c>
      <c r="C77" s="12" t="s">
        <v>685</v>
      </c>
      <c r="D77" s="12" t="s">
        <v>160</v>
      </c>
      <c r="E77" s="25" t="s">
        <v>198</v>
      </c>
      <c r="F77" s="25" t="s">
        <v>878</v>
      </c>
      <c r="G77" s="12"/>
      <c r="H77" s="12"/>
      <c r="I77" s="12"/>
      <c r="J77" s="14">
        <v>3</v>
      </c>
      <c r="K77" s="12" t="s">
        <v>188</v>
      </c>
      <c r="L77" s="14">
        <v>2</v>
      </c>
      <c r="M77" s="14">
        <v>30</v>
      </c>
      <c r="N77" s="12" t="s">
        <v>15</v>
      </c>
      <c r="O77" s="12"/>
      <c r="P77" s="12"/>
      <c r="Q77" s="14">
        <v>1</v>
      </c>
      <c r="R77" s="14">
        <v>1</v>
      </c>
      <c r="S77" s="14"/>
      <c r="T77" s="14">
        <v>1</v>
      </c>
      <c r="U77" s="14"/>
      <c r="V77" s="12"/>
      <c r="W77" s="14"/>
      <c r="X77" s="26" t="s">
        <v>15</v>
      </c>
      <c r="Y77" s="12"/>
      <c r="Z77" s="33">
        <f>if(ISBLANK($X77), sum(Q77:W77), 1)</f>
      </c>
      <c r="AA77" s="36"/>
      <c r="AB77" s="36"/>
      <c r="AC77" s="36"/>
      <c r="AD77" s="36"/>
      <c r="AE77" s="32">
        <f>if(J77&lt;4,"X","")</f>
      </c>
      <c r="AF77" s="32">
        <f>if(countblank(N77:P77)&lt;=1,"X","")</f>
      </c>
      <c r="AG77" s="32">
        <f>$H77</f>
      </c>
      <c r="AH77" s="32">
        <f>if($R77 &gt; 0, "X", "")</f>
      </c>
      <c r="AI77" s="32">
        <f>if(sum(Q77:U77) = 3, "X", "")</f>
      </c>
      <c r="AJ77" s="32">
        <f>if(or($K77="ground", $K77="wild"), "X", "")</f>
      </c>
      <c r="AK77" s="32">
        <f>$G77</f>
      </c>
      <c r="AL77" s="32">
        <f>if($S77 &gt; 0, "X", "")</f>
      </c>
      <c r="AM77" s="32">
        <f>if(and($Q77 &gt; 0, isblank($W77), isblank($R77), isblank($T77), isblank($S77), isblank($U77)), "X", "")</f>
      </c>
      <c r="AN77" s="32">
        <f>if(and(not(isblank($N77)), isblank($O77), isblank($P77)), "X", "")</f>
      </c>
      <c r="AO77" s="32">
        <f>if(M77&gt;65,"X","")</f>
      </c>
      <c r="AP77" s="32">
        <f>if(or($K77="cavity", $K77="wild"), "X", "")</f>
      </c>
      <c r="AQ77" s="32">
        <f>if($W77 &gt; 0, "X", "")</f>
      </c>
      <c r="AR77" s="32">
        <f>if(M77&lt;=30,"X","")</f>
      </c>
      <c r="AS77" s="32">
        <f>if(or($K77="platform", $K77="wild"), "X", "")</f>
      </c>
      <c r="AT77" s="32">
        <f>if(and(not(isblank($O77)), isblank($P77), isblank($N77)), "X", "")</f>
      </c>
      <c r="AU77" s="32">
        <f>if($U77 &gt; 0, "X", "")</f>
      </c>
      <c r="AV77" s="32">
        <f>if($T77 &gt; 0, "X", "")</f>
      </c>
      <c r="AW77" s="32">
        <f>if(and(not(isblank($P77)), isblank($N77), isblank($O77)), "X", "")</f>
      </c>
      <c r="AX77" s="32">
        <f>if(or($K77="bowl", $K77="wild"), "X", "")</f>
      </c>
    </row>
    <row x14ac:dyDescent="0.25" r="78" customHeight="1" ht="18.75">
      <c r="A78" s="25" t="s">
        <v>879</v>
      </c>
      <c r="B78" s="25" t="s">
        <v>880</v>
      </c>
      <c r="C78" s="12" t="s">
        <v>685</v>
      </c>
      <c r="D78" s="12" t="s">
        <v>160</v>
      </c>
      <c r="E78" s="25" t="s">
        <v>198</v>
      </c>
      <c r="F78" s="25" t="s">
        <v>881</v>
      </c>
      <c r="G78" s="12"/>
      <c r="H78" s="12"/>
      <c r="I78" s="12"/>
      <c r="J78" s="14">
        <v>4</v>
      </c>
      <c r="K78" s="12" t="s">
        <v>188</v>
      </c>
      <c r="L78" s="14">
        <v>5</v>
      </c>
      <c r="M78" s="14">
        <v>33</v>
      </c>
      <c r="N78" s="12"/>
      <c r="O78" s="12" t="s">
        <v>15</v>
      </c>
      <c r="P78" s="12"/>
      <c r="Q78" s="14">
        <v>1</v>
      </c>
      <c r="R78" s="14"/>
      <c r="S78" s="14"/>
      <c r="T78" s="14">
        <v>1</v>
      </c>
      <c r="U78" s="14"/>
      <c r="V78" s="12"/>
      <c r="W78" s="14"/>
      <c r="X78" s="26"/>
      <c r="Y78" s="12"/>
      <c r="Z78" s="33">
        <f>if(ISBLANK($X78), sum(Q78:W78), 1)</f>
      </c>
      <c r="AA78" s="36"/>
      <c r="AB78" s="36" t="s">
        <v>15</v>
      </c>
      <c r="AC78" s="36"/>
      <c r="AD78" s="36" t="s">
        <v>15</v>
      </c>
      <c r="AE78" s="32">
        <f>if(J78&lt;4,"X","")</f>
      </c>
      <c r="AF78" s="32">
        <f>if(countblank(N78:P78)&lt;=1,"X","")</f>
      </c>
      <c r="AG78" s="32">
        <f>$H78</f>
      </c>
      <c r="AH78" s="32">
        <f>if($R78 &gt; 0, "X", "")</f>
      </c>
      <c r="AI78" s="32">
        <f>if(sum(Q78:U78) = 3, "X", "")</f>
      </c>
      <c r="AJ78" s="32">
        <f>if(or($K78="ground", $K78="wild"), "X", "")</f>
      </c>
      <c r="AK78" s="32">
        <f>$G78</f>
      </c>
      <c r="AL78" s="32">
        <f>if($S78 &gt; 0, "X", "")</f>
      </c>
      <c r="AM78" s="32">
        <f>if(and($Q78 &gt; 0, isblank($W78), isblank($R78), isblank($T78), isblank($S78), isblank($U78)), "X", "")</f>
      </c>
      <c r="AN78" s="32">
        <f>if(and(not(isblank($N78)), isblank($O78), isblank($P78)), "X", "")</f>
      </c>
      <c r="AO78" s="32">
        <f>if(M78&gt;65,"X","")</f>
      </c>
      <c r="AP78" s="32">
        <f>if(or($K78="cavity", $K78="wild"), "X", "")</f>
      </c>
      <c r="AQ78" s="32">
        <f>if($W78 &gt; 0, "X", "")</f>
      </c>
      <c r="AR78" s="32">
        <f>if(M78&lt;=30,"X","")</f>
      </c>
      <c r="AS78" s="32">
        <f>if(or($K78="platform", $K78="wild"), "X", "")</f>
      </c>
      <c r="AT78" s="32">
        <f>if(and(not(isblank($O78)), isblank($P78), isblank($N78)), "X", "")</f>
      </c>
      <c r="AU78" s="32">
        <f>if($U78 &gt; 0, "X", "")</f>
      </c>
      <c r="AV78" s="32">
        <f>if($T78 &gt; 0, "X", "")</f>
      </c>
      <c r="AW78" s="32">
        <f>if(and(not(isblank($P78)), isblank($N78), isblank($O78)), "X", "")</f>
      </c>
      <c r="AX78" s="32">
        <f>if(or($K78="bowl", $K78="wild"), "X", "")</f>
      </c>
    </row>
    <row x14ac:dyDescent="0.25" r="79" customHeight="1" ht="18.75">
      <c r="A79" s="25" t="s">
        <v>882</v>
      </c>
      <c r="B79" s="25" t="s">
        <v>883</v>
      </c>
      <c r="C79" s="12" t="s">
        <v>685</v>
      </c>
      <c r="D79" s="12" t="s">
        <v>186</v>
      </c>
      <c r="E79" s="25" t="s">
        <v>699</v>
      </c>
      <c r="F79" s="25" t="s">
        <v>884</v>
      </c>
      <c r="G79" s="12"/>
      <c r="H79" s="12"/>
      <c r="I79" s="12"/>
      <c r="J79" s="14">
        <v>2</v>
      </c>
      <c r="K79" s="12" t="s">
        <v>195</v>
      </c>
      <c r="L79" s="14">
        <v>2</v>
      </c>
      <c r="M79" s="14">
        <v>38</v>
      </c>
      <c r="N79" s="12" t="s">
        <v>15</v>
      </c>
      <c r="O79" s="12" t="s">
        <v>15</v>
      </c>
      <c r="P79" s="12" t="s">
        <v>15</v>
      </c>
      <c r="Q79" s="14">
        <v>1</v>
      </c>
      <c r="R79" s="14"/>
      <c r="S79" s="14"/>
      <c r="T79" s="14">
        <v>1</v>
      </c>
      <c r="U79" s="14"/>
      <c r="V79" s="12"/>
      <c r="W79" s="14"/>
      <c r="X79" s="26" t="s">
        <v>15</v>
      </c>
      <c r="Y79" s="12"/>
      <c r="Z79" s="33">
        <f>if(ISBLANK($X79), sum(Q79:W79), 1)</f>
      </c>
      <c r="AA79" s="36"/>
      <c r="AB79" s="36" t="s">
        <v>15</v>
      </c>
      <c r="AC79" s="36"/>
      <c r="AD79" s="36"/>
      <c r="AE79" s="32">
        <f>if(J79&lt;4,"X","")</f>
      </c>
      <c r="AF79" s="32">
        <f>if(countblank(N79:P79)&lt;=1,"X","")</f>
      </c>
      <c r="AG79" s="32">
        <f>$H79</f>
      </c>
      <c r="AH79" s="32">
        <f>if($R79 &gt; 0, "X", "")</f>
      </c>
      <c r="AI79" s="32">
        <f>if(sum(Q79:U79) = 3, "X", "")</f>
      </c>
      <c r="AJ79" s="32">
        <f>if(or($K79="ground", $K79="wild"), "X", "")</f>
      </c>
      <c r="AK79" s="32">
        <f>$G79</f>
      </c>
      <c r="AL79" s="32">
        <f>if($S79 &gt; 0, "X", "")</f>
      </c>
      <c r="AM79" s="32">
        <f>if(and($Q79 &gt; 0, isblank($W79), isblank($R79), isblank($T79), isblank($S79), isblank($U79)), "X", "")</f>
      </c>
      <c r="AN79" s="32">
        <f>if(and(not(isblank($N79)), isblank($O79), isblank($P79)), "X", "")</f>
      </c>
      <c r="AO79" s="32">
        <f>if(M79&gt;65,"X","")</f>
      </c>
      <c r="AP79" s="32">
        <f>if(or($K79="cavity", $K79="wild"), "X", "")</f>
      </c>
      <c r="AQ79" s="32">
        <f>if($W79 &gt; 0, "X", "")</f>
      </c>
      <c r="AR79" s="32">
        <f>if(M79&lt;=30,"X","")</f>
      </c>
      <c r="AS79" s="32">
        <f>if(or($K79="platform", $K79="wild"), "X", "")</f>
      </c>
      <c r="AT79" s="32">
        <f>if(and(not(isblank($O79)), isblank($P79), isblank($N79)), "X", "")</f>
      </c>
      <c r="AU79" s="32">
        <f>if($U79 &gt; 0, "X", "")</f>
      </c>
      <c r="AV79" s="32">
        <f>if($T79 &gt; 0, "X", "")</f>
      </c>
      <c r="AW79" s="32">
        <f>if(and(not(isblank($P79)), isblank($N79), isblank($O79)), "X", "")</f>
      </c>
      <c r="AX79" s="32">
        <f>if(or($K79="bowl", $K79="wild"), "X", "")</f>
      </c>
    </row>
    <row x14ac:dyDescent="0.25" r="80" customHeight="1" ht="18.75">
      <c r="A80" s="25" t="s">
        <v>885</v>
      </c>
      <c r="B80" s="25" t="s">
        <v>886</v>
      </c>
      <c r="C80" s="12" t="s">
        <v>685</v>
      </c>
      <c r="D80" s="12" t="s">
        <v>173</v>
      </c>
      <c r="E80" s="25" t="s">
        <v>699</v>
      </c>
      <c r="F80" s="25" t="s">
        <v>887</v>
      </c>
      <c r="G80" s="12"/>
      <c r="H80" s="12"/>
      <c r="I80" s="12"/>
      <c r="J80" s="14">
        <v>3</v>
      </c>
      <c r="K80" s="12" t="s">
        <v>203</v>
      </c>
      <c r="L80" s="14">
        <v>4</v>
      </c>
      <c r="M80" s="14">
        <v>28</v>
      </c>
      <c r="N80" s="12" t="s">
        <v>15</v>
      </c>
      <c r="O80" s="12" t="s">
        <v>15</v>
      </c>
      <c r="P80" s="12" t="s">
        <v>15</v>
      </c>
      <c r="Q80" s="14">
        <v>1</v>
      </c>
      <c r="R80" s="14"/>
      <c r="S80" s="14"/>
      <c r="T80" s="14">
        <v>1</v>
      </c>
      <c r="U80" s="14"/>
      <c r="V80" s="12"/>
      <c r="W80" s="14"/>
      <c r="X80" s="26" t="s">
        <v>15</v>
      </c>
      <c r="Y80" s="12"/>
      <c r="Z80" s="33">
        <f>if(ISBLANK($X80), sum(Q80:W80), 1)</f>
      </c>
      <c r="AA80" s="36"/>
      <c r="AB80" s="36" t="s">
        <v>15</v>
      </c>
      <c r="AC80" s="36"/>
      <c r="AD80" s="36"/>
      <c r="AE80" s="32">
        <f>if(J80&lt;4,"X","")</f>
      </c>
      <c r="AF80" s="32">
        <f>if(countblank(N80:P80)&lt;=1,"X","")</f>
      </c>
      <c r="AG80" s="32">
        <f>$H80</f>
      </c>
      <c r="AH80" s="32">
        <f>if($R80 &gt; 0, "X", "")</f>
      </c>
      <c r="AI80" s="32">
        <f>if(sum(Q80:U80) = 3, "X", "")</f>
      </c>
      <c r="AJ80" s="32">
        <f>if(or($K80="ground", $K80="wild"), "X", "")</f>
      </c>
      <c r="AK80" s="32">
        <f>$G80</f>
      </c>
      <c r="AL80" s="32">
        <f>if($S80 &gt; 0, "X", "")</f>
      </c>
      <c r="AM80" s="32">
        <f>if(and($Q80 &gt; 0, isblank($W80), isblank($R80), isblank($T80), isblank($S80), isblank($U80)), "X", "")</f>
      </c>
      <c r="AN80" s="32">
        <f>if(and(not(isblank($N80)), isblank($O80), isblank($P80)), "X", "")</f>
      </c>
      <c r="AO80" s="32">
        <f>if(M80&gt;65,"X","")</f>
      </c>
      <c r="AP80" s="32">
        <f>if(or($K80="cavity", $K80="wild"), "X", "")</f>
      </c>
      <c r="AQ80" s="32">
        <f>if($W80 &gt; 0, "X", "")</f>
      </c>
      <c r="AR80" s="32">
        <f>if(M80&lt;=30,"X","")</f>
      </c>
      <c r="AS80" s="32">
        <f>if(or($K80="platform", $K80="wild"), "X", "")</f>
      </c>
      <c r="AT80" s="32">
        <f>if(and(not(isblank($O80)), isblank($P80), isblank($N80)), "X", "")</f>
      </c>
      <c r="AU80" s="32">
        <f>if($U80 &gt; 0, "X", "")</f>
      </c>
      <c r="AV80" s="32">
        <f>if($T80 &gt; 0, "X", "")</f>
      </c>
      <c r="AW80" s="32">
        <f>if(and(not(isblank($P80)), isblank($N80), isblank($O80)), "X", "")</f>
      </c>
      <c r="AX80" s="32">
        <f>if(or($K80="bowl", $K80="wild"), "X", "")</f>
      </c>
    </row>
    <row x14ac:dyDescent="0.25" r="81" customHeight="1" ht="18.75">
      <c r="A81" s="25" t="s">
        <v>888</v>
      </c>
      <c r="B81" s="25" t="s">
        <v>889</v>
      </c>
      <c r="C81" s="12" t="s">
        <v>685</v>
      </c>
      <c r="D81" s="12" t="s">
        <v>173</v>
      </c>
      <c r="E81" s="25" t="s">
        <v>706</v>
      </c>
      <c r="F81" s="25" t="s">
        <v>707</v>
      </c>
      <c r="G81" s="12" t="s">
        <v>15</v>
      </c>
      <c r="H81" s="12"/>
      <c r="I81" s="12"/>
      <c r="J81" s="14">
        <v>4</v>
      </c>
      <c r="K81" s="12" t="s">
        <v>188</v>
      </c>
      <c r="L81" s="14">
        <v>2</v>
      </c>
      <c r="M81" s="14">
        <v>51</v>
      </c>
      <c r="N81" s="12" t="s">
        <v>15</v>
      </c>
      <c r="O81" s="12"/>
      <c r="P81" s="12"/>
      <c r="Q81" s="14">
        <v>1</v>
      </c>
      <c r="R81" s="14"/>
      <c r="S81" s="14"/>
      <c r="T81" s="14"/>
      <c r="U81" s="14">
        <v>1</v>
      </c>
      <c r="V81" s="12"/>
      <c r="W81" s="14"/>
      <c r="X81" s="26" t="s">
        <v>15</v>
      </c>
      <c r="Y81" s="12"/>
      <c r="Z81" s="33">
        <f>if(ISBLANK($X81), sum(Q81:W81), 1)</f>
      </c>
      <c r="AA81" s="36"/>
      <c r="AB81" s="36" t="s">
        <v>15</v>
      </c>
      <c r="AC81" s="36"/>
      <c r="AD81" s="36"/>
      <c r="AE81" s="32">
        <f>if(J81&lt;4,"X","")</f>
      </c>
      <c r="AF81" s="32">
        <f>if(countblank(N81:P81)&lt;=1,"X","")</f>
      </c>
      <c r="AG81" s="32">
        <f>$H81</f>
      </c>
      <c r="AH81" s="32">
        <f>if($R81 &gt; 0, "X", "")</f>
      </c>
      <c r="AI81" s="32">
        <f>if(sum(Q81:U81) = 3, "X", "")</f>
      </c>
      <c r="AJ81" s="32">
        <f>if(or($K81="ground", $K81="wild"), "X", "")</f>
      </c>
      <c r="AK81" s="32">
        <f>$G81</f>
      </c>
      <c r="AL81" s="32">
        <f>if($S81 &gt; 0, "X", "")</f>
      </c>
      <c r="AM81" s="32">
        <f>if(and($Q81 &gt; 0, isblank($W81), isblank($R81), isblank($T81), isblank($S81), isblank($U81)), "X", "")</f>
      </c>
      <c r="AN81" s="32">
        <f>if(and(not(isblank($N81)), isblank($O81), isblank($P81)), "X", "")</f>
      </c>
      <c r="AO81" s="32">
        <f>if(M81&gt;65,"X","")</f>
      </c>
      <c r="AP81" s="32">
        <f>if(or($K81="cavity", $K81="wild"), "X", "")</f>
      </c>
      <c r="AQ81" s="32">
        <f>if($W81 &gt; 0, "X", "")</f>
      </c>
      <c r="AR81" s="32">
        <f>if(M81&lt;=30,"X","")</f>
      </c>
      <c r="AS81" s="32">
        <f>if(or($K81="platform", $K81="wild"), "X", "")</f>
      </c>
      <c r="AT81" s="32">
        <f>if(and(not(isblank($O81)), isblank($P81), isblank($N81)), "X", "")</f>
      </c>
      <c r="AU81" s="32">
        <f>if($U81 &gt; 0, "X", "")</f>
      </c>
      <c r="AV81" s="32">
        <f>if($T81 &gt; 0, "X", "")</f>
      </c>
      <c r="AW81" s="32">
        <f>if(and(not(isblank($P81)), isblank($N81), isblank($O81)), "X", "")</f>
      </c>
      <c r="AX81" s="32">
        <f>if(or($K81="bowl", $K81="wild"), "X", "")</f>
      </c>
    </row>
    <row x14ac:dyDescent="0.25" r="82" customHeight="1" ht="18.75">
      <c r="A82" s="25" t="s">
        <v>890</v>
      </c>
      <c r="B82" s="25" t="s">
        <v>891</v>
      </c>
      <c r="C82" s="12" t="s">
        <v>685</v>
      </c>
      <c r="D82" s="12" t="s">
        <v>173</v>
      </c>
      <c r="E82" s="25" t="s">
        <v>706</v>
      </c>
      <c r="F82" s="25" t="s">
        <v>707</v>
      </c>
      <c r="G82" s="12" t="s">
        <v>15</v>
      </c>
      <c r="H82" s="12"/>
      <c r="I82" s="12"/>
      <c r="J82" s="14">
        <v>6</v>
      </c>
      <c r="K82" s="12" t="s">
        <v>166</v>
      </c>
      <c r="L82" s="14">
        <v>2</v>
      </c>
      <c r="M82" s="14">
        <v>142</v>
      </c>
      <c r="N82" s="12"/>
      <c r="O82" s="12" t="s">
        <v>15</v>
      </c>
      <c r="P82" s="12"/>
      <c r="Q82" s="14"/>
      <c r="R82" s="14"/>
      <c r="S82" s="14"/>
      <c r="T82" s="14"/>
      <c r="U82" s="14">
        <v>2</v>
      </c>
      <c r="V82" s="12"/>
      <c r="W82" s="14"/>
      <c r="X82" s="26"/>
      <c r="Y82" s="12"/>
      <c r="Z82" s="33">
        <f>if(ISBLANK($X82), sum(Q82:W82), 1)</f>
      </c>
      <c r="AA82" s="36"/>
      <c r="AB82" s="36"/>
      <c r="AC82" s="36"/>
      <c r="AD82" s="36" t="s">
        <v>15</v>
      </c>
      <c r="AE82" s="32">
        <f>if(J82&lt;4,"X","")</f>
      </c>
      <c r="AF82" s="32">
        <f>if(countblank(N82:P82)&lt;=1,"X","")</f>
      </c>
      <c r="AG82" s="32">
        <f>$H82</f>
      </c>
      <c r="AH82" s="32">
        <f>if($R82 &gt; 0, "X", "")</f>
      </c>
      <c r="AI82" s="32">
        <f>if(sum(Q82:U82) = 3, "X", "")</f>
      </c>
      <c r="AJ82" s="32">
        <f>if(or($K82="ground", $K82="wild"), "X", "")</f>
      </c>
      <c r="AK82" s="32">
        <f>$G82</f>
      </c>
      <c r="AL82" s="32">
        <f>if($S82 &gt; 0, "X", "")</f>
      </c>
      <c r="AM82" s="32">
        <f>if(and($Q82 &gt; 0, isblank($W82), isblank($R82), isblank($T82), isblank($S82), isblank($U82)), "X", "")</f>
      </c>
      <c r="AN82" s="32">
        <f>if(and(not(isblank($N82)), isblank($O82), isblank($P82)), "X", "")</f>
      </c>
      <c r="AO82" s="32">
        <f>if(M82&gt;65,"X","")</f>
      </c>
      <c r="AP82" s="32">
        <f>if(or($K82="cavity", $K82="wild"), "X", "")</f>
      </c>
      <c r="AQ82" s="32">
        <f>if($W82 &gt; 0, "X", "")</f>
      </c>
      <c r="AR82" s="32">
        <f>if(M82&lt;=30,"X","")</f>
      </c>
      <c r="AS82" s="32">
        <f>if(or($K82="platform", $K82="wild"), "X", "")</f>
      </c>
      <c r="AT82" s="32">
        <f>if(and(not(isblank($O82)), isblank($P82), isblank($N82)), "X", "")</f>
      </c>
      <c r="AU82" s="32">
        <f>if($U82 &gt; 0, "X", "")</f>
      </c>
      <c r="AV82" s="32">
        <f>if($T82 &gt; 0, "X", "")</f>
      </c>
      <c r="AW82" s="32">
        <f>if(and(not(isblank($P82)), isblank($N82), isblank($O82)), "X", "")</f>
      </c>
      <c r="AX82" s="32">
        <f>if(or($K82="bowl", $K82="wild"), "X", "")</f>
      </c>
    </row>
    <row x14ac:dyDescent="0.25" r="83" customHeight="1" ht="18.75">
      <c r="A83" s="25" t="s">
        <v>892</v>
      </c>
      <c r="B83" s="25" t="s">
        <v>893</v>
      </c>
      <c r="C83" s="12" t="s">
        <v>685</v>
      </c>
      <c r="D83" s="12" t="s">
        <v>173</v>
      </c>
      <c r="E83" s="25" t="s">
        <v>699</v>
      </c>
      <c r="F83" s="25" t="s">
        <v>700</v>
      </c>
      <c r="G83" s="12"/>
      <c r="H83" s="12"/>
      <c r="I83" s="12"/>
      <c r="J83" s="14">
        <v>6</v>
      </c>
      <c r="K83" s="12" t="s">
        <v>166</v>
      </c>
      <c r="L83" s="14">
        <v>2</v>
      </c>
      <c r="M83" s="14">
        <v>91</v>
      </c>
      <c r="N83" s="12" t="s">
        <v>15</v>
      </c>
      <c r="O83" s="12" t="s">
        <v>15</v>
      </c>
      <c r="P83" s="12" t="s">
        <v>15</v>
      </c>
      <c r="Q83" s="14"/>
      <c r="R83" s="14"/>
      <c r="S83" s="14">
        <v>1</v>
      </c>
      <c r="T83" s="14"/>
      <c r="U83" s="14"/>
      <c r="V83" s="12"/>
      <c r="W83" s="14">
        <v>1</v>
      </c>
      <c r="X83" s="26"/>
      <c r="Y83" s="12"/>
      <c r="Z83" s="33">
        <f>if(ISBLANK($X83), sum(Q83:W83), 1)</f>
      </c>
      <c r="AA83" s="36"/>
      <c r="AB83" s="36"/>
      <c r="AC83" s="36"/>
      <c r="AD83" s="36"/>
      <c r="AE83" s="32">
        <f>if(J83&lt;4,"X","")</f>
      </c>
      <c r="AF83" s="32">
        <f>if(countblank(N83:P83)&lt;=1,"X","")</f>
      </c>
      <c r="AG83" s="32">
        <f>$H83</f>
      </c>
      <c r="AH83" s="32">
        <f>if($R83 &gt; 0, "X", "")</f>
      </c>
      <c r="AI83" s="32">
        <f>if(sum(Q83:U83) = 3, "X", "")</f>
      </c>
      <c r="AJ83" s="32">
        <f>if(or($K83="ground", $K83="wild"), "X", "")</f>
      </c>
      <c r="AK83" s="32">
        <f>$G83</f>
      </c>
      <c r="AL83" s="32">
        <f>if($S83 &gt; 0, "X", "")</f>
      </c>
      <c r="AM83" s="32">
        <f>if(and($Q83 &gt; 0, isblank($W83), isblank($R83), isblank($T83), isblank($S83), isblank($U83)), "X", "")</f>
      </c>
      <c r="AN83" s="32">
        <f>if(and(not(isblank($N83)), isblank($O83), isblank($P83)), "X", "")</f>
      </c>
      <c r="AO83" s="32">
        <f>if(M83&gt;65,"X","")</f>
      </c>
      <c r="AP83" s="32">
        <f>if(or($K83="cavity", $K83="wild"), "X", "")</f>
      </c>
      <c r="AQ83" s="32">
        <f>if($W83 &gt; 0, "X", "")</f>
      </c>
      <c r="AR83" s="32">
        <f>if(M83&lt;=30,"X","")</f>
      </c>
      <c r="AS83" s="32">
        <f>if(or($K83="platform", $K83="wild"), "X", "")</f>
      </c>
      <c r="AT83" s="32">
        <f>if(and(not(isblank($O83)), isblank($P83), isblank($N83)), "X", "")</f>
      </c>
      <c r="AU83" s="32">
        <f>if($U83 &gt; 0, "X", "")</f>
      </c>
      <c r="AV83" s="32">
        <f>if($T83 &gt; 0, "X", "")</f>
      </c>
      <c r="AW83" s="32">
        <f>if(and(not(isblank($P83)), isblank($N83), isblank($O83)), "X", "")</f>
      </c>
      <c r="AX83" s="32">
        <f>if(or($K83="bowl", $K83="wild"), "X", "")</f>
      </c>
    </row>
    <row x14ac:dyDescent="0.25" r="84" customHeight="1" ht="18.75">
      <c r="A84" s="25" t="s">
        <v>894</v>
      </c>
      <c r="B84" s="25" t="s">
        <v>895</v>
      </c>
      <c r="C84" s="12" t="s">
        <v>685</v>
      </c>
      <c r="D84" s="12" t="s">
        <v>173</v>
      </c>
      <c r="E84" s="25" t="s">
        <v>178</v>
      </c>
      <c r="F84" s="25" t="s">
        <v>766</v>
      </c>
      <c r="G84" s="12"/>
      <c r="H84" s="12"/>
      <c r="I84" s="12"/>
      <c r="J84" s="14">
        <v>4</v>
      </c>
      <c r="K84" s="12" t="s">
        <v>203</v>
      </c>
      <c r="L84" s="14">
        <v>2</v>
      </c>
      <c r="M84" s="14">
        <v>79</v>
      </c>
      <c r="N84" s="12"/>
      <c r="O84" s="12"/>
      <c r="P84" s="12" t="s">
        <v>15</v>
      </c>
      <c r="Q84" s="14">
        <v>1</v>
      </c>
      <c r="R84" s="14"/>
      <c r="S84" s="14">
        <v>1</v>
      </c>
      <c r="T84" s="14"/>
      <c r="U84" s="14"/>
      <c r="V84" s="12"/>
      <c r="W84" s="14"/>
      <c r="X84" s="26" t="s">
        <v>15</v>
      </c>
      <c r="Y84" s="12"/>
      <c r="Z84" s="33">
        <f>if(ISBLANK($X84), sum(Q84:W84), 1)</f>
      </c>
      <c r="AA84" s="36"/>
      <c r="AB84" s="36"/>
      <c r="AC84" s="36" t="s">
        <v>15</v>
      </c>
      <c r="AD84" s="36"/>
      <c r="AE84" s="32">
        <f>if(J84&lt;4,"X","")</f>
      </c>
      <c r="AF84" s="32">
        <f>if(countblank(N84:P84)&lt;=1,"X","")</f>
      </c>
      <c r="AG84" s="32">
        <f>$H84</f>
      </c>
      <c r="AH84" s="32">
        <f>if($R84 &gt; 0, "X", "")</f>
      </c>
      <c r="AI84" s="32">
        <f>if(sum(Q84:U84) = 3, "X", "")</f>
      </c>
      <c r="AJ84" s="32">
        <f>if(or($K84="ground", $K84="wild"), "X", "")</f>
      </c>
      <c r="AK84" s="32">
        <f>$G84</f>
      </c>
      <c r="AL84" s="32">
        <f>if($S84 &gt; 0, "X", "")</f>
      </c>
      <c r="AM84" s="32">
        <f>if(and($Q84 &gt; 0, isblank($W84), isblank($R84), isblank($T84), isblank($S84), isblank($U84)), "X", "")</f>
      </c>
      <c r="AN84" s="32">
        <f>if(and(not(isblank($N84)), isblank($O84), isblank($P84)), "X", "")</f>
      </c>
      <c r="AO84" s="32">
        <f>if(M84&gt;65,"X","")</f>
      </c>
      <c r="AP84" s="32">
        <f>if(or($K84="cavity", $K84="wild"), "X", "")</f>
      </c>
      <c r="AQ84" s="32">
        <f>if($W84 &gt; 0, "X", "")</f>
      </c>
      <c r="AR84" s="32">
        <f>if(M84&lt;=30,"X","")</f>
      </c>
      <c r="AS84" s="32">
        <f>if(or($K84="platform", $K84="wild"), "X", "")</f>
      </c>
      <c r="AT84" s="32">
        <f>if(and(not(isblank($O84)), isblank($P84), isblank($N84)), "X", "")</f>
      </c>
      <c r="AU84" s="32">
        <f>if($U84 &gt; 0, "X", "")</f>
      </c>
      <c r="AV84" s="32">
        <f>if($T84 &gt; 0, "X", "")</f>
      </c>
      <c r="AW84" s="32">
        <f>if(and(not(isblank($P84)), isblank($N84), isblank($O84)), "X", "")</f>
      </c>
      <c r="AX84" s="32">
        <f>if(or($K84="bowl", $K84="wild"), "X", "")</f>
      </c>
    </row>
    <row x14ac:dyDescent="0.25" r="85" customHeight="1" ht="18.75">
      <c r="A85" s="25" t="s">
        <v>896</v>
      </c>
      <c r="B85" s="25" t="s">
        <v>897</v>
      </c>
      <c r="C85" s="12" t="s">
        <v>685</v>
      </c>
      <c r="D85" s="12" t="s">
        <v>173</v>
      </c>
      <c r="E85" s="25" t="s">
        <v>178</v>
      </c>
      <c r="F85" s="25" t="s">
        <v>898</v>
      </c>
      <c r="G85" s="12"/>
      <c r="H85" s="12"/>
      <c r="I85" s="12"/>
      <c r="J85" s="14">
        <v>3</v>
      </c>
      <c r="K85" s="12" t="s">
        <v>203</v>
      </c>
      <c r="L85" s="14">
        <v>2</v>
      </c>
      <c r="M85" s="14">
        <v>91</v>
      </c>
      <c r="N85" s="12"/>
      <c r="O85" s="12" t="s">
        <v>15</v>
      </c>
      <c r="P85" s="12" t="s">
        <v>15</v>
      </c>
      <c r="Q85" s="14"/>
      <c r="R85" s="14"/>
      <c r="S85" s="14">
        <v>1</v>
      </c>
      <c r="T85" s="14"/>
      <c r="U85" s="14"/>
      <c r="V85" s="12"/>
      <c r="W85" s="14">
        <v>1</v>
      </c>
      <c r="X85" s="26"/>
      <c r="Y85" s="12"/>
      <c r="Z85" s="33">
        <f>if(ISBLANK($X85), sum(Q85:W85), 1)</f>
      </c>
      <c r="AA85" s="36"/>
      <c r="AB85" s="36"/>
      <c r="AC85" s="36" t="s">
        <v>15</v>
      </c>
      <c r="AD85" s="36"/>
      <c r="AE85" s="32">
        <f>if(J85&lt;4,"X","")</f>
      </c>
      <c r="AF85" s="32">
        <f>if(countblank(N85:P85)&lt;=1,"X","")</f>
      </c>
      <c r="AG85" s="32">
        <f>$H85</f>
      </c>
      <c r="AH85" s="32">
        <f>if($R85 &gt; 0, "X", "")</f>
      </c>
      <c r="AI85" s="32">
        <f>if(sum(Q85:U85) = 3, "X", "")</f>
      </c>
      <c r="AJ85" s="32">
        <f>if(or($K85="ground", $K85="wild"), "X", "")</f>
      </c>
      <c r="AK85" s="32">
        <f>$G85</f>
      </c>
      <c r="AL85" s="32">
        <f>if($S85 &gt; 0, "X", "")</f>
      </c>
      <c r="AM85" s="32">
        <f>if(and($Q85 &gt; 0, isblank($W85), isblank($R85), isblank($T85), isblank($S85), isblank($U85)), "X", "")</f>
      </c>
      <c r="AN85" s="32">
        <f>if(and(not(isblank($N85)), isblank($O85), isblank($P85)), "X", "")</f>
      </c>
      <c r="AO85" s="32">
        <f>if(M85&gt;65,"X","")</f>
      </c>
      <c r="AP85" s="32">
        <f>if(or($K85="cavity", $K85="wild"), "X", "")</f>
      </c>
      <c r="AQ85" s="32">
        <f>if($W85 &gt; 0, "X", "")</f>
      </c>
      <c r="AR85" s="32">
        <f>if(M85&lt;=30,"X","")</f>
      </c>
      <c r="AS85" s="32">
        <f>if(or($K85="platform", $K85="wild"), "X", "")</f>
      </c>
      <c r="AT85" s="32">
        <f>if(and(not(isblank($O85)), isblank($P85), isblank($N85)), "X", "")</f>
      </c>
      <c r="AU85" s="32">
        <f>if($U85 &gt; 0, "X", "")</f>
      </c>
      <c r="AV85" s="32">
        <f>if($T85 &gt; 0, "X", "")</f>
      </c>
      <c r="AW85" s="32">
        <f>if(and(not(isblank($P85)), isblank($N85), isblank($O85)), "X", "")</f>
      </c>
      <c r="AX85" s="32">
        <f>if(or($K85="bowl", $K85="wild"), "X", "")</f>
      </c>
    </row>
    <row x14ac:dyDescent="0.25" r="86" customHeight="1" ht="18.75">
      <c r="A86" s="25" t="s">
        <v>899</v>
      </c>
      <c r="B86" s="25" t="s">
        <v>900</v>
      </c>
      <c r="C86" s="12" t="s">
        <v>685</v>
      </c>
      <c r="D86" s="12" t="s">
        <v>173</v>
      </c>
      <c r="E86" s="25" t="s">
        <v>706</v>
      </c>
      <c r="F86" s="25" t="s">
        <v>901</v>
      </c>
      <c r="G86" s="12" t="s">
        <v>15</v>
      </c>
      <c r="H86" s="12"/>
      <c r="I86" s="12"/>
      <c r="J86" s="14">
        <v>8</v>
      </c>
      <c r="K86" s="12" t="s">
        <v>166</v>
      </c>
      <c r="L86" s="14">
        <v>1</v>
      </c>
      <c r="M86" s="14">
        <v>201</v>
      </c>
      <c r="N86" s="12"/>
      <c r="O86" s="12" t="s">
        <v>15</v>
      </c>
      <c r="P86" s="12" t="s">
        <v>15</v>
      </c>
      <c r="Q86" s="14"/>
      <c r="R86" s="14"/>
      <c r="S86" s="14"/>
      <c r="T86" s="14"/>
      <c r="U86" s="14">
        <v>3</v>
      </c>
      <c r="V86" s="12"/>
      <c r="W86" s="14"/>
      <c r="X86" s="26"/>
      <c r="Y86" s="12"/>
      <c r="Z86" s="33">
        <f>if(ISBLANK($X86), sum(Q86:W86), 1)</f>
      </c>
      <c r="AA86" s="36"/>
      <c r="AB86" s="36"/>
      <c r="AC86" s="36"/>
      <c r="AD86" s="36" t="s">
        <v>15</v>
      </c>
      <c r="AE86" s="32">
        <f>if(J86&lt;4,"X","")</f>
      </c>
      <c r="AF86" s="32">
        <f>if(countblank(N86:P86)&lt;=1,"X","")</f>
      </c>
      <c r="AG86" s="32">
        <f>$H86</f>
      </c>
      <c r="AH86" s="32">
        <f>if($R86 &gt; 0, "X", "")</f>
      </c>
      <c r="AI86" s="32">
        <f>if(sum(Q86:U86) = 3, "X", "")</f>
      </c>
      <c r="AJ86" s="32">
        <f>if(or($K86="ground", $K86="wild"), "X", "")</f>
      </c>
      <c r="AK86" s="32">
        <f>$G86</f>
      </c>
      <c r="AL86" s="32">
        <f>if($S86 &gt; 0, "X", "")</f>
      </c>
      <c r="AM86" s="32">
        <f>if(and($Q86 &gt; 0, isblank($W86), isblank($R86), isblank($T86), isblank($S86), isblank($U86)), "X", "")</f>
      </c>
      <c r="AN86" s="32">
        <f>if(and(not(isblank($N86)), isblank($O86), isblank($P86)), "X", "")</f>
      </c>
      <c r="AO86" s="32">
        <f>if(M86&gt;65,"X","")</f>
      </c>
      <c r="AP86" s="32">
        <f>if(or($K86="cavity", $K86="wild"), "X", "")</f>
      </c>
      <c r="AQ86" s="32">
        <f>if($W86 &gt; 0, "X", "")</f>
      </c>
      <c r="AR86" s="32">
        <f>if(M86&lt;=30,"X","")</f>
      </c>
      <c r="AS86" s="32">
        <f>if(or($K86="platform", $K86="wild"), "X", "")</f>
      </c>
      <c r="AT86" s="32">
        <f>if(and(not(isblank($O86)), isblank($P86), isblank($N86)), "X", "")</f>
      </c>
      <c r="AU86" s="32">
        <f>if($U86 &gt; 0, "X", "")</f>
      </c>
      <c r="AV86" s="32">
        <f>if($T86 &gt; 0, "X", "")</f>
      </c>
      <c r="AW86" s="32">
        <f>if(and(not(isblank($P86)), isblank($N86), isblank($O86)), "X", "")</f>
      </c>
      <c r="AX86" s="32">
        <f>if(or($K86="bowl", $K86="wild"), "X", "")</f>
      </c>
    </row>
    <row x14ac:dyDescent="0.25" r="87" customHeight="1" ht="18.75">
      <c r="A87" s="25" t="s">
        <v>902</v>
      </c>
      <c r="B87" s="25" t="s">
        <v>903</v>
      </c>
      <c r="C87" s="12" t="s">
        <v>685</v>
      </c>
      <c r="D87" s="12" t="s">
        <v>173</v>
      </c>
      <c r="E87" s="25" t="s">
        <v>174</v>
      </c>
      <c r="F87" s="25" t="s">
        <v>737</v>
      </c>
      <c r="G87" s="12"/>
      <c r="H87" s="12"/>
      <c r="I87" s="12"/>
      <c r="J87" s="14">
        <v>2</v>
      </c>
      <c r="K87" s="12" t="s">
        <v>162</v>
      </c>
      <c r="L87" s="14">
        <v>2</v>
      </c>
      <c r="M87" s="14">
        <v>20</v>
      </c>
      <c r="N87" s="12"/>
      <c r="O87" s="12" t="s">
        <v>15</v>
      </c>
      <c r="P87" s="12"/>
      <c r="Q87" s="14">
        <v>1</v>
      </c>
      <c r="R87" s="14">
        <v>1</v>
      </c>
      <c r="S87" s="14"/>
      <c r="T87" s="14"/>
      <c r="U87" s="14"/>
      <c r="V87" s="12"/>
      <c r="W87" s="14"/>
      <c r="X87" s="26" t="s">
        <v>15</v>
      </c>
      <c r="Y87" s="12"/>
      <c r="Z87" s="33">
        <f>if(ISBLANK($X87), sum(Q87:W87), 1)</f>
      </c>
      <c r="AA87" s="36"/>
      <c r="AB87" s="36"/>
      <c r="AC87" s="36"/>
      <c r="AD87" s="36"/>
      <c r="AE87" s="32">
        <f>if(J87&lt;4,"X","")</f>
      </c>
      <c r="AF87" s="32">
        <f>if(countblank(N87:P87)&lt;=1,"X","")</f>
      </c>
      <c r="AG87" s="32">
        <f>$H87</f>
      </c>
      <c r="AH87" s="32">
        <f>if($R87 &gt; 0, "X", "")</f>
      </c>
      <c r="AI87" s="32">
        <f>if(sum(Q87:U87) = 3, "X", "")</f>
      </c>
      <c r="AJ87" s="32">
        <f>if(or($K87="ground", $K87="wild"), "X", "")</f>
      </c>
      <c r="AK87" s="32">
        <f>$G87</f>
      </c>
      <c r="AL87" s="32">
        <f>if($S87 &gt; 0, "X", "")</f>
      </c>
      <c r="AM87" s="32">
        <f>if(and($Q87 &gt; 0, isblank($W87), isblank($R87), isblank($T87), isblank($S87), isblank($U87)), "X", "")</f>
      </c>
      <c r="AN87" s="32">
        <f>if(and(not(isblank($N87)), isblank($O87), isblank($P87)), "X", "")</f>
      </c>
      <c r="AO87" s="32">
        <f>if(M87&gt;65,"X","")</f>
      </c>
      <c r="AP87" s="32">
        <f>if(or($K87="cavity", $K87="wild"), "X", "")</f>
      </c>
      <c r="AQ87" s="32">
        <f>if($W87 &gt; 0, "X", "")</f>
      </c>
      <c r="AR87" s="32">
        <f>if(M87&lt;=30,"X","")</f>
      </c>
      <c r="AS87" s="32">
        <f>if(or($K87="platform", $K87="wild"), "X", "")</f>
      </c>
      <c r="AT87" s="32">
        <f>if(and(not(isblank($O87)), isblank($P87), isblank($N87)), "X", "")</f>
      </c>
      <c r="AU87" s="32">
        <f>if($U87 &gt; 0, "X", "")</f>
      </c>
      <c r="AV87" s="32">
        <f>if($T87 &gt; 0, "X", "")</f>
      </c>
      <c r="AW87" s="32">
        <f>if(and(not(isblank($P87)), isblank($N87), isblank($O87)), "X", "")</f>
      </c>
      <c r="AX87" s="32">
        <f>if(or($K87="bowl", $K87="wild"), "X", "")</f>
      </c>
    </row>
    <row x14ac:dyDescent="0.25" r="88" customHeight="1" ht="18.75">
      <c r="A88" s="25" t="s">
        <v>904</v>
      </c>
      <c r="B88" s="25" t="s">
        <v>905</v>
      </c>
      <c r="C88" s="12" t="s">
        <v>685</v>
      </c>
      <c r="D88" s="12" t="s">
        <v>173</v>
      </c>
      <c r="E88" s="25" t="s">
        <v>198</v>
      </c>
      <c r="F88" s="25" t="s">
        <v>906</v>
      </c>
      <c r="G88" s="12"/>
      <c r="H88" s="12"/>
      <c r="I88" s="12"/>
      <c r="J88" s="14">
        <v>5</v>
      </c>
      <c r="K88" s="12" t="s">
        <v>195</v>
      </c>
      <c r="L88" s="14">
        <v>3</v>
      </c>
      <c r="M88" s="14">
        <v>28</v>
      </c>
      <c r="N88" s="12" t="s">
        <v>15</v>
      </c>
      <c r="O88" s="12" t="s">
        <v>15</v>
      </c>
      <c r="P88" s="12" t="s">
        <v>15</v>
      </c>
      <c r="Q88" s="14">
        <v>1</v>
      </c>
      <c r="R88" s="14"/>
      <c r="S88" s="14"/>
      <c r="T88" s="14">
        <v>2</v>
      </c>
      <c r="U88" s="14"/>
      <c r="V88" s="12"/>
      <c r="W88" s="14"/>
      <c r="X88" s="26"/>
      <c r="Y88" s="12"/>
      <c r="Z88" s="33">
        <f>if(ISBLANK($X88), sum(Q88:W88), 1)</f>
      </c>
      <c r="AA88" s="36"/>
      <c r="AB88" s="36"/>
      <c r="AC88" s="36"/>
      <c r="AD88" s="36" t="s">
        <v>15</v>
      </c>
      <c r="AE88" s="32">
        <f>if(J88&lt;4,"X","")</f>
      </c>
      <c r="AF88" s="32">
        <f>if(countblank(N88:P88)&lt;=1,"X","")</f>
      </c>
      <c r="AG88" s="32">
        <f>$H88</f>
      </c>
      <c r="AH88" s="32">
        <f>if($R88 &gt; 0, "X", "")</f>
      </c>
      <c r="AI88" s="32">
        <f>if(sum(Q88:U88) = 3, "X", "")</f>
      </c>
      <c r="AJ88" s="32">
        <f>if(or($K88="ground", $K88="wild"), "X", "")</f>
      </c>
      <c r="AK88" s="32">
        <f>$G88</f>
      </c>
      <c r="AL88" s="32">
        <f>if($S88 &gt; 0, "X", "")</f>
      </c>
      <c r="AM88" s="32">
        <f>if(and($Q88 &gt; 0, isblank($W88), isblank($R88), isblank($T88), isblank($S88), isblank($U88)), "X", "")</f>
      </c>
      <c r="AN88" s="32">
        <f>if(and(not(isblank($N88)), isblank($O88), isblank($P88)), "X", "")</f>
      </c>
      <c r="AO88" s="32">
        <f>if(M88&gt;65,"X","")</f>
      </c>
      <c r="AP88" s="32">
        <f>if(or($K88="cavity", $K88="wild"), "X", "")</f>
      </c>
      <c r="AQ88" s="32">
        <f>if($W88 &gt; 0, "X", "")</f>
      </c>
      <c r="AR88" s="32">
        <f>if(M88&lt;=30,"X","")</f>
      </c>
      <c r="AS88" s="32">
        <f>if(or($K88="platform", $K88="wild"), "X", "")</f>
      </c>
      <c r="AT88" s="32">
        <f>if(and(not(isblank($O88)), isblank($P88), isblank($N88)), "X", "")</f>
      </c>
      <c r="AU88" s="32">
        <f>if($U88 &gt; 0, "X", "")</f>
      </c>
      <c r="AV88" s="32">
        <f>if($T88 &gt; 0, "X", "")</f>
      </c>
      <c r="AW88" s="32">
        <f>if(and(not(isblank($P88)), isblank($N88), isblank($O88)), "X", "")</f>
      </c>
      <c r="AX88" s="32">
        <f>if(or($K88="bowl", $K88="wild"), "X", "")</f>
      </c>
    </row>
    <row x14ac:dyDescent="0.25" r="89" customHeight="1" ht="18.75">
      <c r="A89" s="25" t="s">
        <v>907</v>
      </c>
      <c r="B89" s="25" t="s">
        <v>908</v>
      </c>
      <c r="C89" s="12" t="s">
        <v>685</v>
      </c>
      <c r="D89" s="12" t="s">
        <v>160</v>
      </c>
      <c r="E89" s="25" t="s">
        <v>198</v>
      </c>
      <c r="F89" s="25" t="s">
        <v>909</v>
      </c>
      <c r="G89" s="12"/>
      <c r="H89" s="12"/>
      <c r="I89" s="12"/>
      <c r="J89" s="14">
        <v>5</v>
      </c>
      <c r="K89" s="12" t="s">
        <v>166</v>
      </c>
      <c r="L89" s="14">
        <v>2</v>
      </c>
      <c r="M89" s="14">
        <v>183</v>
      </c>
      <c r="N89" s="12"/>
      <c r="O89" s="12"/>
      <c r="P89" s="12" t="s">
        <v>15</v>
      </c>
      <c r="Q89" s="14">
        <v>1</v>
      </c>
      <c r="R89" s="14"/>
      <c r="S89" s="14">
        <v>1</v>
      </c>
      <c r="T89" s="14"/>
      <c r="U89" s="14"/>
      <c r="V89" s="12"/>
      <c r="W89" s="14"/>
      <c r="X89" s="26"/>
      <c r="Y89" s="12"/>
      <c r="Z89" s="33">
        <f>if(ISBLANK($X89), sum(Q89:W89), 1)</f>
      </c>
      <c r="AA89" s="36"/>
      <c r="AB89" s="36"/>
      <c r="AC89" s="36"/>
      <c r="AD89" s="36" t="s">
        <v>15</v>
      </c>
      <c r="AE89" s="32">
        <f>if(J89&lt;4,"X","")</f>
      </c>
      <c r="AF89" s="32">
        <f>if(countblank(N89:P89)&lt;=1,"X","")</f>
      </c>
      <c r="AG89" s="32">
        <f>$H89</f>
      </c>
      <c r="AH89" s="32">
        <f>if($R89 &gt; 0, "X", "")</f>
      </c>
      <c r="AI89" s="32">
        <f>if(sum(Q89:U89) = 3, "X", "")</f>
      </c>
      <c r="AJ89" s="32">
        <f>if(or($K89="ground", $K89="wild"), "X", "")</f>
      </c>
      <c r="AK89" s="32">
        <f>$G89</f>
      </c>
      <c r="AL89" s="32">
        <f>if($S89 &gt; 0, "X", "")</f>
      </c>
      <c r="AM89" s="32">
        <f>if(and($Q89 &gt; 0, isblank($W89), isblank($R89), isblank($T89), isblank($S89), isblank($U89)), "X", "")</f>
      </c>
      <c r="AN89" s="32">
        <f>if(and(not(isblank($N89)), isblank($O89), isblank($P89)), "X", "")</f>
      </c>
      <c r="AO89" s="32">
        <f>if(M89&gt;65,"X","")</f>
      </c>
      <c r="AP89" s="32">
        <f>if(or($K89="cavity", $K89="wild"), "X", "")</f>
      </c>
      <c r="AQ89" s="32">
        <f>if($W89 &gt; 0, "X", "")</f>
      </c>
      <c r="AR89" s="32">
        <f>if(M89&lt;=30,"X","")</f>
      </c>
      <c r="AS89" s="32">
        <f>if(or($K89="platform", $K89="wild"), "X", "")</f>
      </c>
      <c r="AT89" s="32">
        <f>if(and(not(isblank($O89)), isblank($P89), isblank($N89)), "X", "")</f>
      </c>
      <c r="AU89" s="32">
        <f>if($U89 &gt; 0, "X", "")</f>
      </c>
      <c r="AV89" s="32">
        <f>if($T89 &gt; 0, "X", "")</f>
      </c>
      <c r="AW89" s="32">
        <f>if(and(not(isblank($P89)), isblank($N89), isblank($O89)), "X", "")</f>
      </c>
      <c r="AX89" s="32">
        <f>if(or($K89="bowl", $K89="wild"), "X", "")</f>
      </c>
    </row>
    <row x14ac:dyDescent="0.25" r="90" customHeight="1" ht="18.75">
      <c r="A90" s="25" t="s">
        <v>910</v>
      </c>
      <c r="B90" s="25" t="s">
        <v>911</v>
      </c>
      <c r="C90" s="12" t="s">
        <v>685</v>
      </c>
      <c r="D90" s="12" t="s">
        <v>173</v>
      </c>
      <c r="E90" s="25" t="s">
        <v>727</v>
      </c>
      <c r="F90" s="25" t="s">
        <v>912</v>
      </c>
      <c r="G90" s="12"/>
      <c r="H90" s="12"/>
      <c r="I90" s="12"/>
      <c r="J90" s="14">
        <v>5</v>
      </c>
      <c r="K90" s="12" t="s">
        <v>188</v>
      </c>
      <c r="L90" s="14">
        <v>3</v>
      </c>
      <c r="M90" s="14">
        <v>33</v>
      </c>
      <c r="N90" s="12" t="s">
        <v>15</v>
      </c>
      <c r="O90" s="12"/>
      <c r="P90" s="12"/>
      <c r="Q90" s="14">
        <v>1</v>
      </c>
      <c r="R90" s="14"/>
      <c r="S90" s="14"/>
      <c r="T90" s="14">
        <v>1</v>
      </c>
      <c r="U90" s="14"/>
      <c r="V90" s="12"/>
      <c r="W90" s="14"/>
      <c r="X90" s="26"/>
      <c r="Y90" s="12"/>
      <c r="Z90" s="33">
        <f>if(ISBLANK($X90), sum(Q90:W90), 1)</f>
      </c>
      <c r="AA90" s="36" t="s">
        <v>15</v>
      </c>
      <c r="AB90" s="36"/>
      <c r="AC90" s="36"/>
      <c r="AD90" s="36"/>
      <c r="AE90" s="32">
        <f>if(J90&lt;4,"X","")</f>
      </c>
      <c r="AF90" s="32">
        <f>if(countblank(N90:P90)&lt;=1,"X","")</f>
      </c>
      <c r="AG90" s="32">
        <f>$H90</f>
      </c>
      <c r="AH90" s="32">
        <f>if($R90 &gt; 0, "X", "")</f>
      </c>
      <c r="AI90" s="32">
        <f>if(sum(Q90:U90) = 3, "X", "")</f>
      </c>
      <c r="AJ90" s="32">
        <f>if(or($K90="ground", $K90="wild"), "X", "")</f>
      </c>
      <c r="AK90" s="32">
        <f>$G90</f>
      </c>
      <c r="AL90" s="32">
        <f>if($S90 &gt; 0, "X", "")</f>
      </c>
      <c r="AM90" s="32">
        <f>if(and($Q90 &gt; 0, isblank($W90), isblank($R90), isblank($T90), isblank($S90), isblank($U90)), "X", "")</f>
      </c>
      <c r="AN90" s="32">
        <f>if(and(not(isblank($N90)), isblank($O90), isblank($P90)), "X", "")</f>
      </c>
      <c r="AO90" s="32">
        <f>if(M90&gt;65,"X","")</f>
      </c>
      <c r="AP90" s="32">
        <f>if(or($K90="cavity", $K90="wild"), "X", "")</f>
      </c>
      <c r="AQ90" s="32">
        <f>if($W90 &gt; 0, "X", "")</f>
      </c>
      <c r="AR90" s="32">
        <f>if(M90&lt;=30,"X","")</f>
      </c>
      <c r="AS90" s="32">
        <f>if(or($K90="platform", $K90="wild"), "X", "")</f>
      </c>
      <c r="AT90" s="32">
        <f>if(and(not(isblank($O90)), isblank($P90), isblank($N90)), "X", "")</f>
      </c>
      <c r="AU90" s="32">
        <f>if($U90 &gt; 0, "X", "")</f>
      </c>
      <c r="AV90" s="32">
        <f>if($T90 &gt; 0, "X", "")</f>
      </c>
      <c r="AW90" s="32">
        <f>if(and(not(isblank($P90)), isblank($N90), isblank($O90)), "X", "")</f>
      </c>
      <c r="AX90" s="32">
        <f>if(or($K90="bowl", $K90="wild"), "X", "")</f>
      </c>
    </row>
    <row x14ac:dyDescent="0.25" r="91" customHeight="1" ht="18.75">
      <c r="A91" s="25" t="s">
        <v>913</v>
      </c>
      <c r="B91" s="25" t="s">
        <v>914</v>
      </c>
      <c r="C91" s="12" t="s">
        <v>685</v>
      </c>
      <c r="D91" s="12" t="s">
        <v>160</v>
      </c>
      <c r="E91" s="25" t="s">
        <v>198</v>
      </c>
      <c r="F91" s="25" t="s">
        <v>909</v>
      </c>
      <c r="G91" s="12"/>
      <c r="H91" s="12"/>
      <c r="I91" s="12"/>
      <c r="J91" s="14">
        <v>7</v>
      </c>
      <c r="K91" s="12" t="s">
        <v>166</v>
      </c>
      <c r="L91" s="14">
        <v>3</v>
      </c>
      <c r="M91" s="14">
        <v>130</v>
      </c>
      <c r="N91" s="12"/>
      <c r="O91" s="12"/>
      <c r="P91" s="12" t="s">
        <v>15</v>
      </c>
      <c r="Q91" s="14"/>
      <c r="R91" s="14"/>
      <c r="S91" s="14">
        <v>2</v>
      </c>
      <c r="T91" s="14"/>
      <c r="U91" s="14">
        <v>1</v>
      </c>
      <c r="V91" s="12"/>
      <c r="W91" s="14"/>
      <c r="X91" s="26"/>
      <c r="Y91" s="12"/>
      <c r="Z91" s="33">
        <f>if(ISBLANK($X91), sum(Q91:W91), 1)</f>
      </c>
      <c r="AA91" s="36"/>
      <c r="AB91" s="36"/>
      <c r="AC91" s="36"/>
      <c r="AD91" s="36"/>
      <c r="AE91" s="32">
        <f>if(J91&lt;4,"X","")</f>
      </c>
      <c r="AF91" s="32">
        <f>if(countblank(N91:P91)&lt;=1,"X","")</f>
      </c>
      <c r="AG91" s="32">
        <f>$H91</f>
      </c>
      <c r="AH91" s="32">
        <f>if($R91 &gt; 0, "X", "")</f>
      </c>
      <c r="AI91" s="32">
        <f>if(sum(Q91:U91) = 3, "X", "")</f>
      </c>
      <c r="AJ91" s="32">
        <f>if(or($K91="ground", $K91="wild"), "X", "")</f>
      </c>
      <c r="AK91" s="32">
        <f>$G91</f>
      </c>
      <c r="AL91" s="32">
        <f>if($S91 &gt; 0, "X", "")</f>
      </c>
      <c r="AM91" s="32">
        <f>if(and($Q91 &gt; 0, isblank($W91), isblank($R91), isblank($T91), isblank($S91), isblank($U91)), "X", "")</f>
      </c>
      <c r="AN91" s="32">
        <f>if(and(not(isblank($N91)), isblank($O91), isblank($P91)), "X", "")</f>
      </c>
      <c r="AO91" s="32">
        <f>if(M91&gt;65,"X","")</f>
      </c>
      <c r="AP91" s="32">
        <f>if(or($K91="cavity", $K91="wild"), "X", "")</f>
      </c>
      <c r="AQ91" s="32">
        <f>if($W91 &gt; 0, "X", "")</f>
      </c>
      <c r="AR91" s="32">
        <f>if(M91&lt;=30,"X","")</f>
      </c>
      <c r="AS91" s="32">
        <f>if(or($K91="platform", $K91="wild"), "X", "")</f>
      </c>
      <c r="AT91" s="32">
        <f>if(and(not(isblank($O91)), isblank($P91), isblank($N91)), "X", "")</f>
      </c>
      <c r="AU91" s="32">
        <f>if($U91 &gt; 0, "X", "")</f>
      </c>
      <c r="AV91" s="32">
        <f>if($T91 &gt; 0, "X", "")</f>
      </c>
      <c r="AW91" s="32">
        <f>if(and(not(isblank($P91)), isblank($N91), isblank($O91)), "X", "")</f>
      </c>
      <c r="AX91" s="32">
        <f>if(or($K91="bowl", $K91="wild"), "X", "")</f>
      </c>
    </row>
    <row x14ac:dyDescent="0.25" r="92" customHeight="1" ht="18.75">
      <c r="A92" s="25" t="s">
        <v>915</v>
      </c>
      <c r="B92" s="25" t="s">
        <v>916</v>
      </c>
      <c r="C92" s="12" t="s">
        <v>685</v>
      </c>
      <c r="D92" s="12" t="s">
        <v>173</v>
      </c>
      <c r="E92" s="25" t="s">
        <v>706</v>
      </c>
      <c r="F92" s="25" t="s">
        <v>901</v>
      </c>
      <c r="G92" s="12" t="s">
        <v>15</v>
      </c>
      <c r="H92" s="12"/>
      <c r="I92" s="12"/>
      <c r="J92" s="14">
        <v>8</v>
      </c>
      <c r="K92" s="12" t="s">
        <v>166</v>
      </c>
      <c r="L92" s="14">
        <v>2</v>
      </c>
      <c r="M92" s="14">
        <v>112</v>
      </c>
      <c r="N92" s="12" t="s">
        <v>15</v>
      </c>
      <c r="O92" s="12"/>
      <c r="P92" s="12"/>
      <c r="Q92" s="14"/>
      <c r="R92" s="14"/>
      <c r="S92" s="14"/>
      <c r="T92" s="14"/>
      <c r="U92" s="14">
        <v>3</v>
      </c>
      <c r="V92" s="12"/>
      <c r="W92" s="14"/>
      <c r="X92" s="26"/>
      <c r="Y92" s="12"/>
      <c r="Z92" s="33">
        <f>if(ISBLANK($X92), sum(Q92:W92), 1)</f>
      </c>
      <c r="AA92" s="36"/>
      <c r="AB92" s="36"/>
      <c r="AC92" s="36"/>
      <c r="AD92" s="36"/>
      <c r="AE92" s="32">
        <f>if(J92&lt;4,"X","")</f>
      </c>
      <c r="AF92" s="32">
        <f>if(countblank(N92:P92)&lt;=1,"X","")</f>
      </c>
      <c r="AG92" s="32">
        <f>$H92</f>
      </c>
      <c r="AH92" s="32">
        <f>if($R92 &gt; 0, "X", "")</f>
      </c>
      <c r="AI92" s="32">
        <f>if(sum(Q92:U92) = 3, "X", "")</f>
      </c>
      <c r="AJ92" s="32">
        <f>if(or($K92="ground", $K92="wild"), "X", "")</f>
      </c>
      <c r="AK92" s="32">
        <f>$G92</f>
      </c>
      <c r="AL92" s="32">
        <f>if($S92 &gt; 0, "X", "")</f>
      </c>
      <c r="AM92" s="32">
        <f>if(and($Q92 &gt; 0, isblank($W92), isblank($R92), isblank($T92), isblank($S92), isblank($U92)), "X", "")</f>
      </c>
      <c r="AN92" s="32">
        <f>if(and(not(isblank($N92)), isblank($O92), isblank($P92)), "X", "")</f>
      </c>
      <c r="AO92" s="32">
        <f>if(M92&gt;65,"X","")</f>
      </c>
      <c r="AP92" s="32">
        <f>if(or($K92="cavity", $K92="wild"), "X", "")</f>
      </c>
      <c r="AQ92" s="32">
        <f>if($W92 &gt; 0, "X", "")</f>
      </c>
      <c r="AR92" s="32">
        <f>if(M92&lt;=30,"X","")</f>
      </c>
      <c r="AS92" s="32">
        <f>if(or($K92="platform", $K92="wild"), "X", "")</f>
      </c>
      <c r="AT92" s="32">
        <f>if(and(not(isblank($O92)), isblank($P92), isblank($N92)), "X", "")</f>
      </c>
      <c r="AU92" s="32">
        <f>if($U92 &gt; 0, "X", "")</f>
      </c>
      <c r="AV92" s="32">
        <f>if($T92 &gt; 0, "X", "")</f>
      </c>
      <c r="AW92" s="32">
        <f>if(and(not(isblank($P92)), isblank($N92), isblank($O92)), "X", "")</f>
      </c>
      <c r="AX92" s="32">
        <f>if(or($K92="bowl", $K92="wild"), "X", "")</f>
      </c>
    </row>
    <row x14ac:dyDescent="0.25" r="93" customHeight="1" ht="18.75">
      <c r="A93" s="25" t="s">
        <v>917</v>
      </c>
      <c r="B93" s="25" t="s">
        <v>918</v>
      </c>
      <c r="C93" s="12" t="s">
        <v>685</v>
      </c>
      <c r="D93" s="12" t="s">
        <v>160</v>
      </c>
      <c r="E93" s="25" t="s">
        <v>198</v>
      </c>
      <c r="F93" s="25" t="s">
        <v>734</v>
      </c>
      <c r="G93" s="12"/>
      <c r="H93" s="12"/>
      <c r="I93" s="12" t="s">
        <v>15</v>
      </c>
      <c r="J93" s="14">
        <v>5</v>
      </c>
      <c r="K93" s="12" t="s">
        <v>162</v>
      </c>
      <c r="L93" s="14">
        <v>4</v>
      </c>
      <c r="M93" s="14">
        <v>71</v>
      </c>
      <c r="N93" s="12"/>
      <c r="O93" s="12" t="s">
        <v>15</v>
      </c>
      <c r="P93" s="12"/>
      <c r="Q93" s="14">
        <v>1</v>
      </c>
      <c r="R93" s="14">
        <v>2</v>
      </c>
      <c r="S93" s="14"/>
      <c r="T93" s="14"/>
      <c r="U93" s="14"/>
      <c r="V93" s="12"/>
      <c r="W93" s="14"/>
      <c r="X93" s="26"/>
      <c r="Y93" s="12"/>
      <c r="Z93" s="33">
        <f>if(ISBLANK($X93), sum(Q93:W93), 1)</f>
      </c>
      <c r="AA93" s="36"/>
      <c r="AB93" s="36" t="s">
        <v>15</v>
      </c>
      <c r="AC93" s="36"/>
      <c r="AD93" s="36"/>
      <c r="AE93" s="32">
        <f>if(J93&lt;4,"X","")</f>
      </c>
      <c r="AF93" s="32">
        <f>if(countblank(N93:P93)&lt;=1,"X","")</f>
      </c>
      <c r="AG93" s="32">
        <f>$H93</f>
      </c>
      <c r="AH93" s="32">
        <f>if($R93 &gt; 0, "X", "")</f>
      </c>
      <c r="AI93" s="32">
        <f>if(sum(Q93:U93) = 3, "X", "")</f>
      </c>
      <c r="AJ93" s="32">
        <f>if(or($K93="ground", $K93="wild"), "X", "")</f>
      </c>
      <c r="AK93" s="32">
        <f>$G93</f>
      </c>
      <c r="AL93" s="32">
        <f>if($S93 &gt; 0, "X", "")</f>
      </c>
      <c r="AM93" s="32">
        <f>if(and($Q93 &gt; 0, isblank($W93), isblank($R93), isblank($T93), isblank($S93), isblank($U93)), "X", "")</f>
      </c>
      <c r="AN93" s="32">
        <f>if(and(not(isblank($N93)), isblank($O93), isblank($P93)), "X", "")</f>
      </c>
      <c r="AO93" s="32">
        <f>if(M93&gt;65,"X","")</f>
      </c>
      <c r="AP93" s="32">
        <f>if(or($K93="cavity", $K93="wild"), "X", "")</f>
      </c>
      <c r="AQ93" s="32">
        <f>if($W93 &gt; 0, "X", "")</f>
      </c>
      <c r="AR93" s="32">
        <f>if(M93&lt;=30,"X","")</f>
      </c>
      <c r="AS93" s="32">
        <f>if(or($K93="platform", $K93="wild"), "X", "")</f>
      </c>
      <c r="AT93" s="32">
        <f>if(and(not(isblank($O93)), isblank($P93), isblank($N93)), "X", "")</f>
      </c>
      <c r="AU93" s="32">
        <f>if($U93 &gt; 0, "X", "")</f>
      </c>
      <c r="AV93" s="32">
        <f>if($T93 &gt; 0, "X", "")</f>
      </c>
      <c r="AW93" s="32">
        <f>if(and(not(isblank($P93)), isblank($N93), isblank($O93)), "X", "")</f>
      </c>
      <c r="AX93" s="32">
        <f>if(or($K93="bowl", $K93="wild"), "X", "")</f>
      </c>
    </row>
    <row x14ac:dyDescent="0.25" r="94" customHeight="1" ht="18.75">
      <c r="A94" s="25" t="s">
        <v>919</v>
      </c>
      <c r="B94" s="25" t="s">
        <v>920</v>
      </c>
      <c r="C94" s="12" t="s">
        <v>685</v>
      </c>
      <c r="D94" s="12" t="s">
        <v>173</v>
      </c>
      <c r="E94" s="25" t="s">
        <v>706</v>
      </c>
      <c r="F94" s="25" t="s">
        <v>921</v>
      </c>
      <c r="G94" s="12" t="s">
        <v>15</v>
      </c>
      <c r="H94" s="12"/>
      <c r="I94" s="12"/>
      <c r="J94" s="14">
        <v>7</v>
      </c>
      <c r="K94" s="12" t="s">
        <v>166</v>
      </c>
      <c r="L94" s="14">
        <v>2</v>
      </c>
      <c r="M94" s="14">
        <v>56</v>
      </c>
      <c r="N94" s="12"/>
      <c r="O94" s="12" t="s">
        <v>15</v>
      </c>
      <c r="P94" s="12"/>
      <c r="Q94" s="14">
        <v>1</v>
      </c>
      <c r="R94" s="14"/>
      <c r="S94" s="14"/>
      <c r="T94" s="14"/>
      <c r="U94" s="14">
        <v>1</v>
      </c>
      <c r="V94" s="12"/>
      <c r="W94" s="14">
        <v>1</v>
      </c>
      <c r="X94" s="26"/>
      <c r="Y94" s="12"/>
      <c r="Z94" s="33">
        <f>if(ISBLANK($X94), sum(Q94:W94), 1)</f>
      </c>
      <c r="AA94" s="36"/>
      <c r="AB94" s="36"/>
      <c r="AC94" s="36"/>
      <c r="AD94" s="36"/>
      <c r="AE94" s="32">
        <f>if(J94&lt;4,"X","")</f>
      </c>
      <c r="AF94" s="32">
        <f>if(countblank(N94:P94)&lt;=1,"X","")</f>
      </c>
      <c r="AG94" s="32">
        <f>$H94</f>
      </c>
      <c r="AH94" s="32">
        <f>if($R94 &gt; 0, "X", "")</f>
      </c>
      <c r="AI94" s="32">
        <f>if(sum(Q94:U94) = 3, "X", "")</f>
      </c>
      <c r="AJ94" s="32">
        <f>if(or($K94="ground", $K94="wild"), "X", "")</f>
      </c>
      <c r="AK94" s="32">
        <f>$G94</f>
      </c>
      <c r="AL94" s="32">
        <f>if($S94 &gt; 0, "X", "")</f>
      </c>
      <c r="AM94" s="32">
        <f>if(and($Q94 &gt; 0, isblank($W94), isblank($R94), isblank($T94), isblank($S94), isblank($U94)), "X", "")</f>
      </c>
      <c r="AN94" s="32">
        <f>if(and(not(isblank($N94)), isblank($O94), isblank($P94)), "X", "")</f>
      </c>
      <c r="AO94" s="32">
        <f>if(M94&gt;65,"X","")</f>
      </c>
      <c r="AP94" s="32">
        <f>if(or($K94="cavity", $K94="wild"), "X", "")</f>
      </c>
      <c r="AQ94" s="32">
        <f>if($W94 &gt; 0, "X", "")</f>
      </c>
      <c r="AR94" s="32">
        <f>if(M94&lt;=30,"X","")</f>
      </c>
      <c r="AS94" s="32">
        <f>if(or($K94="platform", $K94="wild"), "X", "")</f>
      </c>
      <c r="AT94" s="32">
        <f>if(and(not(isblank($O94)), isblank($P94), isblank($N94)), "X", "")</f>
      </c>
      <c r="AU94" s="32">
        <f>if($U94 &gt; 0, "X", "")</f>
      </c>
      <c r="AV94" s="32">
        <f>if($T94 &gt; 0, "X", "")</f>
      </c>
      <c r="AW94" s="32">
        <f>if(and(not(isblank($P94)), isblank($N94), isblank($O94)), "X", "")</f>
      </c>
      <c r="AX94" s="32">
        <f>if(or($K94="bowl", $K94="wild"), "X", "")</f>
      </c>
    </row>
    <row x14ac:dyDescent="0.25" r="95" customHeight="1" ht="18.75">
      <c r="A95" s="25" t="s">
        <v>922</v>
      </c>
      <c r="B95" s="25" t="s">
        <v>923</v>
      </c>
      <c r="C95" s="12" t="s">
        <v>685</v>
      </c>
      <c r="D95" s="12" t="s">
        <v>173</v>
      </c>
      <c r="E95" s="25" t="s">
        <v>699</v>
      </c>
      <c r="F95" s="25" t="s">
        <v>924</v>
      </c>
      <c r="G95" s="12"/>
      <c r="H95" s="12"/>
      <c r="I95" s="12"/>
      <c r="J95" s="14">
        <v>4</v>
      </c>
      <c r="K95" s="12" t="s">
        <v>166</v>
      </c>
      <c r="L95" s="14">
        <v>3</v>
      </c>
      <c r="M95" s="14">
        <v>66</v>
      </c>
      <c r="N95" s="12"/>
      <c r="O95" s="12"/>
      <c r="P95" s="12" t="s">
        <v>15</v>
      </c>
      <c r="Q95" s="14">
        <v>1</v>
      </c>
      <c r="R95" s="14"/>
      <c r="S95" s="14">
        <v>1</v>
      </c>
      <c r="T95" s="14"/>
      <c r="U95" s="14"/>
      <c r="V95" s="12"/>
      <c r="W95" s="14"/>
      <c r="X95" s="26" t="s">
        <v>15</v>
      </c>
      <c r="Y95" s="12"/>
      <c r="Z95" s="33">
        <f>if(ISBLANK($X95), sum(Q95:W95), 1)</f>
      </c>
      <c r="AA95" s="36"/>
      <c r="AB95" s="36"/>
      <c r="AC95" s="36"/>
      <c r="AD95" s="36" t="s">
        <v>15</v>
      </c>
      <c r="AE95" s="32">
        <f>if(J95&lt;4,"X","")</f>
      </c>
      <c r="AF95" s="32">
        <f>if(countblank(N95:P95)&lt;=1,"X","")</f>
      </c>
      <c r="AG95" s="32">
        <f>$H95</f>
      </c>
      <c r="AH95" s="32">
        <f>if($R95 &gt; 0, "X", "")</f>
      </c>
      <c r="AI95" s="32">
        <f>if(sum(Q95:U95) = 3, "X", "")</f>
      </c>
      <c r="AJ95" s="32">
        <f>if(or($K95="ground", $K95="wild"), "X", "")</f>
      </c>
      <c r="AK95" s="32">
        <f>$G95</f>
      </c>
      <c r="AL95" s="32">
        <f>if($S95 &gt; 0, "X", "")</f>
      </c>
      <c r="AM95" s="32">
        <f>if(and($Q95 &gt; 0, isblank($W95), isblank($R95), isblank($T95), isblank($S95), isblank($U95)), "X", "")</f>
      </c>
      <c r="AN95" s="32">
        <f>if(and(not(isblank($N95)), isblank($O95), isblank($P95)), "X", "")</f>
      </c>
      <c r="AO95" s="32">
        <f>if(M95&gt;65,"X","")</f>
      </c>
      <c r="AP95" s="32">
        <f>if(or($K95="cavity", $K95="wild"), "X", "")</f>
      </c>
      <c r="AQ95" s="32">
        <f>if($W95 &gt; 0, "X", "")</f>
      </c>
      <c r="AR95" s="32">
        <f>if(M95&lt;=30,"X","")</f>
      </c>
      <c r="AS95" s="32">
        <f>if(or($K95="platform", $K95="wild"), "X", "")</f>
      </c>
      <c r="AT95" s="32">
        <f>if(and(not(isblank($O95)), isblank($P95), isblank($N95)), "X", "")</f>
      </c>
      <c r="AU95" s="32">
        <f>if($U95 &gt; 0, "X", "")</f>
      </c>
      <c r="AV95" s="32">
        <f>if($T95 &gt; 0, "X", "")</f>
      </c>
      <c r="AW95" s="32">
        <f>if(and(not(isblank($P95)), isblank($N95), isblank($O95)), "X", "")</f>
      </c>
      <c r="AX95" s="32">
        <f>if(or($K95="bowl", $K95="wild"), "X", "")</f>
      </c>
    </row>
    <row x14ac:dyDescent="0.25" r="96" customHeight="1" ht="18.75">
      <c r="A96" s="25" t="s">
        <v>925</v>
      </c>
      <c r="B96" s="25" t="s">
        <v>926</v>
      </c>
      <c r="C96" s="12" t="s">
        <v>685</v>
      </c>
      <c r="D96" s="12" t="s">
        <v>173</v>
      </c>
      <c r="E96" s="25" t="s">
        <v>727</v>
      </c>
      <c r="F96" s="25" t="s">
        <v>927</v>
      </c>
      <c r="G96" s="12"/>
      <c r="H96" s="12"/>
      <c r="I96" s="12"/>
      <c r="J96" s="14">
        <v>7</v>
      </c>
      <c r="K96" s="12" t="s">
        <v>203</v>
      </c>
      <c r="L96" s="14">
        <v>2</v>
      </c>
      <c r="M96" s="14">
        <v>30</v>
      </c>
      <c r="N96" s="12" t="s">
        <v>15</v>
      </c>
      <c r="O96" s="12"/>
      <c r="P96" s="12"/>
      <c r="Q96" s="14">
        <v>1</v>
      </c>
      <c r="R96" s="14"/>
      <c r="S96" s="14"/>
      <c r="T96" s="14">
        <v>2</v>
      </c>
      <c r="U96" s="14"/>
      <c r="V96" s="12"/>
      <c r="W96" s="14"/>
      <c r="X96" s="26"/>
      <c r="Y96" s="12"/>
      <c r="Z96" s="33">
        <f>if(ISBLANK($X96), sum(Q96:W96), 1)</f>
      </c>
      <c r="AA96" s="36"/>
      <c r="AB96" s="36"/>
      <c r="AC96" s="36"/>
      <c r="AD96" s="36"/>
      <c r="AE96" s="32">
        <f>if(J96&lt;4,"X","")</f>
      </c>
      <c r="AF96" s="32">
        <f>if(countblank(N96:P96)&lt;=1,"X","")</f>
      </c>
      <c r="AG96" s="32">
        <f>$H96</f>
      </c>
      <c r="AH96" s="32">
        <f>if($R96 &gt; 0, "X", "")</f>
      </c>
      <c r="AI96" s="32">
        <f>if(sum(Q96:U96) = 3, "X", "")</f>
      </c>
      <c r="AJ96" s="32">
        <f>if(or($K96="ground", $K96="wild"), "X", "")</f>
      </c>
      <c r="AK96" s="32">
        <f>$G96</f>
      </c>
      <c r="AL96" s="32">
        <f>if($S96 &gt; 0, "X", "")</f>
      </c>
      <c r="AM96" s="32">
        <f>if(and($Q96 &gt; 0, isblank($W96), isblank($R96), isblank($T96), isblank($S96), isblank($U96)), "X", "")</f>
      </c>
      <c r="AN96" s="32">
        <f>if(and(not(isblank($N96)), isblank($O96), isblank($P96)), "X", "")</f>
      </c>
      <c r="AO96" s="32">
        <f>if(M96&gt;65,"X","")</f>
      </c>
      <c r="AP96" s="32">
        <f>if(or($K96="cavity", $K96="wild"), "X", "")</f>
      </c>
      <c r="AQ96" s="32">
        <f>if($W96 &gt; 0, "X", "")</f>
      </c>
      <c r="AR96" s="32">
        <f>if(M96&lt;=30,"X","")</f>
      </c>
      <c r="AS96" s="32">
        <f>if(or($K96="platform", $K96="wild"), "X", "")</f>
      </c>
      <c r="AT96" s="32">
        <f>if(and(not(isblank($O96)), isblank($P96), isblank($N96)), "X", "")</f>
      </c>
      <c r="AU96" s="32">
        <f>if($U96 &gt; 0, "X", "")</f>
      </c>
      <c r="AV96" s="32">
        <f>if($T96 &gt; 0, "X", "")</f>
      </c>
      <c r="AW96" s="32">
        <f>if(and(not(isblank($P96)), isblank($N96), isblank($O96)), "X", "")</f>
      </c>
      <c r="AX96" s="32">
        <f>if(or($K96="bowl", $K96="wild"), "X", "")</f>
      </c>
    </row>
    <row x14ac:dyDescent="0.25" r="97" customHeight="1" ht="18.75">
      <c r="A97" s="25" t="s">
        <v>928</v>
      </c>
      <c r="B97" s="25" t="s">
        <v>929</v>
      </c>
      <c r="C97" s="12" t="s">
        <v>685</v>
      </c>
      <c r="D97" s="12" t="s">
        <v>173</v>
      </c>
      <c r="E97" s="25" t="s">
        <v>198</v>
      </c>
      <c r="F97" s="25" t="s">
        <v>930</v>
      </c>
      <c r="G97" s="12"/>
      <c r="H97" s="12"/>
      <c r="I97" s="12"/>
      <c r="J97" s="14">
        <v>5</v>
      </c>
      <c r="K97" s="12" t="s">
        <v>188</v>
      </c>
      <c r="L97" s="14">
        <v>4</v>
      </c>
      <c r="M97" s="14">
        <v>61</v>
      </c>
      <c r="N97" s="12"/>
      <c r="O97" s="12"/>
      <c r="P97" s="12" t="s">
        <v>15</v>
      </c>
      <c r="Q97" s="14">
        <v>1</v>
      </c>
      <c r="R97" s="14"/>
      <c r="S97" s="14">
        <v>1</v>
      </c>
      <c r="T97" s="14"/>
      <c r="U97" s="14"/>
      <c r="V97" s="12"/>
      <c r="W97" s="14"/>
      <c r="X97" s="26"/>
      <c r="Y97" s="12"/>
      <c r="Z97" s="33">
        <f>if(ISBLANK($X97), sum(Q97:W97), 1)</f>
      </c>
      <c r="AA97" s="36"/>
      <c r="AB97" s="36"/>
      <c r="AC97" s="36"/>
      <c r="AD97" s="36"/>
      <c r="AE97" s="32">
        <f>if(J97&lt;4,"X","")</f>
      </c>
      <c r="AF97" s="32">
        <f>if(countblank(N97:P97)&lt;=1,"X","")</f>
      </c>
      <c r="AG97" s="32">
        <f>$H97</f>
      </c>
      <c r="AH97" s="32">
        <f>if($R97 &gt; 0, "X", "")</f>
      </c>
      <c r="AI97" s="32">
        <f>if(sum(Q97:U97) = 3, "X", "")</f>
      </c>
      <c r="AJ97" s="32">
        <f>if(or($K97="ground", $K97="wild"), "X", "")</f>
      </c>
      <c r="AK97" s="32">
        <f>$G97</f>
      </c>
      <c r="AL97" s="32">
        <f>if($S97 &gt; 0, "X", "")</f>
      </c>
      <c r="AM97" s="32">
        <f>if(and($Q97 &gt; 0, isblank($W97), isblank($R97), isblank($T97), isblank($S97), isblank($U97)), "X", "")</f>
      </c>
      <c r="AN97" s="32">
        <f>if(and(not(isblank($N97)), isblank($O97), isblank($P97)), "X", "")</f>
      </c>
      <c r="AO97" s="32">
        <f>if(M97&gt;65,"X","")</f>
      </c>
      <c r="AP97" s="32">
        <f>if(or($K97="cavity", $K97="wild"), "X", "")</f>
      </c>
      <c r="AQ97" s="32">
        <f>if($W97 &gt; 0, "X", "")</f>
      </c>
      <c r="AR97" s="32">
        <f>if(M97&lt;=30,"X","")</f>
      </c>
      <c r="AS97" s="32">
        <f>if(or($K97="platform", $K97="wild"), "X", "")</f>
      </c>
      <c r="AT97" s="32">
        <f>if(and(not(isblank($O97)), isblank($P97), isblank($N97)), "X", "")</f>
      </c>
      <c r="AU97" s="32">
        <f>if($U97 &gt; 0, "X", "")</f>
      </c>
      <c r="AV97" s="32">
        <f>if($T97 &gt; 0, "X", "")</f>
      </c>
      <c r="AW97" s="32">
        <f>if(and(not(isblank($P97)), isblank($N97), isblank($O97)), "X", "")</f>
      </c>
      <c r="AX97" s="32">
        <f>if(or($K97="bowl", $K97="wild"), "X", "")</f>
      </c>
    </row>
    <row x14ac:dyDescent="0.25" r="98" customHeight="1" ht="18.75">
      <c r="A98" s="25" t="s">
        <v>931</v>
      </c>
      <c r="B98" s="25" t="s">
        <v>932</v>
      </c>
      <c r="C98" s="12" t="s">
        <v>685</v>
      </c>
      <c r="D98" s="12"/>
      <c r="E98" s="25"/>
      <c r="F98" s="25"/>
      <c r="G98" s="12"/>
      <c r="H98" s="12"/>
      <c r="I98" s="12"/>
      <c r="J98" s="14">
        <v>7</v>
      </c>
      <c r="K98" s="12" t="s">
        <v>195</v>
      </c>
      <c r="L98" s="14">
        <v>3</v>
      </c>
      <c r="M98" s="14">
        <v>18</v>
      </c>
      <c r="N98" s="12" t="s">
        <v>15</v>
      </c>
      <c r="O98" s="12"/>
      <c r="P98" s="12"/>
      <c r="Q98" s="14">
        <v>2</v>
      </c>
      <c r="R98" s="14"/>
      <c r="S98" s="14"/>
      <c r="T98" s="14"/>
      <c r="U98" s="14"/>
      <c r="V98" s="12"/>
      <c r="W98" s="14"/>
      <c r="X98" s="26"/>
      <c r="Y98" s="12"/>
      <c r="Z98" s="33">
        <f>if(ISBLANK($X98), sum(Q98:W98), 1)</f>
      </c>
      <c r="AA98" s="36"/>
      <c r="AB98" s="36"/>
      <c r="AC98" s="36"/>
      <c r="AD98" s="36"/>
      <c r="AE98" s="32">
        <f>if(J98&lt;4,"X","")</f>
      </c>
      <c r="AF98" s="32">
        <f>if(countblank(N98:P98)&lt;=1,"X","")</f>
      </c>
      <c r="AG98" s="32">
        <f>$H98</f>
      </c>
      <c r="AH98" s="32">
        <f>if($R98 &gt; 0, "X", "")</f>
      </c>
      <c r="AI98" s="32">
        <f>if(sum(Q98:U98) = 3, "X", "")</f>
      </c>
      <c r="AJ98" s="32">
        <f>if(or($K98="ground", $K98="wild"), "X", "")</f>
      </c>
      <c r="AK98" s="32">
        <f>$G98</f>
      </c>
      <c r="AL98" s="32">
        <f>if($S98 &gt; 0, "X", "")</f>
      </c>
      <c r="AM98" s="32">
        <f>if(and($Q98 &gt; 0, isblank($W98), isblank($R98), isblank($T98), isblank($S98), isblank($U98)), "X", "")</f>
      </c>
      <c r="AN98" s="32">
        <f>if(and(not(isblank($N98)), isblank($O98), isblank($P98)), "X", "")</f>
      </c>
      <c r="AO98" s="32">
        <f>if(M98&gt;65,"X","")</f>
      </c>
      <c r="AP98" s="32">
        <f>if(or($K98="cavity", $K98="wild"), "X", "")</f>
      </c>
      <c r="AQ98" s="32">
        <f>if($W98 &gt; 0, "X", "")</f>
      </c>
      <c r="AR98" s="32">
        <f>if(M98&lt;=30,"X","")</f>
      </c>
      <c r="AS98" s="32">
        <f>if(or($K98="platform", $K98="wild"), "X", "")</f>
      </c>
      <c r="AT98" s="32">
        <f>if(and(not(isblank($O98)), isblank($P98), isblank($N98)), "X", "")</f>
      </c>
      <c r="AU98" s="32">
        <f>if($U98 &gt; 0, "X", "")</f>
      </c>
      <c r="AV98" s="32">
        <f>if($T98 &gt; 0, "X", "")</f>
      </c>
      <c r="AW98" s="32">
        <f>if(and(not(isblank($P98)), isblank($N98), isblank($O98)), "X", "")</f>
      </c>
      <c r="AX98" s="32">
        <f>if(or($K98="bowl", $K98="wild"), "X", "")</f>
      </c>
    </row>
    <row x14ac:dyDescent="0.25" r="99" customHeight="1" ht="18.75">
      <c r="A99" s="25" t="s">
        <v>933</v>
      </c>
      <c r="B99" s="25" t="s">
        <v>934</v>
      </c>
      <c r="C99" s="12" t="s">
        <v>685</v>
      </c>
      <c r="D99" s="12" t="s">
        <v>186</v>
      </c>
      <c r="E99" s="25" t="s">
        <v>137</v>
      </c>
      <c r="F99" s="25" t="s">
        <v>935</v>
      </c>
      <c r="G99" s="12"/>
      <c r="H99" s="12" t="s">
        <v>15</v>
      </c>
      <c r="I99" s="12"/>
      <c r="J99" s="14">
        <v>5</v>
      </c>
      <c r="K99" s="12" t="s">
        <v>162</v>
      </c>
      <c r="L99" s="14">
        <v>4</v>
      </c>
      <c r="M99" s="14">
        <v>30</v>
      </c>
      <c r="N99" s="12"/>
      <c r="O99" s="12" t="s">
        <v>15</v>
      </c>
      <c r="P99" s="12"/>
      <c r="Q99" s="14">
        <v>1</v>
      </c>
      <c r="R99" s="14">
        <v>1</v>
      </c>
      <c r="S99" s="14"/>
      <c r="T99" s="14"/>
      <c r="U99" s="14"/>
      <c r="V99" s="12"/>
      <c r="W99" s="14"/>
      <c r="X99" s="26"/>
      <c r="Y99" s="12"/>
      <c r="Z99" s="33">
        <f>if(ISBLANK($X99), sum(Q99:W99), 1)</f>
      </c>
      <c r="AA99" s="36"/>
      <c r="AB99" s="36"/>
      <c r="AC99" s="36"/>
      <c r="AD99" s="36"/>
      <c r="AE99" s="32">
        <f>if(J99&lt;4,"X","")</f>
      </c>
      <c r="AF99" s="32">
        <f>if(countblank(N99:P99)&lt;=1,"X","")</f>
      </c>
      <c r="AG99" s="32">
        <f>$H99</f>
      </c>
      <c r="AH99" s="32">
        <f>if($R99 &gt; 0, "X", "")</f>
      </c>
      <c r="AI99" s="32">
        <f>if(sum(Q99:U99) = 3, "X", "")</f>
      </c>
      <c r="AJ99" s="32">
        <f>if(or($K99="ground", $K99="wild"), "X", "")</f>
      </c>
      <c r="AK99" s="32">
        <f>$G99</f>
      </c>
      <c r="AL99" s="32">
        <f>if($S99 &gt; 0, "X", "")</f>
      </c>
      <c r="AM99" s="32">
        <f>if(and($Q99 &gt; 0, isblank($W99), isblank($R99), isblank($T99), isblank($S99), isblank($U99)), "X", "")</f>
      </c>
      <c r="AN99" s="32">
        <f>if(and(not(isblank($N99)), isblank($O99), isblank($P99)), "X", "")</f>
      </c>
      <c r="AO99" s="32">
        <f>if(M99&gt;65,"X","")</f>
      </c>
      <c r="AP99" s="32">
        <f>if(or($K99="cavity", $K99="wild"), "X", "")</f>
      </c>
      <c r="AQ99" s="32">
        <f>if($W99 &gt; 0, "X", "")</f>
      </c>
      <c r="AR99" s="32">
        <f>if(M99&lt;=30,"X","")</f>
      </c>
      <c r="AS99" s="32">
        <f>if(or($K99="platform", $K99="wild"), "X", "")</f>
      </c>
      <c r="AT99" s="32">
        <f>if(and(not(isblank($O99)), isblank($P99), isblank($N99)), "X", "")</f>
      </c>
      <c r="AU99" s="32">
        <f>if($U99 &gt; 0, "X", "")</f>
      </c>
      <c r="AV99" s="32">
        <f>if($T99 &gt; 0, "X", "")</f>
      </c>
      <c r="AW99" s="32">
        <f>if(and(not(isblank($P99)), isblank($N99), isblank($O99)), "X", "")</f>
      </c>
      <c r="AX99" s="32">
        <f>if(or($K99="bowl", $K99="wild"), "X", "")</f>
      </c>
    </row>
    <row x14ac:dyDescent="0.25" r="100" customHeight="1" ht="18.75">
      <c r="A100" s="25" t="s">
        <v>936</v>
      </c>
      <c r="B100" s="25" t="s">
        <v>937</v>
      </c>
      <c r="C100" s="12" t="s">
        <v>685</v>
      </c>
      <c r="D100" s="12" t="s">
        <v>173</v>
      </c>
      <c r="E100" s="25" t="s">
        <v>137</v>
      </c>
      <c r="F100" s="25" t="s">
        <v>696</v>
      </c>
      <c r="G100" s="12"/>
      <c r="H100" s="12" t="s">
        <v>15</v>
      </c>
      <c r="I100" s="12"/>
      <c r="J100" s="14">
        <v>3</v>
      </c>
      <c r="K100" s="12" t="s">
        <v>195</v>
      </c>
      <c r="L100" s="14">
        <v>6</v>
      </c>
      <c r="M100" s="14">
        <v>25</v>
      </c>
      <c r="N100" s="12" t="s">
        <v>15</v>
      </c>
      <c r="O100" s="12" t="s">
        <v>15</v>
      </c>
      <c r="P100" s="12" t="s">
        <v>15</v>
      </c>
      <c r="Q100" s="14"/>
      <c r="R100" s="14">
        <v>1</v>
      </c>
      <c r="S100" s="14"/>
      <c r="T100" s="14">
        <v>1</v>
      </c>
      <c r="U100" s="14"/>
      <c r="V100" s="12"/>
      <c r="W100" s="14"/>
      <c r="X100" s="26"/>
      <c r="Y100" s="12"/>
      <c r="Z100" s="33">
        <f>if(ISBLANK($X100), sum(Q100:W100), 1)</f>
      </c>
      <c r="AA100" s="36"/>
      <c r="AB100" s="36"/>
      <c r="AC100" s="36"/>
      <c r="AD100" s="36"/>
      <c r="AE100" s="32">
        <f>if(J100&lt;4,"X","")</f>
      </c>
      <c r="AF100" s="32">
        <f>if(countblank(N100:P100)&lt;=1,"X","")</f>
      </c>
      <c r="AG100" s="32">
        <f>$H100</f>
      </c>
      <c r="AH100" s="32">
        <f>if($R100 &gt; 0, "X", "")</f>
      </c>
      <c r="AI100" s="32">
        <f>if(sum(Q100:U100) = 3, "X", "")</f>
      </c>
      <c r="AJ100" s="32">
        <f>if(or($K100="ground", $K100="wild"), "X", "")</f>
      </c>
      <c r="AK100" s="32">
        <f>$G100</f>
      </c>
      <c r="AL100" s="32">
        <f>if($S100 &gt; 0, "X", "")</f>
      </c>
      <c r="AM100" s="32">
        <f>if(and($Q100 &gt; 0, isblank($W100), isblank($R100), isblank($T100), isblank($S100), isblank($U100)), "X", "")</f>
      </c>
      <c r="AN100" s="32">
        <f>if(and(not(isblank($N100)), isblank($O100), isblank($P100)), "X", "")</f>
      </c>
      <c r="AO100" s="32">
        <f>if(M100&gt;65,"X","")</f>
      </c>
      <c r="AP100" s="32">
        <f>if(or($K100="cavity", $K100="wild"), "X", "")</f>
      </c>
      <c r="AQ100" s="32">
        <f>if($W100 &gt; 0, "X", "")</f>
      </c>
      <c r="AR100" s="32">
        <f>if(M100&lt;=30,"X","")</f>
      </c>
      <c r="AS100" s="32">
        <f>if(or($K100="platform", $K100="wild"), "X", "")</f>
      </c>
      <c r="AT100" s="32">
        <f>if(and(not(isblank($O100)), isblank($P100), isblank($N100)), "X", "")</f>
      </c>
      <c r="AU100" s="32">
        <f>if($U100 &gt; 0, "X", "")</f>
      </c>
      <c r="AV100" s="32">
        <f>if($T100 &gt; 0, "X", "")</f>
      </c>
      <c r="AW100" s="32">
        <f>if(and(not(isblank($P100)), isblank($N100), isblank($O100)), "X", "")</f>
      </c>
      <c r="AX100" s="32">
        <f>if(or($K100="bowl", $K100="wild"), "X", "")</f>
      </c>
    </row>
    <row x14ac:dyDescent="0.25" r="101" customHeight="1" ht="18.75">
      <c r="A101" s="25" t="s">
        <v>938</v>
      </c>
      <c r="B101" s="25" t="s">
        <v>939</v>
      </c>
      <c r="C101" s="12" t="s">
        <v>685</v>
      </c>
      <c r="D101" s="12" t="s">
        <v>160</v>
      </c>
      <c r="E101" s="25" t="s">
        <v>198</v>
      </c>
      <c r="F101" s="25" t="s">
        <v>940</v>
      </c>
      <c r="G101" s="12"/>
      <c r="H101" s="12"/>
      <c r="I101" s="12"/>
      <c r="J101" s="14">
        <v>1</v>
      </c>
      <c r="K101" s="12" t="s">
        <v>188</v>
      </c>
      <c r="L101" s="14">
        <v>5</v>
      </c>
      <c r="M101" s="14">
        <v>15</v>
      </c>
      <c r="N101" s="12" t="s">
        <v>15</v>
      </c>
      <c r="O101" s="12" t="s">
        <v>15</v>
      </c>
      <c r="P101" s="12"/>
      <c r="Q101" s="14">
        <v>1</v>
      </c>
      <c r="R101" s="14"/>
      <c r="S101" s="14"/>
      <c r="T101" s="14"/>
      <c r="U101" s="14"/>
      <c r="V101" s="12"/>
      <c r="W101" s="14"/>
      <c r="X101" s="26"/>
      <c r="Y101" s="12"/>
      <c r="Z101" s="33">
        <f>if(ISBLANK($X101), sum(Q101:W101), 1)</f>
      </c>
      <c r="AA101" s="36"/>
      <c r="AB101" s="36"/>
      <c r="AC101" s="36"/>
      <c r="AD101" s="36"/>
      <c r="AE101" s="32">
        <f>if(J101&lt;4,"X","")</f>
      </c>
      <c r="AF101" s="32">
        <f>if(countblank(N101:P101)&lt;=1,"X","")</f>
      </c>
      <c r="AG101" s="32">
        <f>$H101</f>
      </c>
      <c r="AH101" s="32">
        <f>if($R101 &gt; 0, "X", "")</f>
      </c>
      <c r="AI101" s="32">
        <f>if(sum(Q101:U101) = 3, "X", "")</f>
      </c>
      <c r="AJ101" s="32">
        <f>if(or($K101="ground", $K101="wild"), "X", "")</f>
      </c>
      <c r="AK101" s="32">
        <f>$G101</f>
      </c>
      <c r="AL101" s="32">
        <f>if($S101 &gt; 0, "X", "")</f>
      </c>
      <c r="AM101" s="32">
        <f>if(and($Q101 &gt; 0, isblank($W101), isblank($R101), isblank($T101), isblank($S101), isblank($U101)), "X", "")</f>
      </c>
      <c r="AN101" s="32">
        <f>if(and(not(isblank($N101)), isblank($O101), isblank($P101)), "X", "")</f>
      </c>
      <c r="AO101" s="32">
        <f>if(M101&gt;65,"X","")</f>
      </c>
      <c r="AP101" s="32">
        <f>if(or($K101="cavity", $K101="wild"), "X", "")</f>
      </c>
      <c r="AQ101" s="32">
        <f>if($W101 &gt; 0, "X", "")</f>
      </c>
      <c r="AR101" s="32">
        <f>if(M101&lt;=30,"X","")</f>
      </c>
      <c r="AS101" s="32">
        <f>if(or($K101="platform", $K101="wild"), "X", "")</f>
      </c>
      <c r="AT101" s="32">
        <f>if(and(not(isblank($O101)), isblank($P101), isblank($N101)), "X", "")</f>
      </c>
      <c r="AU101" s="32">
        <f>if($U101 &gt; 0, "X", "")</f>
      </c>
      <c r="AV101" s="32">
        <f>if($T101 &gt; 0, "X", "")</f>
      </c>
      <c r="AW101" s="32">
        <f>if(and(not(isblank($P101)), isblank($N101), isblank($O101)), "X", "")</f>
      </c>
      <c r="AX101" s="32">
        <f>if(or($K101="bowl", $K101="wild"), "X", "")</f>
      </c>
    </row>
    <row x14ac:dyDescent="0.25" r="102" customHeight="1" ht="18.75">
      <c r="A102" s="25" t="s">
        <v>941</v>
      </c>
      <c r="B102" s="25" t="s">
        <v>942</v>
      </c>
      <c r="C102" s="12" t="s">
        <v>685</v>
      </c>
      <c r="D102" s="12" t="s">
        <v>160</v>
      </c>
      <c r="E102" s="25" t="s">
        <v>174</v>
      </c>
      <c r="F102" s="25" t="s">
        <v>943</v>
      </c>
      <c r="G102" s="12"/>
      <c r="H102" s="12"/>
      <c r="I102" s="12"/>
      <c r="J102" s="14">
        <v>2</v>
      </c>
      <c r="K102" s="12" t="s">
        <v>166</v>
      </c>
      <c r="L102" s="14">
        <v>4</v>
      </c>
      <c r="M102" s="14">
        <v>28</v>
      </c>
      <c r="N102" s="12"/>
      <c r="O102" s="12" t="s">
        <v>15</v>
      </c>
      <c r="P102" s="12"/>
      <c r="Q102" s="14"/>
      <c r="R102" s="14">
        <v>2</v>
      </c>
      <c r="S102" s="14"/>
      <c r="T102" s="14"/>
      <c r="U102" s="14"/>
      <c r="V102" s="12"/>
      <c r="W102" s="14"/>
      <c r="X102" s="26"/>
      <c r="Y102" s="12"/>
      <c r="Z102" s="33">
        <f>if(ISBLANK($X102), sum(Q102:W102), 1)</f>
      </c>
      <c r="AA102" s="36"/>
      <c r="AB102" s="36" t="s">
        <v>15</v>
      </c>
      <c r="AC102" s="36"/>
      <c r="AD102" s="36"/>
      <c r="AE102" s="32">
        <f>if(J102&lt;4,"X","")</f>
      </c>
      <c r="AF102" s="32">
        <f>if(countblank(N102:P102)&lt;=1,"X","")</f>
      </c>
      <c r="AG102" s="32">
        <f>$H102</f>
      </c>
      <c r="AH102" s="32">
        <f>if($R102 &gt; 0, "X", "")</f>
      </c>
      <c r="AI102" s="32">
        <f>if(sum(Q102:U102) = 3, "X", "")</f>
      </c>
      <c r="AJ102" s="32">
        <f>if(or($K102="ground", $K102="wild"), "X", "")</f>
      </c>
      <c r="AK102" s="32">
        <f>$G102</f>
      </c>
      <c r="AL102" s="32">
        <f>if($S102 &gt; 0, "X", "")</f>
      </c>
      <c r="AM102" s="32">
        <f>if(and($Q102 &gt; 0, isblank($W102), isblank($R102), isblank($T102), isblank($S102), isblank($U102)), "X", "")</f>
      </c>
      <c r="AN102" s="32">
        <f>if(and(not(isblank($N102)), isblank($O102), isblank($P102)), "X", "")</f>
      </c>
      <c r="AO102" s="32">
        <f>if(M102&gt;65,"X","")</f>
      </c>
      <c r="AP102" s="32">
        <f>if(or($K102="cavity", $K102="wild"), "X", "")</f>
      </c>
      <c r="AQ102" s="32">
        <f>if($W102 &gt; 0, "X", "")</f>
      </c>
      <c r="AR102" s="32">
        <f>if(M102&lt;=30,"X","")</f>
      </c>
      <c r="AS102" s="32">
        <f>if(or($K102="platform", $K102="wild"), "X", "")</f>
      </c>
      <c r="AT102" s="32">
        <f>if(and(not(isblank($O102)), isblank($P102), isblank($N102)), "X", "")</f>
      </c>
      <c r="AU102" s="32">
        <f>if($U102 &gt; 0, "X", "")</f>
      </c>
      <c r="AV102" s="32">
        <f>if($T102 &gt; 0, "X", "")</f>
      </c>
      <c r="AW102" s="32">
        <f>if(and(not(isblank($P102)), isblank($N102), isblank($O102)), "X", "")</f>
      </c>
      <c r="AX102" s="32">
        <f>if(or($K102="bowl", $K102="wild"), "X", "")</f>
      </c>
    </row>
    <row x14ac:dyDescent="0.25" r="103" customHeight="1" ht="18.75">
      <c r="A103" s="25" t="s">
        <v>944</v>
      </c>
      <c r="B103" s="25" t="s">
        <v>945</v>
      </c>
      <c r="C103" s="12" t="s">
        <v>685</v>
      </c>
      <c r="D103" s="12" t="s">
        <v>173</v>
      </c>
      <c r="E103" s="25" t="s">
        <v>727</v>
      </c>
      <c r="F103" s="25" t="s">
        <v>946</v>
      </c>
      <c r="G103" s="12"/>
      <c r="H103" s="12"/>
      <c r="I103" s="12"/>
      <c r="J103" s="14">
        <v>5</v>
      </c>
      <c r="K103" s="12" t="s">
        <v>195</v>
      </c>
      <c r="L103" s="14">
        <v>3</v>
      </c>
      <c r="M103" s="14">
        <v>20</v>
      </c>
      <c r="N103" s="12" t="s">
        <v>15</v>
      </c>
      <c r="O103" s="12" t="s">
        <v>15</v>
      </c>
      <c r="P103" s="12"/>
      <c r="Q103" s="14">
        <v>1</v>
      </c>
      <c r="R103" s="14">
        <v>1</v>
      </c>
      <c r="S103" s="14"/>
      <c r="T103" s="14">
        <v>1</v>
      </c>
      <c r="U103" s="14"/>
      <c r="V103" s="12"/>
      <c r="W103" s="14"/>
      <c r="X103" s="26"/>
      <c r="Y103" s="12"/>
      <c r="Z103" s="33">
        <f>if(ISBLANK($X103), sum(Q103:W103), 1)</f>
      </c>
      <c r="AA103" s="36"/>
      <c r="AB103" s="36"/>
      <c r="AC103" s="36"/>
      <c r="AD103" s="36" t="s">
        <v>15</v>
      </c>
      <c r="AE103" s="32">
        <f>if(J103&lt;4,"X","")</f>
      </c>
      <c r="AF103" s="32">
        <f>if(countblank(N103:P103)&lt;=1,"X","")</f>
      </c>
      <c r="AG103" s="32">
        <f>$H103</f>
      </c>
      <c r="AH103" s="32">
        <f>if($R103 &gt; 0, "X", "")</f>
      </c>
      <c r="AI103" s="32">
        <f>if(sum(Q103:U103) = 3, "X", "")</f>
      </c>
      <c r="AJ103" s="32">
        <f>if(or($K103="ground", $K103="wild"), "X", "")</f>
      </c>
      <c r="AK103" s="32">
        <f>$G103</f>
      </c>
      <c r="AL103" s="32">
        <f>if($S103 &gt; 0, "X", "")</f>
      </c>
      <c r="AM103" s="32">
        <f>if(and($Q103 &gt; 0, isblank($W103), isblank($R103), isblank($T103), isblank($S103), isblank($U103)), "X", "")</f>
      </c>
      <c r="AN103" s="32">
        <f>if(and(not(isblank($N103)), isblank($O103), isblank($P103)), "X", "")</f>
      </c>
      <c r="AO103" s="32">
        <f>if(M103&gt;65,"X","")</f>
      </c>
      <c r="AP103" s="32">
        <f>if(or($K103="cavity", $K103="wild"), "X", "")</f>
      </c>
      <c r="AQ103" s="32">
        <f>if($W103 &gt; 0, "X", "")</f>
      </c>
      <c r="AR103" s="32">
        <f>if(M103&lt;=30,"X","")</f>
      </c>
      <c r="AS103" s="32">
        <f>if(or($K103="platform", $K103="wild"), "X", "")</f>
      </c>
      <c r="AT103" s="32">
        <f>if(and(not(isblank($O103)), isblank($P103), isblank($N103)), "X", "")</f>
      </c>
      <c r="AU103" s="32">
        <f>if($U103 &gt; 0, "X", "")</f>
      </c>
      <c r="AV103" s="32">
        <f>if($T103 &gt; 0, "X", "")</f>
      </c>
      <c r="AW103" s="32">
        <f>if(and(not(isblank($P103)), isblank($N103), isblank($O103)), "X", "")</f>
      </c>
      <c r="AX103" s="32">
        <f>if(or($K103="bowl", $K103="wild"), "X", "")</f>
      </c>
    </row>
    <row x14ac:dyDescent="0.25" r="104" customHeight="1" ht="18.75">
      <c r="A104" s="25" t="s">
        <v>947</v>
      </c>
      <c r="B104" s="25" t="s">
        <v>948</v>
      </c>
      <c r="C104" s="12" t="s">
        <v>685</v>
      </c>
      <c r="D104" s="12" t="s">
        <v>173</v>
      </c>
      <c r="E104" s="25" t="s">
        <v>686</v>
      </c>
      <c r="F104" s="25" t="s">
        <v>828</v>
      </c>
      <c r="G104" s="12"/>
      <c r="H104" s="12"/>
      <c r="I104" s="12"/>
      <c r="J104" s="14">
        <v>4</v>
      </c>
      <c r="K104" s="12" t="s">
        <v>188</v>
      </c>
      <c r="L104" s="14">
        <v>3</v>
      </c>
      <c r="M104" s="14">
        <v>23</v>
      </c>
      <c r="N104" s="12" t="s">
        <v>15</v>
      </c>
      <c r="O104" s="12"/>
      <c r="P104" s="12"/>
      <c r="Q104" s="14">
        <v>1</v>
      </c>
      <c r="R104" s="14">
        <v>1</v>
      </c>
      <c r="S104" s="14"/>
      <c r="T104" s="14"/>
      <c r="U104" s="14"/>
      <c r="V104" s="12"/>
      <c r="W104" s="14"/>
      <c r="X104" s="26"/>
      <c r="Y104" s="12"/>
      <c r="Z104" s="33">
        <f>if(ISBLANK($X104), sum(Q104:W104), 1)</f>
      </c>
      <c r="AA104" s="36"/>
      <c r="AB104" s="36"/>
      <c r="AC104" s="36"/>
      <c r="AD104" s="36"/>
      <c r="AE104" s="32">
        <f>if(J104&lt;4,"X","")</f>
      </c>
      <c r="AF104" s="32">
        <f>if(countblank(N104:P104)&lt;=1,"X","")</f>
      </c>
      <c r="AG104" s="32">
        <f>$H104</f>
      </c>
      <c r="AH104" s="32">
        <f>if($R104 &gt; 0, "X", "")</f>
      </c>
      <c r="AI104" s="32">
        <f>if(sum(Q104:U104) = 3, "X", "")</f>
      </c>
      <c r="AJ104" s="32">
        <f>if(or($K104="ground", $K104="wild"), "X", "")</f>
      </c>
      <c r="AK104" s="32">
        <f>$G104</f>
      </c>
      <c r="AL104" s="32">
        <f>if($S104 &gt; 0, "X", "")</f>
      </c>
      <c r="AM104" s="32">
        <f>if(and($Q104 &gt; 0, isblank($W104), isblank($R104), isblank($T104), isblank($S104), isblank($U104)), "X", "")</f>
      </c>
      <c r="AN104" s="32">
        <f>if(and(not(isblank($N104)), isblank($O104), isblank($P104)), "X", "")</f>
      </c>
      <c r="AO104" s="32">
        <f>if(M104&gt;65,"X","")</f>
      </c>
      <c r="AP104" s="32">
        <f>if(or($K104="cavity", $K104="wild"), "X", "")</f>
      </c>
      <c r="AQ104" s="32">
        <f>if($W104 &gt; 0, "X", "")</f>
      </c>
      <c r="AR104" s="32">
        <f>if(M104&lt;=30,"X","")</f>
      </c>
      <c r="AS104" s="32">
        <f>if(or($K104="platform", $K104="wild"), "X", "")</f>
      </c>
      <c r="AT104" s="32">
        <f>if(and(not(isblank($O104)), isblank($P104), isblank($N104)), "X", "")</f>
      </c>
      <c r="AU104" s="32">
        <f>if($U104 &gt; 0, "X", "")</f>
      </c>
      <c r="AV104" s="32">
        <f>if($T104 &gt; 0, "X", "")</f>
      </c>
      <c r="AW104" s="32">
        <f>if(and(not(isblank($P104)), isblank($N104), isblank($O104)), "X", "")</f>
      </c>
      <c r="AX104" s="32">
        <f>if(or($K104="bowl", $K104="wild"), "X", "")</f>
      </c>
    </row>
    <row x14ac:dyDescent="0.25" r="105" customHeight="1" ht="18.75">
      <c r="A105" s="25" t="s">
        <v>949</v>
      </c>
      <c r="B105" s="25" t="s">
        <v>950</v>
      </c>
      <c r="C105" s="12" t="s">
        <v>685</v>
      </c>
      <c r="D105" s="12" t="s">
        <v>173</v>
      </c>
      <c r="E105" s="25" t="s">
        <v>178</v>
      </c>
      <c r="F105" s="25" t="s">
        <v>898</v>
      </c>
      <c r="G105" s="12"/>
      <c r="H105" s="12"/>
      <c r="I105" s="12"/>
      <c r="J105" s="14">
        <v>1</v>
      </c>
      <c r="K105" s="12" t="s">
        <v>162</v>
      </c>
      <c r="L105" s="14">
        <v>3</v>
      </c>
      <c r="M105" s="14">
        <v>46</v>
      </c>
      <c r="N105" s="12"/>
      <c r="O105" s="12" t="s">
        <v>15</v>
      </c>
      <c r="P105" s="12" t="s">
        <v>15</v>
      </c>
      <c r="Q105" s="14">
        <v>1</v>
      </c>
      <c r="R105" s="14">
        <v>1</v>
      </c>
      <c r="S105" s="14"/>
      <c r="T105" s="14"/>
      <c r="U105" s="14"/>
      <c r="V105" s="12"/>
      <c r="W105" s="14"/>
      <c r="X105" s="26" t="s">
        <v>15</v>
      </c>
      <c r="Y105" s="12"/>
      <c r="Z105" s="33">
        <f>if(ISBLANK($X105), sum(Q105:W105), 1)</f>
      </c>
      <c r="AA105" s="36"/>
      <c r="AB105" s="36"/>
      <c r="AC105" s="36"/>
      <c r="AD105" s="36"/>
      <c r="AE105" s="32">
        <f>if(J105&lt;4,"X","")</f>
      </c>
      <c r="AF105" s="32">
        <f>if(countblank(N105:P105)&lt;=1,"X","")</f>
      </c>
      <c r="AG105" s="32">
        <f>$H105</f>
      </c>
      <c r="AH105" s="32">
        <f>if($R105 &gt; 0, "X", "")</f>
      </c>
      <c r="AI105" s="32">
        <f>if(sum(Q105:U105) = 3, "X", "")</f>
      </c>
      <c r="AJ105" s="32">
        <f>if(or($K105="ground", $K105="wild"), "X", "")</f>
      </c>
      <c r="AK105" s="32">
        <f>$G105</f>
      </c>
      <c r="AL105" s="32">
        <f>if($S105 &gt; 0, "X", "")</f>
      </c>
      <c r="AM105" s="32">
        <f>if(and($Q105 &gt; 0, isblank($W105), isblank($R105), isblank($T105), isblank($S105), isblank($U105)), "X", "")</f>
      </c>
      <c r="AN105" s="32">
        <f>if(and(not(isblank($N105)), isblank($O105), isblank($P105)), "X", "")</f>
      </c>
      <c r="AO105" s="32">
        <f>if(M105&gt;65,"X","")</f>
      </c>
      <c r="AP105" s="32">
        <f>if(or($K105="cavity", $K105="wild"), "X", "")</f>
      </c>
      <c r="AQ105" s="32">
        <f>if($W105 &gt; 0, "X", "")</f>
      </c>
      <c r="AR105" s="32">
        <f>if(M105&lt;=30,"X","")</f>
      </c>
      <c r="AS105" s="32">
        <f>if(or($K105="platform", $K105="wild"), "X", "")</f>
      </c>
      <c r="AT105" s="32">
        <f>if(and(not(isblank($O105)), isblank($P105), isblank($N105)), "X", "")</f>
      </c>
      <c r="AU105" s="32">
        <f>if($U105 &gt; 0, "X", "")</f>
      </c>
      <c r="AV105" s="32">
        <f>if($T105 &gt; 0, "X", "")</f>
      </c>
      <c r="AW105" s="32">
        <f>if(and(not(isblank($P105)), isblank($N105), isblank($O105)), "X", "")</f>
      </c>
      <c r="AX105" s="32">
        <f>if(or($K105="bowl", $K105="wild"), "X", "")</f>
      </c>
    </row>
    <row x14ac:dyDescent="0.25" r="106" customHeight="1" ht="18.75">
      <c r="A106" s="25" t="s">
        <v>951</v>
      </c>
      <c r="B106" s="25" t="s">
        <v>952</v>
      </c>
      <c r="C106" s="12" t="s">
        <v>685</v>
      </c>
      <c r="D106" s="12" t="s">
        <v>160</v>
      </c>
      <c r="E106" s="25" t="s">
        <v>198</v>
      </c>
      <c r="F106" s="25" t="s">
        <v>734</v>
      </c>
      <c r="G106" s="12"/>
      <c r="H106" s="12"/>
      <c r="I106" s="12" t="s">
        <v>15</v>
      </c>
      <c r="J106" s="14">
        <v>4</v>
      </c>
      <c r="K106" s="12" t="s">
        <v>166</v>
      </c>
      <c r="L106" s="14">
        <v>6</v>
      </c>
      <c r="M106" s="14">
        <v>51</v>
      </c>
      <c r="N106" s="12"/>
      <c r="O106" s="12"/>
      <c r="P106" s="12" t="s">
        <v>15</v>
      </c>
      <c r="Q106" s="14">
        <v>1</v>
      </c>
      <c r="R106" s="14"/>
      <c r="S106" s="14">
        <v>1</v>
      </c>
      <c r="T106" s="14"/>
      <c r="U106" s="14"/>
      <c r="V106" s="12"/>
      <c r="W106" s="14">
        <v>1</v>
      </c>
      <c r="X106" s="26"/>
      <c r="Y106" s="12"/>
      <c r="Z106" s="33">
        <f>if(ISBLANK($X106), sum(Q106:W106), 1)</f>
      </c>
      <c r="AA106" s="36"/>
      <c r="AB106" s="36"/>
      <c r="AC106" s="36"/>
      <c r="AD106" s="36"/>
      <c r="AE106" s="32">
        <f>if(J106&lt;4,"X","")</f>
      </c>
      <c r="AF106" s="32">
        <f>if(countblank(N106:P106)&lt;=1,"X","")</f>
      </c>
      <c r="AG106" s="32">
        <f>$H106</f>
      </c>
      <c r="AH106" s="32">
        <f>if($R106 &gt; 0, "X", "")</f>
      </c>
      <c r="AI106" s="32">
        <f>if(sum(Q106:U106) = 3, "X", "")</f>
      </c>
      <c r="AJ106" s="32">
        <f>if(or($K106="ground", $K106="wild"), "X", "")</f>
      </c>
      <c r="AK106" s="32">
        <f>$G106</f>
      </c>
      <c r="AL106" s="32">
        <f>if($S106 &gt; 0, "X", "")</f>
      </c>
      <c r="AM106" s="32">
        <f>if(and($Q106 &gt; 0, isblank($W106), isblank($R106), isblank($T106), isblank($S106), isblank($U106)), "X", "")</f>
      </c>
      <c r="AN106" s="32">
        <f>if(and(not(isblank($N106)), isblank($O106), isblank($P106)), "X", "")</f>
      </c>
      <c r="AO106" s="32">
        <f>if(M106&gt;65,"X","")</f>
      </c>
      <c r="AP106" s="32">
        <f>if(or($K106="cavity", $K106="wild"), "X", "")</f>
      </c>
      <c r="AQ106" s="32">
        <f>if($W106 &gt; 0, "X", "")</f>
      </c>
      <c r="AR106" s="32">
        <f>if(M106&lt;=30,"X","")</f>
      </c>
      <c r="AS106" s="32">
        <f>if(or($K106="platform", $K106="wild"), "X", "")</f>
      </c>
      <c r="AT106" s="32">
        <f>if(and(not(isblank($O106)), isblank($P106), isblank($N106)), "X", "")</f>
      </c>
      <c r="AU106" s="32">
        <f>if($U106 &gt; 0, "X", "")</f>
      </c>
      <c r="AV106" s="32">
        <f>if($T106 &gt; 0, "X", "")</f>
      </c>
      <c r="AW106" s="32">
        <f>if(and(not(isblank($P106)), isblank($N106), isblank($O106)), "X", "")</f>
      </c>
      <c r="AX106" s="32">
        <f>if(or($K106="bowl", $K106="wild"), "X", "")</f>
      </c>
    </row>
    <row x14ac:dyDescent="0.25" r="107" customHeight="1" ht="18.75">
      <c r="A107" s="25" t="s">
        <v>953</v>
      </c>
      <c r="B107" s="25" t="s">
        <v>954</v>
      </c>
      <c r="C107" s="12" t="s">
        <v>685</v>
      </c>
      <c r="D107" s="12" t="s">
        <v>173</v>
      </c>
      <c r="E107" s="25" t="s">
        <v>174</v>
      </c>
      <c r="F107" s="25" t="s">
        <v>955</v>
      </c>
      <c r="G107" s="12"/>
      <c r="H107" s="12"/>
      <c r="I107" s="12"/>
      <c r="J107" s="14">
        <v>4</v>
      </c>
      <c r="K107" s="12" t="s">
        <v>195</v>
      </c>
      <c r="L107" s="14">
        <v>4</v>
      </c>
      <c r="M107" s="14">
        <v>23</v>
      </c>
      <c r="N107" s="12"/>
      <c r="O107" s="12" t="s">
        <v>15</v>
      </c>
      <c r="P107" s="12"/>
      <c r="Q107" s="14">
        <v>1</v>
      </c>
      <c r="R107" s="14">
        <v>1</v>
      </c>
      <c r="S107" s="14"/>
      <c r="T107" s="14">
        <v>1</v>
      </c>
      <c r="U107" s="14"/>
      <c r="V107" s="12"/>
      <c r="W107" s="14"/>
      <c r="X107" s="26"/>
      <c r="Y107" s="12"/>
      <c r="Z107" s="33">
        <f>if(ISBLANK($X107), sum(Q107:W107), 1)</f>
      </c>
      <c r="AA107" s="36"/>
      <c r="AB107" s="36"/>
      <c r="AC107" s="36"/>
      <c r="AD107" s="36" t="s">
        <v>15</v>
      </c>
      <c r="AE107" s="32">
        <f>if(J107&lt;4,"X","")</f>
      </c>
      <c r="AF107" s="32">
        <f>if(countblank(N107:P107)&lt;=1,"X","")</f>
      </c>
      <c r="AG107" s="32">
        <f>$H107</f>
      </c>
      <c r="AH107" s="32">
        <f>if($R107 &gt; 0, "X", "")</f>
      </c>
      <c r="AI107" s="32">
        <f>if(sum(Q107:U107) = 3, "X", "")</f>
      </c>
      <c r="AJ107" s="32">
        <f>if(or($K107="ground", $K107="wild"), "X", "")</f>
      </c>
      <c r="AK107" s="32">
        <f>$G107</f>
      </c>
      <c r="AL107" s="32">
        <f>if($S107 &gt; 0, "X", "")</f>
      </c>
      <c r="AM107" s="32">
        <f>if(and($Q107 &gt; 0, isblank($W107), isblank($R107), isblank($T107), isblank($S107), isblank($U107)), "X", "")</f>
      </c>
      <c r="AN107" s="32">
        <f>if(and(not(isblank($N107)), isblank($O107), isblank($P107)), "X", "")</f>
      </c>
      <c r="AO107" s="32">
        <f>if(M107&gt;65,"X","")</f>
      </c>
      <c r="AP107" s="32">
        <f>if(or($K107="cavity", $K107="wild"), "X", "")</f>
      </c>
      <c r="AQ107" s="32">
        <f>if($W107 &gt; 0, "X", "")</f>
      </c>
      <c r="AR107" s="32">
        <f>if(M107&lt;=30,"X","")</f>
      </c>
      <c r="AS107" s="32">
        <f>if(or($K107="platform", $K107="wild"), "X", "")</f>
      </c>
      <c r="AT107" s="32">
        <f>if(and(not(isblank($O107)), isblank($P107), isblank($N107)), "X", "")</f>
      </c>
      <c r="AU107" s="32">
        <f>if($U107 &gt; 0, "X", "")</f>
      </c>
      <c r="AV107" s="32">
        <f>if($T107 &gt; 0, "X", "")</f>
      </c>
      <c r="AW107" s="32">
        <f>if(and(not(isblank($P107)), isblank($N107), isblank($O107)), "X", "")</f>
      </c>
      <c r="AX107" s="32">
        <f>if(or($K107="bowl", $K107="wild"), "X", "")</f>
      </c>
    </row>
    <row x14ac:dyDescent="0.25" r="108" customHeight="1" ht="18.75">
      <c r="A108" s="25" t="s">
        <v>956</v>
      </c>
      <c r="B108" s="25" t="s">
        <v>957</v>
      </c>
      <c r="C108" s="12" t="s">
        <v>685</v>
      </c>
      <c r="D108" s="12" t="s">
        <v>173</v>
      </c>
      <c r="E108" s="25" t="s">
        <v>198</v>
      </c>
      <c r="F108" s="25" t="s">
        <v>761</v>
      </c>
      <c r="G108" s="12"/>
      <c r="H108" s="12"/>
      <c r="I108" s="12"/>
      <c r="J108" s="14">
        <v>3</v>
      </c>
      <c r="K108" s="12" t="s">
        <v>162</v>
      </c>
      <c r="L108" s="14">
        <v>2</v>
      </c>
      <c r="M108" s="14">
        <v>20</v>
      </c>
      <c r="N108" s="12" t="s">
        <v>15</v>
      </c>
      <c r="O108" s="12" t="s">
        <v>15</v>
      </c>
      <c r="P108" s="12" t="s">
        <v>15</v>
      </c>
      <c r="Q108" s="14">
        <v>1</v>
      </c>
      <c r="R108" s="14">
        <v>1</v>
      </c>
      <c r="S108" s="14"/>
      <c r="T108" s="14"/>
      <c r="U108" s="14"/>
      <c r="V108" s="12"/>
      <c r="W108" s="14"/>
      <c r="X108" s="26"/>
      <c r="Y108" s="12"/>
      <c r="Z108" s="33">
        <f>if(ISBLANK($X108), sum(Q108:W108), 1)</f>
      </c>
      <c r="AA108" s="36"/>
      <c r="AB108" s="36"/>
      <c r="AC108" s="36" t="s">
        <v>15</v>
      </c>
      <c r="AD108" s="36"/>
      <c r="AE108" s="32">
        <f>if(J108&lt;4,"X","")</f>
      </c>
      <c r="AF108" s="32">
        <f>if(countblank(N108:P108)&lt;=1,"X","")</f>
      </c>
      <c r="AG108" s="32">
        <f>$H108</f>
      </c>
      <c r="AH108" s="32">
        <f>if($R108 &gt; 0, "X", "")</f>
      </c>
      <c r="AI108" s="32">
        <f>if(sum(Q108:U108) = 3, "X", "")</f>
      </c>
      <c r="AJ108" s="32">
        <f>if(or($K108="ground", $K108="wild"), "X", "")</f>
      </c>
      <c r="AK108" s="32">
        <f>$G108</f>
      </c>
      <c r="AL108" s="32">
        <f>if($S108 &gt; 0, "X", "")</f>
      </c>
      <c r="AM108" s="32">
        <f>if(and($Q108 &gt; 0, isblank($W108), isblank($R108), isblank($T108), isblank($S108), isblank($U108)), "X", "")</f>
      </c>
      <c r="AN108" s="32">
        <f>if(and(not(isblank($N108)), isblank($O108), isblank($P108)), "X", "")</f>
      </c>
      <c r="AO108" s="32">
        <f>if(M108&gt;65,"X","")</f>
      </c>
      <c r="AP108" s="32">
        <f>if(or($K108="cavity", $K108="wild"), "X", "")</f>
      </c>
      <c r="AQ108" s="32">
        <f>if($W108 &gt; 0, "X", "")</f>
      </c>
      <c r="AR108" s="32">
        <f>if(M108&lt;=30,"X","")</f>
      </c>
      <c r="AS108" s="32">
        <f>if(or($K108="platform", $K108="wild"), "X", "")</f>
      </c>
      <c r="AT108" s="32">
        <f>if(and(not(isblank($O108)), isblank($P108), isblank($N108)), "X", "")</f>
      </c>
      <c r="AU108" s="32">
        <f>if($U108 &gt; 0, "X", "")</f>
      </c>
      <c r="AV108" s="32">
        <f>if($T108 &gt; 0, "X", "")</f>
      </c>
      <c r="AW108" s="32">
        <f>if(and(not(isblank($P108)), isblank($N108), isblank($O108)), "X", "")</f>
      </c>
      <c r="AX108" s="32">
        <f>if(or($K108="bowl", $K108="wild"), "X", "")</f>
      </c>
    </row>
    <row x14ac:dyDescent="0.25" r="109" customHeight="1" ht="18.75">
      <c r="A109" s="25" t="s">
        <v>958</v>
      </c>
      <c r="B109" s="25" t="s">
        <v>959</v>
      </c>
      <c r="C109" s="12" t="s">
        <v>685</v>
      </c>
      <c r="D109" s="12" t="s">
        <v>186</v>
      </c>
      <c r="E109" s="25" t="s">
        <v>686</v>
      </c>
      <c r="F109" s="25" t="s">
        <v>960</v>
      </c>
      <c r="G109" s="12"/>
      <c r="H109" s="12"/>
      <c r="I109" s="12"/>
      <c r="J109" s="14">
        <v>3</v>
      </c>
      <c r="K109" s="12" t="s">
        <v>195</v>
      </c>
      <c r="L109" s="14">
        <v>4</v>
      </c>
      <c r="M109" s="14">
        <v>30</v>
      </c>
      <c r="N109" s="12"/>
      <c r="O109" s="12" t="s">
        <v>15</v>
      </c>
      <c r="P109" s="12" t="s">
        <v>15</v>
      </c>
      <c r="Q109" s="14">
        <v>1</v>
      </c>
      <c r="R109" s="14"/>
      <c r="S109" s="14"/>
      <c r="T109" s="14"/>
      <c r="U109" s="14">
        <v>1</v>
      </c>
      <c r="V109" s="12"/>
      <c r="W109" s="14"/>
      <c r="X109" s="26"/>
      <c r="Y109" s="12"/>
      <c r="Z109" s="33">
        <f>if(ISBLANK($X109), sum(Q109:W109), 1)</f>
      </c>
      <c r="AA109" s="36" t="s">
        <v>15</v>
      </c>
      <c r="AB109" s="36"/>
      <c r="AC109" s="36"/>
      <c r="AD109" s="36"/>
      <c r="AE109" s="32">
        <f>if(J109&lt;4,"X","")</f>
      </c>
      <c r="AF109" s="32">
        <f>if(countblank(N109:P109)&lt;=1,"X","")</f>
      </c>
      <c r="AG109" s="32">
        <f>$H109</f>
      </c>
      <c r="AH109" s="32">
        <f>if($R109 &gt; 0, "X", "")</f>
      </c>
      <c r="AI109" s="32">
        <f>if(sum(Q109:U109) = 3, "X", "")</f>
      </c>
      <c r="AJ109" s="32">
        <f>if(or($K109="ground", $K109="wild"), "X", "")</f>
      </c>
      <c r="AK109" s="32">
        <f>$G109</f>
      </c>
      <c r="AL109" s="32">
        <f>if($S109 &gt; 0, "X", "")</f>
      </c>
      <c r="AM109" s="32">
        <f>if(and($Q109 &gt; 0, isblank($W109), isblank($R109), isblank($T109), isblank($S109), isblank($U109)), "X", "")</f>
      </c>
      <c r="AN109" s="32">
        <f>if(and(not(isblank($N109)), isblank($O109), isblank($P109)), "X", "")</f>
      </c>
      <c r="AO109" s="32">
        <f>if(M109&gt;65,"X","")</f>
      </c>
      <c r="AP109" s="32">
        <f>if(or($K109="cavity", $K109="wild"), "X", "")</f>
      </c>
      <c r="AQ109" s="32">
        <f>if($W109 &gt; 0, "X", "")</f>
      </c>
      <c r="AR109" s="32">
        <f>if(M109&lt;=30,"X","")</f>
      </c>
      <c r="AS109" s="32">
        <f>if(or($K109="platform", $K109="wild"), "X", "")</f>
      </c>
      <c r="AT109" s="32">
        <f>if(and(not(isblank($O109)), isblank($P109), isblank($N109)), "X", "")</f>
      </c>
      <c r="AU109" s="32">
        <f>if($U109 &gt; 0, "X", "")</f>
      </c>
      <c r="AV109" s="32">
        <f>if($T109 &gt; 0, "X", "")</f>
      </c>
      <c r="AW109" s="32">
        <f>if(and(not(isblank($P109)), isblank($N109), isblank($O109)), "X", "")</f>
      </c>
      <c r="AX109" s="32">
        <f>if(or($K109="bowl", $K109="wild"), "X", "")</f>
      </c>
    </row>
    <row x14ac:dyDescent="0.25" r="110" customHeight="1" ht="18.75">
      <c r="A110" s="25" t="s">
        <v>961</v>
      </c>
      <c r="B110" s="25" t="s">
        <v>962</v>
      </c>
      <c r="C110" s="12" t="s">
        <v>685</v>
      </c>
      <c r="D110" s="12" t="s">
        <v>173</v>
      </c>
      <c r="E110" s="25" t="s">
        <v>178</v>
      </c>
      <c r="F110" s="25" t="s">
        <v>963</v>
      </c>
      <c r="G110" s="12"/>
      <c r="H110" s="12"/>
      <c r="I110" s="12"/>
      <c r="J110" s="14">
        <v>0</v>
      </c>
      <c r="K110" s="12" t="s">
        <v>162</v>
      </c>
      <c r="L110" s="14">
        <v>4</v>
      </c>
      <c r="M110" s="14">
        <v>89</v>
      </c>
      <c r="N110" s="12"/>
      <c r="O110" s="12"/>
      <c r="P110" s="12" t="s">
        <v>15</v>
      </c>
      <c r="Q110" s="14">
        <v>1</v>
      </c>
      <c r="R110" s="14">
        <v>1</v>
      </c>
      <c r="S110" s="14"/>
      <c r="T110" s="14"/>
      <c r="U110" s="14"/>
      <c r="V110" s="12"/>
      <c r="W110" s="14"/>
      <c r="X110" s="26" t="s">
        <v>15</v>
      </c>
      <c r="Y110" s="12"/>
      <c r="Z110" s="33">
        <f>if(ISBLANK($X110), sum(Q110:W110), 1)</f>
      </c>
      <c r="AA110" s="36"/>
      <c r="AB110" s="36"/>
      <c r="AC110" s="36"/>
      <c r="AD110" s="36"/>
      <c r="AE110" s="32">
        <f>if(J110&lt;4,"X","")</f>
      </c>
      <c r="AF110" s="32">
        <f>if(countblank(N110:P110)&lt;=1,"X","")</f>
      </c>
      <c r="AG110" s="32">
        <f>$H110</f>
      </c>
      <c r="AH110" s="32">
        <f>if($R110 &gt; 0, "X", "")</f>
      </c>
      <c r="AI110" s="32">
        <f>if(sum(Q110:U110) = 3, "X", "")</f>
      </c>
      <c r="AJ110" s="32">
        <f>if(or($K110="ground", $K110="wild"), "X", "")</f>
      </c>
      <c r="AK110" s="32">
        <f>$G110</f>
      </c>
      <c r="AL110" s="32">
        <f>if($S110 &gt; 0, "X", "")</f>
      </c>
      <c r="AM110" s="32">
        <f>if(and($Q110 &gt; 0, isblank($W110), isblank($R110), isblank($T110), isblank($S110), isblank($U110)), "X", "")</f>
      </c>
      <c r="AN110" s="32">
        <f>if(and(not(isblank($N110)), isblank($O110), isblank($P110)), "X", "")</f>
      </c>
      <c r="AO110" s="32">
        <f>if(M110&gt;65,"X","")</f>
      </c>
      <c r="AP110" s="32">
        <f>if(or($K110="cavity", $K110="wild"), "X", "")</f>
      </c>
      <c r="AQ110" s="32">
        <f>if($W110 &gt; 0, "X", "")</f>
      </c>
      <c r="AR110" s="32">
        <f>if(M110&lt;=30,"X","")</f>
      </c>
      <c r="AS110" s="32">
        <f>if(or($K110="platform", $K110="wild"), "X", "")</f>
      </c>
      <c r="AT110" s="32">
        <f>if(and(not(isblank($O110)), isblank($P110), isblank($N110)), "X", "")</f>
      </c>
      <c r="AU110" s="32">
        <f>if($U110 &gt; 0, "X", "")</f>
      </c>
      <c r="AV110" s="32">
        <f>if($T110 &gt; 0, "X", "")</f>
      </c>
      <c r="AW110" s="32">
        <f>if(and(not(isblank($P110)), isblank($N110), isblank($O110)), "X", "")</f>
      </c>
      <c r="AX110" s="32">
        <f>if(or($K110="bowl", $K110="wild"), "X", "")</f>
      </c>
    </row>
    <row x14ac:dyDescent="0.25" r="111" customHeight="1" ht="18.75">
      <c r="A111" s="25" t="s">
        <v>964</v>
      </c>
      <c r="B111" s="25" t="s">
        <v>965</v>
      </c>
      <c r="C111" s="12" t="s">
        <v>685</v>
      </c>
      <c r="D111" s="12" t="s">
        <v>173</v>
      </c>
      <c r="E111" s="25" t="s">
        <v>706</v>
      </c>
      <c r="F111" s="25" t="s">
        <v>707</v>
      </c>
      <c r="G111" s="12" t="s">
        <v>15</v>
      </c>
      <c r="H111" s="12"/>
      <c r="I111" s="12"/>
      <c r="J111" s="14">
        <v>4</v>
      </c>
      <c r="K111" s="12" t="s">
        <v>166</v>
      </c>
      <c r="L111" s="14">
        <v>1</v>
      </c>
      <c r="M111" s="14">
        <v>79</v>
      </c>
      <c r="N111" s="12" t="s">
        <v>15</v>
      </c>
      <c r="O111" s="12" t="s">
        <v>15</v>
      </c>
      <c r="P111" s="12"/>
      <c r="Q111" s="14">
        <v>1</v>
      </c>
      <c r="R111" s="14"/>
      <c r="S111" s="14"/>
      <c r="T111" s="14"/>
      <c r="U111" s="14">
        <v>1</v>
      </c>
      <c r="V111" s="12"/>
      <c r="W111" s="14"/>
      <c r="X111" s="26" t="s">
        <v>15</v>
      </c>
      <c r="Y111" s="12"/>
      <c r="Z111" s="33">
        <f>if(ISBLANK($X111), sum(Q111:W111), 1)</f>
      </c>
      <c r="AA111" s="36"/>
      <c r="AB111" s="36" t="s">
        <v>15</v>
      </c>
      <c r="AC111" s="36"/>
      <c r="AD111" s="36"/>
      <c r="AE111" s="32">
        <f>if(J111&lt;4,"X","")</f>
      </c>
      <c r="AF111" s="32">
        <f>if(countblank(N111:P111)&lt;=1,"X","")</f>
      </c>
      <c r="AG111" s="32">
        <f>$H111</f>
      </c>
      <c r="AH111" s="32">
        <f>if($R111 &gt; 0, "X", "")</f>
      </c>
      <c r="AI111" s="32">
        <f>if(sum(Q111:U111) = 3, "X", "")</f>
      </c>
      <c r="AJ111" s="32">
        <f>if(or($K111="ground", $K111="wild"), "X", "")</f>
      </c>
      <c r="AK111" s="32">
        <f>$G111</f>
      </c>
      <c r="AL111" s="32">
        <f>if($S111 &gt; 0, "X", "")</f>
      </c>
      <c r="AM111" s="32">
        <f>if(and($Q111 &gt; 0, isblank($W111), isblank($R111), isblank($T111), isblank($S111), isblank($U111)), "X", "")</f>
      </c>
      <c r="AN111" s="32">
        <f>if(and(not(isblank($N111)), isblank($O111), isblank($P111)), "X", "")</f>
      </c>
      <c r="AO111" s="32">
        <f>if(M111&gt;65,"X","")</f>
      </c>
      <c r="AP111" s="32">
        <f>if(or($K111="cavity", $K111="wild"), "X", "")</f>
      </c>
      <c r="AQ111" s="32">
        <f>if($W111 &gt; 0, "X", "")</f>
      </c>
      <c r="AR111" s="32">
        <f>if(M111&lt;=30,"X","")</f>
      </c>
      <c r="AS111" s="32">
        <f>if(or($K111="platform", $K111="wild"), "X", "")</f>
      </c>
      <c r="AT111" s="32">
        <f>if(and(not(isblank($O111)), isblank($P111), isblank($N111)), "X", "")</f>
      </c>
      <c r="AU111" s="32">
        <f>if($U111 &gt; 0, "X", "")</f>
      </c>
      <c r="AV111" s="32">
        <f>if($T111 &gt; 0, "X", "")</f>
      </c>
      <c r="AW111" s="32">
        <f>if(and(not(isblank($P111)), isblank($N111), isblank($O111)), "X", "")</f>
      </c>
      <c r="AX111" s="32">
        <f>if(or($K111="bowl", $K111="wild"), "X", "")</f>
      </c>
    </row>
    <row x14ac:dyDescent="0.25" r="112" customHeight="1" ht="18.75">
      <c r="A112" s="25" t="s">
        <v>966</v>
      </c>
      <c r="B112" s="25" t="s">
        <v>967</v>
      </c>
      <c r="C112" s="12" t="s">
        <v>685</v>
      </c>
      <c r="D112" s="12" t="s">
        <v>160</v>
      </c>
      <c r="E112" s="25" t="s">
        <v>198</v>
      </c>
      <c r="F112" s="25" t="s">
        <v>881</v>
      </c>
      <c r="G112" s="12"/>
      <c r="H112" s="12"/>
      <c r="I112" s="12"/>
      <c r="J112" s="14">
        <v>4</v>
      </c>
      <c r="K112" s="12" t="s">
        <v>188</v>
      </c>
      <c r="L112" s="14">
        <v>5</v>
      </c>
      <c r="M112" s="14">
        <v>36</v>
      </c>
      <c r="N112" s="12"/>
      <c r="O112" s="12" t="s">
        <v>15</v>
      </c>
      <c r="P112" s="12"/>
      <c r="Q112" s="14">
        <v>1</v>
      </c>
      <c r="R112" s="14"/>
      <c r="S112" s="14"/>
      <c r="T112" s="14">
        <v>1</v>
      </c>
      <c r="U112" s="14"/>
      <c r="V112" s="12"/>
      <c r="W112" s="14"/>
      <c r="X112" s="26"/>
      <c r="Y112" s="12"/>
      <c r="Z112" s="33">
        <f>if(ISBLANK($X112), sum(Q112:W112), 1)</f>
      </c>
      <c r="AA112" s="36"/>
      <c r="AB112" s="36" t="s">
        <v>15</v>
      </c>
      <c r="AC112" s="36"/>
      <c r="AD112" s="36" t="s">
        <v>15</v>
      </c>
      <c r="AE112" s="32">
        <f>if(J112&lt;4,"X","")</f>
      </c>
      <c r="AF112" s="32">
        <f>if(countblank(N112:P112)&lt;=1,"X","")</f>
      </c>
      <c r="AG112" s="32">
        <f>$H112</f>
      </c>
      <c r="AH112" s="32">
        <f>if($R112 &gt; 0, "X", "")</f>
      </c>
      <c r="AI112" s="32">
        <f>if(sum(Q112:U112) = 3, "X", "")</f>
      </c>
      <c r="AJ112" s="32">
        <f>if(or($K112="ground", $K112="wild"), "X", "")</f>
      </c>
      <c r="AK112" s="32">
        <f>$G112</f>
      </c>
      <c r="AL112" s="32">
        <f>if($S112 &gt; 0, "X", "")</f>
      </c>
      <c r="AM112" s="32">
        <f>if(and($Q112 &gt; 0, isblank($W112), isblank($R112), isblank($T112), isblank($S112), isblank($U112)), "X", "")</f>
      </c>
      <c r="AN112" s="32">
        <f>if(and(not(isblank($N112)), isblank($O112), isblank($P112)), "X", "")</f>
      </c>
      <c r="AO112" s="32">
        <f>if(M112&gt;65,"X","")</f>
      </c>
      <c r="AP112" s="32">
        <f>if(or($K112="cavity", $K112="wild"), "X", "")</f>
      </c>
      <c r="AQ112" s="32">
        <f>if($W112 &gt; 0, "X", "")</f>
      </c>
      <c r="AR112" s="32">
        <f>if(M112&lt;=30,"X","")</f>
      </c>
      <c r="AS112" s="32">
        <f>if(or($K112="platform", $K112="wild"), "X", "")</f>
      </c>
      <c r="AT112" s="32">
        <f>if(and(not(isblank($O112)), isblank($P112), isblank($N112)), "X", "")</f>
      </c>
      <c r="AU112" s="32">
        <f>if($U112 &gt; 0, "X", "")</f>
      </c>
      <c r="AV112" s="32">
        <f>if($T112 &gt; 0, "X", "")</f>
      </c>
      <c r="AW112" s="32">
        <f>if(and(not(isblank($P112)), isblank($N112), isblank($O112)), "X", "")</f>
      </c>
      <c r="AX112" s="32">
        <f>if(or($K112="bowl", $K112="wild"), "X", "")</f>
      </c>
    </row>
    <row x14ac:dyDescent="0.25" r="113" customHeight="1" ht="18.75">
      <c r="A113" s="25" t="s">
        <v>968</v>
      </c>
      <c r="B113" s="25" t="s">
        <v>969</v>
      </c>
      <c r="C113" s="12" t="s">
        <v>685</v>
      </c>
      <c r="D113" s="12" t="s">
        <v>173</v>
      </c>
      <c r="E113" s="25" t="s">
        <v>686</v>
      </c>
      <c r="F113" s="25" t="s">
        <v>828</v>
      </c>
      <c r="G113" s="12"/>
      <c r="H113" s="12"/>
      <c r="I113" s="12"/>
      <c r="J113" s="14">
        <v>2</v>
      </c>
      <c r="K113" s="12" t="s">
        <v>188</v>
      </c>
      <c r="L113" s="14">
        <v>3</v>
      </c>
      <c r="M113" s="14">
        <v>23</v>
      </c>
      <c r="N113" s="12" t="s">
        <v>15</v>
      </c>
      <c r="O113" s="12"/>
      <c r="P113" s="12"/>
      <c r="Q113" s="14">
        <v>1</v>
      </c>
      <c r="R113" s="14">
        <v>1</v>
      </c>
      <c r="S113" s="14"/>
      <c r="T113" s="14"/>
      <c r="U113" s="14"/>
      <c r="V113" s="12"/>
      <c r="W113" s="14"/>
      <c r="X113" s="26" t="s">
        <v>15</v>
      </c>
      <c r="Y113" s="12"/>
      <c r="Z113" s="33">
        <f>if(ISBLANK($X113), sum(Q113:W113), 1)</f>
      </c>
      <c r="AA113" s="36"/>
      <c r="AB113" s="36" t="s">
        <v>15</v>
      </c>
      <c r="AC113" s="36"/>
      <c r="AD113" s="36"/>
      <c r="AE113" s="32">
        <f>if(J113&lt;4,"X","")</f>
      </c>
      <c r="AF113" s="32">
        <f>if(countblank(N113:P113)&lt;=1,"X","")</f>
      </c>
      <c r="AG113" s="32">
        <f>$H113</f>
      </c>
      <c r="AH113" s="32">
        <f>if($R113 &gt; 0, "X", "")</f>
      </c>
      <c r="AI113" s="32">
        <f>if(sum(Q113:U113) = 3, "X", "")</f>
      </c>
      <c r="AJ113" s="32">
        <f>if(or($K113="ground", $K113="wild"), "X", "")</f>
      </c>
      <c r="AK113" s="32">
        <f>$G113</f>
      </c>
      <c r="AL113" s="32">
        <f>if($S113 &gt; 0, "X", "")</f>
      </c>
      <c r="AM113" s="32">
        <f>if(and($Q113 &gt; 0, isblank($W113), isblank($R113), isblank($T113), isblank($S113), isblank($U113)), "X", "")</f>
      </c>
      <c r="AN113" s="32">
        <f>if(and(not(isblank($N113)), isblank($O113), isblank($P113)), "X", "")</f>
      </c>
      <c r="AO113" s="32">
        <f>if(M113&gt;65,"X","")</f>
      </c>
      <c r="AP113" s="32">
        <f>if(or($K113="cavity", $K113="wild"), "X", "")</f>
      </c>
      <c r="AQ113" s="32">
        <f>if($W113 &gt; 0, "X", "")</f>
      </c>
      <c r="AR113" s="32">
        <f>if(M113&lt;=30,"X","")</f>
      </c>
      <c r="AS113" s="32">
        <f>if(or($K113="platform", $K113="wild"), "X", "")</f>
      </c>
      <c r="AT113" s="32">
        <f>if(and(not(isblank($O113)), isblank($P113), isblank($N113)), "X", "")</f>
      </c>
      <c r="AU113" s="32">
        <f>if($U113 &gt; 0, "X", "")</f>
      </c>
      <c r="AV113" s="32">
        <f>if($T113 &gt; 0, "X", "")</f>
      </c>
      <c r="AW113" s="32">
        <f>if(and(not(isblank($P113)), isblank($N113), isblank($O113)), "X", "")</f>
      </c>
      <c r="AX113" s="32">
        <f>if(or($K113="bowl", $K113="wild"), "X", "")</f>
      </c>
    </row>
    <row x14ac:dyDescent="0.25" r="114" customHeight="1" ht="18.75">
      <c r="A114" s="25" t="s">
        <v>970</v>
      </c>
      <c r="B114" s="25" t="s">
        <v>971</v>
      </c>
      <c r="C114" s="12" t="s">
        <v>685</v>
      </c>
      <c r="D114" s="12" t="s">
        <v>173</v>
      </c>
      <c r="E114" s="25" t="s">
        <v>174</v>
      </c>
      <c r="F114" s="25" t="s">
        <v>820</v>
      </c>
      <c r="G114" s="12"/>
      <c r="H114" s="12"/>
      <c r="I114" s="12"/>
      <c r="J114" s="14">
        <v>0</v>
      </c>
      <c r="K114" s="12" t="s">
        <v>166</v>
      </c>
      <c r="L114" s="14">
        <v>5</v>
      </c>
      <c r="M114" s="14">
        <v>46</v>
      </c>
      <c r="N114" s="12" t="s">
        <v>15</v>
      </c>
      <c r="O114" s="12" t="s">
        <v>15</v>
      </c>
      <c r="P114" s="12" t="s">
        <v>15</v>
      </c>
      <c r="Q114" s="14"/>
      <c r="R114" s="14">
        <v>1</v>
      </c>
      <c r="S114" s="14"/>
      <c r="T114" s="14"/>
      <c r="U114" s="14"/>
      <c r="V114" s="12"/>
      <c r="W114" s="14"/>
      <c r="X114" s="26"/>
      <c r="Y114" s="12"/>
      <c r="Z114" s="33">
        <f>if(ISBLANK($X114), sum(Q114:W114), 1)</f>
      </c>
      <c r="AA114" s="36"/>
      <c r="AB114" s="36"/>
      <c r="AC114" s="36"/>
      <c r="AD114" s="36"/>
      <c r="AE114" s="32">
        <f>if(J114&lt;4,"X","")</f>
      </c>
      <c r="AF114" s="32">
        <f>if(countblank(N114:P114)&lt;=1,"X","")</f>
      </c>
      <c r="AG114" s="32">
        <f>$H114</f>
      </c>
      <c r="AH114" s="32">
        <f>if($R114 &gt; 0, "X", "")</f>
      </c>
      <c r="AI114" s="32">
        <f>if(sum(Q114:U114) = 3, "X", "")</f>
      </c>
      <c r="AJ114" s="32">
        <f>if(or($K114="ground", $K114="wild"), "X", "")</f>
      </c>
      <c r="AK114" s="32">
        <f>$G114</f>
      </c>
      <c r="AL114" s="32">
        <f>if($S114 &gt; 0, "X", "")</f>
      </c>
      <c r="AM114" s="32">
        <f>if(and($Q114 &gt; 0, isblank($W114), isblank($R114), isblank($T114), isblank($S114), isblank($U114)), "X", "")</f>
      </c>
      <c r="AN114" s="32">
        <f>if(and(not(isblank($N114)), isblank($O114), isblank($P114)), "X", "")</f>
      </c>
      <c r="AO114" s="32">
        <f>if(M114&gt;65,"X","")</f>
      </c>
      <c r="AP114" s="32">
        <f>if(or($K114="cavity", $K114="wild"), "X", "")</f>
      </c>
      <c r="AQ114" s="32">
        <f>if($W114 &gt; 0, "X", "")</f>
      </c>
      <c r="AR114" s="32">
        <f>if(M114&lt;=30,"X","")</f>
      </c>
      <c r="AS114" s="32">
        <f>if(or($K114="platform", $K114="wild"), "X", "")</f>
      </c>
      <c r="AT114" s="32">
        <f>if(and(not(isblank($O114)), isblank($P114), isblank($N114)), "X", "")</f>
      </c>
      <c r="AU114" s="32">
        <f>if($U114 &gt; 0, "X", "")</f>
      </c>
      <c r="AV114" s="32">
        <f>if($T114 &gt; 0, "X", "")</f>
      </c>
      <c r="AW114" s="32">
        <f>if(and(not(isblank($P114)), isblank($N114), isblank($O114)), "X", "")</f>
      </c>
      <c r="AX114" s="32">
        <f>if(or($K114="bowl", $K114="wild"), "X", "")</f>
      </c>
    </row>
    <row x14ac:dyDescent="0.25" r="115" customHeight="1" ht="18.75">
      <c r="A115" s="25" t="s">
        <v>972</v>
      </c>
      <c r="B115" s="25" t="s">
        <v>973</v>
      </c>
      <c r="C115" s="12" t="s">
        <v>685</v>
      </c>
      <c r="D115" s="12" t="s">
        <v>173</v>
      </c>
      <c r="E115" s="25" t="s">
        <v>174</v>
      </c>
      <c r="F115" s="25" t="s">
        <v>820</v>
      </c>
      <c r="G115" s="12"/>
      <c r="H115" s="12"/>
      <c r="I115" s="12"/>
      <c r="J115" s="14">
        <v>5</v>
      </c>
      <c r="K115" s="12" t="s">
        <v>162</v>
      </c>
      <c r="L115" s="14">
        <v>6</v>
      </c>
      <c r="M115" s="14">
        <v>33</v>
      </c>
      <c r="N115" s="12"/>
      <c r="O115" s="12" t="s">
        <v>15</v>
      </c>
      <c r="P115" s="12"/>
      <c r="Q115" s="14"/>
      <c r="R115" s="14">
        <v>3</v>
      </c>
      <c r="S115" s="14"/>
      <c r="T115" s="14"/>
      <c r="U115" s="14"/>
      <c r="V115" s="12"/>
      <c r="W115" s="14"/>
      <c r="X115" s="26"/>
      <c r="Y115" s="12"/>
      <c r="Z115" s="33">
        <f>if(ISBLANK($X115), sum(Q115:W115), 1)</f>
      </c>
      <c r="AA115" s="36"/>
      <c r="AB115" s="36" t="s">
        <v>15</v>
      </c>
      <c r="AC115" s="36"/>
      <c r="AD115" s="36" t="s">
        <v>15</v>
      </c>
      <c r="AE115" s="32">
        <f>if(J115&lt;4,"X","")</f>
      </c>
      <c r="AF115" s="32">
        <f>if(countblank(N115:P115)&lt;=1,"X","")</f>
      </c>
      <c r="AG115" s="32">
        <f>$H115</f>
      </c>
      <c r="AH115" s="32">
        <f>if($R115 &gt; 0, "X", "")</f>
      </c>
      <c r="AI115" s="32">
        <f>if(sum(Q115:U115) = 3, "X", "")</f>
      </c>
      <c r="AJ115" s="32">
        <f>if(or($K115="ground", $K115="wild"), "X", "")</f>
      </c>
      <c r="AK115" s="32">
        <f>$G115</f>
      </c>
      <c r="AL115" s="32">
        <f>if($S115 &gt; 0, "X", "")</f>
      </c>
      <c r="AM115" s="32">
        <f>if(and($Q115 &gt; 0, isblank($W115), isblank($R115), isblank($T115), isblank($S115), isblank($U115)), "X", "")</f>
      </c>
      <c r="AN115" s="32">
        <f>if(and(not(isblank($N115)), isblank($O115), isblank($P115)), "X", "")</f>
      </c>
      <c r="AO115" s="32">
        <f>if(M115&gt;65,"X","")</f>
      </c>
      <c r="AP115" s="32">
        <f>if(or($K115="cavity", $K115="wild"), "X", "")</f>
      </c>
      <c r="AQ115" s="32">
        <f>if($W115 &gt; 0, "X", "")</f>
      </c>
      <c r="AR115" s="32">
        <f>if(M115&lt;=30,"X","")</f>
      </c>
      <c r="AS115" s="32">
        <f>if(or($K115="platform", $K115="wild"), "X", "")</f>
      </c>
      <c r="AT115" s="32">
        <f>if(and(not(isblank($O115)), isblank($P115), isblank($N115)), "X", "")</f>
      </c>
      <c r="AU115" s="32">
        <f>if($U115 &gt; 0, "X", "")</f>
      </c>
      <c r="AV115" s="32">
        <f>if($T115 &gt; 0, "X", "")</f>
      </c>
      <c r="AW115" s="32">
        <f>if(and(not(isblank($P115)), isblank($N115), isblank($O115)), "X", "")</f>
      </c>
      <c r="AX115" s="32">
        <f>if(or($K115="bowl", $K115="wild"), "X", "")</f>
      </c>
    </row>
    <row x14ac:dyDescent="0.25" r="116" customHeight="1" ht="18.75">
      <c r="A116" s="25" t="s">
        <v>974</v>
      </c>
      <c r="B116" s="25" t="s">
        <v>975</v>
      </c>
      <c r="C116" s="12" t="s">
        <v>685</v>
      </c>
      <c r="D116" s="12" t="s">
        <v>173</v>
      </c>
      <c r="E116" s="25" t="s">
        <v>699</v>
      </c>
      <c r="F116" s="25" t="s">
        <v>976</v>
      </c>
      <c r="G116" s="12"/>
      <c r="H116" s="12"/>
      <c r="I116" s="12"/>
      <c r="J116" s="14">
        <v>3</v>
      </c>
      <c r="K116" s="12" t="s">
        <v>195</v>
      </c>
      <c r="L116" s="14">
        <v>5</v>
      </c>
      <c r="M116" s="14">
        <v>30</v>
      </c>
      <c r="N116" s="12" t="s">
        <v>15</v>
      </c>
      <c r="O116" s="12"/>
      <c r="P116" s="12"/>
      <c r="Q116" s="14"/>
      <c r="R116" s="14">
        <v>1</v>
      </c>
      <c r="S116" s="14"/>
      <c r="T116" s="14">
        <v>1</v>
      </c>
      <c r="U116" s="14"/>
      <c r="V116" s="12"/>
      <c r="W116" s="14"/>
      <c r="X116" s="26"/>
      <c r="Y116" s="12"/>
      <c r="Z116" s="33">
        <f>if(ISBLANK($X116), sum(Q116:W116), 1)</f>
      </c>
      <c r="AA116" s="36"/>
      <c r="AB116" s="36" t="s">
        <v>15</v>
      </c>
      <c r="AC116" s="36"/>
      <c r="AD116" s="36"/>
      <c r="AE116" s="32">
        <f>if(J116&lt;4,"X","")</f>
      </c>
      <c r="AF116" s="32">
        <f>if(countblank(N116:P116)&lt;=1,"X","")</f>
      </c>
      <c r="AG116" s="32">
        <f>$H116</f>
      </c>
      <c r="AH116" s="32">
        <f>if($R116 &gt; 0, "X", "")</f>
      </c>
      <c r="AI116" s="32">
        <f>if(sum(Q116:U116) = 3, "X", "")</f>
      </c>
      <c r="AJ116" s="32">
        <f>if(or($K116="ground", $K116="wild"), "X", "")</f>
      </c>
      <c r="AK116" s="32">
        <f>$G116</f>
      </c>
      <c r="AL116" s="32">
        <f>if($S116 &gt; 0, "X", "")</f>
      </c>
      <c r="AM116" s="32">
        <f>if(and($Q116 &gt; 0, isblank($W116), isblank($R116), isblank($T116), isblank($S116), isblank($U116)), "X", "")</f>
      </c>
      <c r="AN116" s="32">
        <f>if(and(not(isblank($N116)), isblank($O116), isblank($P116)), "X", "")</f>
      </c>
      <c r="AO116" s="32">
        <f>if(M116&gt;65,"X","")</f>
      </c>
      <c r="AP116" s="32">
        <f>if(or($K116="cavity", $K116="wild"), "X", "")</f>
      </c>
      <c r="AQ116" s="32">
        <f>if($W116 &gt; 0, "X", "")</f>
      </c>
      <c r="AR116" s="32">
        <f>if(M116&lt;=30,"X","")</f>
      </c>
      <c r="AS116" s="32">
        <f>if(or($K116="platform", $K116="wild"), "X", "")</f>
      </c>
      <c r="AT116" s="32">
        <f>if(and(not(isblank($O116)), isblank($P116), isblank($N116)), "X", "")</f>
      </c>
      <c r="AU116" s="32">
        <f>if($U116 &gt; 0, "X", "")</f>
      </c>
      <c r="AV116" s="32">
        <f>if($T116 &gt; 0, "X", "")</f>
      </c>
      <c r="AW116" s="32">
        <f>if(and(not(isblank($P116)), isblank($N116), isblank($O116)), "X", "")</f>
      </c>
      <c r="AX116" s="32">
        <f>if(or($K116="bowl", $K116="wild"), "X", "")</f>
      </c>
    </row>
    <row x14ac:dyDescent="0.25" r="117" customHeight="1" ht="18.75">
      <c r="A117" s="25" t="s">
        <v>977</v>
      </c>
      <c r="B117" s="25" t="s">
        <v>978</v>
      </c>
      <c r="C117" s="12" t="s">
        <v>685</v>
      </c>
      <c r="D117" s="12" t="s">
        <v>160</v>
      </c>
      <c r="E117" s="25" t="s">
        <v>727</v>
      </c>
      <c r="F117" s="25" t="s">
        <v>470</v>
      </c>
      <c r="G117" s="12"/>
      <c r="H117" s="12"/>
      <c r="I117" s="12"/>
      <c r="J117" s="14">
        <v>2</v>
      </c>
      <c r="K117" s="12" t="s">
        <v>188</v>
      </c>
      <c r="L117" s="14">
        <v>4</v>
      </c>
      <c r="M117" s="14">
        <v>51</v>
      </c>
      <c r="N117" s="12" t="s">
        <v>15</v>
      </c>
      <c r="O117" s="12" t="s">
        <v>15</v>
      </c>
      <c r="P117" s="12"/>
      <c r="Q117" s="14">
        <v>1</v>
      </c>
      <c r="R117" s="14">
        <v>1</v>
      </c>
      <c r="S117" s="14"/>
      <c r="T117" s="14">
        <v>1</v>
      </c>
      <c r="U117" s="14"/>
      <c r="V117" s="12"/>
      <c r="W117" s="14"/>
      <c r="X117" s="26" t="s">
        <v>15</v>
      </c>
      <c r="Y117" s="12"/>
      <c r="Z117" s="33">
        <f>if(ISBLANK($X117), sum(Q117:W117), 1)</f>
      </c>
      <c r="AA117" s="36"/>
      <c r="AB117" s="36" t="s">
        <v>15</v>
      </c>
      <c r="AC117" s="36"/>
      <c r="AD117" s="36"/>
      <c r="AE117" s="32">
        <f>if(J117&lt;4,"X","")</f>
      </c>
      <c r="AF117" s="32">
        <f>if(countblank(N117:P117)&lt;=1,"X","")</f>
      </c>
      <c r="AG117" s="32">
        <f>$H117</f>
      </c>
      <c r="AH117" s="32">
        <f>if($R117 &gt; 0, "X", "")</f>
      </c>
      <c r="AI117" s="32">
        <f>if(sum(Q117:U117) = 3, "X", "")</f>
      </c>
      <c r="AJ117" s="32">
        <f>if(or($K117="ground", $K117="wild"), "X", "")</f>
      </c>
      <c r="AK117" s="32">
        <f>$G117</f>
      </c>
      <c r="AL117" s="32">
        <f>if($S117 &gt; 0, "X", "")</f>
      </c>
      <c r="AM117" s="32">
        <f>if(and($Q117 &gt; 0, isblank($W117), isblank($R117), isblank($T117), isblank($S117), isblank($U117)), "X", "")</f>
      </c>
      <c r="AN117" s="32">
        <f>if(and(not(isblank($N117)), isblank($O117), isblank($P117)), "X", "")</f>
      </c>
      <c r="AO117" s="32">
        <f>if(M117&gt;65,"X","")</f>
      </c>
      <c r="AP117" s="32">
        <f>if(or($K117="cavity", $K117="wild"), "X", "")</f>
      </c>
      <c r="AQ117" s="32">
        <f>if($W117 &gt; 0, "X", "")</f>
      </c>
      <c r="AR117" s="32">
        <f>if(M117&lt;=30,"X","")</f>
      </c>
      <c r="AS117" s="32">
        <f>if(or($K117="platform", $K117="wild"), "X", "")</f>
      </c>
      <c r="AT117" s="32">
        <f>if(and(not(isblank($O117)), isblank($P117), isblank($N117)), "X", "")</f>
      </c>
      <c r="AU117" s="32">
        <f>if($U117 &gt; 0, "X", "")</f>
      </c>
      <c r="AV117" s="32">
        <f>if($T117 &gt; 0, "X", "")</f>
      </c>
      <c r="AW117" s="32">
        <f>if(and(not(isblank($P117)), isblank($N117), isblank($O117)), "X", "")</f>
      </c>
      <c r="AX117" s="32">
        <f>if(or($K117="bowl", $K117="wild"), "X", "")</f>
      </c>
    </row>
    <row x14ac:dyDescent="0.25" r="118" customHeight="1" ht="18.75">
      <c r="A118" s="25" t="s">
        <v>979</v>
      </c>
      <c r="B118" s="25" t="s">
        <v>980</v>
      </c>
      <c r="C118" s="12" t="s">
        <v>685</v>
      </c>
      <c r="D118" s="12" t="s">
        <v>173</v>
      </c>
      <c r="E118" s="25" t="s">
        <v>706</v>
      </c>
      <c r="F118" s="25" t="s">
        <v>750</v>
      </c>
      <c r="G118" s="12" t="s">
        <v>15</v>
      </c>
      <c r="H118" s="12"/>
      <c r="I118" s="12"/>
      <c r="J118" s="14">
        <v>3</v>
      </c>
      <c r="K118" s="12" t="s">
        <v>166</v>
      </c>
      <c r="L118" s="14">
        <v>2</v>
      </c>
      <c r="M118" s="14">
        <v>109</v>
      </c>
      <c r="N118" s="12"/>
      <c r="O118" s="12" t="s">
        <v>15</v>
      </c>
      <c r="P118" s="12" t="s">
        <v>15</v>
      </c>
      <c r="Q118" s="14"/>
      <c r="R118" s="14"/>
      <c r="S118" s="14"/>
      <c r="T118" s="14"/>
      <c r="U118" s="14">
        <v>1</v>
      </c>
      <c r="V118" s="12"/>
      <c r="W118" s="14"/>
      <c r="X118" s="26"/>
      <c r="Y118" s="12"/>
      <c r="Z118" s="33">
        <f>if(ISBLANK($X118), sum(Q118:W118), 1)</f>
      </c>
      <c r="AA118" s="36"/>
      <c r="AB118" s="36" t="s">
        <v>15</v>
      </c>
      <c r="AC118" s="36"/>
      <c r="AD118" s="36"/>
      <c r="AE118" s="32">
        <f>if(J118&lt;4,"X","")</f>
      </c>
      <c r="AF118" s="32">
        <f>if(countblank(N118:P118)&lt;=1,"X","")</f>
      </c>
      <c r="AG118" s="32">
        <f>$H118</f>
      </c>
      <c r="AH118" s="32">
        <f>if($R118 &gt; 0, "X", "")</f>
      </c>
      <c r="AI118" s="32">
        <f>if(sum(Q118:U118) = 3, "X", "")</f>
      </c>
      <c r="AJ118" s="32">
        <f>if(or($K118="ground", $K118="wild"), "X", "")</f>
      </c>
      <c r="AK118" s="32">
        <f>$G118</f>
      </c>
      <c r="AL118" s="32">
        <f>if($S118 &gt; 0, "X", "")</f>
      </c>
      <c r="AM118" s="32">
        <f>if(and($Q118 &gt; 0, isblank($W118), isblank($R118), isblank($T118), isblank($S118), isblank($U118)), "X", "")</f>
      </c>
      <c r="AN118" s="32">
        <f>if(and(not(isblank($N118)), isblank($O118), isblank($P118)), "X", "")</f>
      </c>
      <c r="AO118" s="32">
        <f>if(M118&gt;65,"X","")</f>
      </c>
      <c r="AP118" s="32">
        <f>if(or($K118="cavity", $K118="wild"), "X", "")</f>
      </c>
      <c r="AQ118" s="32">
        <f>if($W118 &gt; 0, "X", "")</f>
      </c>
      <c r="AR118" s="32">
        <f>if(M118&lt;=30,"X","")</f>
      </c>
      <c r="AS118" s="32">
        <f>if(or($K118="platform", $K118="wild"), "X", "")</f>
      </c>
      <c r="AT118" s="32">
        <f>if(and(not(isblank($O118)), isblank($P118), isblank($N118)), "X", "")</f>
      </c>
      <c r="AU118" s="32">
        <f>if($U118 &gt; 0, "X", "")</f>
      </c>
      <c r="AV118" s="32">
        <f>if($T118 &gt; 0, "X", "")</f>
      </c>
      <c r="AW118" s="32">
        <f>if(and(not(isblank($P118)), isblank($N118), isblank($O118)), "X", "")</f>
      </c>
      <c r="AX118" s="32">
        <f>if(or($K118="bowl", $K118="wild"), "X", "")</f>
      </c>
    </row>
    <row x14ac:dyDescent="0.25" r="119" customHeight="1" ht="18.75">
      <c r="A119" s="25" t="s">
        <v>981</v>
      </c>
      <c r="B119" s="25" t="s">
        <v>982</v>
      </c>
      <c r="C119" s="12" t="s">
        <v>685</v>
      </c>
      <c r="D119" s="12" t="s">
        <v>173</v>
      </c>
      <c r="E119" s="25" t="s">
        <v>198</v>
      </c>
      <c r="F119" s="25" t="s">
        <v>906</v>
      </c>
      <c r="G119" s="12"/>
      <c r="H119" s="12"/>
      <c r="I119" s="12"/>
      <c r="J119" s="14">
        <v>2</v>
      </c>
      <c r="K119" s="12" t="s">
        <v>195</v>
      </c>
      <c r="L119" s="14">
        <v>4</v>
      </c>
      <c r="M119" s="14">
        <v>36</v>
      </c>
      <c r="N119" s="12" t="s">
        <v>15</v>
      </c>
      <c r="O119" s="12" t="s">
        <v>15</v>
      </c>
      <c r="P119" s="12" t="s">
        <v>15</v>
      </c>
      <c r="Q119" s="14">
        <v>1</v>
      </c>
      <c r="R119" s="14"/>
      <c r="S119" s="14"/>
      <c r="T119" s="14">
        <v>1</v>
      </c>
      <c r="U119" s="14"/>
      <c r="V119" s="12"/>
      <c r="W119" s="14"/>
      <c r="X119" s="26"/>
      <c r="Y119" s="12"/>
      <c r="Z119" s="33">
        <f>if(ISBLANK($X119), sum(Q119:W119), 1)</f>
      </c>
      <c r="AA119" s="36"/>
      <c r="AB119" s="36" t="s">
        <v>15</v>
      </c>
      <c r="AC119" s="36"/>
      <c r="AD119" s="36"/>
      <c r="AE119" s="32">
        <f>if(J119&lt;4,"X","")</f>
      </c>
      <c r="AF119" s="32">
        <f>if(countblank(N119:P119)&lt;=1,"X","")</f>
      </c>
      <c r="AG119" s="32">
        <f>$H119</f>
      </c>
      <c r="AH119" s="32">
        <f>if($R119 &gt; 0, "X", "")</f>
      </c>
      <c r="AI119" s="32">
        <f>if(sum(Q119:U119) = 3, "X", "")</f>
      </c>
      <c r="AJ119" s="32">
        <f>if(or($K119="ground", $K119="wild"), "X", "")</f>
      </c>
      <c r="AK119" s="32">
        <f>$G119</f>
      </c>
      <c r="AL119" s="32">
        <f>if($S119 &gt; 0, "X", "")</f>
      </c>
      <c r="AM119" s="32">
        <f>if(and($Q119 &gt; 0, isblank($W119), isblank($R119), isblank($T119), isblank($S119), isblank($U119)), "X", "")</f>
      </c>
      <c r="AN119" s="32">
        <f>if(and(not(isblank($N119)), isblank($O119), isblank($P119)), "X", "")</f>
      </c>
      <c r="AO119" s="32">
        <f>if(M119&gt;65,"X","")</f>
      </c>
      <c r="AP119" s="32">
        <f>if(or($K119="cavity", $K119="wild"), "X", "")</f>
      </c>
      <c r="AQ119" s="32">
        <f>if($W119 &gt; 0, "X", "")</f>
      </c>
      <c r="AR119" s="32">
        <f>if(M119&lt;=30,"X","")</f>
      </c>
      <c r="AS119" s="32">
        <f>if(or($K119="platform", $K119="wild"), "X", "")</f>
      </c>
      <c r="AT119" s="32">
        <f>if(and(not(isblank($O119)), isblank($P119), isblank($N119)), "X", "")</f>
      </c>
      <c r="AU119" s="32">
        <f>if($U119 &gt; 0, "X", "")</f>
      </c>
      <c r="AV119" s="32">
        <f>if($T119 &gt; 0, "X", "")</f>
      </c>
      <c r="AW119" s="32">
        <f>if(and(not(isblank($P119)), isblank($N119), isblank($O119)), "X", "")</f>
      </c>
      <c r="AX119" s="32">
        <f>if(or($K119="bowl", $K119="wild"), "X", "")</f>
      </c>
    </row>
    <row x14ac:dyDescent="0.25" r="120" customHeight="1" ht="18.75">
      <c r="A120" s="25" t="s">
        <v>983</v>
      </c>
      <c r="B120" s="25" t="s">
        <v>984</v>
      </c>
      <c r="C120" s="12" t="s">
        <v>685</v>
      </c>
      <c r="D120" s="12" t="s">
        <v>173</v>
      </c>
      <c r="E120" s="25" t="s">
        <v>178</v>
      </c>
      <c r="F120" s="25" t="s">
        <v>825</v>
      </c>
      <c r="G120" s="12"/>
      <c r="H120" s="12"/>
      <c r="I120" s="12"/>
      <c r="J120" s="14">
        <v>7</v>
      </c>
      <c r="K120" s="12" t="s">
        <v>162</v>
      </c>
      <c r="L120" s="14">
        <v>4</v>
      </c>
      <c r="M120" s="14">
        <v>76</v>
      </c>
      <c r="N120" s="12"/>
      <c r="O120" s="12"/>
      <c r="P120" s="12" t="s">
        <v>15</v>
      </c>
      <c r="Q120" s="14">
        <v>1</v>
      </c>
      <c r="R120" s="14">
        <v>2</v>
      </c>
      <c r="S120" s="14"/>
      <c r="T120" s="14"/>
      <c r="U120" s="14"/>
      <c r="V120" s="12"/>
      <c r="W120" s="14"/>
      <c r="X120" s="26"/>
      <c r="Y120" s="12"/>
      <c r="Z120" s="33">
        <f>if(ISBLANK($X120), sum(Q120:W120), 1)</f>
      </c>
      <c r="AA120" s="36"/>
      <c r="AB120" s="36" t="s">
        <v>15</v>
      </c>
      <c r="AC120" s="36"/>
      <c r="AD120" s="36"/>
      <c r="AE120" s="32">
        <f>if(J120&lt;4,"X","")</f>
      </c>
      <c r="AF120" s="32">
        <f>if(countblank(N120:P120)&lt;=1,"X","")</f>
      </c>
      <c r="AG120" s="32">
        <f>$H120</f>
      </c>
      <c r="AH120" s="32">
        <f>if($R120 &gt; 0, "X", "")</f>
      </c>
      <c r="AI120" s="32">
        <f>if(sum(Q120:U120) = 3, "X", "")</f>
      </c>
      <c r="AJ120" s="32">
        <f>if(or($K120="ground", $K120="wild"), "X", "")</f>
      </c>
      <c r="AK120" s="32">
        <f>$G120</f>
      </c>
      <c r="AL120" s="32">
        <f>if($S120 &gt; 0, "X", "")</f>
      </c>
      <c r="AM120" s="32">
        <f>if(and($Q120 &gt; 0, isblank($W120), isblank($R120), isblank($T120), isblank($S120), isblank($U120)), "X", "")</f>
      </c>
      <c r="AN120" s="32">
        <f>if(and(not(isblank($N120)), isblank($O120), isblank($P120)), "X", "")</f>
      </c>
      <c r="AO120" s="32">
        <f>if(M120&gt;65,"X","")</f>
      </c>
      <c r="AP120" s="32">
        <f>if(or($K120="cavity", $K120="wild"), "X", "")</f>
      </c>
      <c r="AQ120" s="32">
        <f>if($W120 &gt; 0, "X", "")</f>
      </c>
      <c r="AR120" s="32">
        <f>if(M120&lt;=30,"X","")</f>
      </c>
      <c r="AS120" s="32">
        <f>if(or($K120="platform", $K120="wild"), "X", "")</f>
      </c>
      <c r="AT120" s="32">
        <f>if(and(not(isblank($O120)), isblank($P120), isblank($N120)), "X", "")</f>
      </c>
      <c r="AU120" s="32">
        <f>if($U120 &gt; 0, "X", "")</f>
      </c>
      <c r="AV120" s="32">
        <f>if($T120 &gt; 0, "X", "")</f>
      </c>
      <c r="AW120" s="32">
        <f>if(and(not(isblank($P120)), isblank($N120), isblank($O120)), "X", "")</f>
      </c>
      <c r="AX120" s="32">
        <f>if(or($K120="bowl", $K120="wild"), "X", "")</f>
      </c>
    </row>
    <row x14ac:dyDescent="0.25" r="121" customHeight="1" ht="18.75">
      <c r="A121" s="25" t="s">
        <v>985</v>
      </c>
      <c r="B121" s="25" t="s">
        <v>986</v>
      </c>
      <c r="C121" s="12" t="s">
        <v>685</v>
      </c>
      <c r="D121" s="12" t="s">
        <v>173</v>
      </c>
      <c r="E121" s="25" t="s">
        <v>699</v>
      </c>
      <c r="F121" s="25" t="s">
        <v>987</v>
      </c>
      <c r="G121" s="12"/>
      <c r="H121" s="12"/>
      <c r="I121" s="12"/>
      <c r="J121" s="14">
        <v>5</v>
      </c>
      <c r="K121" s="12" t="s">
        <v>166</v>
      </c>
      <c r="L121" s="14">
        <v>2</v>
      </c>
      <c r="M121" s="14">
        <v>160</v>
      </c>
      <c r="N121" s="12"/>
      <c r="O121" s="12"/>
      <c r="P121" s="12" t="s">
        <v>15</v>
      </c>
      <c r="Q121" s="14"/>
      <c r="R121" s="14"/>
      <c r="S121" s="14">
        <v>1</v>
      </c>
      <c r="T121" s="14"/>
      <c r="U121" s="14"/>
      <c r="V121" s="12"/>
      <c r="W121" s="14"/>
      <c r="X121" s="26"/>
      <c r="Y121" s="12"/>
      <c r="Z121" s="33">
        <f>if(ISBLANK($X121), sum(Q121:W121), 1)</f>
      </c>
      <c r="AA121" s="36"/>
      <c r="AB121" s="36"/>
      <c r="AC121" s="36"/>
      <c r="AD121" s="36"/>
      <c r="AE121" s="32">
        <f>if(J121&lt;4,"X","")</f>
      </c>
      <c r="AF121" s="32">
        <f>if(countblank(N121:P121)&lt;=1,"X","")</f>
      </c>
      <c r="AG121" s="32">
        <f>$H121</f>
      </c>
      <c r="AH121" s="32">
        <f>if($R121 &gt; 0, "X", "")</f>
      </c>
      <c r="AI121" s="32">
        <f>if(sum(Q121:U121) = 3, "X", "")</f>
      </c>
      <c r="AJ121" s="32">
        <f>if(or($K121="ground", $K121="wild"), "X", "")</f>
      </c>
      <c r="AK121" s="32">
        <f>$G121</f>
      </c>
      <c r="AL121" s="32">
        <f>if($S121 &gt; 0, "X", "")</f>
      </c>
      <c r="AM121" s="32">
        <f>if(and($Q121 &gt; 0, isblank($W121), isblank($R121), isblank($T121), isblank($S121), isblank($U121)), "X", "")</f>
      </c>
      <c r="AN121" s="32">
        <f>if(and(not(isblank($N121)), isblank($O121), isblank($P121)), "X", "")</f>
      </c>
      <c r="AO121" s="32">
        <f>if(M121&gt;65,"X","")</f>
      </c>
      <c r="AP121" s="32">
        <f>if(or($K121="cavity", $K121="wild"), "X", "")</f>
      </c>
      <c r="AQ121" s="32">
        <f>if($W121 &gt; 0, "X", "")</f>
      </c>
      <c r="AR121" s="32">
        <f>if(M121&lt;=30,"X","")</f>
      </c>
      <c r="AS121" s="32">
        <f>if(or($K121="platform", $K121="wild"), "X", "")</f>
      </c>
      <c r="AT121" s="32">
        <f>if(and(not(isblank($O121)), isblank($P121), isblank($N121)), "X", "")</f>
      </c>
      <c r="AU121" s="32">
        <f>if($U121 &gt; 0, "X", "")</f>
      </c>
      <c r="AV121" s="32">
        <f>if($T121 &gt; 0, "X", "")</f>
      </c>
      <c r="AW121" s="32">
        <f>if(and(not(isblank($P121)), isblank($N121), isblank($O121)), "X", "")</f>
      </c>
      <c r="AX121" s="32">
        <f>if(or($K121="bowl", $K121="wild"), "X", "")</f>
      </c>
    </row>
    <row x14ac:dyDescent="0.25" r="122" customHeight="1" ht="18.75">
      <c r="A122" s="25" t="s">
        <v>988</v>
      </c>
      <c r="B122" s="25" t="s">
        <v>989</v>
      </c>
      <c r="C122" s="12" t="s">
        <v>685</v>
      </c>
      <c r="D122" s="12" t="s">
        <v>160</v>
      </c>
      <c r="E122" s="25" t="s">
        <v>198</v>
      </c>
      <c r="F122" s="25" t="s">
        <v>734</v>
      </c>
      <c r="G122" s="12"/>
      <c r="H122" s="12"/>
      <c r="I122" s="12" t="s">
        <v>15</v>
      </c>
      <c r="J122" s="14">
        <v>5</v>
      </c>
      <c r="K122" s="12" t="s">
        <v>195</v>
      </c>
      <c r="L122" s="14">
        <v>4</v>
      </c>
      <c r="M122" s="14">
        <v>23</v>
      </c>
      <c r="N122" s="12"/>
      <c r="O122" s="12" t="s">
        <v>15</v>
      </c>
      <c r="P122" s="12"/>
      <c r="Q122" s="14">
        <v>1</v>
      </c>
      <c r="R122" s="14">
        <v>2</v>
      </c>
      <c r="S122" s="14"/>
      <c r="T122" s="14"/>
      <c r="U122" s="14"/>
      <c r="V122" s="12"/>
      <c r="W122" s="14"/>
      <c r="X122" s="26"/>
      <c r="Y122" s="12"/>
      <c r="Z122" s="33">
        <f>if(ISBLANK($X122), sum(Q122:W122), 1)</f>
      </c>
      <c r="AA122" s="36"/>
      <c r="AB122" s="36"/>
      <c r="AC122" s="36"/>
      <c r="AD122" s="36"/>
      <c r="AE122" s="32">
        <f>if(J122&lt;4,"X","")</f>
      </c>
      <c r="AF122" s="32">
        <f>if(countblank(N122:P122)&lt;=1,"X","")</f>
      </c>
      <c r="AG122" s="32">
        <f>$H122</f>
      </c>
      <c r="AH122" s="32">
        <f>if($R122 &gt; 0, "X", "")</f>
      </c>
      <c r="AI122" s="32">
        <f>if(sum(Q122:U122) = 3, "X", "")</f>
      </c>
      <c r="AJ122" s="32">
        <f>if(or($K122="ground", $K122="wild"), "X", "")</f>
      </c>
      <c r="AK122" s="32">
        <f>$G122</f>
      </c>
      <c r="AL122" s="32">
        <f>if($S122 &gt; 0, "X", "")</f>
      </c>
      <c r="AM122" s="32">
        <f>if(and($Q122 &gt; 0, isblank($W122), isblank($R122), isblank($T122), isblank($S122), isblank($U122)), "X", "")</f>
      </c>
      <c r="AN122" s="32">
        <f>if(and(not(isblank($N122)), isblank($O122), isblank($P122)), "X", "")</f>
      </c>
      <c r="AO122" s="32">
        <f>if(M122&gt;65,"X","")</f>
      </c>
      <c r="AP122" s="32">
        <f>if(or($K122="cavity", $K122="wild"), "X", "")</f>
      </c>
      <c r="AQ122" s="32">
        <f>if($W122 &gt; 0, "X", "")</f>
      </c>
      <c r="AR122" s="32">
        <f>if(M122&lt;=30,"X","")</f>
      </c>
      <c r="AS122" s="32">
        <f>if(or($K122="platform", $K122="wild"), "X", "")</f>
      </c>
      <c r="AT122" s="32">
        <f>if(and(not(isblank($O122)), isblank($P122), isblank($N122)), "X", "")</f>
      </c>
      <c r="AU122" s="32">
        <f>if($U122 &gt; 0, "X", "")</f>
      </c>
      <c r="AV122" s="32">
        <f>if($T122 &gt; 0, "X", "")</f>
      </c>
      <c r="AW122" s="32">
        <f>if(and(not(isblank($P122)), isblank($N122), isblank($O122)), "X", "")</f>
      </c>
      <c r="AX122" s="32">
        <f>if(or($K122="bowl", $K122="wild"), "X", "")</f>
      </c>
    </row>
    <row x14ac:dyDescent="0.25" r="123" customHeight="1" ht="18.75">
      <c r="A123" s="24" t="s">
        <v>990</v>
      </c>
      <c r="B123" s="25" t="s">
        <v>991</v>
      </c>
      <c r="C123" s="12" t="s">
        <v>713</v>
      </c>
      <c r="D123" s="12" t="s">
        <v>173</v>
      </c>
      <c r="E123" s="25"/>
      <c r="F123" s="25" t="s">
        <v>789</v>
      </c>
      <c r="G123" s="12"/>
      <c r="H123" s="12"/>
      <c r="I123" s="12"/>
      <c r="J123" s="14">
        <v>1</v>
      </c>
      <c r="K123" s="12" t="s">
        <v>162</v>
      </c>
      <c r="L123" s="14">
        <v>3</v>
      </c>
      <c r="M123" s="14">
        <v>22</v>
      </c>
      <c r="N123" s="12" t="s">
        <v>15</v>
      </c>
      <c r="O123" s="12"/>
      <c r="P123" s="12"/>
      <c r="Q123" s="14">
        <v>1</v>
      </c>
      <c r="R123" s="14"/>
      <c r="S123" s="14"/>
      <c r="T123" s="14"/>
      <c r="U123" s="14"/>
      <c r="V123" s="12"/>
      <c r="W123" s="14"/>
      <c r="X123" s="26"/>
      <c r="Y123" s="12"/>
      <c r="Z123" s="33">
        <f>if(ISBLANK($X123), sum(Q123:W123), 1)</f>
      </c>
      <c r="AA123" s="36"/>
      <c r="AB123" s="36"/>
      <c r="AC123" s="36"/>
      <c r="AD123" s="36" t="s">
        <v>15</v>
      </c>
      <c r="AE123" s="32">
        <f>if(J123&lt;4,"X","")</f>
      </c>
      <c r="AF123" s="32">
        <f>if(countblank(N123:P123)&lt;=1,"X","")</f>
      </c>
      <c r="AG123" s="32">
        <f>$H123</f>
      </c>
      <c r="AH123" s="32">
        <f>if($R123 &gt; 0, "X", "")</f>
      </c>
      <c r="AI123" s="32">
        <f>if(sum(Q123:U123) = 3, "X", "")</f>
      </c>
      <c r="AJ123" s="32">
        <f>if(or($K123="ground", $K123="wild"), "X", "")</f>
      </c>
      <c r="AK123" s="32">
        <f>$G123</f>
      </c>
      <c r="AL123" s="32">
        <f>if($S123 &gt; 0, "X", "")</f>
      </c>
      <c r="AM123" s="32">
        <f>if(and($Q123 &gt; 0, isblank($W123), isblank($R123), isblank($T123), isblank($S123), isblank($U123)), "X", "")</f>
      </c>
      <c r="AN123" s="32">
        <f>if(and(not(isblank($N123)), isblank($O123), isblank($P123)), "X", "")</f>
      </c>
      <c r="AO123" s="32">
        <f>if(M123&gt;65,"X","")</f>
      </c>
      <c r="AP123" s="32">
        <f>if(or($K123="cavity", $K123="wild"), "X", "")</f>
      </c>
      <c r="AQ123" s="32">
        <f>if($W123 &gt; 0, "X", "")</f>
      </c>
      <c r="AR123" s="32">
        <f>if(M123&lt;=30,"X","")</f>
      </c>
      <c r="AS123" s="32">
        <f>if(or($K123="platform", $K123="wild"), "X", "")</f>
      </c>
      <c r="AT123" s="32">
        <f>if(and(not(isblank($O123)), isblank($P123), isblank($N123)), "X", "")</f>
      </c>
      <c r="AU123" s="32">
        <f>if($U123 &gt; 0, "X", "")</f>
      </c>
      <c r="AV123" s="32">
        <f>if($T123 &gt; 0, "X", "")</f>
      </c>
      <c r="AW123" s="32">
        <f>if(and(not(isblank($P123)), isblank($N123), isblank($O123)), "X", "")</f>
      </c>
      <c r="AX123" s="32">
        <f>if(or($K123="bowl", $K123="wild"), "X", "")</f>
      </c>
    </row>
    <row x14ac:dyDescent="0.25" r="124" customHeight="1" ht="18.75">
      <c r="A124" s="25" t="s">
        <v>992</v>
      </c>
      <c r="B124" s="25" t="s">
        <v>993</v>
      </c>
      <c r="C124" s="12" t="s">
        <v>685</v>
      </c>
      <c r="D124" s="12" t="s">
        <v>173</v>
      </c>
      <c r="E124" s="25" t="s">
        <v>706</v>
      </c>
      <c r="F124" s="25" t="s">
        <v>901</v>
      </c>
      <c r="G124" s="12" t="s">
        <v>15</v>
      </c>
      <c r="H124" s="12"/>
      <c r="I124" s="12"/>
      <c r="J124" s="14">
        <v>5</v>
      </c>
      <c r="K124" s="12" t="s">
        <v>166</v>
      </c>
      <c r="L124" s="14">
        <v>2</v>
      </c>
      <c r="M124" s="14">
        <v>104</v>
      </c>
      <c r="N124" s="12"/>
      <c r="O124" s="12" t="s">
        <v>15</v>
      </c>
      <c r="P124" s="12" t="s">
        <v>15</v>
      </c>
      <c r="Q124" s="14"/>
      <c r="R124" s="14"/>
      <c r="S124" s="14"/>
      <c r="T124" s="14"/>
      <c r="U124" s="14">
        <v>2</v>
      </c>
      <c r="V124" s="12"/>
      <c r="W124" s="14"/>
      <c r="X124" s="26"/>
      <c r="Y124" s="12"/>
      <c r="Z124" s="33">
        <f>if(ISBLANK($X124), sum(Q124:W124), 1)</f>
      </c>
      <c r="AA124" s="36"/>
      <c r="AB124" s="36"/>
      <c r="AC124" s="36"/>
      <c r="AD124" s="36"/>
      <c r="AE124" s="32">
        <f>if(J124&lt;4,"X","")</f>
      </c>
      <c r="AF124" s="32">
        <f>if(countblank(N124:P124)&lt;=1,"X","")</f>
      </c>
      <c r="AG124" s="32">
        <f>$H124</f>
      </c>
      <c r="AH124" s="32">
        <f>if($R124 &gt; 0, "X", "")</f>
      </c>
      <c r="AI124" s="32">
        <f>if(sum(Q124:U124) = 3, "X", "")</f>
      </c>
      <c r="AJ124" s="32">
        <f>if(or($K124="ground", $K124="wild"), "X", "")</f>
      </c>
      <c r="AK124" s="32">
        <f>$G124</f>
      </c>
      <c r="AL124" s="32">
        <f>if($S124 &gt; 0, "X", "")</f>
      </c>
      <c r="AM124" s="32">
        <f>if(and($Q124 &gt; 0, isblank($W124), isblank($R124), isblank($T124), isblank($S124), isblank($U124)), "X", "")</f>
      </c>
      <c r="AN124" s="32">
        <f>if(and(not(isblank($N124)), isblank($O124), isblank($P124)), "X", "")</f>
      </c>
      <c r="AO124" s="32">
        <f>if(M124&gt;65,"X","")</f>
      </c>
      <c r="AP124" s="32">
        <f>if(or($K124="cavity", $K124="wild"), "X", "")</f>
      </c>
      <c r="AQ124" s="32">
        <f>if($W124 &gt; 0, "X", "")</f>
      </c>
      <c r="AR124" s="32">
        <f>if(M124&lt;=30,"X","")</f>
      </c>
      <c r="AS124" s="32">
        <f>if(or($K124="platform", $K124="wild"), "X", "")</f>
      </c>
      <c r="AT124" s="32">
        <f>if(and(not(isblank($O124)), isblank($P124), isblank($N124)), "X", "")</f>
      </c>
      <c r="AU124" s="32">
        <f>if($U124 &gt; 0, "X", "")</f>
      </c>
      <c r="AV124" s="32">
        <f>if($T124 &gt; 0, "X", "")</f>
      </c>
      <c r="AW124" s="32">
        <f>if(and(not(isblank($P124)), isblank($N124), isblank($O124)), "X", "")</f>
      </c>
      <c r="AX124" s="32">
        <f>if(or($K124="bowl", $K124="wild"), "X", "")</f>
      </c>
    </row>
    <row x14ac:dyDescent="0.25" r="125" customHeight="1" ht="18.75">
      <c r="A125" s="25" t="s">
        <v>994</v>
      </c>
      <c r="B125" s="25" t="s">
        <v>995</v>
      </c>
      <c r="C125" s="12" t="s">
        <v>685</v>
      </c>
      <c r="D125" s="12" t="s">
        <v>173</v>
      </c>
      <c r="E125" s="25" t="s">
        <v>178</v>
      </c>
      <c r="F125" s="25" t="s">
        <v>865</v>
      </c>
      <c r="G125" s="12"/>
      <c r="H125" s="12"/>
      <c r="I125" s="12"/>
      <c r="J125" s="14">
        <v>0</v>
      </c>
      <c r="K125" s="12" t="s">
        <v>166</v>
      </c>
      <c r="L125" s="14">
        <v>4</v>
      </c>
      <c r="M125" s="14">
        <v>41</v>
      </c>
      <c r="N125" s="12"/>
      <c r="O125" s="12"/>
      <c r="P125" s="12" t="s">
        <v>15</v>
      </c>
      <c r="Q125" s="14">
        <v>1</v>
      </c>
      <c r="R125" s="14"/>
      <c r="S125" s="14">
        <v>1</v>
      </c>
      <c r="T125" s="14"/>
      <c r="U125" s="14"/>
      <c r="V125" s="12"/>
      <c r="W125" s="14"/>
      <c r="X125" s="26" t="s">
        <v>15</v>
      </c>
      <c r="Y125" s="12"/>
      <c r="Z125" s="33">
        <f>if(ISBLANK($X125), sum(Q125:W125), 1)</f>
      </c>
      <c r="AA125" s="36" t="s">
        <v>15</v>
      </c>
      <c r="AB125" s="36"/>
      <c r="AC125" s="36"/>
      <c r="AD125" s="36"/>
      <c r="AE125" s="32">
        <f>if(J125&lt;4,"X","")</f>
      </c>
      <c r="AF125" s="32">
        <f>if(countblank(N125:P125)&lt;=1,"X","")</f>
      </c>
      <c r="AG125" s="32">
        <f>$H125</f>
      </c>
      <c r="AH125" s="32">
        <f>if($R125 &gt; 0, "X", "")</f>
      </c>
      <c r="AI125" s="32">
        <f>if(sum(Q125:U125) = 3, "X", "")</f>
      </c>
      <c r="AJ125" s="32">
        <f>if(or($K125="ground", $K125="wild"), "X", "")</f>
      </c>
      <c r="AK125" s="32">
        <f>$G125</f>
      </c>
      <c r="AL125" s="32">
        <f>if($S125 &gt; 0, "X", "")</f>
      </c>
      <c r="AM125" s="32">
        <f>if(and($Q125 &gt; 0, isblank($W125), isblank($R125), isblank($T125), isblank($S125), isblank($U125)), "X", "")</f>
      </c>
      <c r="AN125" s="32">
        <f>if(and(not(isblank($N125)), isblank($O125), isblank($P125)), "X", "")</f>
      </c>
      <c r="AO125" s="32">
        <f>if(M125&gt;65,"X","")</f>
      </c>
      <c r="AP125" s="32">
        <f>if(or($K125="cavity", $K125="wild"), "X", "")</f>
      </c>
      <c r="AQ125" s="32">
        <f>if($W125 &gt; 0, "X", "")</f>
      </c>
      <c r="AR125" s="32">
        <f>if(M125&lt;=30,"X","")</f>
      </c>
      <c r="AS125" s="32">
        <f>if(or($K125="platform", $K125="wild"), "X", "")</f>
      </c>
      <c r="AT125" s="32">
        <f>if(and(not(isblank($O125)), isblank($P125), isblank($N125)), "X", "")</f>
      </c>
      <c r="AU125" s="32">
        <f>if($U125 &gt; 0, "X", "")</f>
      </c>
      <c r="AV125" s="32">
        <f>if($T125 &gt; 0, "X", "")</f>
      </c>
      <c r="AW125" s="32">
        <f>if(and(not(isblank($P125)), isblank($N125), isblank($O125)), "X", "")</f>
      </c>
      <c r="AX125" s="32">
        <f>if(or($K125="bowl", $K125="wild"), "X", "")</f>
      </c>
    </row>
    <row x14ac:dyDescent="0.25" r="126" customHeight="1" ht="18.75">
      <c r="A126" s="25" t="s">
        <v>996</v>
      </c>
      <c r="B126" s="25" t="s">
        <v>997</v>
      </c>
      <c r="C126" s="12" t="s">
        <v>685</v>
      </c>
      <c r="D126" s="12" t="s">
        <v>173</v>
      </c>
      <c r="E126" s="25" t="s">
        <v>174</v>
      </c>
      <c r="F126" s="25" t="s">
        <v>998</v>
      </c>
      <c r="G126" s="12"/>
      <c r="H126" s="12"/>
      <c r="I126" s="12"/>
      <c r="J126" s="14">
        <v>4</v>
      </c>
      <c r="K126" s="12" t="s">
        <v>188</v>
      </c>
      <c r="L126" s="14">
        <v>2</v>
      </c>
      <c r="M126" s="14">
        <v>74</v>
      </c>
      <c r="N126" s="12" t="s">
        <v>15</v>
      </c>
      <c r="O126" s="12"/>
      <c r="P126" s="12"/>
      <c r="Q126" s="14">
        <v>1</v>
      </c>
      <c r="R126" s="14"/>
      <c r="S126" s="14"/>
      <c r="T126" s="14">
        <v>1</v>
      </c>
      <c r="U126" s="14"/>
      <c r="V126" s="12"/>
      <c r="W126" s="14"/>
      <c r="X126" s="26"/>
      <c r="Y126" s="12"/>
      <c r="Z126" s="33">
        <f>if(ISBLANK($X126), sum(Q126:W126), 1)</f>
      </c>
      <c r="AA126" s="36"/>
      <c r="AB126" s="36"/>
      <c r="AC126" s="36"/>
      <c r="AD126" s="36"/>
      <c r="AE126" s="32">
        <f>if(J126&lt;4,"X","")</f>
      </c>
      <c r="AF126" s="32">
        <f>if(countblank(N126:P126)&lt;=1,"X","")</f>
      </c>
      <c r="AG126" s="32">
        <f>$H126</f>
      </c>
      <c r="AH126" s="32">
        <f>if($R126 &gt; 0, "X", "")</f>
      </c>
      <c r="AI126" s="32">
        <f>if(sum(Q126:U126) = 3, "X", "")</f>
      </c>
      <c r="AJ126" s="32">
        <f>if(or($K126="ground", $K126="wild"), "X", "")</f>
      </c>
      <c r="AK126" s="32">
        <f>$G126</f>
      </c>
      <c r="AL126" s="32">
        <f>if($S126 &gt; 0, "X", "")</f>
      </c>
      <c r="AM126" s="32">
        <f>if(and($Q126 &gt; 0, isblank($W126), isblank($R126), isblank($T126), isblank($S126), isblank($U126)), "X", "")</f>
      </c>
      <c r="AN126" s="32">
        <f>if(and(not(isblank($N126)), isblank($O126), isblank($P126)), "X", "")</f>
      </c>
      <c r="AO126" s="32">
        <f>if(M126&gt;65,"X","")</f>
      </c>
      <c r="AP126" s="32">
        <f>if(or($K126="cavity", $K126="wild"), "X", "")</f>
      </c>
      <c r="AQ126" s="32">
        <f>if($W126 &gt; 0, "X", "")</f>
      </c>
      <c r="AR126" s="32">
        <f>if(M126&lt;=30,"X","")</f>
      </c>
      <c r="AS126" s="32">
        <f>if(or($K126="platform", $K126="wild"), "X", "")</f>
      </c>
      <c r="AT126" s="32">
        <f>if(and(not(isblank($O126)), isblank($P126), isblank($N126)), "X", "")</f>
      </c>
      <c r="AU126" s="32">
        <f>if($U126 &gt; 0, "X", "")</f>
      </c>
      <c r="AV126" s="32">
        <f>if($T126 &gt; 0, "X", "")</f>
      </c>
      <c r="AW126" s="32">
        <f>if(and(not(isblank($P126)), isblank($N126), isblank($O126)), "X", "")</f>
      </c>
      <c r="AX126" s="32">
        <f>if(or($K126="bowl", $K126="wild"), "X", "")</f>
      </c>
    </row>
    <row x14ac:dyDescent="0.25" r="127" customHeight="1" ht="18.75">
      <c r="A127" s="25" t="s">
        <v>999</v>
      </c>
      <c r="B127" s="25" t="s">
        <v>1000</v>
      </c>
      <c r="C127" s="12" t="s">
        <v>685</v>
      </c>
      <c r="D127" s="12" t="s">
        <v>173</v>
      </c>
      <c r="E127" s="25" t="s">
        <v>137</v>
      </c>
      <c r="F127" s="25" t="s">
        <v>870</v>
      </c>
      <c r="G127" s="12"/>
      <c r="H127" s="12" t="s">
        <v>15</v>
      </c>
      <c r="I127" s="12"/>
      <c r="J127" s="14">
        <v>3</v>
      </c>
      <c r="K127" s="12" t="s">
        <v>195</v>
      </c>
      <c r="L127" s="14">
        <v>2</v>
      </c>
      <c r="M127" s="14">
        <v>23</v>
      </c>
      <c r="N127" s="12" t="s">
        <v>15</v>
      </c>
      <c r="O127" s="12"/>
      <c r="P127" s="12"/>
      <c r="Q127" s="14"/>
      <c r="R127" s="14">
        <v>2</v>
      </c>
      <c r="S127" s="14"/>
      <c r="T127" s="14"/>
      <c r="U127" s="14"/>
      <c r="V127" s="12"/>
      <c r="W127" s="14"/>
      <c r="X127" s="26"/>
      <c r="Y127" s="12"/>
      <c r="Z127" s="33">
        <f>if(ISBLANK($X127), sum(Q127:W127), 1)</f>
      </c>
      <c r="AA127" s="36"/>
      <c r="AB127" s="36"/>
      <c r="AC127" s="36"/>
      <c r="AD127" s="36"/>
      <c r="AE127" s="32">
        <f>if(J127&lt;4,"X","")</f>
      </c>
      <c r="AF127" s="32">
        <f>if(countblank(N127:P127)&lt;=1,"X","")</f>
      </c>
      <c r="AG127" s="32">
        <f>$H127</f>
      </c>
      <c r="AH127" s="32">
        <f>if($R127 &gt; 0, "X", "")</f>
      </c>
      <c r="AI127" s="32">
        <f>if(sum(Q127:U127) = 3, "X", "")</f>
      </c>
      <c r="AJ127" s="32">
        <f>if(or($K127="ground", $K127="wild"), "X", "")</f>
      </c>
      <c r="AK127" s="32">
        <f>$G127</f>
      </c>
      <c r="AL127" s="32">
        <f>if($S127 &gt; 0, "X", "")</f>
      </c>
      <c r="AM127" s="32">
        <f>if(and($Q127 &gt; 0, isblank($W127), isblank($R127), isblank($T127), isblank($S127), isblank($U127)), "X", "")</f>
      </c>
      <c r="AN127" s="32">
        <f>if(and(not(isblank($N127)), isblank($O127), isblank($P127)), "X", "")</f>
      </c>
      <c r="AO127" s="32">
        <f>if(M127&gt;65,"X","")</f>
      </c>
      <c r="AP127" s="32">
        <f>if(or($K127="cavity", $K127="wild"), "X", "")</f>
      </c>
      <c r="AQ127" s="32">
        <f>if($W127 &gt; 0, "X", "")</f>
      </c>
      <c r="AR127" s="32">
        <f>if(M127&lt;=30,"X","")</f>
      </c>
      <c r="AS127" s="32">
        <f>if(or($K127="platform", $K127="wild"), "X", "")</f>
      </c>
      <c r="AT127" s="32">
        <f>if(and(not(isblank($O127)), isblank($P127), isblank($N127)), "X", "")</f>
      </c>
      <c r="AU127" s="32">
        <f>if($U127 &gt; 0, "X", "")</f>
      </c>
      <c r="AV127" s="32">
        <f>if($T127 &gt; 0, "X", "")</f>
      </c>
      <c r="AW127" s="32">
        <f>if(and(not(isblank($P127)), isblank($N127), isblank($O127)), "X", "")</f>
      </c>
      <c r="AX127" s="32">
        <f>if(or($K127="bowl", $K127="wild"), "X", "")</f>
      </c>
    </row>
    <row x14ac:dyDescent="0.25" r="128" customHeight="1" ht="18.75">
      <c r="A128" s="25" t="s">
        <v>1001</v>
      </c>
      <c r="B128" s="25" t="s">
        <v>1002</v>
      </c>
      <c r="C128" s="12" t="s">
        <v>685</v>
      </c>
      <c r="D128" s="12"/>
      <c r="E128" s="25"/>
      <c r="F128" s="25"/>
      <c r="G128" s="12"/>
      <c r="H128" s="12"/>
      <c r="I128" s="12"/>
      <c r="J128" s="14">
        <v>8</v>
      </c>
      <c r="K128" s="12" t="s">
        <v>188</v>
      </c>
      <c r="L128" s="14">
        <v>4</v>
      </c>
      <c r="M128" s="14">
        <v>23</v>
      </c>
      <c r="N128" s="12" t="s">
        <v>15</v>
      </c>
      <c r="O128" s="12"/>
      <c r="P128" s="12" t="s">
        <v>15</v>
      </c>
      <c r="Q128" s="14">
        <v>2</v>
      </c>
      <c r="R128" s="14">
        <v>1</v>
      </c>
      <c r="S128" s="14"/>
      <c r="T128" s="14"/>
      <c r="U128" s="14"/>
      <c r="V128" s="12"/>
      <c r="W128" s="14"/>
      <c r="X128" s="26"/>
      <c r="Y128" s="12"/>
      <c r="Z128" s="33">
        <f>if(ISBLANK($X128), sum(Q128:W128), 1)</f>
      </c>
      <c r="AA128" s="36"/>
      <c r="AB128" s="36"/>
      <c r="AC128" s="36"/>
      <c r="AD128" s="36"/>
      <c r="AE128" s="32">
        <f>if(J128&lt;4,"X","")</f>
      </c>
      <c r="AF128" s="32">
        <f>if(countblank(N128:P128)&lt;=1,"X","")</f>
      </c>
      <c r="AG128" s="32">
        <f>$H128</f>
      </c>
      <c r="AH128" s="32">
        <f>if($R128 &gt; 0, "X", "")</f>
      </c>
      <c r="AI128" s="32">
        <f>if(sum(Q128:U128) = 3, "X", "")</f>
      </c>
      <c r="AJ128" s="32">
        <f>if(or($K128="ground", $K128="wild"), "X", "")</f>
      </c>
      <c r="AK128" s="32">
        <f>$G128</f>
      </c>
      <c r="AL128" s="32">
        <f>if($S128 &gt; 0, "X", "")</f>
      </c>
      <c r="AM128" s="32">
        <f>if(and($Q128 &gt; 0, isblank($W128), isblank($R128), isblank($T128), isblank($S128), isblank($U128)), "X", "")</f>
      </c>
      <c r="AN128" s="32">
        <f>if(and(not(isblank($N128)), isblank($O128), isblank($P128)), "X", "")</f>
      </c>
      <c r="AO128" s="32">
        <f>if(M128&gt;65,"X","")</f>
      </c>
      <c r="AP128" s="32">
        <f>if(or($K128="cavity", $K128="wild"), "X", "")</f>
      </c>
      <c r="AQ128" s="32">
        <f>if($W128 &gt; 0, "X", "")</f>
      </c>
      <c r="AR128" s="32">
        <f>if(M128&lt;=30,"X","")</f>
      </c>
      <c r="AS128" s="32">
        <f>if(or($K128="platform", $K128="wild"), "X", "")</f>
      </c>
      <c r="AT128" s="32">
        <f>if(and(not(isblank($O128)), isblank($P128), isblank($N128)), "X", "")</f>
      </c>
      <c r="AU128" s="32">
        <f>if($U128 &gt; 0, "X", "")</f>
      </c>
      <c r="AV128" s="32">
        <f>if($T128 &gt; 0, "X", "")</f>
      </c>
      <c r="AW128" s="32">
        <f>if(and(not(isblank($P128)), isblank($N128), isblank($O128)), "X", "")</f>
      </c>
      <c r="AX128" s="32">
        <f>if(or($K128="bowl", $K128="wild"), "X", "")</f>
      </c>
    </row>
    <row x14ac:dyDescent="0.25" r="129" customHeight="1" ht="18.75">
      <c r="A129" s="25" t="s">
        <v>1003</v>
      </c>
      <c r="B129" s="25" t="s">
        <v>1004</v>
      </c>
      <c r="C129" s="12" t="s">
        <v>685</v>
      </c>
      <c r="D129" s="12" t="s">
        <v>173</v>
      </c>
      <c r="E129" s="25" t="s">
        <v>178</v>
      </c>
      <c r="F129" s="25" t="s">
        <v>825</v>
      </c>
      <c r="G129" s="12"/>
      <c r="H129" s="12"/>
      <c r="I129" s="12"/>
      <c r="J129" s="14">
        <v>7</v>
      </c>
      <c r="K129" s="12" t="s">
        <v>166</v>
      </c>
      <c r="L129" s="14">
        <v>4</v>
      </c>
      <c r="M129" s="14">
        <v>56</v>
      </c>
      <c r="N129" s="12"/>
      <c r="O129" s="12"/>
      <c r="P129" s="12" t="s">
        <v>15</v>
      </c>
      <c r="Q129" s="14"/>
      <c r="R129" s="14">
        <v>1</v>
      </c>
      <c r="S129" s="14"/>
      <c r="T129" s="14">
        <v>1</v>
      </c>
      <c r="U129" s="14"/>
      <c r="V129" s="12"/>
      <c r="W129" s="14">
        <v>1</v>
      </c>
      <c r="X129" s="26"/>
      <c r="Y129" s="12"/>
      <c r="Z129" s="33">
        <f>if(ISBLANK($X129), sum(Q129:W129), 1)</f>
      </c>
      <c r="AA129" s="36"/>
      <c r="AB129" s="36"/>
      <c r="AC129" s="36"/>
      <c r="AD129" s="36" t="s">
        <v>15</v>
      </c>
      <c r="AE129" s="32">
        <f>if(J129&lt;4,"X","")</f>
      </c>
      <c r="AF129" s="32">
        <f>if(countblank(N129:P129)&lt;=1,"X","")</f>
      </c>
      <c r="AG129" s="32">
        <f>$H129</f>
      </c>
      <c r="AH129" s="32">
        <f>if($R129 &gt; 0, "X", "")</f>
      </c>
      <c r="AI129" s="32">
        <f>if(sum(Q129:U129) = 3, "X", "")</f>
      </c>
      <c r="AJ129" s="32">
        <f>if(or($K129="ground", $K129="wild"), "X", "")</f>
      </c>
      <c r="AK129" s="32">
        <f>$G129</f>
      </c>
      <c r="AL129" s="32">
        <f>if($S129 &gt; 0, "X", "")</f>
      </c>
      <c r="AM129" s="32">
        <f>if(and($Q129 &gt; 0, isblank($W129), isblank($R129), isblank($T129), isblank($S129), isblank($U129)), "X", "")</f>
      </c>
      <c r="AN129" s="32">
        <f>if(and(not(isblank($N129)), isblank($O129), isblank($P129)), "X", "")</f>
      </c>
      <c r="AO129" s="32">
        <f>if(M129&gt;65,"X","")</f>
      </c>
      <c r="AP129" s="32">
        <f>if(or($K129="cavity", $K129="wild"), "X", "")</f>
      </c>
      <c r="AQ129" s="32">
        <f>if($W129 &gt; 0, "X", "")</f>
      </c>
      <c r="AR129" s="32">
        <f>if(M129&lt;=30,"X","")</f>
      </c>
      <c r="AS129" s="32">
        <f>if(or($K129="platform", $K129="wild"), "X", "")</f>
      </c>
      <c r="AT129" s="32">
        <f>if(and(not(isblank($O129)), isblank($P129), isblank($N129)), "X", "")</f>
      </c>
      <c r="AU129" s="32">
        <f>if($U129 &gt; 0, "X", "")</f>
      </c>
      <c r="AV129" s="32">
        <f>if($T129 &gt; 0, "X", "")</f>
      </c>
      <c r="AW129" s="32">
        <f>if(and(not(isblank($P129)), isblank($N129), isblank($O129)), "X", "")</f>
      </c>
      <c r="AX129" s="32">
        <f>if(or($K129="bowl", $K129="wild"), "X", "")</f>
      </c>
    </row>
    <row x14ac:dyDescent="0.25" r="130" customHeight="1" ht="18.75">
      <c r="A130" s="25" t="s">
        <v>1005</v>
      </c>
      <c r="B130" s="25" t="s">
        <v>1006</v>
      </c>
      <c r="C130" s="12" t="s">
        <v>685</v>
      </c>
      <c r="D130" s="12" t="s">
        <v>173</v>
      </c>
      <c r="E130" s="25" t="s">
        <v>137</v>
      </c>
      <c r="F130" s="25" t="s">
        <v>696</v>
      </c>
      <c r="G130" s="12"/>
      <c r="H130" s="12" t="s">
        <v>15</v>
      </c>
      <c r="I130" s="12"/>
      <c r="J130" s="14">
        <v>2</v>
      </c>
      <c r="K130" s="12" t="s">
        <v>188</v>
      </c>
      <c r="L130" s="14">
        <v>3</v>
      </c>
      <c r="M130" s="14">
        <v>46</v>
      </c>
      <c r="N130" s="12"/>
      <c r="O130" s="12" t="s">
        <v>15</v>
      </c>
      <c r="P130" s="12" t="s">
        <v>15</v>
      </c>
      <c r="Q130" s="14">
        <v>1</v>
      </c>
      <c r="R130" s="14"/>
      <c r="S130" s="14"/>
      <c r="T130" s="14"/>
      <c r="U130" s="14"/>
      <c r="V130" s="12"/>
      <c r="W130" s="14"/>
      <c r="X130" s="26"/>
      <c r="Y130" s="12"/>
      <c r="Z130" s="33">
        <f>if(ISBLANK($X130), sum(Q130:W130), 1)</f>
      </c>
      <c r="AA130" s="36"/>
      <c r="AB130" s="36"/>
      <c r="AC130" s="36"/>
      <c r="AD130" s="36" t="s">
        <v>15</v>
      </c>
      <c r="AE130" s="32">
        <f>if(J130&lt;4,"X","")</f>
      </c>
      <c r="AF130" s="32">
        <f>if(countblank(N130:P130)&lt;=1,"X","")</f>
      </c>
      <c r="AG130" s="32">
        <f>$H130</f>
      </c>
      <c r="AH130" s="32">
        <f>if($R130 &gt; 0, "X", "")</f>
      </c>
      <c r="AI130" s="32">
        <f>if(sum(Q130:U130) = 3, "X", "")</f>
      </c>
      <c r="AJ130" s="32">
        <f>if(or($K130="ground", $K130="wild"), "X", "")</f>
      </c>
      <c r="AK130" s="32">
        <f>$G130</f>
      </c>
      <c r="AL130" s="32">
        <f>if($S130 &gt; 0, "X", "")</f>
      </c>
      <c r="AM130" s="32">
        <f>if(and($Q130 &gt; 0, isblank($W130), isblank($R130), isblank($T130), isblank($S130), isblank($U130)), "X", "")</f>
      </c>
      <c r="AN130" s="32">
        <f>if(and(not(isblank($N130)), isblank($O130), isblank($P130)), "X", "")</f>
      </c>
      <c r="AO130" s="32">
        <f>if(M130&gt;65,"X","")</f>
      </c>
      <c r="AP130" s="32">
        <f>if(or($K130="cavity", $K130="wild"), "X", "")</f>
      </c>
      <c r="AQ130" s="32">
        <f>if($W130 &gt; 0, "X", "")</f>
      </c>
      <c r="AR130" s="32">
        <f>if(M130&lt;=30,"X","")</f>
      </c>
      <c r="AS130" s="32">
        <f>if(or($K130="platform", $K130="wild"), "X", "")</f>
      </c>
      <c r="AT130" s="32">
        <f>if(and(not(isblank($O130)), isblank($P130), isblank($N130)), "X", "")</f>
      </c>
      <c r="AU130" s="32">
        <f>if($U130 &gt; 0, "X", "")</f>
      </c>
      <c r="AV130" s="32">
        <f>if($T130 &gt; 0, "X", "")</f>
      </c>
      <c r="AW130" s="32">
        <f>if(and(not(isblank($P130)), isblank($N130), isblank($O130)), "X", "")</f>
      </c>
      <c r="AX130" s="32">
        <f>if(or($K130="bowl", $K130="wild"), "X", "")</f>
      </c>
    </row>
    <row x14ac:dyDescent="0.25" r="131" customHeight="1" ht="18.75">
      <c r="A131" s="25" t="s">
        <v>1007</v>
      </c>
      <c r="B131" s="25" t="s">
        <v>1008</v>
      </c>
      <c r="C131" s="12" t="s">
        <v>685</v>
      </c>
      <c r="D131" s="12" t="s">
        <v>173</v>
      </c>
      <c r="E131" s="25" t="s">
        <v>137</v>
      </c>
      <c r="F131" s="25" t="s">
        <v>1009</v>
      </c>
      <c r="G131" s="12"/>
      <c r="H131" s="12" t="s">
        <v>15</v>
      </c>
      <c r="I131" s="12"/>
      <c r="J131" s="14">
        <v>2</v>
      </c>
      <c r="K131" s="12" t="s">
        <v>188</v>
      </c>
      <c r="L131" s="14">
        <v>4</v>
      </c>
      <c r="M131" s="14">
        <v>20</v>
      </c>
      <c r="N131" s="12" t="s">
        <v>15</v>
      </c>
      <c r="O131" s="12"/>
      <c r="P131" s="12"/>
      <c r="Q131" s="14">
        <v>1</v>
      </c>
      <c r="R131" s="14">
        <v>1</v>
      </c>
      <c r="S131" s="14"/>
      <c r="T131" s="14"/>
      <c r="U131" s="14"/>
      <c r="V131" s="12"/>
      <c r="W131" s="14"/>
      <c r="X131" s="26"/>
      <c r="Y131" s="12"/>
      <c r="Z131" s="33">
        <f>if(ISBLANK($X131), sum(Q131:W131), 1)</f>
      </c>
      <c r="AA131" s="36"/>
      <c r="AB131" s="36"/>
      <c r="AC131" s="36"/>
      <c r="AD131" s="36"/>
      <c r="AE131" s="32">
        <f>if(J131&lt;4,"X","")</f>
      </c>
      <c r="AF131" s="32">
        <f>if(countblank(N131:P131)&lt;=1,"X","")</f>
      </c>
      <c r="AG131" s="32">
        <f>$H131</f>
      </c>
      <c r="AH131" s="32">
        <f>if($R131 &gt; 0, "X", "")</f>
      </c>
      <c r="AI131" s="32">
        <f>if(sum(Q131:U131) = 3, "X", "")</f>
      </c>
      <c r="AJ131" s="32">
        <f>if(or($K131="ground", $K131="wild"), "X", "")</f>
      </c>
      <c r="AK131" s="32">
        <f>$G131</f>
      </c>
      <c r="AL131" s="32">
        <f>if($S131 &gt; 0, "X", "")</f>
      </c>
      <c r="AM131" s="32">
        <f>if(and($Q131 &gt; 0, isblank($W131), isblank($R131), isblank($T131), isblank($S131), isblank($U131)), "X", "")</f>
      </c>
      <c r="AN131" s="32">
        <f>if(and(not(isblank($N131)), isblank($O131), isblank($P131)), "X", "")</f>
      </c>
      <c r="AO131" s="32">
        <f>if(M131&gt;65,"X","")</f>
      </c>
      <c r="AP131" s="32">
        <f>if(or($K131="cavity", $K131="wild"), "X", "")</f>
      </c>
      <c r="AQ131" s="32">
        <f>if($W131 &gt; 0, "X", "")</f>
      </c>
      <c r="AR131" s="32">
        <f>if(M131&lt;=30,"X","")</f>
      </c>
      <c r="AS131" s="32">
        <f>if(or($K131="platform", $K131="wild"), "X", "")</f>
      </c>
      <c r="AT131" s="32">
        <f>if(and(not(isblank($O131)), isblank($P131), isblank($N131)), "X", "")</f>
      </c>
      <c r="AU131" s="32">
        <f>if($U131 &gt; 0, "X", "")</f>
      </c>
      <c r="AV131" s="32">
        <f>if($T131 &gt; 0, "X", "")</f>
      </c>
      <c r="AW131" s="32">
        <f>if(and(not(isblank($P131)), isblank($N131), isblank($O131)), "X", "")</f>
      </c>
      <c r="AX131" s="32">
        <f>if(or($K131="bowl", $K131="wild"), "X", "")</f>
      </c>
    </row>
    <row x14ac:dyDescent="0.25" r="132" customHeight="1" ht="18.75">
      <c r="A132" s="25" t="s">
        <v>1010</v>
      </c>
      <c r="B132" s="25" t="s">
        <v>1011</v>
      </c>
      <c r="C132" s="12" t="s">
        <v>685</v>
      </c>
      <c r="D132" s="12" t="s">
        <v>173</v>
      </c>
      <c r="E132" s="25" t="s">
        <v>699</v>
      </c>
      <c r="F132" s="25" t="s">
        <v>1012</v>
      </c>
      <c r="G132" s="12"/>
      <c r="H132" s="12"/>
      <c r="I132" s="12"/>
      <c r="J132" s="14">
        <v>6</v>
      </c>
      <c r="K132" s="12" t="s">
        <v>195</v>
      </c>
      <c r="L132" s="14">
        <v>2</v>
      </c>
      <c r="M132" s="14">
        <v>28</v>
      </c>
      <c r="N132" s="12" t="s">
        <v>15</v>
      </c>
      <c r="O132" s="12"/>
      <c r="P132" s="12"/>
      <c r="Q132" s="14"/>
      <c r="R132" s="14">
        <v>2</v>
      </c>
      <c r="S132" s="14"/>
      <c r="T132" s="14"/>
      <c r="U132" s="14"/>
      <c r="V132" s="12"/>
      <c r="W132" s="14"/>
      <c r="X132" s="26"/>
      <c r="Y132" s="12"/>
      <c r="Z132" s="33">
        <f>if(ISBLANK($X132), sum(Q132:W132), 1)</f>
      </c>
      <c r="AA132" s="36" t="s">
        <v>15</v>
      </c>
      <c r="AB132" s="36"/>
      <c r="AC132" s="36"/>
      <c r="AD132" s="36" t="s">
        <v>15</v>
      </c>
      <c r="AE132" s="32">
        <f>if(J132&lt;4,"X","")</f>
      </c>
      <c r="AF132" s="32">
        <f>if(countblank(N132:P132)&lt;=1,"X","")</f>
      </c>
      <c r="AG132" s="32">
        <f>$H132</f>
      </c>
      <c r="AH132" s="32">
        <f>if($R132 &gt; 0, "X", "")</f>
      </c>
      <c r="AI132" s="32">
        <f>if(sum(Q132:U132) = 3, "X", "")</f>
      </c>
      <c r="AJ132" s="32">
        <f>if(or($K132="ground", $K132="wild"), "X", "")</f>
      </c>
      <c r="AK132" s="32">
        <f>$G132</f>
      </c>
      <c r="AL132" s="32">
        <f>if($S132 &gt; 0, "X", "")</f>
      </c>
      <c r="AM132" s="32">
        <f>if(and($Q132 &gt; 0, isblank($W132), isblank($R132), isblank($T132), isblank($S132), isblank($U132)), "X", "")</f>
      </c>
      <c r="AN132" s="32">
        <f>if(and(not(isblank($N132)), isblank($O132), isblank($P132)), "X", "")</f>
      </c>
      <c r="AO132" s="32">
        <f>if(M132&gt;65,"X","")</f>
      </c>
      <c r="AP132" s="32">
        <f>if(or($K132="cavity", $K132="wild"), "X", "")</f>
      </c>
      <c r="AQ132" s="32">
        <f>if($W132 &gt; 0, "X", "")</f>
      </c>
      <c r="AR132" s="32">
        <f>if(M132&lt;=30,"X","")</f>
      </c>
      <c r="AS132" s="32">
        <f>if(or($K132="platform", $K132="wild"), "X", "")</f>
      </c>
      <c r="AT132" s="32">
        <f>if(and(not(isblank($O132)), isblank($P132), isblank($N132)), "X", "")</f>
      </c>
      <c r="AU132" s="32">
        <f>if($U132 &gt; 0, "X", "")</f>
      </c>
      <c r="AV132" s="32">
        <f>if($T132 &gt; 0, "X", "")</f>
      </c>
      <c r="AW132" s="32">
        <f>if(and(not(isblank($P132)), isblank($N132), isblank($O132)), "X", "")</f>
      </c>
      <c r="AX132" s="32">
        <f>if(or($K132="bowl", $K132="wild"), "X", "")</f>
      </c>
    </row>
    <row x14ac:dyDescent="0.25" r="133" customHeight="1" ht="18.75">
      <c r="A133" s="25" t="s">
        <v>1013</v>
      </c>
      <c r="B133" s="25" t="s">
        <v>1014</v>
      </c>
      <c r="C133" s="12" t="s">
        <v>685</v>
      </c>
      <c r="D133" s="12" t="s">
        <v>173</v>
      </c>
      <c r="E133" s="25" t="s">
        <v>686</v>
      </c>
      <c r="F133" s="25" t="s">
        <v>687</v>
      </c>
      <c r="G133" s="12"/>
      <c r="H133" s="12"/>
      <c r="I133" s="12"/>
      <c r="J133" s="14">
        <v>1</v>
      </c>
      <c r="K133" s="12" t="s">
        <v>188</v>
      </c>
      <c r="L133" s="14">
        <v>3</v>
      </c>
      <c r="M133" s="14">
        <v>41</v>
      </c>
      <c r="N133" s="12" t="s">
        <v>15</v>
      </c>
      <c r="O133" s="12"/>
      <c r="P133" s="12"/>
      <c r="Q133" s="14">
        <v>1</v>
      </c>
      <c r="R133" s="14">
        <v>1</v>
      </c>
      <c r="S133" s="14"/>
      <c r="T133" s="14"/>
      <c r="U133" s="14"/>
      <c r="V133" s="12"/>
      <c r="W133" s="14"/>
      <c r="X133" s="26" t="s">
        <v>15</v>
      </c>
      <c r="Y133" s="12"/>
      <c r="Z133" s="33">
        <f>if(ISBLANK($X133), sum(Q133:W133), 1)</f>
      </c>
      <c r="AA133" s="36" t="s">
        <v>15</v>
      </c>
      <c r="AB133" s="36"/>
      <c r="AC133" s="36"/>
      <c r="AD133" s="36" t="s">
        <v>15</v>
      </c>
      <c r="AE133" s="32">
        <f>if(J133&lt;4,"X","")</f>
      </c>
      <c r="AF133" s="32">
        <f>if(countblank(N133:P133)&lt;=1,"X","")</f>
      </c>
      <c r="AG133" s="32">
        <f>$H133</f>
      </c>
      <c r="AH133" s="32">
        <f>if($R133 &gt; 0, "X", "")</f>
      </c>
      <c r="AI133" s="32">
        <f>if(sum(Q133:U133) = 3, "X", "")</f>
      </c>
      <c r="AJ133" s="32">
        <f>if(or($K133="ground", $K133="wild"), "X", "")</f>
      </c>
      <c r="AK133" s="32">
        <f>$G133</f>
      </c>
      <c r="AL133" s="32">
        <f>if($S133 &gt; 0, "X", "")</f>
      </c>
      <c r="AM133" s="32">
        <f>if(and($Q133 &gt; 0, isblank($W133), isblank($R133), isblank($T133), isblank($S133), isblank($U133)), "X", "")</f>
      </c>
      <c r="AN133" s="32">
        <f>if(and(not(isblank($N133)), isblank($O133), isblank($P133)), "X", "")</f>
      </c>
      <c r="AO133" s="32">
        <f>if(M133&gt;65,"X","")</f>
      </c>
      <c r="AP133" s="32">
        <f>if(or($K133="cavity", $K133="wild"), "X", "")</f>
      </c>
      <c r="AQ133" s="32">
        <f>if($W133 &gt; 0, "X", "")</f>
      </c>
      <c r="AR133" s="32">
        <f>if(M133&lt;=30,"X","")</f>
      </c>
      <c r="AS133" s="32">
        <f>if(or($K133="platform", $K133="wild"), "X", "")</f>
      </c>
      <c r="AT133" s="32">
        <f>if(and(not(isblank($O133)), isblank($P133), isblank($N133)), "X", "")</f>
      </c>
      <c r="AU133" s="32">
        <f>if($U133 &gt; 0, "X", "")</f>
      </c>
      <c r="AV133" s="32">
        <f>if($T133 &gt; 0, "X", "")</f>
      </c>
      <c r="AW133" s="32">
        <f>if(and(not(isblank($P133)), isblank($N133), isblank($O133)), "X", "")</f>
      </c>
      <c r="AX133" s="32">
        <f>if(or($K133="bowl", $K133="wild"), "X", "")</f>
      </c>
    </row>
    <row x14ac:dyDescent="0.25" r="134" customHeight="1" ht="18.75">
      <c r="A134" s="24" t="s">
        <v>1015</v>
      </c>
      <c r="B134" s="25" t="s">
        <v>1016</v>
      </c>
      <c r="C134" s="12" t="s">
        <v>713</v>
      </c>
      <c r="D134" s="12" t="s">
        <v>173</v>
      </c>
      <c r="E134" s="25"/>
      <c r="F134" s="25" t="s">
        <v>865</v>
      </c>
      <c r="G134" s="12"/>
      <c r="H134" s="12"/>
      <c r="I134" s="12"/>
      <c r="J134" s="14">
        <v>3</v>
      </c>
      <c r="K134" s="12" t="s">
        <v>162</v>
      </c>
      <c r="L134" s="14">
        <v>4</v>
      </c>
      <c r="M134" s="14">
        <v>78</v>
      </c>
      <c r="N134" s="12"/>
      <c r="O134" s="12"/>
      <c r="P134" s="12" t="s">
        <v>15</v>
      </c>
      <c r="Q134" s="14">
        <v>1</v>
      </c>
      <c r="R134" s="14"/>
      <c r="S134" s="14">
        <v>1</v>
      </c>
      <c r="T134" s="14"/>
      <c r="U134" s="14"/>
      <c r="V134" s="12"/>
      <c r="W134" s="14"/>
      <c r="X134" s="26"/>
      <c r="Y134" s="12"/>
      <c r="Z134" s="33">
        <f>if(ISBLANK($X134), sum(Q134:W134), 1)</f>
      </c>
      <c r="AA134" s="36" t="s">
        <v>15</v>
      </c>
      <c r="AB134" s="36"/>
      <c r="AC134" s="36"/>
      <c r="AD134" s="36" t="s">
        <v>15</v>
      </c>
      <c r="AE134" s="32">
        <f>if(J134&lt;4,"X","")</f>
      </c>
      <c r="AF134" s="32">
        <f>if(countblank(N134:P134)&lt;=1,"X","")</f>
      </c>
      <c r="AG134" s="32">
        <f>$H134</f>
      </c>
      <c r="AH134" s="32">
        <f>if($R134 &gt; 0, "X", "")</f>
      </c>
      <c r="AI134" s="32">
        <f>if(sum(Q134:U134) = 3, "X", "")</f>
      </c>
      <c r="AJ134" s="32">
        <f>if(or($K134="ground", $K134="wild"), "X", "")</f>
      </c>
      <c r="AK134" s="32">
        <f>$G134</f>
      </c>
      <c r="AL134" s="32">
        <f>if($S134 &gt; 0, "X", "")</f>
      </c>
      <c r="AM134" s="32">
        <f>if(and($Q134 &gt; 0, isblank($W134), isblank($R134), isblank($T134), isblank($S134), isblank($U134)), "X", "")</f>
      </c>
      <c r="AN134" s="32">
        <f>if(and(not(isblank($N134)), isblank($O134), isblank($P134)), "X", "")</f>
      </c>
      <c r="AO134" s="32">
        <f>if(M134&gt;65,"X","")</f>
      </c>
      <c r="AP134" s="32">
        <f>if(or($K134="cavity", $K134="wild"), "X", "")</f>
      </c>
      <c r="AQ134" s="32">
        <f>if($W134 &gt; 0, "X", "")</f>
      </c>
      <c r="AR134" s="32">
        <f>if(M134&lt;=30,"X","")</f>
      </c>
      <c r="AS134" s="32">
        <f>if(or($K134="platform", $K134="wild"), "X", "")</f>
      </c>
      <c r="AT134" s="32">
        <f>if(and(not(isblank($O134)), isblank($P134), isblank($N134)), "X", "")</f>
      </c>
      <c r="AU134" s="32">
        <f>if($U134 &gt; 0, "X", "")</f>
      </c>
      <c r="AV134" s="32">
        <f>if($T134 &gt; 0, "X", "")</f>
      </c>
      <c r="AW134" s="32">
        <f>if(and(not(isblank($P134)), isblank($N134), isblank($O134)), "X", "")</f>
      </c>
      <c r="AX134" s="32">
        <f>if(or($K134="bowl", $K134="wild"), "X", "")</f>
      </c>
    </row>
    <row x14ac:dyDescent="0.25" r="135" customHeight="1" ht="18.75">
      <c r="A135" s="25" t="s">
        <v>1017</v>
      </c>
      <c r="B135" s="25" t="s">
        <v>1018</v>
      </c>
      <c r="C135" s="12" t="s">
        <v>685</v>
      </c>
      <c r="D135" s="12" t="s">
        <v>173</v>
      </c>
      <c r="E135" s="25" t="s">
        <v>686</v>
      </c>
      <c r="F135" s="25" t="s">
        <v>828</v>
      </c>
      <c r="G135" s="12"/>
      <c r="H135" s="12"/>
      <c r="I135" s="12"/>
      <c r="J135" s="14">
        <v>2</v>
      </c>
      <c r="K135" s="12" t="s">
        <v>188</v>
      </c>
      <c r="L135" s="14">
        <v>3</v>
      </c>
      <c r="M135" s="14">
        <v>23</v>
      </c>
      <c r="N135" s="12" t="s">
        <v>15</v>
      </c>
      <c r="O135" s="12"/>
      <c r="P135" s="12"/>
      <c r="Q135" s="14">
        <v>1</v>
      </c>
      <c r="R135" s="14">
        <v>1</v>
      </c>
      <c r="S135" s="14"/>
      <c r="T135" s="14"/>
      <c r="U135" s="14"/>
      <c r="V135" s="12"/>
      <c r="W135" s="14"/>
      <c r="X135" s="26" t="s">
        <v>15</v>
      </c>
      <c r="Y135" s="12"/>
      <c r="Z135" s="33">
        <f>if(ISBLANK($X135), sum(Q135:W135), 1)</f>
      </c>
      <c r="AA135" s="36" t="s">
        <v>15</v>
      </c>
      <c r="AB135" s="36"/>
      <c r="AC135" s="36"/>
      <c r="AD135" s="36" t="s">
        <v>15</v>
      </c>
      <c r="AE135" s="32">
        <f>if(J135&lt;4,"X","")</f>
      </c>
      <c r="AF135" s="32">
        <f>if(countblank(N135:P135)&lt;=1,"X","")</f>
      </c>
      <c r="AG135" s="32">
        <f>$H135</f>
      </c>
      <c r="AH135" s="32">
        <f>if($R135 &gt; 0, "X", "")</f>
      </c>
      <c r="AI135" s="32">
        <f>if(sum(Q135:U135) = 3, "X", "")</f>
      </c>
      <c r="AJ135" s="32">
        <f>if(or($K135="ground", $K135="wild"), "X", "")</f>
      </c>
      <c r="AK135" s="32">
        <f>$G135</f>
      </c>
      <c r="AL135" s="32">
        <f>if($S135 &gt; 0, "X", "")</f>
      </c>
      <c r="AM135" s="32">
        <f>if(and($Q135 &gt; 0, isblank($W135), isblank($R135), isblank($T135), isblank($S135), isblank($U135)), "X", "")</f>
      </c>
      <c r="AN135" s="32">
        <f>if(and(not(isblank($N135)), isblank($O135), isblank($P135)), "X", "")</f>
      </c>
      <c r="AO135" s="32">
        <f>if(M135&gt;65,"X","")</f>
      </c>
      <c r="AP135" s="32">
        <f>if(or($K135="cavity", $K135="wild"), "X", "")</f>
      </c>
      <c r="AQ135" s="32">
        <f>if($W135 &gt; 0, "X", "")</f>
      </c>
      <c r="AR135" s="32">
        <f>if(M135&lt;=30,"X","")</f>
      </c>
      <c r="AS135" s="32">
        <f>if(or($K135="platform", $K135="wild"), "X", "")</f>
      </c>
      <c r="AT135" s="32">
        <f>if(and(not(isblank($O135)), isblank($P135), isblank($N135)), "X", "")</f>
      </c>
      <c r="AU135" s="32">
        <f>if($U135 &gt; 0, "X", "")</f>
      </c>
      <c r="AV135" s="32">
        <f>if($T135 &gt; 0, "X", "")</f>
      </c>
      <c r="AW135" s="32">
        <f>if(and(not(isblank($P135)), isblank($N135), isblank($O135)), "X", "")</f>
      </c>
      <c r="AX135" s="32">
        <f>if(or($K135="bowl", $K135="wild"), "X", "")</f>
      </c>
    </row>
    <row x14ac:dyDescent="0.25" r="136" customHeight="1" ht="18.75">
      <c r="A136" s="25" t="s">
        <v>1019</v>
      </c>
      <c r="B136" s="25" t="s">
        <v>1020</v>
      </c>
      <c r="C136" s="12" t="s">
        <v>685</v>
      </c>
      <c r="D136" s="12" t="s">
        <v>160</v>
      </c>
      <c r="E136" s="25" t="s">
        <v>198</v>
      </c>
      <c r="F136" s="25" t="s">
        <v>734</v>
      </c>
      <c r="G136" s="12"/>
      <c r="H136" s="12"/>
      <c r="I136" s="12" t="s">
        <v>15</v>
      </c>
      <c r="J136" s="14">
        <v>4</v>
      </c>
      <c r="K136" s="12" t="s">
        <v>188</v>
      </c>
      <c r="L136" s="14">
        <v>2</v>
      </c>
      <c r="M136" s="14">
        <v>36</v>
      </c>
      <c r="N136" s="12" t="s">
        <v>15</v>
      </c>
      <c r="O136" s="12"/>
      <c r="P136" s="12"/>
      <c r="Q136" s="14">
        <v>1</v>
      </c>
      <c r="R136" s="14"/>
      <c r="S136" s="14"/>
      <c r="T136" s="14">
        <v>1</v>
      </c>
      <c r="U136" s="14"/>
      <c r="V136" s="12"/>
      <c r="W136" s="14"/>
      <c r="X136" s="26"/>
      <c r="Y136" s="12"/>
      <c r="Z136" s="33">
        <f>if(ISBLANK($X136), sum(Q136:W136), 1)</f>
      </c>
      <c r="AA136" s="36"/>
      <c r="AB136" s="36"/>
      <c r="AC136" s="36"/>
      <c r="AD136" s="36" t="s">
        <v>15</v>
      </c>
      <c r="AE136" s="32">
        <f>if(J136&lt;4,"X","")</f>
      </c>
      <c r="AF136" s="32">
        <f>if(countblank(N136:P136)&lt;=1,"X","")</f>
      </c>
      <c r="AG136" s="32">
        <f>$H136</f>
      </c>
      <c r="AH136" s="32">
        <f>if($R136 &gt; 0, "X", "")</f>
      </c>
      <c r="AI136" s="32">
        <f>if(sum(Q136:U136) = 3, "X", "")</f>
      </c>
      <c r="AJ136" s="32">
        <f>if(or($K136="ground", $K136="wild"), "X", "")</f>
      </c>
      <c r="AK136" s="32">
        <f>$G136</f>
      </c>
      <c r="AL136" s="32">
        <f>if($S136 &gt; 0, "X", "")</f>
      </c>
      <c r="AM136" s="32">
        <f>if(and($Q136 &gt; 0, isblank($W136), isblank($R136), isblank($T136), isblank($S136), isblank($U136)), "X", "")</f>
      </c>
      <c r="AN136" s="32">
        <f>if(and(not(isblank($N136)), isblank($O136), isblank($P136)), "X", "")</f>
      </c>
      <c r="AO136" s="32">
        <f>if(M136&gt;65,"X","")</f>
      </c>
      <c r="AP136" s="32">
        <f>if(or($K136="cavity", $K136="wild"), "X", "")</f>
      </c>
      <c r="AQ136" s="32">
        <f>if($W136 &gt; 0, "X", "")</f>
      </c>
      <c r="AR136" s="32">
        <f>if(M136&lt;=30,"X","")</f>
      </c>
      <c r="AS136" s="32">
        <f>if(or($K136="platform", $K136="wild"), "X", "")</f>
      </c>
      <c r="AT136" s="32">
        <f>if(and(not(isblank($O136)), isblank($P136), isblank($N136)), "X", "")</f>
      </c>
      <c r="AU136" s="32">
        <f>if($U136 &gt; 0, "X", "")</f>
      </c>
      <c r="AV136" s="32">
        <f>if($T136 &gt; 0, "X", "")</f>
      </c>
      <c r="AW136" s="32">
        <f>if(and(not(isblank($P136)), isblank($N136), isblank($O136)), "X", "")</f>
      </c>
      <c r="AX136" s="32">
        <f>if(or($K136="bowl", $K136="wild"), "X", "")</f>
      </c>
    </row>
    <row x14ac:dyDescent="0.25" r="137" customHeight="1" ht="18.75">
      <c r="A137" s="25" t="s">
        <v>1021</v>
      </c>
      <c r="B137" s="25" t="s">
        <v>1022</v>
      </c>
      <c r="C137" s="12" t="s">
        <v>685</v>
      </c>
      <c r="D137" s="12" t="s">
        <v>160</v>
      </c>
      <c r="E137" s="25" t="s">
        <v>198</v>
      </c>
      <c r="F137" s="25" t="s">
        <v>878</v>
      </c>
      <c r="G137" s="12"/>
      <c r="H137" s="12"/>
      <c r="I137" s="12"/>
      <c r="J137" s="14">
        <v>3</v>
      </c>
      <c r="K137" s="12" t="s">
        <v>203</v>
      </c>
      <c r="L137" s="14">
        <v>2</v>
      </c>
      <c r="M137" s="14">
        <v>25</v>
      </c>
      <c r="N137" s="12" t="s">
        <v>15</v>
      </c>
      <c r="O137" s="12"/>
      <c r="P137" s="12"/>
      <c r="Q137" s="14">
        <v>1</v>
      </c>
      <c r="R137" s="14"/>
      <c r="S137" s="14"/>
      <c r="T137" s="14">
        <v>1</v>
      </c>
      <c r="U137" s="14"/>
      <c r="V137" s="12"/>
      <c r="W137" s="14"/>
      <c r="X137" s="26" t="s">
        <v>15</v>
      </c>
      <c r="Y137" s="12"/>
      <c r="Z137" s="33">
        <f>if(ISBLANK($X137), sum(Q137:W137), 1)</f>
      </c>
      <c r="AA137" s="36" t="s">
        <v>15</v>
      </c>
      <c r="AB137" s="36"/>
      <c r="AC137" s="36"/>
      <c r="AD137" s="36" t="s">
        <v>15</v>
      </c>
      <c r="AE137" s="32">
        <f>if(J137&lt;4,"X","")</f>
      </c>
      <c r="AF137" s="32">
        <f>if(countblank(N137:P137)&lt;=1,"X","")</f>
      </c>
      <c r="AG137" s="32">
        <f>$H137</f>
      </c>
      <c r="AH137" s="32">
        <f>if($R137 &gt; 0, "X", "")</f>
      </c>
      <c r="AI137" s="32">
        <f>if(sum(Q137:U137) = 3, "X", "")</f>
      </c>
      <c r="AJ137" s="32">
        <f>if(or($K137="ground", $K137="wild"), "X", "")</f>
      </c>
      <c r="AK137" s="32">
        <f>$G137</f>
      </c>
      <c r="AL137" s="32">
        <f>if($S137 &gt; 0, "X", "")</f>
      </c>
      <c r="AM137" s="32">
        <f>if(and($Q137 &gt; 0, isblank($W137), isblank($R137), isblank($T137), isblank($S137), isblank($U137)), "X", "")</f>
      </c>
      <c r="AN137" s="32">
        <f>if(and(not(isblank($N137)), isblank($O137), isblank($P137)), "X", "")</f>
      </c>
      <c r="AO137" s="32">
        <f>if(M137&gt;65,"X","")</f>
      </c>
      <c r="AP137" s="32">
        <f>if(or($K137="cavity", $K137="wild"), "X", "")</f>
      </c>
      <c r="AQ137" s="32">
        <f>if($W137 &gt; 0, "X", "")</f>
      </c>
      <c r="AR137" s="32">
        <f>if(M137&lt;=30,"X","")</f>
      </c>
      <c r="AS137" s="32">
        <f>if(or($K137="platform", $K137="wild"), "X", "")</f>
      </c>
      <c r="AT137" s="32">
        <f>if(and(not(isblank($O137)), isblank($P137), isblank($N137)), "X", "")</f>
      </c>
      <c r="AU137" s="32">
        <f>if($U137 &gt; 0, "X", "")</f>
      </c>
      <c r="AV137" s="32">
        <f>if($T137 &gt; 0, "X", "")</f>
      </c>
      <c r="AW137" s="32">
        <f>if(and(not(isblank($P137)), isblank($N137), isblank($O137)), "X", "")</f>
      </c>
      <c r="AX137" s="32">
        <f>if(or($K137="bowl", $K137="wild"), "X", "")</f>
      </c>
    </row>
    <row x14ac:dyDescent="0.25" r="138" customHeight="1" ht="18.75">
      <c r="A138" s="25" t="s">
        <v>1023</v>
      </c>
      <c r="B138" s="25" t="s">
        <v>1024</v>
      </c>
      <c r="C138" s="12" t="s">
        <v>685</v>
      </c>
      <c r="D138" s="12" t="s">
        <v>173</v>
      </c>
      <c r="E138" s="25" t="s">
        <v>686</v>
      </c>
      <c r="F138" s="25" t="s">
        <v>687</v>
      </c>
      <c r="G138" s="12"/>
      <c r="H138" s="12"/>
      <c r="I138" s="12"/>
      <c r="J138" s="14">
        <v>4</v>
      </c>
      <c r="K138" s="12" t="s">
        <v>188</v>
      </c>
      <c r="L138" s="14">
        <v>3</v>
      </c>
      <c r="M138" s="14">
        <v>43</v>
      </c>
      <c r="N138" s="12" t="s">
        <v>15</v>
      </c>
      <c r="O138" s="12" t="s">
        <v>15</v>
      </c>
      <c r="P138" s="12" t="s">
        <v>15</v>
      </c>
      <c r="Q138" s="14">
        <v>1</v>
      </c>
      <c r="R138" s="14">
        <v>1</v>
      </c>
      <c r="S138" s="14"/>
      <c r="T138" s="14"/>
      <c r="U138" s="14"/>
      <c r="V138" s="12"/>
      <c r="W138" s="14">
        <v>1</v>
      </c>
      <c r="X138" s="26"/>
      <c r="Y138" s="12"/>
      <c r="Z138" s="33">
        <f>if(ISBLANK($X138), sum(Q138:W138), 1)</f>
      </c>
      <c r="AA138" s="36" t="s">
        <v>15</v>
      </c>
      <c r="AB138" s="36"/>
      <c r="AC138" s="36"/>
      <c r="AD138" s="36" t="s">
        <v>15</v>
      </c>
      <c r="AE138" s="32">
        <f>if(J138&lt;4,"X","")</f>
      </c>
      <c r="AF138" s="32">
        <f>if(countblank(N138:P138)&lt;=1,"X","")</f>
      </c>
      <c r="AG138" s="32">
        <f>$H138</f>
      </c>
      <c r="AH138" s="32">
        <f>if($R138 &gt; 0, "X", "")</f>
      </c>
      <c r="AI138" s="32">
        <f>if(sum(Q138:U138) = 3, "X", "")</f>
      </c>
      <c r="AJ138" s="32">
        <f>if(or($K138="ground", $K138="wild"), "X", "")</f>
      </c>
      <c r="AK138" s="32">
        <f>$G138</f>
      </c>
      <c r="AL138" s="32">
        <f>if($S138 &gt; 0, "X", "")</f>
      </c>
      <c r="AM138" s="32">
        <f>if(and($Q138 &gt; 0, isblank($W138), isblank($R138), isblank($T138), isblank($S138), isblank($U138)), "X", "")</f>
      </c>
      <c r="AN138" s="32">
        <f>if(and(not(isblank($N138)), isblank($O138), isblank($P138)), "X", "")</f>
      </c>
      <c r="AO138" s="32">
        <f>if(M138&gt;65,"X","")</f>
      </c>
      <c r="AP138" s="32">
        <f>if(or($K138="cavity", $K138="wild"), "X", "")</f>
      </c>
      <c r="AQ138" s="32">
        <f>if($W138 &gt; 0, "X", "")</f>
      </c>
      <c r="AR138" s="32">
        <f>if(M138&lt;=30,"X","")</f>
      </c>
      <c r="AS138" s="32">
        <f>if(or($K138="platform", $K138="wild"), "X", "")</f>
      </c>
      <c r="AT138" s="32">
        <f>if(and(not(isblank($O138)), isblank($P138), isblank($N138)), "X", "")</f>
      </c>
      <c r="AU138" s="32">
        <f>if($U138 &gt; 0, "X", "")</f>
      </c>
      <c r="AV138" s="32">
        <f>if($T138 &gt; 0, "X", "")</f>
      </c>
      <c r="AW138" s="32">
        <f>if(and(not(isblank($P138)), isblank($N138), isblank($O138)), "X", "")</f>
      </c>
      <c r="AX138" s="32">
        <f>if(or($K138="bowl", $K138="wild"), "X", "")</f>
      </c>
    </row>
    <row x14ac:dyDescent="0.25" r="139" customHeight="1" ht="18.75">
      <c r="A139" s="25" t="s">
        <v>1025</v>
      </c>
      <c r="B139" s="25" t="s">
        <v>1026</v>
      </c>
      <c r="C139" s="12" t="s">
        <v>685</v>
      </c>
      <c r="D139" s="12" t="s">
        <v>173</v>
      </c>
      <c r="E139" s="25" t="s">
        <v>706</v>
      </c>
      <c r="F139" s="25" t="s">
        <v>750</v>
      </c>
      <c r="G139" s="12" t="s">
        <v>15</v>
      </c>
      <c r="H139" s="12"/>
      <c r="I139" s="12"/>
      <c r="J139" s="14">
        <v>3</v>
      </c>
      <c r="K139" s="12" t="s">
        <v>166</v>
      </c>
      <c r="L139" s="14">
        <v>2</v>
      </c>
      <c r="M139" s="14">
        <v>102</v>
      </c>
      <c r="N139" s="12" t="s">
        <v>15</v>
      </c>
      <c r="O139" s="12"/>
      <c r="P139" s="12"/>
      <c r="Q139" s="14"/>
      <c r="R139" s="14"/>
      <c r="S139" s="14"/>
      <c r="T139" s="14"/>
      <c r="U139" s="14">
        <v>1</v>
      </c>
      <c r="V139" s="12"/>
      <c r="W139" s="14"/>
      <c r="X139" s="26"/>
      <c r="Y139" s="12"/>
      <c r="Z139" s="33">
        <f>if(ISBLANK($X139), sum(Q139:W139), 1)</f>
      </c>
      <c r="AA139" s="36" t="s">
        <v>15</v>
      </c>
      <c r="AB139" s="36"/>
      <c r="AC139" s="36"/>
      <c r="AD139" s="36" t="s">
        <v>15</v>
      </c>
      <c r="AE139" s="32">
        <f>if(J139&lt;4,"X","")</f>
      </c>
      <c r="AF139" s="32">
        <f>if(countblank(N139:P139)&lt;=1,"X","")</f>
      </c>
      <c r="AG139" s="32">
        <f>$H139</f>
      </c>
      <c r="AH139" s="32">
        <f>if($R139 &gt; 0, "X", "")</f>
      </c>
      <c r="AI139" s="32">
        <f>if(sum(Q139:U139) = 3, "X", "")</f>
      </c>
      <c r="AJ139" s="32">
        <f>if(or($K139="ground", $K139="wild"), "X", "")</f>
      </c>
      <c r="AK139" s="32">
        <f>$G139</f>
      </c>
      <c r="AL139" s="32">
        <f>if($S139 &gt; 0, "X", "")</f>
      </c>
      <c r="AM139" s="32">
        <f>if(and($Q139 &gt; 0, isblank($W139), isblank($R139), isblank($T139), isblank($S139), isblank($U139)), "X", "")</f>
      </c>
      <c r="AN139" s="32">
        <f>if(and(not(isblank($N139)), isblank($O139), isblank($P139)), "X", "")</f>
      </c>
      <c r="AO139" s="32">
        <f>if(M139&gt;65,"X","")</f>
      </c>
      <c r="AP139" s="32">
        <f>if(or($K139="cavity", $K139="wild"), "X", "")</f>
      </c>
      <c r="AQ139" s="32">
        <f>if($W139 &gt; 0, "X", "")</f>
      </c>
      <c r="AR139" s="32">
        <f>if(M139&lt;=30,"X","")</f>
      </c>
      <c r="AS139" s="32">
        <f>if(or($K139="platform", $K139="wild"), "X", "")</f>
      </c>
      <c r="AT139" s="32">
        <f>if(and(not(isblank($O139)), isblank($P139), isblank($N139)), "X", "")</f>
      </c>
      <c r="AU139" s="32">
        <f>if($U139 &gt; 0, "X", "")</f>
      </c>
      <c r="AV139" s="32">
        <f>if($T139 &gt; 0, "X", "")</f>
      </c>
      <c r="AW139" s="32">
        <f>if(and(not(isblank($P139)), isblank($N139), isblank($O139)), "X", "")</f>
      </c>
      <c r="AX139" s="32">
        <f>if(or($K139="bowl", $K139="wild"), "X", "")</f>
      </c>
    </row>
    <row x14ac:dyDescent="0.25" r="140" customHeight="1" ht="18.75">
      <c r="A140" s="25" t="s">
        <v>1027</v>
      </c>
      <c r="B140" s="25" t="s">
        <v>1028</v>
      </c>
      <c r="C140" s="12" t="s">
        <v>685</v>
      </c>
      <c r="D140" s="12" t="s">
        <v>173</v>
      </c>
      <c r="E140" s="25" t="s">
        <v>706</v>
      </c>
      <c r="F140" s="25" t="s">
        <v>750</v>
      </c>
      <c r="G140" s="12" t="s">
        <v>15</v>
      </c>
      <c r="H140" s="12"/>
      <c r="I140" s="12"/>
      <c r="J140" s="14">
        <v>5</v>
      </c>
      <c r="K140" s="12" t="s">
        <v>166</v>
      </c>
      <c r="L140" s="14">
        <v>2</v>
      </c>
      <c r="M140" s="14">
        <v>124</v>
      </c>
      <c r="N140" s="12" t="s">
        <v>15</v>
      </c>
      <c r="O140" s="12" t="s">
        <v>15</v>
      </c>
      <c r="P140" s="12" t="s">
        <v>15</v>
      </c>
      <c r="Q140" s="14"/>
      <c r="R140" s="14"/>
      <c r="S140" s="14"/>
      <c r="T140" s="14"/>
      <c r="U140" s="14">
        <v>2</v>
      </c>
      <c r="V140" s="12"/>
      <c r="W140" s="14"/>
      <c r="X140" s="26"/>
      <c r="Y140" s="12"/>
      <c r="Z140" s="33">
        <f>if(ISBLANK($X140), sum(Q140:W140), 1)</f>
      </c>
      <c r="AA140" s="36" t="s">
        <v>15</v>
      </c>
      <c r="AB140" s="36"/>
      <c r="AC140" s="36"/>
      <c r="AD140" s="36" t="s">
        <v>15</v>
      </c>
      <c r="AE140" s="32">
        <f>if(J140&lt;4,"X","")</f>
      </c>
      <c r="AF140" s="32">
        <f>if(countblank(N140:P140)&lt;=1,"X","")</f>
      </c>
      <c r="AG140" s="32">
        <f>$H140</f>
      </c>
      <c r="AH140" s="32">
        <f>if($R140 &gt; 0, "X", "")</f>
      </c>
      <c r="AI140" s="32">
        <f>if(sum(Q140:U140) = 3, "X", "")</f>
      </c>
      <c r="AJ140" s="32">
        <f>if(or($K140="ground", $K140="wild"), "X", "")</f>
      </c>
      <c r="AK140" s="32">
        <f>$G140</f>
      </c>
      <c r="AL140" s="32">
        <f>if($S140 &gt; 0, "X", "")</f>
      </c>
      <c r="AM140" s="32">
        <f>if(and($Q140 &gt; 0, isblank($W140), isblank($R140), isblank($T140), isblank($S140), isblank($U140)), "X", "")</f>
      </c>
      <c r="AN140" s="32">
        <f>if(and(not(isblank($N140)), isblank($O140), isblank($P140)), "X", "")</f>
      </c>
      <c r="AO140" s="32">
        <f>if(M140&gt;65,"X","")</f>
      </c>
      <c r="AP140" s="32">
        <f>if(or($K140="cavity", $K140="wild"), "X", "")</f>
      </c>
      <c r="AQ140" s="32">
        <f>if($W140 &gt; 0, "X", "")</f>
      </c>
      <c r="AR140" s="32">
        <f>if(M140&lt;=30,"X","")</f>
      </c>
      <c r="AS140" s="32">
        <f>if(or($K140="platform", $K140="wild"), "X", "")</f>
      </c>
      <c r="AT140" s="32">
        <f>if(and(not(isblank($O140)), isblank($P140), isblank($N140)), "X", "")</f>
      </c>
      <c r="AU140" s="32">
        <f>if($U140 &gt; 0, "X", "")</f>
      </c>
      <c r="AV140" s="32">
        <f>if($T140 &gt; 0, "X", "")</f>
      </c>
      <c r="AW140" s="32">
        <f>if(and(not(isblank($P140)), isblank($N140), isblank($O140)), "X", "")</f>
      </c>
      <c r="AX140" s="32">
        <f>if(or($K140="bowl", $K140="wild"), "X", "")</f>
      </c>
    </row>
    <row x14ac:dyDescent="0.25" r="141" customHeight="1" ht="18.75">
      <c r="A141" s="25" t="s">
        <v>1029</v>
      </c>
      <c r="B141" s="25" t="s">
        <v>1030</v>
      </c>
      <c r="C141" s="12" t="s">
        <v>685</v>
      </c>
      <c r="D141" s="12" t="s">
        <v>173</v>
      </c>
      <c r="E141" s="25" t="s">
        <v>137</v>
      </c>
      <c r="F141" s="25" t="s">
        <v>800</v>
      </c>
      <c r="G141" s="12"/>
      <c r="H141" s="12" t="s">
        <v>15</v>
      </c>
      <c r="I141" s="12"/>
      <c r="J141" s="14">
        <v>2</v>
      </c>
      <c r="K141" s="12" t="s">
        <v>195</v>
      </c>
      <c r="L141" s="14">
        <v>3</v>
      </c>
      <c r="M141" s="14">
        <v>33</v>
      </c>
      <c r="N141" s="12"/>
      <c r="O141" s="12" t="s">
        <v>15</v>
      </c>
      <c r="P141" s="12" t="s">
        <v>15</v>
      </c>
      <c r="Q141" s="14"/>
      <c r="R141" s="14">
        <v>1</v>
      </c>
      <c r="S141" s="14"/>
      <c r="T141" s="14"/>
      <c r="U141" s="14"/>
      <c r="V141" s="12"/>
      <c r="W141" s="14"/>
      <c r="X141" s="26"/>
      <c r="Y141" s="12"/>
      <c r="Z141" s="33">
        <f>if(ISBLANK($X141), sum(Q141:W141), 1)</f>
      </c>
      <c r="AA141" s="36" t="s">
        <v>15</v>
      </c>
      <c r="AB141" s="36"/>
      <c r="AC141" s="36"/>
      <c r="AD141" s="36" t="s">
        <v>15</v>
      </c>
      <c r="AE141" s="32">
        <f>if(J141&lt;4,"X","")</f>
      </c>
      <c r="AF141" s="32">
        <f>if(countblank(N141:P141)&lt;=1,"X","")</f>
      </c>
      <c r="AG141" s="32">
        <f>$H141</f>
      </c>
      <c r="AH141" s="32">
        <f>if($R141 &gt; 0, "X", "")</f>
      </c>
      <c r="AI141" s="32">
        <f>if(sum(Q141:U141) = 3, "X", "")</f>
      </c>
      <c r="AJ141" s="32">
        <f>if(or($K141="ground", $K141="wild"), "X", "")</f>
      </c>
      <c r="AK141" s="32">
        <f>$G141</f>
      </c>
      <c r="AL141" s="32">
        <f>if($S141 &gt; 0, "X", "")</f>
      </c>
      <c r="AM141" s="32">
        <f>if(and($Q141 &gt; 0, isblank($W141), isblank($R141), isblank($T141), isblank($S141), isblank($U141)), "X", "")</f>
      </c>
      <c r="AN141" s="32">
        <f>if(and(not(isblank($N141)), isblank($O141), isblank($P141)), "X", "")</f>
      </c>
      <c r="AO141" s="32">
        <f>if(M141&gt;65,"X","")</f>
      </c>
      <c r="AP141" s="32">
        <f>if(or($K141="cavity", $K141="wild"), "X", "")</f>
      </c>
      <c r="AQ141" s="32">
        <f>if($W141 &gt; 0, "X", "")</f>
      </c>
      <c r="AR141" s="32">
        <f>if(M141&lt;=30,"X","")</f>
      </c>
      <c r="AS141" s="32">
        <f>if(or($K141="platform", $K141="wild"), "X", "")</f>
      </c>
      <c r="AT141" s="32">
        <f>if(and(not(isblank($O141)), isblank($P141), isblank($N141)), "X", "")</f>
      </c>
      <c r="AU141" s="32">
        <f>if($U141 &gt; 0, "X", "")</f>
      </c>
      <c r="AV141" s="32">
        <f>if($T141 &gt; 0, "X", "")</f>
      </c>
      <c r="AW141" s="32">
        <f>if(and(not(isblank($P141)), isblank($N141), isblank($O141)), "X", "")</f>
      </c>
      <c r="AX141" s="32">
        <f>if(or($K141="bowl", $K141="wild"), "X", "")</f>
      </c>
    </row>
    <row x14ac:dyDescent="0.25" r="142" customHeight="1" ht="18.75">
      <c r="A142" s="25" t="s">
        <v>1031</v>
      </c>
      <c r="B142" s="25" t="s">
        <v>1032</v>
      </c>
      <c r="C142" s="12" t="s">
        <v>685</v>
      </c>
      <c r="D142" s="12" t="s">
        <v>173</v>
      </c>
      <c r="E142" s="25" t="s">
        <v>137</v>
      </c>
      <c r="F142" s="25" t="s">
        <v>696</v>
      </c>
      <c r="G142" s="12"/>
      <c r="H142" s="12" t="s">
        <v>15</v>
      </c>
      <c r="I142" s="12"/>
      <c r="J142" s="14">
        <v>4</v>
      </c>
      <c r="K142" s="12" t="s">
        <v>162</v>
      </c>
      <c r="L142" s="14">
        <v>2</v>
      </c>
      <c r="M142" s="14">
        <v>122</v>
      </c>
      <c r="N142" s="12"/>
      <c r="O142" s="12"/>
      <c r="P142" s="12" t="s">
        <v>15</v>
      </c>
      <c r="Q142" s="14"/>
      <c r="R142" s="14"/>
      <c r="S142" s="14"/>
      <c r="T142" s="14"/>
      <c r="U142" s="14"/>
      <c r="V142" s="12"/>
      <c r="W142" s="14">
        <v>2</v>
      </c>
      <c r="X142" s="26"/>
      <c r="Y142" s="12"/>
      <c r="Z142" s="33">
        <f>if(ISBLANK($X142), sum(Q142:W142), 1)</f>
      </c>
      <c r="AA142" s="36" t="s">
        <v>15</v>
      </c>
      <c r="AB142" s="36"/>
      <c r="AC142" s="36"/>
      <c r="AD142" s="36"/>
      <c r="AE142" s="32">
        <f>if(J142&lt;4,"X","")</f>
      </c>
      <c r="AF142" s="32">
        <f>if(countblank(N142:P142)&lt;=1,"X","")</f>
      </c>
      <c r="AG142" s="32">
        <f>$H142</f>
      </c>
      <c r="AH142" s="32">
        <f>if($R142 &gt; 0, "X", "")</f>
      </c>
      <c r="AI142" s="32">
        <f>if(sum(Q142:U142) = 3, "X", "")</f>
      </c>
      <c r="AJ142" s="32">
        <f>if(or($K142="ground", $K142="wild"), "X", "")</f>
      </c>
      <c r="AK142" s="32">
        <f>$G142</f>
      </c>
      <c r="AL142" s="32">
        <f>if($S142 &gt; 0, "X", "")</f>
      </c>
      <c r="AM142" s="32">
        <f>if(and($Q142 &gt; 0, isblank($W142), isblank($R142), isblank($T142), isblank($S142), isblank($U142)), "X", "")</f>
      </c>
      <c r="AN142" s="32">
        <f>if(and(not(isblank($N142)), isblank($O142), isblank($P142)), "X", "")</f>
      </c>
      <c r="AO142" s="32">
        <f>if(M142&gt;65,"X","")</f>
      </c>
      <c r="AP142" s="32">
        <f>if(or($K142="cavity", $K142="wild"), "X", "")</f>
      </c>
      <c r="AQ142" s="32">
        <f>if($W142 &gt; 0, "X", "")</f>
      </c>
      <c r="AR142" s="32">
        <f>if(M142&lt;=30,"X","")</f>
      </c>
      <c r="AS142" s="32">
        <f>if(or($K142="platform", $K142="wild"), "X", "")</f>
      </c>
      <c r="AT142" s="32">
        <f>if(and(not(isblank($O142)), isblank($P142), isblank($N142)), "X", "")</f>
      </c>
      <c r="AU142" s="32">
        <f>if($U142 &gt; 0, "X", "")</f>
      </c>
      <c r="AV142" s="32">
        <f>if($T142 &gt; 0, "X", "")</f>
      </c>
      <c r="AW142" s="32">
        <f>if(and(not(isblank($P142)), isblank($N142), isblank($O142)), "X", "")</f>
      </c>
      <c r="AX142" s="32">
        <f>if(or($K142="bowl", $K142="wild"), "X", "")</f>
      </c>
    </row>
    <row x14ac:dyDescent="0.25" r="143" customHeight="1" ht="18.75">
      <c r="A143" s="25" t="s">
        <v>1033</v>
      </c>
      <c r="B143" s="25" t="s">
        <v>1034</v>
      </c>
      <c r="C143" s="12" t="s">
        <v>685</v>
      </c>
      <c r="D143" s="12" t="s">
        <v>173</v>
      </c>
      <c r="E143" s="25" t="s">
        <v>727</v>
      </c>
      <c r="F143" s="25" t="s">
        <v>1035</v>
      </c>
      <c r="G143" s="12"/>
      <c r="H143" s="12"/>
      <c r="I143" s="12"/>
      <c r="J143" s="14">
        <v>6</v>
      </c>
      <c r="K143" s="12" t="s">
        <v>195</v>
      </c>
      <c r="L143" s="14">
        <v>3</v>
      </c>
      <c r="M143" s="14">
        <v>33</v>
      </c>
      <c r="N143" s="12" t="s">
        <v>15</v>
      </c>
      <c r="O143" s="12"/>
      <c r="P143" s="12"/>
      <c r="Q143" s="14">
        <v>1</v>
      </c>
      <c r="R143" s="14">
        <v>1</v>
      </c>
      <c r="S143" s="14"/>
      <c r="T143" s="14">
        <v>1</v>
      </c>
      <c r="U143" s="14"/>
      <c r="V143" s="12"/>
      <c r="W143" s="14"/>
      <c r="X143" s="26"/>
      <c r="Y143" s="12"/>
      <c r="Z143" s="33">
        <f>if(ISBLANK($X143), sum(Q143:W143), 1)</f>
      </c>
      <c r="AA143" s="36" t="s">
        <v>15</v>
      </c>
      <c r="AB143" s="36"/>
      <c r="AC143" s="36"/>
      <c r="AD143" s="36" t="s">
        <v>15</v>
      </c>
      <c r="AE143" s="32">
        <f>if(J143&lt;4,"X","")</f>
      </c>
      <c r="AF143" s="32">
        <f>if(countblank(N143:P143)&lt;=1,"X","")</f>
      </c>
      <c r="AG143" s="32">
        <f>$H143</f>
      </c>
      <c r="AH143" s="32">
        <f>if($R143 &gt; 0, "X", "")</f>
      </c>
      <c r="AI143" s="32">
        <f>if(sum(Q143:U143) = 3, "X", "")</f>
      </c>
      <c r="AJ143" s="32">
        <f>if(or($K143="ground", $K143="wild"), "X", "")</f>
      </c>
      <c r="AK143" s="32">
        <f>$G143</f>
      </c>
      <c r="AL143" s="32">
        <f>if($S143 &gt; 0, "X", "")</f>
      </c>
      <c r="AM143" s="32">
        <f>if(and($Q143 &gt; 0, isblank($W143), isblank($R143), isblank($T143), isblank($S143), isblank($U143)), "X", "")</f>
      </c>
      <c r="AN143" s="32">
        <f>if(and(not(isblank($N143)), isblank($O143), isblank($P143)), "X", "")</f>
      </c>
      <c r="AO143" s="32">
        <f>if(M143&gt;65,"X","")</f>
      </c>
      <c r="AP143" s="32">
        <f>if(or($K143="cavity", $K143="wild"), "X", "")</f>
      </c>
      <c r="AQ143" s="32">
        <f>if($W143 &gt; 0, "X", "")</f>
      </c>
      <c r="AR143" s="32">
        <f>if(M143&lt;=30,"X","")</f>
      </c>
      <c r="AS143" s="32">
        <f>if(or($K143="platform", $K143="wild"), "X", "")</f>
      </c>
      <c r="AT143" s="32">
        <f>if(and(not(isblank($O143)), isblank($P143), isblank($N143)), "X", "")</f>
      </c>
      <c r="AU143" s="32">
        <f>if($U143 &gt; 0, "X", "")</f>
      </c>
      <c r="AV143" s="32">
        <f>if($T143 &gt; 0, "X", "")</f>
      </c>
      <c r="AW143" s="32">
        <f>if(and(not(isblank($P143)), isblank($N143), isblank($O143)), "X", "")</f>
      </c>
      <c r="AX143" s="32">
        <f>if(or($K143="bowl", $K143="wild"), "X", "")</f>
      </c>
    </row>
    <row x14ac:dyDescent="0.25" r="144" customHeight="1" ht="18.75">
      <c r="A144" s="25" t="s">
        <v>1036</v>
      </c>
      <c r="B144" s="25" t="s">
        <v>1037</v>
      </c>
      <c r="C144" s="12" t="s">
        <v>685</v>
      </c>
      <c r="D144" s="12" t="s">
        <v>160</v>
      </c>
      <c r="E144" s="25" t="s">
        <v>198</v>
      </c>
      <c r="F144" s="25" t="s">
        <v>734</v>
      </c>
      <c r="G144" s="12"/>
      <c r="H144" s="12"/>
      <c r="I144" s="12" t="s">
        <v>15</v>
      </c>
      <c r="J144" s="14">
        <v>6</v>
      </c>
      <c r="K144" s="12" t="s">
        <v>166</v>
      </c>
      <c r="L144" s="14">
        <v>2</v>
      </c>
      <c r="M144" s="14">
        <v>127</v>
      </c>
      <c r="N144" s="12"/>
      <c r="O144" s="12"/>
      <c r="P144" s="12" t="s">
        <v>15</v>
      </c>
      <c r="Q144" s="14">
        <v>1</v>
      </c>
      <c r="R144" s="14">
        <v>1</v>
      </c>
      <c r="S144" s="14">
        <v>1</v>
      </c>
      <c r="T144" s="14"/>
      <c r="U144" s="14"/>
      <c r="V144" s="12"/>
      <c r="W144" s="14"/>
      <c r="X144" s="26"/>
      <c r="Y144" s="12"/>
      <c r="Z144" s="33">
        <f>if(ISBLANK($X144), sum(Q144:W144), 1)</f>
      </c>
      <c r="AA144" s="36" t="s">
        <v>15</v>
      </c>
      <c r="AB144" s="36"/>
      <c r="AC144" s="36"/>
      <c r="AD144" s="36" t="s">
        <v>15</v>
      </c>
      <c r="AE144" s="32">
        <f>if(J144&lt;4,"X","")</f>
      </c>
      <c r="AF144" s="32">
        <f>if(countblank(N144:P144)&lt;=1,"X","")</f>
      </c>
      <c r="AG144" s="32">
        <f>$H144</f>
      </c>
      <c r="AH144" s="32">
        <f>if($R144 &gt; 0, "X", "")</f>
      </c>
      <c r="AI144" s="32">
        <f>if(sum(Q144:U144) = 3, "X", "")</f>
      </c>
      <c r="AJ144" s="32">
        <f>if(or($K144="ground", $K144="wild"), "X", "")</f>
      </c>
      <c r="AK144" s="32">
        <f>$G144</f>
      </c>
      <c r="AL144" s="32">
        <f>if($S144 &gt; 0, "X", "")</f>
      </c>
      <c r="AM144" s="32">
        <f>if(and($Q144 &gt; 0, isblank($W144), isblank($R144), isblank($T144), isblank($S144), isblank($U144)), "X", "")</f>
      </c>
      <c r="AN144" s="32">
        <f>if(and(not(isblank($N144)), isblank($O144), isblank($P144)), "X", "")</f>
      </c>
      <c r="AO144" s="32">
        <f>if(M144&gt;65,"X","")</f>
      </c>
      <c r="AP144" s="32">
        <f>if(or($K144="cavity", $K144="wild"), "X", "")</f>
      </c>
      <c r="AQ144" s="32">
        <f>if($W144 &gt; 0, "X", "")</f>
      </c>
      <c r="AR144" s="32">
        <f>if(M144&lt;=30,"X","")</f>
      </c>
      <c r="AS144" s="32">
        <f>if(or($K144="platform", $K144="wild"), "X", "")</f>
      </c>
      <c r="AT144" s="32">
        <f>if(and(not(isblank($O144)), isblank($P144), isblank($N144)), "X", "")</f>
      </c>
      <c r="AU144" s="32">
        <f>if($U144 &gt; 0, "X", "")</f>
      </c>
      <c r="AV144" s="32">
        <f>if($T144 &gt; 0, "X", "")</f>
      </c>
      <c r="AW144" s="32">
        <f>if(and(not(isblank($P144)), isblank($N144), isblank($O144)), "X", "")</f>
      </c>
      <c r="AX144" s="32">
        <f>if(or($K144="bowl", $K144="wild"), "X", "")</f>
      </c>
    </row>
    <row x14ac:dyDescent="0.25" r="145" customHeight="1" ht="18.75">
      <c r="A145" s="25" t="s">
        <v>1038</v>
      </c>
      <c r="B145" s="25" t="s">
        <v>1039</v>
      </c>
      <c r="C145" s="12" t="s">
        <v>685</v>
      </c>
      <c r="D145" s="12" t="s">
        <v>160</v>
      </c>
      <c r="E145" s="25" t="s">
        <v>198</v>
      </c>
      <c r="F145" s="25" t="s">
        <v>878</v>
      </c>
      <c r="G145" s="12"/>
      <c r="H145" s="12"/>
      <c r="I145" s="12"/>
      <c r="J145" s="14">
        <v>2</v>
      </c>
      <c r="K145" s="12" t="s">
        <v>195</v>
      </c>
      <c r="L145" s="14">
        <v>3</v>
      </c>
      <c r="M145" s="14">
        <v>20</v>
      </c>
      <c r="N145" s="12" t="s">
        <v>15</v>
      </c>
      <c r="O145" s="12"/>
      <c r="P145" s="12"/>
      <c r="Q145" s="14">
        <v>1</v>
      </c>
      <c r="R145" s="14">
        <v>1</v>
      </c>
      <c r="S145" s="14"/>
      <c r="T145" s="14">
        <v>1</v>
      </c>
      <c r="U145" s="14"/>
      <c r="V145" s="12"/>
      <c r="W145" s="14"/>
      <c r="X145" s="26" t="s">
        <v>15</v>
      </c>
      <c r="Y145" s="12"/>
      <c r="Z145" s="33">
        <f>if(ISBLANK($X145), sum(Q145:W145), 1)</f>
      </c>
      <c r="AA145" s="36" t="s">
        <v>15</v>
      </c>
      <c r="AB145" s="36"/>
      <c r="AC145" s="36"/>
      <c r="AD145" s="36" t="s">
        <v>15</v>
      </c>
      <c r="AE145" s="32">
        <f>if(J145&lt;4,"X","")</f>
      </c>
      <c r="AF145" s="32">
        <f>if(countblank(N145:P145)&lt;=1,"X","")</f>
      </c>
      <c r="AG145" s="32">
        <f>$H145</f>
      </c>
      <c r="AH145" s="32">
        <f>if($R145 &gt; 0, "X", "")</f>
      </c>
      <c r="AI145" s="32">
        <f>if(sum(Q145:U145) = 3, "X", "")</f>
      </c>
      <c r="AJ145" s="32">
        <f>if(or($K145="ground", $K145="wild"), "X", "")</f>
      </c>
      <c r="AK145" s="32">
        <f>$G145</f>
      </c>
      <c r="AL145" s="32">
        <f>if($S145 &gt; 0, "X", "")</f>
      </c>
      <c r="AM145" s="32">
        <f>if(and($Q145 &gt; 0, isblank($W145), isblank($R145), isblank($T145), isblank($S145), isblank($U145)), "X", "")</f>
      </c>
      <c r="AN145" s="32">
        <f>if(and(not(isblank($N145)), isblank($O145), isblank($P145)), "X", "")</f>
      </c>
      <c r="AO145" s="32">
        <f>if(M145&gt;65,"X","")</f>
      </c>
      <c r="AP145" s="32">
        <f>if(or($K145="cavity", $K145="wild"), "X", "")</f>
      </c>
      <c r="AQ145" s="32">
        <f>if($W145 &gt; 0, "X", "")</f>
      </c>
      <c r="AR145" s="32">
        <f>if(M145&lt;=30,"X","")</f>
      </c>
      <c r="AS145" s="32">
        <f>if(or($K145="platform", $K145="wild"), "X", "")</f>
      </c>
      <c r="AT145" s="32">
        <f>if(and(not(isblank($O145)), isblank($P145), isblank($N145)), "X", "")</f>
      </c>
      <c r="AU145" s="32">
        <f>if($U145 &gt; 0, "X", "")</f>
      </c>
      <c r="AV145" s="32">
        <f>if($T145 &gt; 0, "X", "")</f>
      </c>
      <c r="AW145" s="32">
        <f>if(and(not(isblank($P145)), isblank($N145), isblank($O145)), "X", "")</f>
      </c>
      <c r="AX145" s="32">
        <f>if(or($K145="bowl", $K145="wild"), "X", "")</f>
      </c>
    </row>
    <row x14ac:dyDescent="0.25" r="146" customHeight="1" ht="18.75">
      <c r="A146" s="25" t="s">
        <v>1040</v>
      </c>
      <c r="B146" s="25" t="s">
        <v>1041</v>
      </c>
      <c r="C146" s="12" t="s">
        <v>685</v>
      </c>
      <c r="D146" s="12" t="s">
        <v>173</v>
      </c>
      <c r="E146" s="25" t="s">
        <v>727</v>
      </c>
      <c r="F146" s="25" t="s">
        <v>728</v>
      </c>
      <c r="G146" s="12"/>
      <c r="H146" s="12"/>
      <c r="I146" s="12"/>
      <c r="J146" s="14">
        <v>4</v>
      </c>
      <c r="K146" s="12" t="s">
        <v>195</v>
      </c>
      <c r="L146" s="14">
        <v>2</v>
      </c>
      <c r="M146" s="14">
        <v>10</v>
      </c>
      <c r="N146" s="12" t="s">
        <v>15</v>
      </c>
      <c r="O146" s="12" t="s">
        <v>15</v>
      </c>
      <c r="P146" s="12" t="s">
        <v>15</v>
      </c>
      <c r="Q146" s="14"/>
      <c r="R146" s="14"/>
      <c r="S146" s="14"/>
      <c r="T146" s="14"/>
      <c r="U146" s="14"/>
      <c r="V146" s="12"/>
      <c r="W146" s="14">
        <v>1</v>
      </c>
      <c r="X146" s="26"/>
      <c r="Y146" s="12"/>
      <c r="Z146" s="33">
        <f>if(ISBLANK($X146), sum(Q146:W146), 1)</f>
      </c>
      <c r="AA146" s="36" t="s">
        <v>15</v>
      </c>
      <c r="AB146" s="36"/>
      <c r="AC146" s="36"/>
      <c r="AD146" s="36" t="s">
        <v>15</v>
      </c>
      <c r="AE146" s="32">
        <f>if(J146&lt;4,"X","")</f>
      </c>
      <c r="AF146" s="32">
        <f>if(countblank(N146:P146)&lt;=1,"X","")</f>
      </c>
      <c r="AG146" s="32">
        <f>$H146</f>
      </c>
      <c r="AH146" s="32">
        <f>if($R146 &gt; 0, "X", "")</f>
      </c>
      <c r="AI146" s="32">
        <f>if(sum(Q146:U146) = 3, "X", "")</f>
      </c>
      <c r="AJ146" s="32">
        <f>if(or($K146="ground", $K146="wild"), "X", "")</f>
      </c>
      <c r="AK146" s="32">
        <f>$G146</f>
      </c>
      <c r="AL146" s="32">
        <f>if($S146 &gt; 0, "X", "")</f>
      </c>
      <c r="AM146" s="32">
        <f>if(and($Q146 &gt; 0, isblank($W146), isblank($R146), isblank($T146), isblank($S146), isblank($U146)), "X", "")</f>
      </c>
      <c r="AN146" s="32">
        <f>if(and(not(isblank($N146)), isblank($O146), isblank($P146)), "X", "")</f>
      </c>
      <c r="AO146" s="32">
        <f>if(M146&gt;65,"X","")</f>
      </c>
      <c r="AP146" s="32">
        <f>if(or($K146="cavity", $K146="wild"), "X", "")</f>
      </c>
      <c r="AQ146" s="32">
        <f>if($W146 &gt; 0, "X", "")</f>
      </c>
      <c r="AR146" s="32">
        <f>if(M146&lt;=30,"X","")</f>
      </c>
      <c r="AS146" s="32">
        <f>if(or($K146="platform", $K146="wild"), "X", "")</f>
      </c>
      <c r="AT146" s="32">
        <f>if(and(not(isblank($O146)), isblank($P146), isblank($N146)), "X", "")</f>
      </c>
      <c r="AU146" s="32">
        <f>if($U146 &gt; 0, "X", "")</f>
      </c>
      <c r="AV146" s="32">
        <f>if($T146 &gt; 0, "X", "")</f>
      </c>
      <c r="AW146" s="32">
        <f>if(and(not(isblank($P146)), isblank($N146), isblank($O146)), "X", "")</f>
      </c>
      <c r="AX146" s="32">
        <f>if(or($K146="bowl", $K146="wild"), "X", "")</f>
      </c>
    </row>
    <row x14ac:dyDescent="0.25" r="147" customHeight="1" ht="18.75">
      <c r="A147" s="25" t="s">
        <v>1042</v>
      </c>
      <c r="B147" s="25" t="s">
        <v>1043</v>
      </c>
      <c r="C147" s="12" t="s">
        <v>685</v>
      </c>
      <c r="D147" s="12" t="s">
        <v>173</v>
      </c>
      <c r="E147" s="25" t="s">
        <v>178</v>
      </c>
      <c r="F147" s="25" t="s">
        <v>865</v>
      </c>
      <c r="G147" s="12"/>
      <c r="H147" s="12"/>
      <c r="I147" s="12"/>
      <c r="J147" s="14">
        <v>0</v>
      </c>
      <c r="K147" s="12" t="s">
        <v>166</v>
      </c>
      <c r="L147" s="14">
        <v>5</v>
      </c>
      <c r="M147" s="14">
        <v>48</v>
      </c>
      <c r="N147" s="12"/>
      <c r="O147" s="12"/>
      <c r="P147" s="12" t="s">
        <v>15</v>
      </c>
      <c r="Q147" s="14">
        <v>1</v>
      </c>
      <c r="R147" s="14">
        <v>1</v>
      </c>
      <c r="S147" s="14"/>
      <c r="T147" s="14"/>
      <c r="U147" s="14"/>
      <c r="V147" s="12"/>
      <c r="W147" s="14"/>
      <c r="X147" s="26" t="s">
        <v>15</v>
      </c>
      <c r="Y147" s="12"/>
      <c r="Z147" s="33">
        <f>if(ISBLANK($X147), sum(Q147:W147), 1)</f>
      </c>
      <c r="AA147" s="36"/>
      <c r="AB147" s="36"/>
      <c r="AC147" s="36"/>
      <c r="AD147" s="36" t="s">
        <v>15</v>
      </c>
      <c r="AE147" s="32">
        <f>if(J147&lt;4,"X","")</f>
      </c>
      <c r="AF147" s="32">
        <f>if(countblank(N147:P147)&lt;=1,"X","")</f>
      </c>
      <c r="AG147" s="32">
        <f>$H147</f>
      </c>
      <c r="AH147" s="32">
        <f>if($R147 &gt; 0, "X", "")</f>
      </c>
      <c r="AI147" s="32">
        <f>if(sum(Q147:U147) = 3, "X", "")</f>
      </c>
      <c r="AJ147" s="32">
        <f>if(or($K147="ground", $K147="wild"), "X", "")</f>
      </c>
      <c r="AK147" s="32">
        <f>$G147</f>
      </c>
      <c r="AL147" s="32">
        <f>if($S147 &gt; 0, "X", "")</f>
      </c>
      <c r="AM147" s="32">
        <f>if(and($Q147 &gt; 0, isblank($W147), isblank($R147), isblank($T147), isblank($S147), isblank($U147)), "X", "")</f>
      </c>
      <c r="AN147" s="32">
        <f>if(and(not(isblank($N147)), isblank($O147), isblank($P147)), "X", "")</f>
      </c>
      <c r="AO147" s="32">
        <f>if(M147&gt;65,"X","")</f>
      </c>
      <c r="AP147" s="32">
        <f>if(or($K147="cavity", $K147="wild"), "X", "")</f>
      </c>
      <c r="AQ147" s="32">
        <f>if($W147 &gt; 0, "X", "")</f>
      </c>
      <c r="AR147" s="32">
        <f>if(M147&lt;=30,"X","")</f>
      </c>
      <c r="AS147" s="32">
        <f>if(or($K147="platform", $K147="wild"), "X", "")</f>
      </c>
      <c r="AT147" s="32">
        <f>if(and(not(isblank($O147)), isblank($P147), isblank($N147)), "X", "")</f>
      </c>
      <c r="AU147" s="32">
        <f>if($U147 &gt; 0, "X", "")</f>
      </c>
      <c r="AV147" s="32">
        <f>if($T147 &gt; 0, "X", "")</f>
      </c>
      <c r="AW147" s="32">
        <f>if(and(not(isblank($P147)), isblank($N147), isblank($O147)), "X", "")</f>
      </c>
      <c r="AX147" s="32">
        <f>if(or($K147="bowl", $K147="wild"), "X", "")</f>
      </c>
    </row>
    <row x14ac:dyDescent="0.25" r="148" customHeight="1" ht="18.75">
      <c r="A148" s="25" t="s">
        <v>1044</v>
      </c>
      <c r="B148" s="25" t="s">
        <v>1045</v>
      </c>
      <c r="C148" s="12" t="s">
        <v>685</v>
      </c>
      <c r="D148" s="12" t="s">
        <v>173</v>
      </c>
      <c r="E148" s="25" t="s">
        <v>137</v>
      </c>
      <c r="F148" s="25" t="s">
        <v>772</v>
      </c>
      <c r="G148" s="12"/>
      <c r="H148" s="12" t="s">
        <v>15</v>
      </c>
      <c r="I148" s="12"/>
      <c r="J148" s="14">
        <v>5</v>
      </c>
      <c r="K148" s="12" t="s">
        <v>162</v>
      </c>
      <c r="L148" s="14">
        <v>1</v>
      </c>
      <c r="M148" s="14">
        <v>196</v>
      </c>
      <c r="N148" s="12"/>
      <c r="O148" s="12" t="s">
        <v>15</v>
      </c>
      <c r="P148" s="12" t="s">
        <v>15</v>
      </c>
      <c r="Q148" s="14"/>
      <c r="R148" s="14">
        <v>2</v>
      </c>
      <c r="S148" s="14"/>
      <c r="T148" s="14"/>
      <c r="U148" s="14"/>
      <c r="V148" s="12"/>
      <c r="W148" s="14">
        <v>1</v>
      </c>
      <c r="X148" s="26"/>
      <c r="Y148" s="12"/>
      <c r="Z148" s="33">
        <f>if(ISBLANK($X148), sum(Q148:W148), 1)</f>
      </c>
      <c r="AA148" s="36"/>
      <c r="AB148" s="36" t="s">
        <v>15</v>
      </c>
      <c r="AC148" s="36"/>
      <c r="AD148" s="36"/>
      <c r="AE148" s="32">
        <f>if(J148&lt;4,"X","")</f>
      </c>
      <c r="AF148" s="32">
        <f>if(countblank(N148:P148)&lt;=1,"X","")</f>
      </c>
      <c r="AG148" s="32">
        <f>$H148</f>
      </c>
      <c r="AH148" s="32">
        <f>if($R148 &gt; 0, "X", "")</f>
      </c>
      <c r="AI148" s="32">
        <f>if(sum(Q148:U148) = 3, "X", "")</f>
      </c>
      <c r="AJ148" s="32">
        <f>if(or($K148="ground", $K148="wild"), "X", "")</f>
      </c>
      <c r="AK148" s="32">
        <f>$G148</f>
      </c>
      <c r="AL148" s="32">
        <f>if($S148 &gt; 0, "X", "")</f>
      </c>
      <c r="AM148" s="32">
        <f>if(and($Q148 &gt; 0, isblank($W148), isblank($R148), isblank($T148), isblank($S148), isblank($U148)), "X", "")</f>
      </c>
      <c r="AN148" s="32">
        <f>if(and(not(isblank($N148)), isblank($O148), isblank($P148)), "X", "")</f>
      </c>
      <c r="AO148" s="32">
        <f>if(M148&gt;65,"X","")</f>
      </c>
      <c r="AP148" s="32">
        <f>if(or($K148="cavity", $K148="wild"), "X", "")</f>
      </c>
      <c r="AQ148" s="32">
        <f>if($W148 &gt; 0, "X", "")</f>
      </c>
      <c r="AR148" s="32">
        <f>if(M148&lt;=30,"X","")</f>
      </c>
      <c r="AS148" s="32">
        <f>if(or($K148="platform", $K148="wild"), "X", "")</f>
      </c>
      <c r="AT148" s="32">
        <f>if(and(not(isblank($O148)), isblank($P148), isblank($N148)), "X", "")</f>
      </c>
      <c r="AU148" s="32">
        <f>if($U148 &gt; 0, "X", "")</f>
      </c>
      <c r="AV148" s="32">
        <f>if($T148 &gt; 0, "X", "")</f>
      </c>
      <c r="AW148" s="32">
        <f>if(and(not(isblank($P148)), isblank($N148), isblank($O148)), "X", "")</f>
      </c>
      <c r="AX148" s="32">
        <f>if(or($K148="bowl", $K148="wild"), "X", "")</f>
      </c>
    </row>
    <row x14ac:dyDescent="0.25" r="149" customHeight="1" ht="18.75">
      <c r="A149" s="25" t="s">
        <v>1046</v>
      </c>
      <c r="B149" s="25" t="s">
        <v>1047</v>
      </c>
      <c r="C149" s="12" t="s">
        <v>685</v>
      </c>
      <c r="D149" s="12" t="s">
        <v>160</v>
      </c>
      <c r="E149" s="25" t="s">
        <v>198</v>
      </c>
      <c r="F149" s="25" t="s">
        <v>881</v>
      </c>
      <c r="G149" s="12"/>
      <c r="H149" s="12"/>
      <c r="I149" s="12"/>
      <c r="J149" s="14">
        <v>2</v>
      </c>
      <c r="K149" s="12" t="s">
        <v>162</v>
      </c>
      <c r="L149" s="14">
        <v>3</v>
      </c>
      <c r="M149" s="14">
        <v>18</v>
      </c>
      <c r="N149" s="12"/>
      <c r="O149" s="12" t="s">
        <v>15</v>
      </c>
      <c r="P149" s="12"/>
      <c r="Q149" s="14">
        <v>1</v>
      </c>
      <c r="R149" s="14">
        <v>1</v>
      </c>
      <c r="S149" s="14"/>
      <c r="T149" s="14"/>
      <c r="U149" s="14"/>
      <c r="V149" s="12"/>
      <c r="W149" s="14"/>
      <c r="X149" s="26" t="s">
        <v>15</v>
      </c>
      <c r="Y149" s="12"/>
      <c r="Z149" s="33">
        <f>if(ISBLANK($X149), sum(Q149:W149), 1)</f>
      </c>
      <c r="AA149" s="36"/>
      <c r="AB149" s="36" t="s">
        <v>15</v>
      </c>
      <c r="AC149" s="36"/>
      <c r="AD149" s="36"/>
      <c r="AE149" s="32">
        <f>if(J149&lt;4,"X","")</f>
      </c>
      <c r="AF149" s="32">
        <f>if(countblank(N149:P149)&lt;=1,"X","")</f>
      </c>
      <c r="AG149" s="32">
        <f>$H149</f>
      </c>
      <c r="AH149" s="32">
        <f>if($R149 &gt; 0, "X", "")</f>
      </c>
      <c r="AI149" s="32">
        <f>if(sum(Q149:U149) = 3, "X", "")</f>
      </c>
      <c r="AJ149" s="32">
        <f>if(or($K149="ground", $K149="wild"), "X", "")</f>
      </c>
      <c r="AK149" s="32">
        <f>$G149</f>
      </c>
      <c r="AL149" s="32">
        <f>if($S149 &gt; 0, "X", "")</f>
      </c>
      <c r="AM149" s="32">
        <f>if(and($Q149 &gt; 0, isblank($W149), isblank($R149), isblank($T149), isblank($S149), isblank($U149)), "X", "")</f>
      </c>
      <c r="AN149" s="32">
        <f>if(and(not(isblank($N149)), isblank($O149), isblank($P149)), "X", "")</f>
      </c>
      <c r="AO149" s="32">
        <f>if(M149&gt;65,"X","")</f>
      </c>
      <c r="AP149" s="32">
        <f>if(or($K149="cavity", $K149="wild"), "X", "")</f>
      </c>
      <c r="AQ149" s="32">
        <f>if($W149 &gt; 0, "X", "")</f>
      </c>
      <c r="AR149" s="32">
        <f>if(M149&lt;=30,"X","")</f>
      </c>
      <c r="AS149" s="32">
        <f>if(or($K149="platform", $K149="wild"), "X", "")</f>
      </c>
      <c r="AT149" s="32">
        <f>if(and(not(isblank($O149)), isblank($P149), isblank($N149)), "X", "")</f>
      </c>
      <c r="AU149" s="32">
        <f>if($U149 &gt; 0, "X", "")</f>
      </c>
      <c r="AV149" s="32">
        <f>if($T149 &gt; 0, "X", "")</f>
      </c>
      <c r="AW149" s="32">
        <f>if(and(not(isblank($P149)), isblank($N149), isblank($O149)), "X", "")</f>
      </c>
      <c r="AX149" s="32">
        <f>if(or($K149="bowl", $K149="wild"), "X", "")</f>
      </c>
    </row>
    <row x14ac:dyDescent="0.25" r="150" customHeight="1" ht="18.75">
      <c r="A150" s="25" t="s">
        <v>1048</v>
      </c>
      <c r="B150" s="25" t="s">
        <v>1049</v>
      </c>
      <c r="C150" s="12" t="s">
        <v>685</v>
      </c>
      <c r="D150" s="12" t="s">
        <v>160</v>
      </c>
      <c r="E150" s="25" t="s">
        <v>174</v>
      </c>
      <c r="F150" s="25" t="s">
        <v>1050</v>
      </c>
      <c r="G150" s="12"/>
      <c r="H150" s="12"/>
      <c r="I150" s="12"/>
      <c r="J150" s="14">
        <v>5</v>
      </c>
      <c r="K150" s="12" t="s">
        <v>195</v>
      </c>
      <c r="L150" s="14">
        <v>3</v>
      </c>
      <c r="M150" s="14">
        <v>33</v>
      </c>
      <c r="N150" s="12"/>
      <c r="O150" s="12" t="s">
        <v>15</v>
      </c>
      <c r="P150" s="12"/>
      <c r="Q150" s="14">
        <v>3</v>
      </c>
      <c r="R150" s="14"/>
      <c r="S150" s="14"/>
      <c r="T150" s="14"/>
      <c r="U150" s="14"/>
      <c r="V150" s="12"/>
      <c r="W150" s="14"/>
      <c r="X150" s="26"/>
      <c r="Y150" s="12"/>
      <c r="Z150" s="33">
        <f>if(ISBLANK($X150), sum(Q150:W150), 1)</f>
      </c>
      <c r="AA150" s="36"/>
      <c r="AB150" s="36"/>
      <c r="AC150" s="36" t="s">
        <v>15</v>
      </c>
      <c r="AD150" s="36"/>
      <c r="AE150" s="32">
        <f>if(J150&lt;4,"X","")</f>
      </c>
      <c r="AF150" s="32">
        <f>if(countblank(N150:P150)&lt;=1,"X","")</f>
      </c>
      <c r="AG150" s="32">
        <f>$H150</f>
      </c>
      <c r="AH150" s="32">
        <f>if($R150 &gt; 0, "X", "")</f>
      </c>
      <c r="AI150" s="32">
        <f>if(sum(Q150:U150) = 3, "X", "")</f>
      </c>
      <c r="AJ150" s="32">
        <f>if(or($K150="ground", $K150="wild"), "X", "")</f>
      </c>
      <c r="AK150" s="32">
        <f>$G150</f>
      </c>
      <c r="AL150" s="32">
        <f>if($S150 &gt; 0, "X", "")</f>
      </c>
      <c r="AM150" s="32">
        <f>if(and($Q150 &gt; 0, isblank($W150), isblank($R150), isblank($T150), isblank($S150), isblank($U150)), "X", "")</f>
      </c>
      <c r="AN150" s="32">
        <f>if(and(not(isblank($N150)), isblank($O150), isblank($P150)), "X", "")</f>
      </c>
      <c r="AO150" s="32">
        <f>if(M150&gt;65,"X","")</f>
      </c>
      <c r="AP150" s="32">
        <f>if(or($K150="cavity", $K150="wild"), "X", "")</f>
      </c>
      <c r="AQ150" s="32">
        <f>if($W150 &gt; 0, "X", "")</f>
      </c>
      <c r="AR150" s="32">
        <f>if(M150&lt;=30,"X","")</f>
      </c>
      <c r="AS150" s="32">
        <f>if(or($K150="platform", $K150="wild"), "X", "")</f>
      </c>
      <c r="AT150" s="32">
        <f>if(and(not(isblank($O150)), isblank($P150), isblank($N150)), "X", "")</f>
      </c>
      <c r="AU150" s="32">
        <f>if($U150 &gt; 0, "X", "")</f>
      </c>
      <c r="AV150" s="32">
        <f>if($T150 &gt; 0, "X", "")</f>
      </c>
      <c r="AW150" s="32">
        <f>if(and(not(isblank($P150)), isblank($N150), isblank($O150)), "X", "")</f>
      </c>
      <c r="AX150" s="32">
        <f>if(or($K150="bowl", $K150="wild"), "X", "")</f>
      </c>
    </row>
    <row x14ac:dyDescent="0.25" r="151" customHeight="1" ht="18.75">
      <c r="A151" s="24" t="s">
        <v>1051</v>
      </c>
      <c r="B151" s="25" t="s">
        <v>1052</v>
      </c>
      <c r="C151" s="12" t="s">
        <v>713</v>
      </c>
      <c r="D151" s="12" t="s">
        <v>173</v>
      </c>
      <c r="E151" s="25"/>
      <c r="F151" s="25" t="s">
        <v>820</v>
      </c>
      <c r="G151" s="12"/>
      <c r="H151" s="12"/>
      <c r="I151" s="12"/>
      <c r="J151" s="14">
        <v>0</v>
      </c>
      <c r="K151" s="12" t="s">
        <v>162</v>
      </c>
      <c r="L151" s="14">
        <v>6</v>
      </c>
      <c r="M151" s="14">
        <v>36</v>
      </c>
      <c r="N151" s="12"/>
      <c r="O151" s="12" t="s">
        <v>15</v>
      </c>
      <c r="P151" s="12"/>
      <c r="Q151" s="14"/>
      <c r="R151" s="14">
        <v>1</v>
      </c>
      <c r="S151" s="14"/>
      <c r="T151" s="14"/>
      <c r="U151" s="14"/>
      <c r="V151" s="12"/>
      <c r="W151" s="14"/>
      <c r="X151" s="26"/>
      <c r="Y151" s="12"/>
      <c r="Z151" s="33">
        <f>if(ISBLANK($X151), sum(Q151:W151), 1)</f>
      </c>
      <c r="AA151" s="36"/>
      <c r="AB151" s="36"/>
      <c r="AC151" s="36"/>
      <c r="AD151" s="36"/>
      <c r="AE151" s="32">
        <f>if(J151&lt;4,"X","")</f>
      </c>
      <c r="AF151" s="32">
        <f>if(countblank(N151:P151)&lt;=1,"X","")</f>
      </c>
      <c r="AG151" s="32">
        <f>$H151</f>
      </c>
      <c r="AH151" s="32">
        <f>if($R151 &gt; 0, "X", "")</f>
      </c>
      <c r="AI151" s="32">
        <f>if(sum(Q151:U151) = 3, "X", "")</f>
      </c>
      <c r="AJ151" s="32">
        <f>if(or($K151="ground", $K151="wild"), "X", "")</f>
      </c>
      <c r="AK151" s="32">
        <f>$G151</f>
      </c>
      <c r="AL151" s="32">
        <f>if($S151 &gt; 0, "X", "")</f>
      </c>
      <c r="AM151" s="32">
        <f>if(and($Q151 &gt; 0, isblank($W151), isblank($R151), isblank($T151), isblank($S151), isblank($U151)), "X", "")</f>
      </c>
      <c r="AN151" s="32">
        <f>if(and(not(isblank($N151)), isblank($O151), isblank($P151)), "X", "")</f>
      </c>
      <c r="AO151" s="32">
        <f>if(M151&gt;65,"X","")</f>
      </c>
      <c r="AP151" s="32">
        <f>if(or($K151="cavity", $K151="wild"), "X", "")</f>
      </c>
      <c r="AQ151" s="32">
        <f>if($W151 &gt; 0, "X", "")</f>
      </c>
      <c r="AR151" s="32">
        <f>if(M151&lt;=30,"X","")</f>
      </c>
      <c r="AS151" s="32">
        <f>if(or($K151="platform", $K151="wild"), "X", "")</f>
      </c>
      <c r="AT151" s="32">
        <f>if(and(not(isblank($O151)), isblank($P151), isblank($N151)), "X", "")</f>
      </c>
      <c r="AU151" s="32">
        <f>if($U151 &gt; 0, "X", "")</f>
      </c>
      <c r="AV151" s="32">
        <f>if($T151 &gt; 0, "X", "")</f>
      </c>
      <c r="AW151" s="32">
        <f>if(and(not(isblank($P151)), isblank($N151), isblank($O151)), "X", "")</f>
      </c>
      <c r="AX151" s="32">
        <f>if(or($K151="bowl", $K151="wild"), "X", "")</f>
      </c>
    </row>
    <row x14ac:dyDescent="0.25" r="152" customHeight="1" ht="18.75">
      <c r="A152" s="25" t="s">
        <v>1053</v>
      </c>
      <c r="B152" s="25" t="s">
        <v>1054</v>
      </c>
      <c r="C152" s="12" t="s">
        <v>685</v>
      </c>
      <c r="D152" s="12" t="s">
        <v>173</v>
      </c>
      <c r="E152" s="25" t="s">
        <v>699</v>
      </c>
      <c r="F152" s="25" t="s">
        <v>887</v>
      </c>
      <c r="G152" s="12"/>
      <c r="H152" s="12"/>
      <c r="I152" s="12"/>
      <c r="J152" s="14">
        <v>8</v>
      </c>
      <c r="K152" s="12" t="s">
        <v>195</v>
      </c>
      <c r="L152" s="14">
        <v>2</v>
      </c>
      <c r="M152" s="14">
        <v>38</v>
      </c>
      <c r="N152" s="12"/>
      <c r="O152" s="12" t="s">
        <v>15</v>
      </c>
      <c r="P152" s="12"/>
      <c r="Q152" s="14">
        <v>2</v>
      </c>
      <c r="R152" s="14"/>
      <c r="S152" s="14"/>
      <c r="T152" s="14">
        <v>1</v>
      </c>
      <c r="U152" s="14"/>
      <c r="V152" s="12"/>
      <c r="W152" s="14"/>
      <c r="X152" s="26"/>
      <c r="Y152" s="12"/>
      <c r="Z152" s="33">
        <f>if(ISBLANK($X152), sum(Q152:W152), 1)</f>
      </c>
      <c r="AA152" s="36" t="s">
        <v>15</v>
      </c>
      <c r="AB152" s="36"/>
      <c r="AC152" s="36"/>
      <c r="AD152" s="36"/>
      <c r="AE152" s="32">
        <f>if(J152&lt;4,"X","")</f>
      </c>
      <c r="AF152" s="32">
        <f>if(countblank(N152:P152)&lt;=1,"X","")</f>
      </c>
      <c r="AG152" s="32">
        <f>$H152</f>
      </c>
      <c r="AH152" s="32">
        <f>if($R152 &gt; 0, "X", "")</f>
      </c>
      <c r="AI152" s="32">
        <f>if(sum(Q152:U152) = 3, "X", "")</f>
      </c>
      <c r="AJ152" s="32">
        <f>if(or($K152="ground", $K152="wild"), "X", "")</f>
      </c>
      <c r="AK152" s="32">
        <f>$G152</f>
      </c>
      <c r="AL152" s="32">
        <f>if($S152 &gt; 0, "X", "")</f>
      </c>
      <c r="AM152" s="32">
        <f>if(and($Q152 &gt; 0, isblank($W152), isblank($R152), isblank($T152), isblank($S152), isblank($U152)), "X", "")</f>
      </c>
      <c r="AN152" s="32">
        <f>if(and(not(isblank($N152)), isblank($O152), isblank($P152)), "X", "")</f>
      </c>
      <c r="AO152" s="32">
        <f>if(M152&gt;65,"X","")</f>
      </c>
      <c r="AP152" s="32">
        <f>if(or($K152="cavity", $K152="wild"), "X", "")</f>
      </c>
      <c r="AQ152" s="32">
        <f>if($W152 &gt; 0, "X", "")</f>
      </c>
      <c r="AR152" s="32">
        <f>if(M152&lt;=30,"X","")</f>
      </c>
      <c r="AS152" s="32">
        <f>if(or($K152="platform", $K152="wild"), "X", "")</f>
      </c>
      <c r="AT152" s="32">
        <f>if(and(not(isblank($O152)), isblank($P152), isblank($N152)), "X", "")</f>
      </c>
      <c r="AU152" s="32">
        <f>if($U152 &gt; 0, "X", "")</f>
      </c>
      <c r="AV152" s="32">
        <f>if($T152 &gt; 0, "X", "")</f>
      </c>
      <c r="AW152" s="32">
        <f>if(and(not(isblank($P152)), isblank($N152), isblank($O152)), "X", "")</f>
      </c>
      <c r="AX152" s="32">
        <f>if(or($K152="bowl", $K152="wild"), "X", "")</f>
      </c>
    </row>
    <row x14ac:dyDescent="0.25" r="153" customHeight="1" ht="18.75">
      <c r="A153" s="25" t="s">
        <v>1055</v>
      </c>
      <c r="B153" s="25" t="s">
        <v>1056</v>
      </c>
      <c r="C153" s="12" t="s">
        <v>685</v>
      </c>
      <c r="D153" s="12" t="s">
        <v>173</v>
      </c>
      <c r="E153" s="25" t="s">
        <v>706</v>
      </c>
      <c r="F153" s="25" t="s">
        <v>724</v>
      </c>
      <c r="G153" s="12" t="s">
        <v>15</v>
      </c>
      <c r="H153" s="12"/>
      <c r="I153" s="12"/>
      <c r="J153" s="14">
        <v>4</v>
      </c>
      <c r="K153" s="12" t="s">
        <v>166</v>
      </c>
      <c r="L153" s="14">
        <v>2</v>
      </c>
      <c r="M153" s="14">
        <v>104</v>
      </c>
      <c r="N153" s="12"/>
      <c r="O153" s="12"/>
      <c r="P153" s="12" t="s">
        <v>15</v>
      </c>
      <c r="Q153" s="14">
        <v>1</v>
      </c>
      <c r="R153" s="14"/>
      <c r="S153" s="14">
        <v>1</v>
      </c>
      <c r="T153" s="14"/>
      <c r="U153" s="14"/>
      <c r="V153" s="12"/>
      <c r="W153" s="14"/>
      <c r="X153" s="26" t="s">
        <v>15</v>
      </c>
      <c r="Y153" s="12"/>
      <c r="Z153" s="33">
        <f>if(ISBLANK($X153), sum(Q153:W153), 1)</f>
      </c>
      <c r="AA153" s="36"/>
      <c r="AB153" s="36"/>
      <c r="AC153" s="36"/>
      <c r="AD153" s="36" t="s">
        <v>15</v>
      </c>
      <c r="AE153" s="32">
        <f>if(J153&lt;4,"X","")</f>
      </c>
      <c r="AF153" s="32">
        <f>if(countblank(N153:P153)&lt;=1,"X","")</f>
      </c>
      <c r="AG153" s="32">
        <f>$H153</f>
      </c>
      <c r="AH153" s="32">
        <f>if($R153 &gt; 0, "X", "")</f>
      </c>
      <c r="AI153" s="32">
        <f>if(sum(Q153:U153) = 3, "X", "")</f>
      </c>
      <c r="AJ153" s="32">
        <f>if(or($K153="ground", $K153="wild"), "X", "")</f>
      </c>
      <c r="AK153" s="32">
        <f>$G153</f>
      </c>
      <c r="AL153" s="32">
        <f>if($S153 &gt; 0, "X", "")</f>
      </c>
      <c r="AM153" s="32">
        <f>if(and($Q153 &gt; 0, isblank($W153), isblank($R153), isblank($T153), isblank($S153), isblank($U153)), "X", "")</f>
      </c>
      <c r="AN153" s="32">
        <f>if(and(not(isblank($N153)), isblank($O153), isblank($P153)), "X", "")</f>
      </c>
      <c r="AO153" s="32">
        <f>if(M153&gt;65,"X","")</f>
      </c>
      <c r="AP153" s="32">
        <f>if(or($K153="cavity", $K153="wild"), "X", "")</f>
      </c>
      <c r="AQ153" s="32">
        <f>if($W153 &gt; 0, "X", "")</f>
      </c>
      <c r="AR153" s="32">
        <f>if(M153&lt;=30,"X","")</f>
      </c>
      <c r="AS153" s="32">
        <f>if(or($K153="platform", $K153="wild"), "X", "")</f>
      </c>
      <c r="AT153" s="32">
        <f>if(and(not(isblank($O153)), isblank($P153), isblank($N153)), "X", "")</f>
      </c>
      <c r="AU153" s="32">
        <f>if($U153 &gt; 0, "X", "")</f>
      </c>
      <c r="AV153" s="32">
        <f>if($T153 &gt; 0, "X", "")</f>
      </c>
      <c r="AW153" s="32">
        <f>if(and(not(isblank($P153)), isblank($N153), isblank($O153)), "X", "")</f>
      </c>
      <c r="AX153" s="32">
        <f>if(or($K153="bowl", $K153="wild"), "X", "")</f>
      </c>
    </row>
    <row x14ac:dyDescent="0.25" r="154" customHeight="1" ht="18.75">
      <c r="A154" s="25" t="s">
        <v>1057</v>
      </c>
      <c r="B154" s="25" t="s">
        <v>1058</v>
      </c>
      <c r="C154" s="12" t="s">
        <v>685</v>
      </c>
      <c r="D154" s="12" t="s">
        <v>173</v>
      </c>
      <c r="E154" s="25" t="s">
        <v>198</v>
      </c>
      <c r="F154" s="25" t="s">
        <v>761</v>
      </c>
      <c r="G154" s="12"/>
      <c r="H154" s="12"/>
      <c r="I154" s="12"/>
      <c r="J154" s="14">
        <v>0</v>
      </c>
      <c r="K154" s="12" t="s">
        <v>195</v>
      </c>
      <c r="L154" s="14">
        <v>5</v>
      </c>
      <c r="M154" s="14">
        <v>20</v>
      </c>
      <c r="N154" s="12" t="s">
        <v>15</v>
      </c>
      <c r="O154" s="12" t="s">
        <v>15</v>
      </c>
      <c r="P154" s="12" t="s">
        <v>15</v>
      </c>
      <c r="Q154" s="14">
        <v>1</v>
      </c>
      <c r="R154" s="14">
        <v>1</v>
      </c>
      <c r="S154" s="14"/>
      <c r="T154" s="14">
        <v>1</v>
      </c>
      <c r="U154" s="14"/>
      <c r="V154" s="12"/>
      <c r="W154" s="14"/>
      <c r="X154" s="26" t="s">
        <v>15</v>
      </c>
      <c r="Y154" s="12"/>
      <c r="Z154" s="33">
        <f>if(ISBLANK($X154), sum(Q154:W154), 1)</f>
      </c>
      <c r="AA154" s="36"/>
      <c r="AB154" s="36"/>
      <c r="AC154" s="36"/>
      <c r="AD154" s="36"/>
      <c r="AE154" s="32">
        <f>if(J154&lt;4,"X","")</f>
      </c>
      <c r="AF154" s="32">
        <f>if(countblank(N154:P154)&lt;=1,"X","")</f>
      </c>
      <c r="AG154" s="32">
        <f>$H154</f>
      </c>
      <c r="AH154" s="32">
        <f>if($R154 &gt; 0, "X", "")</f>
      </c>
      <c r="AI154" s="32">
        <f>if(sum(Q154:U154) = 3, "X", "")</f>
      </c>
      <c r="AJ154" s="32">
        <f>if(or($K154="ground", $K154="wild"), "X", "")</f>
      </c>
      <c r="AK154" s="32">
        <f>$G154</f>
      </c>
      <c r="AL154" s="32">
        <f>if($S154 &gt; 0, "X", "")</f>
      </c>
      <c r="AM154" s="32">
        <f>if(and($Q154 &gt; 0, isblank($W154), isblank($R154), isblank($T154), isblank($S154), isblank($U154)), "X", "")</f>
      </c>
      <c r="AN154" s="32">
        <f>if(and(not(isblank($N154)), isblank($O154), isblank($P154)), "X", "")</f>
      </c>
      <c r="AO154" s="32">
        <f>if(M154&gt;65,"X","")</f>
      </c>
      <c r="AP154" s="32">
        <f>if(or($K154="cavity", $K154="wild"), "X", "")</f>
      </c>
      <c r="AQ154" s="32">
        <f>if($W154 &gt; 0, "X", "")</f>
      </c>
      <c r="AR154" s="32">
        <f>if(M154&lt;=30,"X","")</f>
      </c>
      <c r="AS154" s="32">
        <f>if(or($K154="platform", $K154="wild"), "X", "")</f>
      </c>
      <c r="AT154" s="32">
        <f>if(and(not(isblank($O154)), isblank($P154), isblank($N154)), "X", "")</f>
      </c>
      <c r="AU154" s="32">
        <f>if($U154 &gt; 0, "X", "")</f>
      </c>
      <c r="AV154" s="32">
        <f>if($T154 &gt; 0, "X", "")</f>
      </c>
      <c r="AW154" s="32">
        <f>if(and(not(isblank($P154)), isblank($N154), isblank($O154)), "X", "")</f>
      </c>
      <c r="AX154" s="32">
        <f>if(or($K154="bowl", $K154="wild"), "X", "")</f>
      </c>
    </row>
    <row x14ac:dyDescent="0.25" r="155" customHeight="1" ht="18.75">
      <c r="A155" s="25" t="s">
        <v>1059</v>
      </c>
      <c r="B155" s="25" t="s">
        <v>1060</v>
      </c>
      <c r="C155" s="12" t="s">
        <v>685</v>
      </c>
      <c r="D155" s="12" t="s">
        <v>160</v>
      </c>
      <c r="E155" s="25" t="s">
        <v>198</v>
      </c>
      <c r="F155" s="25" t="s">
        <v>734</v>
      </c>
      <c r="G155" s="12"/>
      <c r="H155" s="12"/>
      <c r="I155" s="12" t="s">
        <v>15</v>
      </c>
      <c r="J155" s="14">
        <v>5</v>
      </c>
      <c r="K155" s="12" t="s">
        <v>188</v>
      </c>
      <c r="L155" s="14">
        <v>1</v>
      </c>
      <c r="M155" s="14">
        <v>102</v>
      </c>
      <c r="N155" s="12" t="s">
        <v>15</v>
      </c>
      <c r="O155" s="12"/>
      <c r="P155" s="12"/>
      <c r="Q155" s="14"/>
      <c r="R155" s="14"/>
      <c r="S155" s="14"/>
      <c r="T155" s="14"/>
      <c r="U155" s="14">
        <v>2</v>
      </c>
      <c r="V155" s="12"/>
      <c r="W155" s="14"/>
      <c r="X155" s="26"/>
      <c r="Y155" s="12"/>
      <c r="Z155" s="33">
        <f>if(ISBLANK($X155), sum(Q155:W155), 1)</f>
      </c>
      <c r="AA155" s="36"/>
      <c r="AB155" s="36"/>
      <c r="AC155" s="36"/>
      <c r="AD155" s="36"/>
      <c r="AE155" s="32">
        <f>if(J155&lt;4,"X","")</f>
      </c>
      <c r="AF155" s="32">
        <f>if(countblank(N155:P155)&lt;=1,"X","")</f>
      </c>
      <c r="AG155" s="32">
        <f>$H155</f>
      </c>
      <c r="AH155" s="32">
        <f>if($R155 &gt; 0, "X", "")</f>
      </c>
      <c r="AI155" s="32">
        <f>if(sum(Q155:U155) = 3, "X", "")</f>
      </c>
      <c r="AJ155" s="32">
        <f>if(or($K155="ground", $K155="wild"), "X", "")</f>
      </c>
      <c r="AK155" s="32">
        <f>$G155</f>
      </c>
      <c r="AL155" s="32">
        <f>if($S155 &gt; 0, "X", "")</f>
      </c>
      <c r="AM155" s="32">
        <f>if(and($Q155 &gt; 0, isblank($W155), isblank($R155), isblank($T155), isblank($S155), isblank($U155)), "X", "")</f>
      </c>
      <c r="AN155" s="32">
        <f>if(and(not(isblank($N155)), isblank($O155), isblank($P155)), "X", "")</f>
      </c>
      <c r="AO155" s="32">
        <f>if(M155&gt;65,"X","")</f>
      </c>
      <c r="AP155" s="32">
        <f>if(or($K155="cavity", $K155="wild"), "X", "")</f>
      </c>
      <c r="AQ155" s="32">
        <f>if($W155 &gt; 0, "X", "")</f>
      </c>
      <c r="AR155" s="32">
        <f>if(M155&lt;=30,"X","")</f>
      </c>
      <c r="AS155" s="32">
        <f>if(or($K155="platform", $K155="wild"), "X", "")</f>
      </c>
      <c r="AT155" s="32">
        <f>if(and(not(isblank($O155)), isblank($P155), isblank($N155)), "X", "")</f>
      </c>
      <c r="AU155" s="32">
        <f>if($U155 &gt; 0, "X", "")</f>
      </c>
      <c r="AV155" s="32">
        <f>if($T155 &gt; 0, "X", "")</f>
      </c>
      <c r="AW155" s="32">
        <f>if(and(not(isblank($P155)), isblank($N155), isblank($O155)), "X", "")</f>
      </c>
      <c r="AX155" s="32">
        <f>if(or($K155="bowl", $K155="wild"), "X", "")</f>
      </c>
    </row>
    <row x14ac:dyDescent="0.25" r="156" customHeight="1" ht="18.75">
      <c r="A156" s="25" t="s">
        <v>1061</v>
      </c>
      <c r="B156" s="25" t="s">
        <v>1062</v>
      </c>
      <c r="C156" s="12" t="s">
        <v>685</v>
      </c>
      <c r="D156" s="12" t="s">
        <v>173</v>
      </c>
      <c r="E156" s="25" t="s">
        <v>178</v>
      </c>
      <c r="F156" s="25" t="s">
        <v>825</v>
      </c>
      <c r="G156" s="12"/>
      <c r="H156" s="12"/>
      <c r="I156" s="12"/>
      <c r="J156" s="14">
        <v>5</v>
      </c>
      <c r="K156" s="12" t="s">
        <v>162</v>
      </c>
      <c r="L156" s="14">
        <v>2</v>
      </c>
      <c r="M156" s="14">
        <v>38</v>
      </c>
      <c r="N156" s="12"/>
      <c r="O156" s="12"/>
      <c r="P156" s="12" t="s">
        <v>15</v>
      </c>
      <c r="Q156" s="14">
        <v>1</v>
      </c>
      <c r="R156" s="14"/>
      <c r="S156" s="14"/>
      <c r="T156" s="14"/>
      <c r="U156" s="14"/>
      <c r="V156" s="12"/>
      <c r="W156" s="14"/>
      <c r="X156" s="26"/>
      <c r="Y156" s="12"/>
      <c r="Z156" s="33">
        <f>if(ISBLANK($X156), sum(Q156:W156), 1)</f>
      </c>
      <c r="AA156" s="36"/>
      <c r="AB156" s="36"/>
      <c r="AC156" s="36"/>
      <c r="AD156" s="36"/>
      <c r="AE156" s="32">
        <f>if(J156&lt;4,"X","")</f>
      </c>
      <c r="AF156" s="32">
        <f>if(countblank(N156:P156)&lt;=1,"X","")</f>
      </c>
      <c r="AG156" s="32">
        <f>$H156</f>
      </c>
      <c r="AH156" s="32">
        <f>if($R156 &gt; 0, "X", "")</f>
      </c>
      <c r="AI156" s="32">
        <f>if(sum(Q156:U156) = 3, "X", "")</f>
      </c>
      <c r="AJ156" s="32">
        <f>if(or($K156="ground", $K156="wild"), "X", "")</f>
      </c>
      <c r="AK156" s="32">
        <f>$G156</f>
      </c>
      <c r="AL156" s="32">
        <f>if($S156 &gt; 0, "X", "")</f>
      </c>
      <c r="AM156" s="32">
        <f>if(and($Q156 &gt; 0, isblank($W156), isblank($R156), isblank($T156), isblank($S156), isblank($U156)), "X", "")</f>
      </c>
      <c r="AN156" s="32">
        <f>if(and(not(isblank($N156)), isblank($O156), isblank($P156)), "X", "")</f>
      </c>
      <c r="AO156" s="32">
        <f>if(M156&gt;65,"X","")</f>
      </c>
      <c r="AP156" s="32">
        <f>if(or($K156="cavity", $K156="wild"), "X", "")</f>
      </c>
      <c r="AQ156" s="32">
        <f>if($W156 &gt; 0, "X", "")</f>
      </c>
      <c r="AR156" s="32">
        <f>if(M156&lt;=30,"X","")</f>
      </c>
      <c r="AS156" s="32">
        <f>if(or($K156="platform", $K156="wild"), "X", "")</f>
      </c>
      <c r="AT156" s="32">
        <f>if(and(not(isblank($O156)), isblank($P156), isblank($N156)), "X", "")</f>
      </c>
      <c r="AU156" s="32">
        <f>if($U156 &gt; 0, "X", "")</f>
      </c>
      <c r="AV156" s="32">
        <f>if($T156 &gt; 0, "X", "")</f>
      </c>
      <c r="AW156" s="32">
        <f>if(and(not(isblank($P156)), isblank($N156), isblank($O156)), "X", "")</f>
      </c>
      <c r="AX156" s="32">
        <f>if(or($K156="bowl", $K156="wild"), "X", "")</f>
      </c>
    </row>
    <row x14ac:dyDescent="0.25" r="157" customHeight="1" ht="18.75">
      <c r="A157" s="25" t="s">
        <v>1063</v>
      </c>
      <c r="B157" s="25" t="s">
        <v>1064</v>
      </c>
      <c r="C157" s="12" t="s">
        <v>685</v>
      </c>
      <c r="D157" s="12" t="s">
        <v>173</v>
      </c>
      <c r="E157" s="25" t="s">
        <v>699</v>
      </c>
      <c r="F157" s="25" t="s">
        <v>1065</v>
      </c>
      <c r="G157" s="12"/>
      <c r="H157" s="12"/>
      <c r="I157" s="12"/>
      <c r="J157" s="14">
        <v>0</v>
      </c>
      <c r="K157" s="12" t="s">
        <v>162</v>
      </c>
      <c r="L157" s="14">
        <v>4</v>
      </c>
      <c r="M157" s="14">
        <v>28</v>
      </c>
      <c r="N157" s="12" t="s">
        <v>15</v>
      </c>
      <c r="O157" s="12" t="s">
        <v>15</v>
      </c>
      <c r="P157" s="12"/>
      <c r="Q157" s="14">
        <v>1</v>
      </c>
      <c r="R157" s="14">
        <v>1</v>
      </c>
      <c r="S157" s="14"/>
      <c r="T157" s="14">
        <v>1</v>
      </c>
      <c r="U157" s="14"/>
      <c r="V157" s="12"/>
      <c r="W157" s="14"/>
      <c r="X157" s="26" t="s">
        <v>15</v>
      </c>
      <c r="Y157" s="12"/>
      <c r="Z157" s="33">
        <f>if(ISBLANK($X157), sum(Q157:W157), 1)</f>
      </c>
      <c r="AA157" s="36"/>
      <c r="AB157" s="36"/>
      <c r="AC157" s="36"/>
      <c r="AD157" s="36"/>
      <c r="AE157" s="32">
        <f>if(J157&lt;4,"X","")</f>
      </c>
      <c r="AF157" s="32">
        <f>if(countblank(N157:P157)&lt;=1,"X","")</f>
      </c>
      <c r="AG157" s="32">
        <f>$H157</f>
      </c>
      <c r="AH157" s="32">
        <f>if($R157 &gt; 0, "X", "")</f>
      </c>
      <c r="AI157" s="32">
        <f>if(sum(Q157:U157) = 3, "X", "")</f>
      </c>
      <c r="AJ157" s="32">
        <f>if(or($K157="ground", $K157="wild"), "X", "")</f>
      </c>
      <c r="AK157" s="32">
        <f>$G157</f>
      </c>
      <c r="AL157" s="32">
        <f>if($S157 &gt; 0, "X", "")</f>
      </c>
      <c r="AM157" s="32">
        <f>if(and($Q157 &gt; 0, isblank($W157), isblank($R157), isblank($T157), isblank($S157), isblank($U157)), "X", "")</f>
      </c>
      <c r="AN157" s="32">
        <f>if(and(not(isblank($N157)), isblank($O157), isblank($P157)), "X", "")</f>
      </c>
      <c r="AO157" s="32">
        <f>if(M157&gt;65,"X","")</f>
      </c>
      <c r="AP157" s="32">
        <f>if(or($K157="cavity", $K157="wild"), "X", "")</f>
      </c>
      <c r="AQ157" s="32">
        <f>if($W157 &gt; 0, "X", "")</f>
      </c>
      <c r="AR157" s="32">
        <f>if(M157&lt;=30,"X","")</f>
      </c>
      <c r="AS157" s="32">
        <f>if(or($K157="platform", $K157="wild"), "X", "")</f>
      </c>
      <c r="AT157" s="32">
        <f>if(and(not(isblank($O157)), isblank($P157), isblank($N157)), "X", "")</f>
      </c>
      <c r="AU157" s="32">
        <f>if($U157 &gt; 0, "X", "")</f>
      </c>
      <c r="AV157" s="32">
        <f>if($T157 &gt; 0, "X", "")</f>
      </c>
      <c r="AW157" s="32">
        <f>if(and(not(isblank($P157)), isblank($N157), isblank($O157)), "X", "")</f>
      </c>
      <c r="AX157" s="32">
        <f>if(or($K157="bowl", $K157="wild"), "X", "")</f>
      </c>
    </row>
    <row x14ac:dyDescent="0.25" r="158" customHeight="1" ht="18.75">
      <c r="A158" s="25" t="s">
        <v>1066</v>
      </c>
      <c r="B158" s="25" t="s">
        <v>1067</v>
      </c>
      <c r="C158" s="12" t="s">
        <v>685</v>
      </c>
      <c r="D158" s="12" t="s">
        <v>160</v>
      </c>
      <c r="E158" s="25" t="s">
        <v>198</v>
      </c>
      <c r="F158" s="25" t="s">
        <v>734</v>
      </c>
      <c r="G158" s="12"/>
      <c r="H158" s="12"/>
      <c r="I158" s="12" t="s">
        <v>15</v>
      </c>
      <c r="J158" s="14">
        <v>3</v>
      </c>
      <c r="K158" s="12" t="s">
        <v>162</v>
      </c>
      <c r="L158" s="14">
        <v>3</v>
      </c>
      <c r="M158" s="14">
        <v>25</v>
      </c>
      <c r="N158" s="12"/>
      <c r="O158" s="12" t="s">
        <v>15</v>
      </c>
      <c r="P158" s="12"/>
      <c r="Q158" s="14">
        <v>1</v>
      </c>
      <c r="R158" s="14">
        <v>1</v>
      </c>
      <c r="S158" s="14"/>
      <c r="T158" s="14"/>
      <c r="U158" s="14"/>
      <c r="V158" s="12"/>
      <c r="W158" s="14"/>
      <c r="X158" s="26"/>
      <c r="Y158" s="12"/>
      <c r="Z158" s="33">
        <f>if(ISBLANK($X158), sum(Q158:W158), 1)</f>
      </c>
      <c r="AA158" s="36"/>
      <c r="AB158" s="36"/>
      <c r="AC158" s="36" t="s">
        <v>15</v>
      </c>
      <c r="AD158" s="36"/>
      <c r="AE158" s="32">
        <f>if(J158&lt;4,"X","")</f>
      </c>
      <c r="AF158" s="32">
        <f>if(countblank(N158:P158)&lt;=1,"X","")</f>
      </c>
      <c r="AG158" s="32">
        <f>$H158</f>
      </c>
      <c r="AH158" s="32">
        <f>if($R158 &gt; 0, "X", "")</f>
      </c>
      <c r="AI158" s="32">
        <f>if(sum(Q158:U158) = 3, "X", "")</f>
      </c>
      <c r="AJ158" s="32">
        <f>if(or($K158="ground", $K158="wild"), "X", "")</f>
      </c>
      <c r="AK158" s="32">
        <f>$G158</f>
      </c>
      <c r="AL158" s="32">
        <f>if($S158 &gt; 0, "X", "")</f>
      </c>
      <c r="AM158" s="32">
        <f>if(and($Q158 &gt; 0, isblank($W158), isblank($R158), isblank($T158), isblank($S158), isblank($U158)), "X", "")</f>
      </c>
      <c r="AN158" s="32">
        <f>if(and(not(isblank($N158)), isblank($O158), isblank($P158)), "X", "")</f>
      </c>
      <c r="AO158" s="32">
        <f>if(M158&gt;65,"X","")</f>
      </c>
      <c r="AP158" s="32">
        <f>if(or($K158="cavity", $K158="wild"), "X", "")</f>
      </c>
      <c r="AQ158" s="32">
        <f>if($W158 &gt; 0, "X", "")</f>
      </c>
      <c r="AR158" s="32">
        <f>if(M158&lt;=30,"X","")</f>
      </c>
      <c r="AS158" s="32">
        <f>if(or($K158="platform", $K158="wild"), "X", "")</f>
      </c>
      <c r="AT158" s="32">
        <f>if(and(not(isblank($O158)), isblank($P158), isblank($N158)), "X", "")</f>
      </c>
      <c r="AU158" s="32">
        <f>if($U158 &gt; 0, "X", "")</f>
      </c>
      <c r="AV158" s="32">
        <f>if($T158 &gt; 0, "X", "")</f>
      </c>
      <c r="AW158" s="32">
        <f>if(and(not(isblank($P158)), isblank($N158), isblank($O158)), "X", "")</f>
      </c>
      <c r="AX158" s="32">
        <f>if(or($K158="bowl", $K158="wild"), "X", "")</f>
      </c>
    </row>
    <row x14ac:dyDescent="0.25" r="159" customHeight="1" ht="18.75">
      <c r="A159" s="25" t="s">
        <v>1068</v>
      </c>
      <c r="B159" s="25" t="s">
        <v>1069</v>
      </c>
      <c r="C159" s="12" t="s">
        <v>685</v>
      </c>
      <c r="D159" s="12" t="s">
        <v>173</v>
      </c>
      <c r="E159" s="25" t="s">
        <v>686</v>
      </c>
      <c r="F159" s="25" t="s">
        <v>687</v>
      </c>
      <c r="G159" s="12"/>
      <c r="H159" s="12"/>
      <c r="I159" s="12"/>
      <c r="J159" s="14">
        <v>5</v>
      </c>
      <c r="K159" s="12" t="s">
        <v>195</v>
      </c>
      <c r="L159" s="14">
        <v>2</v>
      </c>
      <c r="M159" s="14">
        <v>48</v>
      </c>
      <c r="N159" s="12" t="s">
        <v>15</v>
      </c>
      <c r="O159" s="12"/>
      <c r="P159" s="12"/>
      <c r="Q159" s="14"/>
      <c r="R159" s="14">
        <v>2</v>
      </c>
      <c r="S159" s="14"/>
      <c r="T159" s="14"/>
      <c r="U159" s="14"/>
      <c r="V159" s="12"/>
      <c r="W159" s="14">
        <v>1</v>
      </c>
      <c r="X159" s="26"/>
      <c r="Y159" s="12"/>
      <c r="Z159" s="33">
        <f>if(ISBLANK($X159), sum(Q159:W159), 1)</f>
      </c>
      <c r="AA159" s="36"/>
      <c r="AB159" s="36"/>
      <c r="AC159" s="36" t="s">
        <v>15</v>
      </c>
      <c r="AD159" s="36"/>
      <c r="AE159" s="32">
        <f>if(J159&lt;4,"X","")</f>
      </c>
      <c r="AF159" s="32">
        <f>if(countblank(N159:P159)&lt;=1,"X","")</f>
      </c>
      <c r="AG159" s="32">
        <f>$H159</f>
      </c>
      <c r="AH159" s="32">
        <f>if($R159 &gt; 0, "X", "")</f>
      </c>
      <c r="AI159" s="32">
        <f>if(sum(Q159:U159) = 3, "X", "")</f>
      </c>
      <c r="AJ159" s="32">
        <f>if(or($K159="ground", $K159="wild"), "X", "")</f>
      </c>
      <c r="AK159" s="32">
        <f>$G159</f>
      </c>
      <c r="AL159" s="32">
        <f>if($S159 &gt; 0, "X", "")</f>
      </c>
      <c r="AM159" s="32">
        <f>if(and($Q159 &gt; 0, isblank($W159), isblank($R159), isblank($T159), isblank($S159), isblank($U159)), "X", "")</f>
      </c>
      <c r="AN159" s="32">
        <f>if(and(not(isblank($N159)), isblank($O159), isblank($P159)), "X", "")</f>
      </c>
      <c r="AO159" s="32">
        <f>if(M159&gt;65,"X","")</f>
      </c>
      <c r="AP159" s="32">
        <f>if(or($K159="cavity", $K159="wild"), "X", "")</f>
      </c>
      <c r="AQ159" s="32">
        <f>if($W159 &gt; 0, "X", "")</f>
      </c>
      <c r="AR159" s="32">
        <f>if(M159&lt;=30,"X","")</f>
      </c>
      <c r="AS159" s="32">
        <f>if(or($K159="platform", $K159="wild"), "X", "")</f>
      </c>
      <c r="AT159" s="32">
        <f>if(and(not(isblank($O159)), isblank($P159), isblank($N159)), "X", "")</f>
      </c>
      <c r="AU159" s="32">
        <f>if($U159 &gt; 0, "X", "")</f>
      </c>
      <c r="AV159" s="32">
        <f>if($T159 &gt; 0, "X", "")</f>
      </c>
      <c r="AW159" s="32">
        <f>if(and(not(isblank($P159)), isblank($N159), isblank($O159)), "X", "")</f>
      </c>
      <c r="AX159" s="32">
        <f>if(or($K159="bowl", $K159="wild"), "X", "")</f>
      </c>
    </row>
    <row x14ac:dyDescent="0.25" r="160" customHeight="1" ht="18.75">
      <c r="A160" s="25" t="s">
        <v>1070</v>
      </c>
      <c r="B160" s="25" t="s">
        <v>1071</v>
      </c>
      <c r="C160" s="12" t="s">
        <v>685</v>
      </c>
      <c r="D160" s="12" t="s">
        <v>173</v>
      </c>
      <c r="E160" s="25" t="s">
        <v>706</v>
      </c>
      <c r="F160" s="25" t="s">
        <v>750</v>
      </c>
      <c r="G160" s="12" t="s">
        <v>15</v>
      </c>
      <c r="H160" s="12"/>
      <c r="I160" s="12"/>
      <c r="J160" s="14">
        <v>5</v>
      </c>
      <c r="K160" s="12" t="s">
        <v>166</v>
      </c>
      <c r="L160" s="14">
        <v>2</v>
      </c>
      <c r="M160" s="14">
        <v>130</v>
      </c>
      <c r="N160" s="12"/>
      <c r="O160" s="12" t="s">
        <v>15</v>
      </c>
      <c r="P160" s="12"/>
      <c r="Q160" s="14">
        <v>1</v>
      </c>
      <c r="R160" s="14"/>
      <c r="S160" s="14"/>
      <c r="T160" s="14"/>
      <c r="U160" s="14">
        <v>1</v>
      </c>
      <c r="V160" s="12"/>
      <c r="W160" s="14"/>
      <c r="X160" s="26"/>
      <c r="Y160" s="12"/>
      <c r="Z160" s="33">
        <f>if(ISBLANK($X160), sum(Q160:W160), 1)</f>
      </c>
      <c r="AA160" s="36"/>
      <c r="AB160" s="36"/>
      <c r="AC160" s="36" t="s">
        <v>15</v>
      </c>
      <c r="AD160" s="36"/>
      <c r="AE160" s="32">
        <f>if(J160&lt;4,"X","")</f>
      </c>
      <c r="AF160" s="32">
        <f>if(countblank(N160:P160)&lt;=1,"X","")</f>
      </c>
      <c r="AG160" s="32">
        <f>$H160</f>
      </c>
      <c r="AH160" s="32">
        <f>if($R160 &gt; 0, "X", "")</f>
      </c>
      <c r="AI160" s="32">
        <f>if(sum(Q160:U160) = 3, "X", "")</f>
      </c>
      <c r="AJ160" s="32">
        <f>if(or($K160="ground", $K160="wild"), "X", "")</f>
      </c>
      <c r="AK160" s="32">
        <f>$G160</f>
      </c>
      <c r="AL160" s="32">
        <f>if($S160 &gt; 0, "X", "")</f>
      </c>
      <c r="AM160" s="32">
        <f>if(and($Q160 &gt; 0, isblank($W160), isblank($R160), isblank($T160), isblank($S160), isblank($U160)), "X", "")</f>
      </c>
      <c r="AN160" s="32">
        <f>if(and(not(isblank($N160)), isblank($O160), isblank($P160)), "X", "")</f>
      </c>
      <c r="AO160" s="32">
        <f>if(M160&gt;65,"X","")</f>
      </c>
      <c r="AP160" s="32">
        <f>if(or($K160="cavity", $K160="wild"), "X", "")</f>
      </c>
      <c r="AQ160" s="32">
        <f>if($W160 &gt; 0, "X", "")</f>
      </c>
      <c r="AR160" s="32">
        <f>if(M160&lt;=30,"X","")</f>
      </c>
      <c r="AS160" s="32">
        <f>if(or($K160="platform", $K160="wild"), "X", "")</f>
      </c>
      <c r="AT160" s="32">
        <f>if(and(not(isblank($O160)), isblank($P160), isblank($N160)), "X", "")</f>
      </c>
      <c r="AU160" s="32">
        <f>if($U160 &gt; 0, "X", "")</f>
      </c>
      <c r="AV160" s="32">
        <f>if($T160 &gt; 0, "X", "")</f>
      </c>
      <c r="AW160" s="32">
        <f>if(and(not(isblank($P160)), isblank($N160), isblank($O160)), "X", "")</f>
      </c>
      <c r="AX160" s="32">
        <f>if(or($K160="bowl", $K160="wild"), "X", "")</f>
      </c>
    </row>
    <row x14ac:dyDescent="0.25" r="161" customHeight="1" ht="18.75">
      <c r="A161" s="25" t="s">
        <v>1072</v>
      </c>
      <c r="B161" s="25" t="s">
        <v>1073</v>
      </c>
      <c r="C161" s="12" t="s">
        <v>685</v>
      </c>
      <c r="D161" s="12" t="s">
        <v>173</v>
      </c>
      <c r="E161" s="25" t="s">
        <v>137</v>
      </c>
      <c r="F161" s="25" t="s">
        <v>696</v>
      </c>
      <c r="G161" s="12"/>
      <c r="H161" s="12" t="s">
        <v>15</v>
      </c>
      <c r="I161" s="12"/>
      <c r="J161" s="14">
        <v>3</v>
      </c>
      <c r="K161" s="12" t="s">
        <v>188</v>
      </c>
      <c r="L161" s="14">
        <v>4</v>
      </c>
      <c r="M161" s="14">
        <v>38</v>
      </c>
      <c r="N161" s="12"/>
      <c r="O161" s="12"/>
      <c r="P161" s="12" t="s">
        <v>15</v>
      </c>
      <c r="Q161" s="14">
        <v>1</v>
      </c>
      <c r="R161" s="14"/>
      <c r="S161" s="14"/>
      <c r="T161" s="14">
        <v>1</v>
      </c>
      <c r="U161" s="14"/>
      <c r="V161" s="12"/>
      <c r="W161" s="14"/>
      <c r="X161" s="26"/>
      <c r="Y161" s="12"/>
      <c r="Z161" s="33">
        <f>if(ISBLANK($X161), sum(Q161:W161), 1)</f>
      </c>
      <c r="AA161" s="36"/>
      <c r="AB161" s="36"/>
      <c r="AC161" s="36"/>
      <c r="AD161" s="36"/>
      <c r="AE161" s="32">
        <f>if(J161&lt;4,"X","")</f>
      </c>
      <c r="AF161" s="32">
        <f>if(countblank(N161:P161)&lt;=1,"X","")</f>
      </c>
      <c r="AG161" s="32">
        <f>$H161</f>
      </c>
      <c r="AH161" s="32">
        <f>if($R161 &gt; 0, "X", "")</f>
      </c>
      <c r="AI161" s="32">
        <f>if(sum(Q161:U161) = 3, "X", "")</f>
      </c>
      <c r="AJ161" s="32">
        <f>if(or($K161="ground", $K161="wild"), "X", "")</f>
      </c>
      <c r="AK161" s="32">
        <f>$G161</f>
      </c>
      <c r="AL161" s="32">
        <f>if($S161 &gt; 0, "X", "")</f>
      </c>
      <c r="AM161" s="32">
        <f>if(and($Q161 &gt; 0, isblank($W161), isblank($R161), isblank($T161), isblank($S161), isblank($U161)), "X", "")</f>
      </c>
      <c r="AN161" s="32">
        <f>if(and(not(isblank($N161)), isblank($O161), isblank($P161)), "X", "")</f>
      </c>
      <c r="AO161" s="32">
        <f>if(M161&gt;65,"X","")</f>
      </c>
      <c r="AP161" s="32">
        <f>if(or($K161="cavity", $K161="wild"), "X", "")</f>
      </c>
      <c r="AQ161" s="32">
        <f>if($W161 &gt; 0, "X", "")</f>
      </c>
      <c r="AR161" s="32">
        <f>if(M161&lt;=30,"X","")</f>
      </c>
      <c r="AS161" s="32">
        <f>if(or($K161="platform", $K161="wild"), "X", "")</f>
      </c>
      <c r="AT161" s="32">
        <f>if(and(not(isblank($O161)), isblank($P161), isblank($N161)), "X", "")</f>
      </c>
      <c r="AU161" s="32">
        <f>if($U161 &gt; 0, "X", "")</f>
      </c>
      <c r="AV161" s="32">
        <f>if($T161 &gt; 0, "X", "")</f>
      </c>
      <c r="AW161" s="32">
        <f>if(and(not(isblank($P161)), isblank($N161), isblank($O161)), "X", "")</f>
      </c>
      <c r="AX161" s="32">
        <f>if(or($K161="bowl", $K161="wild"), "X", "")</f>
      </c>
    </row>
    <row x14ac:dyDescent="0.25" r="162" customHeight="1" ht="18.75">
      <c r="A162" s="25" t="s">
        <v>1074</v>
      </c>
      <c r="B162" s="25" t="s">
        <v>1075</v>
      </c>
      <c r="C162" s="12" t="s">
        <v>685</v>
      </c>
      <c r="D162" s="12"/>
      <c r="E162" s="25"/>
      <c r="F162" s="25"/>
      <c r="G162" s="12"/>
      <c r="H162" s="12"/>
      <c r="I162" s="12"/>
      <c r="J162" s="14">
        <v>9</v>
      </c>
      <c r="K162" s="12" t="s">
        <v>162</v>
      </c>
      <c r="L162" s="14">
        <v>2</v>
      </c>
      <c r="M162" s="14">
        <v>203</v>
      </c>
      <c r="N162" s="12"/>
      <c r="O162" s="12"/>
      <c r="P162" s="12" t="s">
        <v>15</v>
      </c>
      <c r="Q162" s="14"/>
      <c r="R162" s="14">
        <v>2</v>
      </c>
      <c r="S162" s="14"/>
      <c r="T162" s="14"/>
      <c r="U162" s="14"/>
      <c r="V162" s="12"/>
      <c r="W162" s="14">
        <v>1</v>
      </c>
      <c r="X162" s="26"/>
      <c r="Y162" s="12"/>
      <c r="Z162" s="33">
        <f>if(ISBLANK($X162), sum(Q162:W162), 1)</f>
      </c>
      <c r="AA162" s="36"/>
      <c r="AB162" s="36"/>
      <c r="AC162" s="36"/>
      <c r="AD162" s="36"/>
      <c r="AE162" s="32">
        <f>if(J162&lt;4,"X","")</f>
      </c>
      <c r="AF162" s="32">
        <f>if(countblank(N162:P162)&lt;=1,"X","")</f>
      </c>
      <c r="AG162" s="32">
        <f>$H162</f>
      </c>
      <c r="AH162" s="32">
        <f>if($R162 &gt; 0, "X", "")</f>
      </c>
      <c r="AI162" s="32">
        <f>if(sum(Q162:U162) = 3, "X", "")</f>
      </c>
      <c r="AJ162" s="32">
        <f>if(or($K162="ground", $K162="wild"), "X", "")</f>
      </c>
      <c r="AK162" s="32">
        <f>$G162</f>
      </c>
      <c r="AL162" s="32">
        <f>if($S162 &gt; 0, "X", "")</f>
      </c>
      <c r="AM162" s="32">
        <f>if(and($Q162 &gt; 0, isblank($W162), isblank($R162), isblank($T162), isblank($S162), isblank($U162)), "X", "")</f>
      </c>
      <c r="AN162" s="32">
        <f>if(and(not(isblank($N162)), isblank($O162), isblank($P162)), "X", "")</f>
      </c>
      <c r="AO162" s="32">
        <f>if(M162&gt;65,"X","")</f>
      </c>
      <c r="AP162" s="32">
        <f>if(or($K162="cavity", $K162="wild"), "X", "")</f>
      </c>
      <c r="AQ162" s="32">
        <f>if($W162 &gt; 0, "X", "")</f>
      </c>
      <c r="AR162" s="32">
        <f>if(M162&lt;=30,"X","")</f>
      </c>
      <c r="AS162" s="32">
        <f>if(or($K162="platform", $K162="wild"), "X", "")</f>
      </c>
      <c r="AT162" s="32">
        <f>if(and(not(isblank($O162)), isblank($P162), isblank($N162)), "X", "")</f>
      </c>
      <c r="AU162" s="32">
        <f>if($U162 &gt; 0, "X", "")</f>
      </c>
      <c r="AV162" s="32">
        <f>if($T162 &gt; 0, "X", "")</f>
      </c>
      <c r="AW162" s="32">
        <f>if(and(not(isblank($P162)), isblank($N162), isblank($O162)), "X", "")</f>
      </c>
      <c r="AX162" s="32">
        <f>if(or($K162="bowl", $K162="wild"), "X", "")</f>
      </c>
    </row>
    <row x14ac:dyDescent="0.25" r="163" customHeight="1" ht="18.75">
      <c r="A163" s="25" t="s">
        <v>1076</v>
      </c>
      <c r="B163" s="25" t="s">
        <v>1077</v>
      </c>
      <c r="C163" s="12" t="s">
        <v>685</v>
      </c>
      <c r="D163" s="12" t="s">
        <v>160</v>
      </c>
      <c r="E163" s="25" t="s">
        <v>198</v>
      </c>
      <c r="F163" s="25" t="s">
        <v>878</v>
      </c>
      <c r="G163" s="12"/>
      <c r="H163" s="12"/>
      <c r="I163" s="12"/>
      <c r="J163" s="14">
        <v>2</v>
      </c>
      <c r="K163" s="12" t="s">
        <v>188</v>
      </c>
      <c r="L163" s="14">
        <v>3</v>
      </c>
      <c r="M163" s="14">
        <v>25</v>
      </c>
      <c r="N163" s="12" t="s">
        <v>15</v>
      </c>
      <c r="O163" s="12"/>
      <c r="P163" s="12"/>
      <c r="Q163" s="14">
        <v>1</v>
      </c>
      <c r="R163" s="14">
        <v>1</v>
      </c>
      <c r="S163" s="14"/>
      <c r="T163" s="14">
        <v>1</v>
      </c>
      <c r="U163" s="14"/>
      <c r="V163" s="12"/>
      <c r="W163" s="14"/>
      <c r="X163" s="26" t="s">
        <v>15</v>
      </c>
      <c r="Y163" s="12"/>
      <c r="Z163" s="33">
        <f>if(ISBLANK($X163), sum(Q163:W163), 1)</f>
      </c>
      <c r="AA163" s="36"/>
      <c r="AB163" s="36"/>
      <c r="AC163" s="36"/>
      <c r="AD163" s="36"/>
      <c r="AE163" s="32">
        <f>if(J163&lt;4,"X","")</f>
      </c>
      <c r="AF163" s="32">
        <f>if(countblank(N163:P163)&lt;=1,"X","")</f>
      </c>
      <c r="AG163" s="32">
        <f>$H163</f>
      </c>
      <c r="AH163" s="32">
        <f>if($R163 &gt; 0, "X", "")</f>
      </c>
      <c r="AI163" s="32">
        <f>if(sum(Q163:U163) = 3, "X", "")</f>
      </c>
      <c r="AJ163" s="32">
        <f>if(or($K163="ground", $K163="wild"), "X", "")</f>
      </c>
      <c r="AK163" s="32">
        <f>$G163</f>
      </c>
      <c r="AL163" s="32">
        <f>if($S163 &gt; 0, "X", "")</f>
      </c>
      <c r="AM163" s="32">
        <f>if(and($Q163 &gt; 0, isblank($W163), isblank($R163), isblank($T163), isblank($S163), isblank($U163)), "X", "")</f>
      </c>
      <c r="AN163" s="32">
        <f>if(and(not(isblank($N163)), isblank($O163), isblank($P163)), "X", "")</f>
      </c>
      <c r="AO163" s="32">
        <f>if(M163&gt;65,"X","")</f>
      </c>
      <c r="AP163" s="32">
        <f>if(or($K163="cavity", $K163="wild"), "X", "")</f>
      </c>
      <c r="AQ163" s="32">
        <f>if($W163 &gt; 0, "X", "")</f>
      </c>
      <c r="AR163" s="32">
        <f>if(M163&lt;=30,"X","")</f>
      </c>
      <c r="AS163" s="32">
        <f>if(or($K163="platform", $K163="wild"), "X", "")</f>
      </c>
      <c r="AT163" s="32">
        <f>if(and(not(isblank($O163)), isblank($P163), isblank($N163)), "X", "")</f>
      </c>
      <c r="AU163" s="32">
        <f>if($U163 &gt; 0, "X", "")</f>
      </c>
      <c r="AV163" s="32">
        <f>if($T163 &gt; 0, "X", "")</f>
      </c>
      <c r="AW163" s="32">
        <f>if(and(not(isblank($P163)), isblank($N163), isblank($O163)), "X", "")</f>
      </c>
      <c r="AX163" s="32">
        <f>if(or($K163="bowl", $K163="wild"), "X", "")</f>
      </c>
    </row>
    <row x14ac:dyDescent="0.25" r="164" customHeight="1" ht="18.75">
      <c r="A164" s="25" t="s">
        <v>1078</v>
      </c>
      <c r="B164" s="25" t="s">
        <v>1079</v>
      </c>
      <c r="C164" s="12" t="s">
        <v>685</v>
      </c>
      <c r="D164" s="12" t="s">
        <v>186</v>
      </c>
      <c r="E164" s="25" t="s">
        <v>727</v>
      </c>
      <c r="F164" s="25" t="s">
        <v>769</v>
      </c>
      <c r="G164" s="12"/>
      <c r="H164" s="12"/>
      <c r="I164" s="12"/>
      <c r="J164" s="14">
        <v>1</v>
      </c>
      <c r="K164" s="12" t="s">
        <v>188</v>
      </c>
      <c r="L164" s="14">
        <v>1</v>
      </c>
      <c r="M164" s="14">
        <v>170</v>
      </c>
      <c r="N164" s="12" t="s">
        <v>15</v>
      </c>
      <c r="O164" s="12" t="s">
        <v>15</v>
      </c>
      <c r="P164" s="12" t="s">
        <v>15</v>
      </c>
      <c r="Q164" s="14"/>
      <c r="R164" s="14"/>
      <c r="S164" s="14"/>
      <c r="T164" s="14"/>
      <c r="U164" s="14"/>
      <c r="V164" s="12"/>
      <c r="W164" s="14"/>
      <c r="X164" s="26"/>
      <c r="Y164" s="12"/>
      <c r="Z164" s="33">
        <f>if(ISBLANK($X164), sum(Q164:W164), 1)</f>
      </c>
      <c r="AA164" s="36"/>
      <c r="AB164" s="36"/>
      <c r="AC164" s="36"/>
      <c r="AD164" s="36"/>
      <c r="AE164" s="32">
        <f>if(J164&lt;4,"X","")</f>
      </c>
      <c r="AF164" s="32">
        <f>if(countblank(N164:P164)&lt;=1,"X","")</f>
      </c>
      <c r="AG164" s="32">
        <f>$H164</f>
      </c>
      <c r="AH164" s="32">
        <f>if($R164 &gt; 0, "X", "")</f>
      </c>
      <c r="AI164" s="32">
        <f>if(sum(Q164:U164) = 3, "X", "")</f>
      </c>
      <c r="AJ164" s="32">
        <f>if(or($K164="ground", $K164="wild"), "X", "")</f>
      </c>
      <c r="AK164" s="32">
        <f>$G164</f>
      </c>
      <c r="AL164" s="32">
        <f>if($S164 &gt; 0, "X", "")</f>
      </c>
      <c r="AM164" s="32">
        <f>if(and($Q164 &gt; 0, isblank($W164), isblank($R164), isblank($T164), isblank($S164), isblank($U164)), "X", "")</f>
      </c>
      <c r="AN164" s="32">
        <f>if(and(not(isblank($N164)), isblank($O164), isblank($P164)), "X", "")</f>
      </c>
      <c r="AO164" s="32">
        <f>if(M164&gt;65,"X","")</f>
      </c>
      <c r="AP164" s="32">
        <f>if(or($K164="cavity", $K164="wild"), "X", "")</f>
      </c>
      <c r="AQ164" s="32">
        <f>if($W164 &gt; 0, "X", "")</f>
      </c>
      <c r="AR164" s="32">
        <f>if(M164&lt;=30,"X","")</f>
      </c>
      <c r="AS164" s="32">
        <f>if(or($K164="platform", $K164="wild"), "X", "")</f>
      </c>
      <c r="AT164" s="32">
        <f>if(and(not(isblank($O164)), isblank($P164), isblank($N164)), "X", "")</f>
      </c>
      <c r="AU164" s="32">
        <f>if($U164 &gt; 0, "X", "")</f>
      </c>
      <c r="AV164" s="32">
        <f>if($T164 &gt; 0, "X", "")</f>
      </c>
      <c r="AW164" s="32">
        <f>if(and(not(isblank($P164)), isblank($N164), isblank($O164)), "X", "")</f>
      </c>
      <c r="AX164" s="32">
        <f>if(or($K164="bowl", $K164="wild"), "X", "")</f>
      </c>
    </row>
    <row x14ac:dyDescent="0.25" r="165" customHeight="1" ht="18.75">
      <c r="A165" s="24" t="s">
        <v>1080</v>
      </c>
      <c r="B165" s="25" t="s">
        <v>1081</v>
      </c>
      <c r="C165" s="12" t="s">
        <v>713</v>
      </c>
      <c r="D165" s="12" t="s">
        <v>173</v>
      </c>
      <c r="E165" s="25"/>
      <c r="F165" s="25" t="s">
        <v>1082</v>
      </c>
      <c r="G165" s="12"/>
      <c r="H165" s="12" t="s">
        <v>15</v>
      </c>
      <c r="I165" s="12"/>
      <c r="J165" s="14">
        <v>2</v>
      </c>
      <c r="K165" s="12" t="s">
        <v>188</v>
      </c>
      <c r="L165" s="14">
        <v>3</v>
      </c>
      <c r="M165" s="14">
        <v>31</v>
      </c>
      <c r="N165" s="12" t="s">
        <v>15</v>
      </c>
      <c r="O165" s="12"/>
      <c r="P165" s="12"/>
      <c r="Q165" s="14">
        <v>1</v>
      </c>
      <c r="R165" s="14"/>
      <c r="S165" s="14"/>
      <c r="T165" s="14"/>
      <c r="U165" s="14"/>
      <c r="V165" s="12"/>
      <c r="W165" s="14"/>
      <c r="X165" s="26"/>
      <c r="Y165" s="12"/>
      <c r="Z165" s="33">
        <f>if(ISBLANK($X165), sum(Q165:W165), 1)</f>
      </c>
      <c r="AA165" s="36"/>
      <c r="AB165" s="36"/>
      <c r="AC165" s="36" t="s">
        <v>15</v>
      </c>
      <c r="AD165" s="36"/>
      <c r="AE165" s="32">
        <f>if(J165&lt;4,"X","")</f>
      </c>
      <c r="AF165" s="32">
        <f>if(countblank(N165:P165)&lt;=1,"X","")</f>
      </c>
      <c r="AG165" s="32">
        <f>$H165</f>
      </c>
      <c r="AH165" s="32">
        <f>if($R165 &gt; 0, "X", "")</f>
      </c>
      <c r="AI165" s="32">
        <f>if(sum(Q165:U165) = 3, "X", "")</f>
      </c>
      <c r="AJ165" s="32">
        <f>if(or($K165="ground", $K165="wild"), "X", "")</f>
      </c>
      <c r="AK165" s="32">
        <f>$G165</f>
      </c>
      <c r="AL165" s="32">
        <f>if($S165 &gt; 0, "X", "")</f>
      </c>
      <c r="AM165" s="32">
        <f>if(and($Q165 &gt; 0, isblank($W165), isblank($R165), isblank($T165), isblank($S165), isblank($U165)), "X", "")</f>
      </c>
      <c r="AN165" s="32">
        <f>if(and(not(isblank($N165)), isblank($O165), isblank($P165)), "X", "")</f>
      </c>
      <c r="AO165" s="32">
        <f>if(M165&gt;65,"X","")</f>
      </c>
      <c r="AP165" s="32">
        <f>if(or($K165="cavity", $K165="wild"), "X", "")</f>
      </c>
      <c r="AQ165" s="32">
        <f>if($W165 &gt; 0, "X", "")</f>
      </c>
      <c r="AR165" s="32">
        <f>if(M165&lt;=30,"X","")</f>
      </c>
      <c r="AS165" s="32">
        <f>if(or($K165="platform", $K165="wild"), "X", "")</f>
      </c>
      <c r="AT165" s="32">
        <f>if(and(not(isblank($O165)), isblank($P165), isblank($N165)), "X", "")</f>
      </c>
      <c r="AU165" s="32">
        <f>if($U165 &gt; 0, "X", "")</f>
      </c>
      <c r="AV165" s="32">
        <f>if($T165 &gt; 0, "X", "")</f>
      </c>
      <c r="AW165" s="32">
        <f>if(and(not(isblank($P165)), isblank($N165), isblank($O165)), "X", "")</f>
      </c>
      <c r="AX165" s="32">
        <f>if(or($K165="bowl", $K165="wild"), "X", "")</f>
      </c>
    </row>
    <row x14ac:dyDescent="0.25" r="166" customHeight="1" ht="18.75">
      <c r="A166" s="25" t="s">
        <v>1083</v>
      </c>
      <c r="B166" s="25" t="s">
        <v>1084</v>
      </c>
      <c r="C166" s="12" t="s">
        <v>685</v>
      </c>
      <c r="D166" s="12" t="s">
        <v>173</v>
      </c>
      <c r="E166" s="25" t="s">
        <v>137</v>
      </c>
      <c r="F166" s="25" t="s">
        <v>696</v>
      </c>
      <c r="G166" s="12"/>
      <c r="H166" s="12" t="s">
        <v>15</v>
      </c>
      <c r="I166" s="12"/>
      <c r="J166" s="14">
        <v>3</v>
      </c>
      <c r="K166" s="12" t="s">
        <v>188</v>
      </c>
      <c r="L166" s="14">
        <v>3</v>
      </c>
      <c r="M166" s="14">
        <v>36</v>
      </c>
      <c r="N166" s="12" t="s">
        <v>15</v>
      </c>
      <c r="O166" s="12" t="s">
        <v>15</v>
      </c>
      <c r="P166" s="12" t="s">
        <v>15</v>
      </c>
      <c r="Q166" s="14">
        <v>2</v>
      </c>
      <c r="R166" s="14"/>
      <c r="S166" s="14"/>
      <c r="T166" s="14"/>
      <c r="U166" s="14"/>
      <c r="V166" s="12"/>
      <c r="W166" s="14"/>
      <c r="X166" s="26"/>
      <c r="Y166" s="12"/>
      <c r="Z166" s="33">
        <f>if(ISBLANK($X166), sum(Q166:W166), 1)</f>
      </c>
      <c r="AA166" s="36"/>
      <c r="AB166" s="36"/>
      <c r="AC166" s="36"/>
      <c r="AD166" s="36" t="s">
        <v>15</v>
      </c>
      <c r="AE166" s="32">
        <f>if(J166&lt;4,"X","")</f>
      </c>
      <c r="AF166" s="32">
        <f>if(countblank(N166:P166)&lt;=1,"X","")</f>
      </c>
      <c r="AG166" s="32">
        <f>$H166</f>
      </c>
      <c r="AH166" s="32">
        <f>if($R166 &gt; 0, "X", "")</f>
      </c>
      <c r="AI166" s="32">
        <f>if(sum(Q166:U166) = 3, "X", "")</f>
      </c>
      <c r="AJ166" s="32">
        <f>if(or($K166="ground", $K166="wild"), "X", "")</f>
      </c>
      <c r="AK166" s="32">
        <f>$G166</f>
      </c>
      <c r="AL166" s="32">
        <f>if($S166 &gt; 0, "X", "")</f>
      </c>
      <c r="AM166" s="32">
        <f>if(and($Q166 &gt; 0, isblank($W166), isblank($R166), isblank($T166), isblank($S166), isblank($U166)), "X", "")</f>
      </c>
      <c r="AN166" s="32">
        <f>if(and(not(isblank($N166)), isblank($O166), isblank($P166)), "X", "")</f>
      </c>
      <c r="AO166" s="32">
        <f>if(M166&gt;65,"X","")</f>
      </c>
      <c r="AP166" s="32">
        <f>if(or($K166="cavity", $K166="wild"), "X", "")</f>
      </c>
      <c r="AQ166" s="32">
        <f>if($W166 &gt; 0, "X", "")</f>
      </c>
      <c r="AR166" s="32">
        <f>if(M166&lt;=30,"X","")</f>
      </c>
      <c r="AS166" s="32">
        <f>if(or($K166="platform", $K166="wild"), "X", "")</f>
      </c>
      <c r="AT166" s="32">
        <f>if(and(not(isblank($O166)), isblank($P166), isblank($N166)), "X", "")</f>
      </c>
      <c r="AU166" s="32">
        <f>if($U166 &gt; 0, "X", "")</f>
      </c>
      <c r="AV166" s="32">
        <f>if($T166 &gt; 0, "X", "")</f>
      </c>
      <c r="AW166" s="32">
        <f>if(and(not(isblank($P166)), isblank($N166), isblank($O166)), "X", "")</f>
      </c>
      <c r="AX166" s="32">
        <f>if(or($K166="bowl", $K166="wild"), "X", "")</f>
      </c>
    </row>
    <row x14ac:dyDescent="0.25" r="167" customHeight="1" ht="18.75">
      <c r="A167" s="25" t="s">
        <v>1085</v>
      </c>
      <c r="B167" s="25" t="s">
        <v>1086</v>
      </c>
      <c r="C167" s="12" t="s">
        <v>685</v>
      </c>
      <c r="D167" s="12" t="s">
        <v>173</v>
      </c>
      <c r="E167" s="25" t="s">
        <v>174</v>
      </c>
      <c r="F167" s="25" t="s">
        <v>1087</v>
      </c>
      <c r="G167" s="12"/>
      <c r="H167" s="12"/>
      <c r="I167" s="12"/>
      <c r="J167" s="14">
        <v>2</v>
      </c>
      <c r="K167" s="12" t="s">
        <v>162</v>
      </c>
      <c r="L167" s="14">
        <v>4</v>
      </c>
      <c r="M167" s="14">
        <v>38</v>
      </c>
      <c r="N167" s="12"/>
      <c r="O167" s="12" t="s">
        <v>15</v>
      </c>
      <c r="P167" s="12"/>
      <c r="Q167" s="14">
        <v>1</v>
      </c>
      <c r="R167" s="14">
        <v>1</v>
      </c>
      <c r="S167" s="14"/>
      <c r="T167" s="14"/>
      <c r="U167" s="14"/>
      <c r="V167" s="12"/>
      <c r="W167" s="14"/>
      <c r="X167" s="26"/>
      <c r="Y167" s="12"/>
      <c r="Z167" s="33">
        <f>if(ISBLANK($X167), sum(Q167:W167), 1)</f>
      </c>
      <c r="AA167" s="36"/>
      <c r="AB167" s="36" t="s">
        <v>15</v>
      </c>
      <c r="AC167" s="36"/>
      <c r="AD167" s="36"/>
      <c r="AE167" s="32">
        <f>if(J167&lt;4,"X","")</f>
      </c>
      <c r="AF167" s="32">
        <f>if(countblank(N167:P167)&lt;=1,"X","")</f>
      </c>
      <c r="AG167" s="32">
        <f>$H167</f>
      </c>
      <c r="AH167" s="32">
        <f>if($R167 &gt; 0, "X", "")</f>
      </c>
      <c r="AI167" s="32">
        <f>if(sum(Q167:U167) = 3, "X", "")</f>
      </c>
      <c r="AJ167" s="32">
        <f>if(or($K167="ground", $K167="wild"), "X", "")</f>
      </c>
      <c r="AK167" s="32">
        <f>$G167</f>
      </c>
      <c r="AL167" s="32">
        <f>if($S167 &gt; 0, "X", "")</f>
      </c>
      <c r="AM167" s="32">
        <f>if(and($Q167 &gt; 0, isblank($W167), isblank($R167), isblank($T167), isblank($S167), isblank($U167)), "X", "")</f>
      </c>
      <c r="AN167" s="32">
        <f>if(and(not(isblank($N167)), isblank($O167), isblank($P167)), "X", "")</f>
      </c>
      <c r="AO167" s="32">
        <f>if(M167&gt;65,"X","")</f>
      </c>
      <c r="AP167" s="32">
        <f>if(or($K167="cavity", $K167="wild"), "X", "")</f>
      </c>
      <c r="AQ167" s="32">
        <f>if($W167 &gt; 0, "X", "")</f>
      </c>
      <c r="AR167" s="32">
        <f>if(M167&lt;=30,"X","")</f>
      </c>
      <c r="AS167" s="32">
        <f>if(or($K167="platform", $K167="wild"), "X", "")</f>
      </c>
      <c r="AT167" s="32">
        <f>if(and(not(isblank($O167)), isblank($P167), isblank($N167)), "X", "")</f>
      </c>
      <c r="AU167" s="32">
        <f>if($U167 &gt; 0, "X", "")</f>
      </c>
      <c r="AV167" s="32">
        <f>if($T167 &gt; 0, "X", "")</f>
      </c>
      <c r="AW167" s="32">
        <f>if(and(not(isblank($P167)), isblank($N167), isblank($O167)), "X", "")</f>
      </c>
      <c r="AX167" s="32">
        <f>if(or($K167="bowl", $K167="wild"), "X", "")</f>
      </c>
    </row>
    <row x14ac:dyDescent="0.25" r="168" customHeight="1" ht="18.75">
      <c r="A168" s="25" t="s">
        <v>1088</v>
      </c>
      <c r="B168" s="25" t="s">
        <v>1089</v>
      </c>
      <c r="C168" s="12" t="s">
        <v>685</v>
      </c>
      <c r="D168" s="12" t="s">
        <v>173</v>
      </c>
      <c r="E168" s="25" t="s">
        <v>727</v>
      </c>
      <c r="F168" s="25" t="s">
        <v>946</v>
      </c>
      <c r="G168" s="12"/>
      <c r="H168" s="12"/>
      <c r="I168" s="12"/>
      <c r="J168" s="14">
        <v>6</v>
      </c>
      <c r="K168" s="12" t="s">
        <v>195</v>
      </c>
      <c r="L168" s="14">
        <v>2</v>
      </c>
      <c r="M168" s="14">
        <v>30</v>
      </c>
      <c r="N168" s="12" t="s">
        <v>15</v>
      </c>
      <c r="O168" s="12"/>
      <c r="P168" s="12"/>
      <c r="Q168" s="14">
        <v>2</v>
      </c>
      <c r="R168" s="14"/>
      <c r="S168" s="14"/>
      <c r="T168" s="14">
        <v>1</v>
      </c>
      <c r="U168" s="14"/>
      <c r="V168" s="12"/>
      <c r="W168" s="14"/>
      <c r="X168" s="26"/>
      <c r="Y168" s="12"/>
      <c r="Z168" s="33">
        <f>if(ISBLANK($X168), sum(Q168:W168), 1)</f>
      </c>
      <c r="AA168" s="36"/>
      <c r="AB168" s="36" t="s">
        <v>15</v>
      </c>
      <c r="AC168" s="36"/>
      <c r="AD168" s="36"/>
      <c r="AE168" s="32">
        <f>if(J168&lt;4,"X","")</f>
      </c>
      <c r="AF168" s="32">
        <f>if(countblank(N168:P168)&lt;=1,"X","")</f>
      </c>
      <c r="AG168" s="32">
        <f>$H168</f>
      </c>
      <c r="AH168" s="32">
        <f>if($R168 &gt; 0, "X", "")</f>
      </c>
      <c r="AI168" s="32">
        <f>if(sum(Q168:U168) = 3, "X", "")</f>
      </c>
      <c r="AJ168" s="32">
        <f>if(or($K168="ground", $K168="wild"), "X", "")</f>
      </c>
      <c r="AK168" s="32">
        <f>$G168</f>
      </c>
      <c r="AL168" s="32">
        <f>if($S168 &gt; 0, "X", "")</f>
      </c>
      <c r="AM168" s="32">
        <f>if(and($Q168 &gt; 0, isblank($W168), isblank($R168), isblank($T168), isblank($S168), isblank($U168)), "X", "")</f>
      </c>
      <c r="AN168" s="32">
        <f>if(and(not(isblank($N168)), isblank($O168), isblank($P168)), "X", "")</f>
      </c>
      <c r="AO168" s="32">
        <f>if(M168&gt;65,"X","")</f>
      </c>
      <c r="AP168" s="32">
        <f>if(or($K168="cavity", $K168="wild"), "X", "")</f>
      </c>
      <c r="AQ168" s="32">
        <f>if($W168 &gt; 0, "X", "")</f>
      </c>
      <c r="AR168" s="32">
        <f>if(M168&lt;=30,"X","")</f>
      </c>
      <c r="AS168" s="32">
        <f>if(or($K168="platform", $K168="wild"), "X", "")</f>
      </c>
      <c r="AT168" s="32">
        <f>if(and(not(isblank($O168)), isblank($P168), isblank($N168)), "X", "")</f>
      </c>
      <c r="AU168" s="32">
        <f>if($U168 &gt; 0, "X", "")</f>
      </c>
      <c r="AV168" s="32">
        <f>if($T168 &gt; 0, "X", "")</f>
      </c>
      <c r="AW168" s="32">
        <f>if(and(not(isblank($P168)), isblank($N168), isblank($O168)), "X", "")</f>
      </c>
      <c r="AX168" s="32">
        <f>if(or($K168="bowl", $K168="wild"), "X", "")</f>
      </c>
    </row>
    <row x14ac:dyDescent="0.25" r="169" customHeight="1" ht="18.75">
      <c r="A169" s="25" t="s">
        <v>1090</v>
      </c>
      <c r="B169" s="25" t="s">
        <v>1091</v>
      </c>
      <c r="C169" s="12" t="s">
        <v>685</v>
      </c>
      <c r="D169" s="12" t="s">
        <v>173</v>
      </c>
      <c r="E169" s="25" t="s">
        <v>686</v>
      </c>
      <c r="F169" s="25" t="s">
        <v>828</v>
      </c>
      <c r="G169" s="12"/>
      <c r="H169" s="12"/>
      <c r="I169" s="12"/>
      <c r="J169" s="14">
        <v>2</v>
      </c>
      <c r="K169" s="12" t="s">
        <v>188</v>
      </c>
      <c r="L169" s="14">
        <v>3</v>
      </c>
      <c r="M169" s="14">
        <v>28</v>
      </c>
      <c r="N169" s="12" t="s">
        <v>15</v>
      </c>
      <c r="O169" s="12"/>
      <c r="P169" s="12"/>
      <c r="Q169" s="14">
        <v>1</v>
      </c>
      <c r="R169" s="14">
        <v>1</v>
      </c>
      <c r="S169" s="14"/>
      <c r="T169" s="14"/>
      <c r="U169" s="14"/>
      <c r="V169" s="12"/>
      <c r="W169" s="14"/>
      <c r="X169" s="26" t="s">
        <v>15</v>
      </c>
      <c r="Y169" s="12"/>
      <c r="Z169" s="33">
        <f>if(ISBLANK($X169), sum(Q169:W169), 1)</f>
      </c>
      <c r="AA169" s="36" t="s">
        <v>15</v>
      </c>
      <c r="AB169" s="36"/>
      <c r="AC169" s="36"/>
      <c r="AD169" s="36" t="s">
        <v>15</v>
      </c>
      <c r="AE169" s="32">
        <f>if(J169&lt;4,"X","")</f>
      </c>
      <c r="AF169" s="32">
        <f>if(countblank(N169:P169)&lt;=1,"X","")</f>
      </c>
      <c r="AG169" s="32">
        <f>$H169</f>
      </c>
      <c r="AH169" s="32">
        <f>if($R169 &gt; 0, "X", "")</f>
      </c>
      <c r="AI169" s="32">
        <f>if(sum(Q169:U169) = 3, "X", "")</f>
      </c>
      <c r="AJ169" s="32">
        <f>if(or($K169="ground", $K169="wild"), "X", "")</f>
      </c>
      <c r="AK169" s="32">
        <f>$G169</f>
      </c>
      <c r="AL169" s="32">
        <f>if($S169 &gt; 0, "X", "")</f>
      </c>
      <c r="AM169" s="32">
        <f>if(and($Q169 &gt; 0, isblank($W169), isblank($R169), isblank($T169), isblank($S169), isblank($U169)), "X", "")</f>
      </c>
      <c r="AN169" s="32">
        <f>if(and(not(isblank($N169)), isblank($O169), isblank($P169)), "X", "")</f>
      </c>
      <c r="AO169" s="32">
        <f>if(M169&gt;65,"X","")</f>
      </c>
      <c r="AP169" s="32">
        <f>if(or($K169="cavity", $K169="wild"), "X", "")</f>
      </c>
      <c r="AQ169" s="32">
        <f>if($W169 &gt; 0, "X", "")</f>
      </c>
      <c r="AR169" s="32">
        <f>if(M169&lt;=30,"X","")</f>
      </c>
      <c r="AS169" s="32">
        <f>if(or($K169="platform", $K169="wild"), "X", "")</f>
      </c>
      <c r="AT169" s="32">
        <f>if(and(not(isblank($O169)), isblank($P169), isblank($N169)), "X", "")</f>
      </c>
      <c r="AU169" s="32">
        <f>if($U169 &gt; 0, "X", "")</f>
      </c>
      <c r="AV169" s="32">
        <f>if($T169 &gt; 0, "X", "")</f>
      </c>
      <c r="AW169" s="32">
        <f>if(and(not(isblank($P169)), isblank($N169), isblank($O169)), "X", "")</f>
      </c>
      <c r="AX169" s="32">
        <f>if(or($K169="bowl", $K169="wild"), "X", "")</f>
      </c>
    </row>
    <row x14ac:dyDescent="0.25" r="170" customHeight="1" ht="18.75">
      <c r="A170" s="25" t="s">
        <v>1092</v>
      </c>
      <c r="B170" s="25" t="s">
        <v>1093</v>
      </c>
      <c r="C170" s="12" t="s">
        <v>685</v>
      </c>
      <c r="D170" s="12" t="s">
        <v>173</v>
      </c>
      <c r="E170" s="25" t="s">
        <v>198</v>
      </c>
      <c r="F170" s="25" t="s">
        <v>761</v>
      </c>
      <c r="G170" s="12"/>
      <c r="H170" s="12"/>
      <c r="I170" s="12"/>
      <c r="J170" s="14">
        <v>2</v>
      </c>
      <c r="K170" s="12" t="s">
        <v>162</v>
      </c>
      <c r="L170" s="14">
        <v>5</v>
      </c>
      <c r="M170" s="14">
        <v>25</v>
      </c>
      <c r="N170" s="12" t="s">
        <v>15</v>
      </c>
      <c r="O170" s="12" t="s">
        <v>15</v>
      </c>
      <c r="P170" s="12" t="s">
        <v>15</v>
      </c>
      <c r="Q170" s="14">
        <v>1</v>
      </c>
      <c r="R170" s="14">
        <v>1</v>
      </c>
      <c r="S170" s="14"/>
      <c r="T170" s="14"/>
      <c r="U170" s="14"/>
      <c r="V170" s="12"/>
      <c r="W170" s="14"/>
      <c r="X170" s="26"/>
      <c r="Y170" s="12"/>
      <c r="Z170" s="33">
        <f>if(ISBLANK($X170), sum(Q170:W170), 1)</f>
      </c>
      <c r="AA170" s="36" t="s">
        <v>15</v>
      </c>
      <c r="AB170" s="36"/>
      <c r="AC170" s="36"/>
      <c r="AD170" s="36" t="s">
        <v>15</v>
      </c>
      <c r="AE170" s="32">
        <f>if(J170&lt;4,"X","")</f>
      </c>
      <c r="AF170" s="32">
        <f>if(countblank(N170:P170)&lt;=1,"X","")</f>
      </c>
      <c r="AG170" s="32">
        <f>$H170</f>
      </c>
      <c r="AH170" s="32">
        <f>if($R170 &gt; 0, "X", "")</f>
      </c>
      <c r="AI170" s="32">
        <f>if(sum(Q170:U170) = 3, "X", "")</f>
      </c>
      <c r="AJ170" s="32">
        <f>if(or($K170="ground", $K170="wild"), "X", "")</f>
      </c>
      <c r="AK170" s="32">
        <f>$G170</f>
      </c>
      <c r="AL170" s="32">
        <f>if($S170 &gt; 0, "X", "")</f>
      </c>
      <c r="AM170" s="32">
        <f>if(and($Q170 &gt; 0, isblank($W170), isblank($R170), isblank($T170), isblank($S170), isblank($U170)), "X", "")</f>
      </c>
      <c r="AN170" s="32">
        <f>if(and(not(isblank($N170)), isblank($O170), isblank($P170)), "X", "")</f>
      </c>
      <c r="AO170" s="32">
        <f>if(M170&gt;65,"X","")</f>
      </c>
      <c r="AP170" s="32">
        <f>if(or($K170="cavity", $K170="wild"), "X", "")</f>
      </c>
      <c r="AQ170" s="32">
        <f>if($W170 &gt; 0, "X", "")</f>
      </c>
      <c r="AR170" s="32">
        <f>if(M170&lt;=30,"X","")</f>
      </c>
      <c r="AS170" s="32">
        <f>if(or($K170="platform", $K170="wild"), "X", "")</f>
      </c>
      <c r="AT170" s="32">
        <f>if(and(not(isblank($O170)), isblank($P170), isblank($N170)), "X", "")</f>
      </c>
      <c r="AU170" s="32">
        <f>if($U170 &gt; 0, "X", "")</f>
      </c>
      <c r="AV170" s="32">
        <f>if($T170 &gt; 0, "X", "")</f>
      </c>
      <c r="AW170" s="32">
        <f>if(and(not(isblank($P170)), isblank($N170), isblank($O170)), "X", "")</f>
      </c>
      <c r="AX170" s="32">
        <f>if(or($K170="bowl", $K170="wild"), "X", "")</f>
      </c>
    </row>
    <row x14ac:dyDescent="0.25" r="171" customHeight="1" ht="18.75">
      <c r="A171" s="25" t="s">
        <v>1094</v>
      </c>
      <c r="B171" s="25" t="s">
        <v>1095</v>
      </c>
      <c r="C171" s="12" t="s">
        <v>685</v>
      </c>
      <c r="D171" s="12" t="s">
        <v>173</v>
      </c>
      <c r="E171" s="25" t="s">
        <v>706</v>
      </c>
      <c r="F171" s="25" t="s">
        <v>724</v>
      </c>
      <c r="G171" s="12" t="s">
        <v>15</v>
      </c>
      <c r="H171" s="12"/>
      <c r="I171" s="12"/>
      <c r="J171" s="14">
        <v>8</v>
      </c>
      <c r="K171" s="12" t="s">
        <v>166</v>
      </c>
      <c r="L171" s="14">
        <v>2</v>
      </c>
      <c r="M171" s="14">
        <v>91</v>
      </c>
      <c r="N171" s="12"/>
      <c r="O171" s="12"/>
      <c r="P171" s="12" t="s">
        <v>15</v>
      </c>
      <c r="Q171" s="14">
        <v>2</v>
      </c>
      <c r="R171" s="14"/>
      <c r="S171" s="14">
        <v>1</v>
      </c>
      <c r="T171" s="14"/>
      <c r="U171" s="14"/>
      <c r="V171" s="12"/>
      <c r="W171" s="14"/>
      <c r="X171" s="26"/>
      <c r="Y171" s="12"/>
      <c r="Z171" s="33">
        <f>if(ISBLANK($X171), sum(Q171:W171), 1)</f>
      </c>
      <c r="AA171" s="36" t="s">
        <v>15</v>
      </c>
      <c r="AB171" s="36"/>
      <c r="AC171" s="36"/>
      <c r="AD171" s="36" t="s">
        <v>15</v>
      </c>
      <c r="AE171" s="32">
        <f>if(J171&lt;4,"X","")</f>
      </c>
      <c r="AF171" s="32">
        <f>if(countblank(N171:P171)&lt;=1,"X","")</f>
      </c>
      <c r="AG171" s="32">
        <f>$H171</f>
      </c>
      <c r="AH171" s="32">
        <f>if($R171 &gt; 0, "X", "")</f>
      </c>
      <c r="AI171" s="32">
        <f>if(sum(Q171:U171) = 3, "X", "")</f>
      </c>
      <c r="AJ171" s="32">
        <f>if(or($K171="ground", $K171="wild"), "X", "")</f>
      </c>
      <c r="AK171" s="32">
        <f>$G171</f>
      </c>
      <c r="AL171" s="32">
        <f>if($S171 &gt; 0, "X", "")</f>
      </c>
      <c r="AM171" s="32">
        <f>if(and($Q171 &gt; 0, isblank($W171), isblank($R171), isblank($T171), isblank($S171), isblank($U171)), "X", "")</f>
      </c>
      <c r="AN171" s="32">
        <f>if(and(not(isblank($N171)), isblank($O171), isblank($P171)), "X", "")</f>
      </c>
      <c r="AO171" s="32">
        <f>if(M171&gt;65,"X","")</f>
      </c>
      <c r="AP171" s="32">
        <f>if(or($K171="cavity", $K171="wild"), "X", "")</f>
      </c>
      <c r="AQ171" s="32">
        <f>if($W171 &gt; 0, "X", "")</f>
      </c>
      <c r="AR171" s="32">
        <f>if(M171&lt;=30,"X","")</f>
      </c>
      <c r="AS171" s="32">
        <f>if(or($K171="platform", $K171="wild"), "X", "")</f>
      </c>
      <c r="AT171" s="32">
        <f>if(and(not(isblank($O171)), isblank($P171), isblank($N171)), "X", "")</f>
      </c>
      <c r="AU171" s="32">
        <f>if($U171 &gt; 0, "X", "")</f>
      </c>
      <c r="AV171" s="32">
        <f>if($T171 &gt; 0, "X", "")</f>
      </c>
      <c r="AW171" s="32">
        <f>if(and(not(isblank($P171)), isblank($N171), isblank($O171)), "X", "")</f>
      </c>
      <c r="AX171" s="32">
        <f>if(or($K171="bowl", $K171="wild"), "X", "")</f>
      </c>
    </row>
    <row x14ac:dyDescent="0.25" r="172" customHeight="1" ht="18.75">
      <c r="A172" s="24" t="s">
        <v>1096</v>
      </c>
      <c r="B172" s="25" t="s">
        <v>1097</v>
      </c>
      <c r="C172" s="12" t="s">
        <v>713</v>
      </c>
      <c r="D172" s="12" t="s">
        <v>173</v>
      </c>
      <c r="E172" s="25"/>
      <c r="F172" s="25" t="s">
        <v>1098</v>
      </c>
      <c r="G172" s="12"/>
      <c r="H172" s="12" t="s">
        <v>15</v>
      </c>
      <c r="I172" s="12"/>
      <c r="J172" s="14">
        <v>2</v>
      </c>
      <c r="K172" s="12" t="s">
        <v>188</v>
      </c>
      <c r="L172" s="14">
        <v>2</v>
      </c>
      <c r="M172" s="14">
        <v>38</v>
      </c>
      <c r="N172" s="12"/>
      <c r="O172" s="12" t="s">
        <v>15</v>
      </c>
      <c r="P172" s="12"/>
      <c r="Q172" s="14">
        <v>1</v>
      </c>
      <c r="R172" s="14"/>
      <c r="S172" s="14"/>
      <c r="T172" s="14"/>
      <c r="U172" s="14"/>
      <c r="V172" s="12"/>
      <c r="W172" s="14"/>
      <c r="X172" s="26"/>
      <c r="Y172" s="12"/>
      <c r="Z172" s="33">
        <f>if(ISBLANK($X172), sum(Q172:W172), 1)</f>
      </c>
      <c r="AA172" s="36" t="s">
        <v>15</v>
      </c>
      <c r="AB172" s="36"/>
      <c r="AC172" s="36"/>
      <c r="AD172" s="36" t="s">
        <v>15</v>
      </c>
      <c r="AE172" s="32">
        <f>if(J172&lt;4,"X","")</f>
      </c>
      <c r="AF172" s="32">
        <f>if(countblank(N172:P172)&lt;=1,"X","")</f>
      </c>
      <c r="AG172" s="32">
        <f>$H172</f>
      </c>
      <c r="AH172" s="32">
        <f>if($R172 &gt; 0, "X", "")</f>
      </c>
      <c r="AI172" s="32">
        <f>if(sum(Q172:U172) = 3, "X", "")</f>
      </c>
      <c r="AJ172" s="32">
        <f>if(or($K172="ground", $K172="wild"), "X", "")</f>
      </c>
      <c r="AK172" s="32">
        <f>$G172</f>
      </c>
      <c r="AL172" s="32">
        <f>if($S172 &gt; 0, "X", "")</f>
      </c>
      <c r="AM172" s="32">
        <f>if(and($Q172 &gt; 0, isblank($W172), isblank($R172), isblank($T172), isblank($S172), isblank($U172)), "X", "")</f>
      </c>
      <c r="AN172" s="32">
        <f>if(and(not(isblank($N172)), isblank($O172), isblank($P172)), "X", "")</f>
      </c>
      <c r="AO172" s="32">
        <f>if(M172&gt;65,"X","")</f>
      </c>
      <c r="AP172" s="32">
        <f>if(or($K172="cavity", $K172="wild"), "X", "")</f>
      </c>
      <c r="AQ172" s="32">
        <f>if($W172 &gt; 0, "X", "")</f>
      </c>
      <c r="AR172" s="32">
        <f>if(M172&lt;=30,"X","")</f>
      </c>
      <c r="AS172" s="32">
        <f>if(or($K172="platform", $K172="wild"), "X", "")</f>
      </c>
      <c r="AT172" s="32">
        <f>if(and(not(isblank($O172)), isblank($P172), isblank($N172)), "X", "")</f>
      </c>
      <c r="AU172" s="32">
        <f>if($U172 &gt; 0, "X", "")</f>
      </c>
      <c r="AV172" s="32">
        <f>if($T172 &gt; 0, "X", "")</f>
      </c>
      <c r="AW172" s="32">
        <f>if(and(not(isblank($P172)), isblank($N172), isblank($O172)), "X", "")</f>
      </c>
      <c r="AX172" s="32">
        <f>if(or($K172="bowl", $K172="wild"), "X", "")</f>
      </c>
    </row>
    <row x14ac:dyDescent="0.25" r="173" customHeight="1" ht="18.75">
      <c r="A173" s="25" t="s">
        <v>1099</v>
      </c>
      <c r="B173" s="25" t="s">
        <v>1100</v>
      </c>
      <c r="C173" s="12" t="s">
        <v>685</v>
      </c>
      <c r="D173" s="12" t="s">
        <v>160</v>
      </c>
      <c r="E173" s="25" t="s">
        <v>198</v>
      </c>
      <c r="F173" s="25" t="s">
        <v>734</v>
      </c>
      <c r="G173" s="12"/>
      <c r="H173" s="12"/>
      <c r="I173" s="12" t="s">
        <v>15</v>
      </c>
      <c r="J173" s="14">
        <v>6</v>
      </c>
      <c r="K173" s="12" t="s">
        <v>162</v>
      </c>
      <c r="L173" s="14">
        <v>1</v>
      </c>
      <c r="M173" s="14">
        <v>221</v>
      </c>
      <c r="N173" s="12"/>
      <c r="O173" s="12"/>
      <c r="P173" s="12" t="s">
        <v>15</v>
      </c>
      <c r="Q173" s="14"/>
      <c r="R173" s="14"/>
      <c r="S173" s="14"/>
      <c r="T173" s="14"/>
      <c r="U173" s="14"/>
      <c r="V173" s="12"/>
      <c r="W173" s="14">
        <v>3</v>
      </c>
      <c r="X173" s="26"/>
      <c r="Y173" s="12"/>
      <c r="Z173" s="33">
        <f>if(ISBLANK($X173), sum(Q173:W173), 1)</f>
      </c>
      <c r="AA173" s="36"/>
      <c r="AB173" s="36"/>
      <c r="AC173" s="36"/>
      <c r="AD173" s="36"/>
      <c r="AE173" s="32">
        <f>if(J173&lt;4,"X","")</f>
      </c>
      <c r="AF173" s="32">
        <f>if(countblank(N173:P173)&lt;=1,"X","")</f>
      </c>
      <c r="AG173" s="32">
        <f>$H173</f>
      </c>
      <c r="AH173" s="32">
        <f>if($R173 &gt; 0, "X", "")</f>
      </c>
      <c r="AI173" s="32">
        <f>if(sum(Q173:U173) = 3, "X", "")</f>
      </c>
      <c r="AJ173" s="32">
        <f>if(or($K173="ground", $K173="wild"), "X", "")</f>
      </c>
      <c r="AK173" s="32">
        <f>$G173</f>
      </c>
      <c r="AL173" s="32">
        <f>if($S173 &gt; 0, "X", "")</f>
      </c>
      <c r="AM173" s="32">
        <f>if(and($Q173 &gt; 0, isblank($W173), isblank($R173), isblank($T173), isblank($S173), isblank($U173)), "X", "")</f>
      </c>
      <c r="AN173" s="32">
        <f>if(and(not(isblank($N173)), isblank($O173), isblank($P173)), "X", "")</f>
      </c>
      <c r="AO173" s="32">
        <f>if(M173&gt;65,"X","")</f>
      </c>
      <c r="AP173" s="32">
        <f>if(or($K173="cavity", $K173="wild"), "X", "")</f>
      </c>
      <c r="AQ173" s="32">
        <f>if($W173 &gt; 0, "X", "")</f>
      </c>
      <c r="AR173" s="32">
        <f>if(M173&lt;=30,"X","")</f>
      </c>
      <c r="AS173" s="32">
        <f>if(or($K173="platform", $K173="wild"), "X", "")</f>
      </c>
      <c r="AT173" s="32">
        <f>if(and(not(isblank($O173)), isblank($P173), isblank($N173)), "X", "")</f>
      </c>
      <c r="AU173" s="32">
        <f>if($U173 &gt; 0, "X", "")</f>
      </c>
      <c r="AV173" s="32">
        <f>if($T173 &gt; 0, "X", "")</f>
      </c>
      <c r="AW173" s="32">
        <f>if(and(not(isblank($P173)), isblank($N173), isblank($O173)), "X", "")</f>
      </c>
      <c r="AX173" s="32">
        <f>if(or($K173="bowl", $K173="wild"), "X", "")</f>
      </c>
    </row>
    <row x14ac:dyDescent="0.25" r="174" customHeight="1" ht="18.75">
      <c r="A174" s="25" t="s">
        <v>1101</v>
      </c>
      <c r="B174" s="25" t="s">
        <v>1102</v>
      </c>
      <c r="C174" s="12" t="s">
        <v>685</v>
      </c>
      <c r="D174" s="12"/>
      <c r="E174" s="25"/>
      <c r="F174" s="25"/>
      <c r="G174" s="12"/>
      <c r="H174" s="12"/>
      <c r="I174" s="12"/>
      <c r="J174" s="14">
        <v>8</v>
      </c>
      <c r="K174" s="12" t="s">
        <v>162</v>
      </c>
      <c r="L174" s="14">
        <v>5</v>
      </c>
      <c r="M174" s="14">
        <v>135</v>
      </c>
      <c r="N174" s="12" t="s">
        <v>15</v>
      </c>
      <c r="O174" s="12" t="s">
        <v>15</v>
      </c>
      <c r="P174" s="12"/>
      <c r="Q174" s="14"/>
      <c r="R174" s="14">
        <v>2</v>
      </c>
      <c r="S174" s="14"/>
      <c r="T174" s="14">
        <v>1</v>
      </c>
      <c r="U174" s="14"/>
      <c r="V174" s="12"/>
      <c r="W174" s="14"/>
      <c r="X174" s="26"/>
      <c r="Y174" s="12"/>
      <c r="Z174" s="33">
        <f>if(ISBLANK($X174), sum(Q174:W174), 1)</f>
      </c>
      <c r="AA174" s="36"/>
      <c r="AB174" s="36"/>
      <c r="AC174" s="36"/>
      <c r="AD174" s="36"/>
      <c r="AE174" s="32">
        <f>if(J174&lt;4,"X","")</f>
      </c>
      <c r="AF174" s="32">
        <f>if(countblank(N174:P174)&lt;=1,"X","")</f>
      </c>
      <c r="AG174" s="32">
        <f>$H174</f>
      </c>
      <c r="AH174" s="32">
        <f>if($R174 &gt; 0, "X", "")</f>
      </c>
      <c r="AI174" s="32">
        <f>if(sum(Q174:U174) = 3, "X", "")</f>
      </c>
      <c r="AJ174" s="32">
        <f>if(or($K174="ground", $K174="wild"), "X", "")</f>
      </c>
      <c r="AK174" s="32">
        <f>$G174</f>
      </c>
      <c r="AL174" s="32">
        <f>if($S174 &gt; 0, "X", "")</f>
      </c>
      <c r="AM174" s="32">
        <f>if(and($Q174 &gt; 0, isblank($W174), isblank($R174), isblank($T174), isblank($S174), isblank($U174)), "X", "")</f>
      </c>
      <c r="AN174" s="32">
        <f>if(and(not(isblank($N174)), isblank($O174), isblank($P174)), "X", "")</f>
      </c>
      <c r="AO174" s="32">
        <f>if(M174&gt;65,"X","")</f>
      </c>
      <c r="AP174" s="32">
        <f>if(or($K174="cavity", $K174="wild"), "X", "")</f>
      </c>
      <c r="AQ174" s="32">
        <f>if($W174 &gt; 0, "X", "")</f>
      </c>
      <c r="AR174" s="32">
        <f>if(M174&lt;=30,"X","")</f>
      </c>
      <c r="AS174" s="32">
        <f>if(or($K174="platform", $K174="wild"), "X", "")</f>
      </c>
      <c r="AT174" s="32">
        <f>if(and(not(isblank($O174)), isblank($P174), isblank($N174)), "X", "")</f>
      </c>
      <c r="AU174" s="32">
        <f>if($U174 &gt; 0, "X", "")</f>
      </c>
      <c r="AV174" s="32">
        <f>if($T174 &gt; 0, "X", "")</f>
      </c>
      <c r="AW174" s="32">
        <f>if(and(not(isblank($P174)), isblank($N174), isblank($O174)), "X", "")</f>
      </c>
      <c r="AX174" s="32">
        <f>if(or($K174="bowl", $K174="wild"), "X", "")</f>
      </c>
    </row>
    <row x14ac:dyDescent="0.25" r="175" customHeight="1" ht="18.75">
      <c r="A175" s="25" t="s">
        <v>1103</v>
      </c>
      <c r="B175" s="25" t="s">
        <v>1104</v>
      </c>
      <c r="C175" s="12" t="s">
        <v>685</v>
      </c>
      <c r="D175" s="12" t="s">
        <v>173</v>
      </c>
      <c r="E175" s="25" t="s">
        <v>706</v>
      </c>
      <c r="F175" s="25" t="s">
        <v>724</v>
      </c>
      <c r="G175" s="12" t="s">
        <v>15</v>
      </c>
      <c r="H175" s="12"/>
      <c r="I175" s="12"/>
      <c r="J175" s="14">
        <v>4</v>
      </c>
      <c r="K175" s="12" t="s">
        <v>162</v>
      </c>
      <c r="L175" s="14">
        <v>2</v>
      </c>
      <c r="M175" s="14">
        <v>66</v>
      </c>
      <c r="N175" s="12"/>
      <c r="O175" s="12"/>
      <c r="P175" s="12" t="s">
        <v>15</v>
      </c>
      <c r="Q175" s="14">
        <v>1</v>
      </c>
      <c r="R175" s="14"/>
      <c r="S175" s="14">
        <v>1</v>
      </c>
      <c r="T175" s="14"/>
      <c r="U175" s="14"/>
      <c r="V175" s="12"/>
      <c r="W175" s="14"/>
      <c r="X175" s="26" t="s">
        <v>15</v>
      </c>
      <c r="Y175" s="12"/>
      <c r="Z175" s="33">
        <f>if(ISBLANK($X175), sum(Q175:W175), 1)</f>
      </c>
      <c r="AA175" s="36"/>
      <c r="AB175" s="36"/>
      <c r="AC175" s="36"/>
      <c r="AD175" s="36"/>
      <c r="AE175" s="32">
        <f>if(J175&lt;4,"X","")</f>
      </c>
      <c r="AF175" s="32">
        <f>if(countblank(N175:P175)&lt;=1,"X","")</f>
      </c>
      <c r="AG175" s="32">
        <f>$H175</f>
      </c>
      <c r="AH175" s="32">
        <f>if($R175 &gt; 0, "X", "")</f>
      </c>
      <c r="AI175" s="32">
        <f>if(sum(Q175:U175) = 3, "X", "")</f>
      </c>
      <c r="AJ175" s="32">
        <f>if(or($K175="ground", $K175="wild"), "X", "")</f>
      </c>
      <c r="AK175" s="32">
        <f>$G175</f>
      </c>
      <c r="AL175" s="32">
        <f>if($S175 &gt; 0, "X", "")</f>
      </c>
      <c r="AM175" s="32">
        <f>if(and($Q175 &gt; 0, isblank($W175), isblank($R175), isblank($T175), isblank($S175), isblank($U175)), "X", "")</f>
      </c>
      <c r="AN175" s="32">
        <f>if(and(not(isblank($N175)), isblank($O175), isblank($P175)), "X", "")</f>
      </c>
      <c r="AO175" s="32">
        <f>if(M175&gt;65,"X","")</f>
      </c>
      <c r="AP175" s="32">
        <f>if(or($K175="cavity", $K175="wild"), "X", "")</f>
      </c>
      <c r="AQ175" s="32">
        <f>if($W175 &gt; 0, "X", "")</f>
      </c>
      <c r="AR175" s="32">
        <f>if(M175&lt;=30,"X","")</f>
      </c>
      <c r="AS175" s="32">
        <f>if(or($K175="platform", $K175="wild"), "X", "")</f>
      </c>
      <c r="AT175" s="32">
        <f>if(and(not(isblank($O175)), isblank($P175), isblank($N175)), "X", "")</f>
      </c>
      <c r="AU175" s="32">
        <f>if($U175 &gt; 0, "X", "")</f>
      </c>
      <c r="AV175" s="32">
        <f>if($T175 &gt; 0, "X", "")</f>
      </c>
      <c r="AW175" s="32">
        <f>if(and(not(isblank($P175)), isblank($N175), isblank($O175)), "X", "")</f>
      </c>
      <c r="AX175" s="32">
        <f>if(or($K175="bowl", $K175="wild"), "X", "")</f>
      </c>
    </row>
    <row x14ac:dyDescent="0.25" r="176" customHeight="1" ht="18.75">
      <c r="A176" s="25" t="s">
        <v>1105</v>
      </c>
      <c r="B176" s="25" t="s">
        <v>1106</v>
      </c>
      <c r="C176" s="12" t="s">
        <v>685</v>
      </c>
      <c r="D176" s="12" t="s">
        <v>173</v>
      </c>
      <c r="E176" s="25" t="s">
        <v>178</v>
      </c>
      <c r="F176" s="25" t="s">
        <v>825</v>
      </c>
      <c r="G176" s="12"/>
      <c r="H176" s="12"/>
      <c r="I176" s="12"/>
      <c r="J176" s="14">
        <v>5</v>
      </c>
      <c r="K176" s="12" t="s">
        <v>162</v>
      </c>
      <c r="L176" s="14">
        <v>2</v>
      </c>
      <c r="M176" s="14">
        <v>41</v>
      </c>
      <c r="N176" s="12"/>
      <c r="O176" s="12"/>
      <c r="P176" s="12" t="s">
        <v>15</v>
      </c>
      <c r="Q176" s="14">
        <v>1</v>
      </c>
      <c r="R176" s="14"/>
      <c r="S176" s="14"/>
      <c r="T176" s="14"/>
      <c r="U176" s="14"/>
      <c r="V176" s="12"/>
      <c r="W176" s="14"/>
      <c r="X176" s="26"/>
      <c r="Y176" s="12"/>
      <c r="Z176" s="33">
        <f>if(ISBLANK($X176), sum(Q176:W176), 1)</f>
      </c>
      <c r="AA176" s="36"/>
      <c r="AB176" s="36"/>
      <c r="AC176" s="36" t="s">
        <v>15</v>
      </c>
      <c r="AD176" s="36"/>
      <c r="AE176" s="32">
        <f>if(J176&lt;4,"X","")</f>
      </c>
      <c r="AF176" s="32">
        <f>if(countblank(N176:P176)&lt;=1,"X","")</f>
      </c>
      <c r="AG176" s="32">
        <f>$H176</f>
      </c>
      <c r="AH176" s="32">
        <f>if($R176 &gt; 0, "X", "")</f>
      </c>
      <c r="AI176" s="32">
        <f>if(sum(Q176:U176) = 3, "X", "")</f>
      </c>
      <c r="AJ176" s="32">
        <f>if(or($K176="ground", $K176="wild"), "X", "")</f>
      </c>
      <c r="AK176" s="32">
        <f>$G176</f>
      </c>
      <c r="AL176" s="32">
        <f>if($S176 &gt; 0, "X", "")</f>
      </c>
      <c r="AM176" s="32">
        <f>if(and($Q176 &gt; 0, isblank($W176), isblank($R176), isblank($T176), isblank($S176), isblank($U176)), "X", "")</f>
      </c>
      <c r="AN176" s="32">
        <f>if(and(not(isblank($N176)), isblank($O176), isblank($P176)), "X", "")</f>
      </c>
      <c r="AO176" s="32">
        <f>if(M176&gt;65,"X","")</f>
      </c>
      <c r="AP176" s="32">
        <f>if(or($K176="cavity", $K176="wild"), "X", "")</f>
      </c>
      <c r="AQ176" s="32">
        <f>if($W176 &gt; 0, "X", "")</f>
      </c>
      <c r="AR176" s="32">
        <f>if(M176&lt;=30,"X","")</f>
      </c>
      <c r="AS176" s="32">
        <f>if(or($K176="platform", $K176="wild"), "X", "")</f>
      </c>
      <c r="AT176" s="32">
        <f>if(and(not(isblank($O176)), isblank($P176), isblank($N176)), "X", "")</f>
      </c>
      <c r="AU176" s="32">
        <f>if($U176 &gt; 0, "X", "")</f>
      </c>
      <c r="AV176" s="32">
        <f>if($T176 &gt; 0, "X", "")</f>
      </c>
      <c r="AW176" s="32">
        <f>if(and(not(isblank($P176)), isblank($N176), isblank($O176)), "X", "")</f>
      </c>
      <c r="AX176" s="32">
        <f>if(or($K176="bowl", $K176="wild"), "X", "")</f>
      </c>
    </row>
    <row x14ac:dyDescent="0.25" r="177" customHeight="1" ht="18.75">
      <c r="A177" s="25" t="s">
        <v>1107</v>
      </c>
      <c r="B177" s="25" t="s">
        <v>1108</v>
      </c>
      <c r="C177" s="12" t="s">
        <v>685</v>
      </c>
      <c r="D177" s="12" t="s">
        <v>173</v>
      </c>
      <c r="E177" s="25" t="s">
        <v>178</v>
      </c>
      <c r="F177" s="25" t="s">
        <v>865</v>
      </c>
      <c r="G177" s="12"/>
      <c r="H177" s="12"/>
      <c r="I177" s="12"/>
      <c r="J177" s="14">
        <v>4</v>
      </c>
      <c r="K177" s="12" t="s">
        <v>188</v>
      </c>
      <c r="L177" s="14">
        <v>4</v>
      </c>
      <c r="M177" s="14">
        <v>76</v>
      </c>
      <c r="N177" s="12" t="s">
        <v>15</v>
      </c>
      <c r="O177" s="12"/>
      <c r="P177" s="12" t="s">
        <v>15</v>
      </c>
      <c r="Q177" s="14"/>
      <c r="R177" s="14">
        <v>2</v>
      </c>
      <c r="S177" s="14"/>
      <c r="T177" s="14">
        <v>1</v>
      </c>
      <c r="U177" s="14"/>
      <c r="V177" s="12"/>
      <c r="W177" s="14"/>
      <c r="X177" s="26"/>
      <c r="Y177" s="12"/>
      <c r="Z177" s="33">
        <f>if(ISBLANK($X177), sum(Q177:W177), 1)</f>
      </c>
      <c r="AA177" s="36"/>
      <c r="AB177" s="36"/>
      <c r="AC177" s="36"/>
      <c r="AD177" s="36"/>
      <c r="AE177" s="32">
        <f>if(J177&lt;4,"X","")</f>
      </c>
      <c r="AF177" s="32">
        <f>if(countblank(N177:P177)&lt;=1,"X","")</f>
      </c>
      <c r="AG177" s="32">
        <f>$H177</f>
      </c>
      <c r="AH177" s="32">
        <f>if($R177 &gt; 0, "X", "")</f>
      </c>
      <c r="AI177" s="32">
        <f>if(sum(Q177:U177) = 3, "X", "")</f>
      </c>
      <c r="AJ177" s="32">
        <f>if(or($K177="ground", $K177="wild"), "X", "")</f>
      </c>
      <c r="AK177" s="32">
        <f>$G177</f>
      </c>
      <c r="AL177" s="32">
        <f>if($S177 &gt; 0, "X", "")</f>
      </c>
      <c r="AM177" s="32">
        <f>if(and($Q177 &gt; 0, isblank($W177), isblank($R177), isblank($T177), isblank($S177), isblank($U177)), "X", "")</f>
      </c>
      <c r="AN177" s="32">
        <f>if(and(not(isblank($N177)), isblank($O177), isblank($P177)), "X", "")</f>
      </c>
      <c r="AO177" s="32">
        <f>if(M177&gt;65,"X","")</f>
      </c>
      <c r="AP177" s="32">
        <f>if(or($K177="cavity", $K177="wild"), "X", "")</f>
      </c>
      <c r="AQ177" s="32">
        <f>if($W177 &gt; 0, "X", "")</f>
      </c>
      <c r="AR177" s="32">
        <f>if(M177&lt;=30,"X","")</f>
      </c>
      <c r="AS177" s="32">
        <f>if(or($K177="platform", $K177="wild"), "X", "")</f>
      </c>
      <c r="AT177" s="32">
        <f>if(and(not(isblank($O177)), isblank($P177), isblank($N177)), "X", "")</f>
      </c>
      <c r="AU177" s="32">
        <f>if($U177 &gt; 0, "X", "")</f>
      </c>
      <c r="AV177" s="32">
        <f>if($T177 &gt; 0, "X", "")</f>
      </c>
      <c r="AW177" s="32">
        <f>if(and(not(isblank($P177)), isblank($N177), isblank($O177)), "X", "")</f>
      </c>
      <c r="AX177" s="32">
        <f>if(or($K177="bowl", $K177="wild"), "X", "")</f>
      </c>
    </row>
    <row x14ac:dyDescent="0.25" r="178" customHeight="1" ht="18.75">
      <c r="A178" s="25" t="s">
        <v>1109</v>
      </c>
      <c r="B178" s="25" t="s">
        <v>1110</v>
      </c>
      <c r="C178" s="12" t="s">
        <v>685</v>
      </c>
      <c r="D178" s="12" t="s">
        <v>160</v>
      </c>
      <c r="E178" s="25" t="s">
        <v>198</v>
      </c>
      <c r="F178" s="25" t="s">
        <v>734</v>
      </c>
      <c r="G178" s="12"/>
      <c r="H178" s="12"/>
      <c r="I178" s="12" t="s">
        <v>15</v>
      </c>
      <c r="J178" s="14">
        <v>6</v>
      </c>
      <c r="K178" s="12" t="s">
        <v>166</v>
      </c>
      <c r="L178" s="14">
        <v>2</v>
      </c>
      <c r="M178" s="14">
        <v>155</v>
      </c>
      <c r="N178" s="12"/>
      <c r="O178" s="12"/>
      <c r="P178" s="12" t="s">
        <v>15</v>
      </c>
      <c r="Q178" s="14"/>
      <c r="R178" s="14"/>
      <c r="S178" s="14">
        <v>1</v>
      </c>
      <c r="T178" s="14"/>
      <c r="U178" s="14">
        <v>1</v>
      </c>
      <c r="V178" s="12"/>
      <c r="W178" s="14">
        <v>1</v>
      </c>
      <c r="X178" s="26"/>
      <c r="Y178" s="12"/>
      <c r="Z178" s="33">
        <f>if(ISBLANK($X178), sum(Q178:W178), 1)</f>
      </c>
      <c r="AA178" s="36"/>
      <c r="AB178" s="36"/>
      <c r="AC178" s="36"/>
      <c r="AD178" s="36"/>
      <c r="AE178" s="32">
        <f>if(J178&lt;4,"X","")</f>
      </c>
      <c r="AF178" s="32">
        <f>if(countblank(N178:P178)&lt;=1,"X","")</f>
      </c>
      <c r="AG178" s="32">
        <f>$H178</f>
      </c>
      <c r="AH178" s="32">
        <f>if($R178 &gt; 0, "X", "")</f>
      </c>
      <c r="AI178" s="32">
        <f>if(sum(Q178:U178) = 3, "X", "")</f>
      </c>
      <c r="AJ178" s="32">
        <f>if(or($K178="ground", $K178="wild"), "X", "")</f>
      </c>
      <c r="AK178" s="32">
        <f>$G178</f>
      </c>
      <c r="AL178" s="32">
        <f>if($S178 &gt; 0, "X", "")</f>
      </c>
      <c r="AM178" s="32">
        <f>if(and($Q178 &gt; 0, isblank($W178), isblank($R178), isblank($T178), isblank($S178), isblank($U178)), "X", "")</f>
      </c>
      <c r="AN178" s="32">
        <f>if(and(not(isblank($N178)), isblank($O178), isblank($P178)), "X", "")</f>
      </c>
      <c r="AO178" s="32">
        <f>if(M178&gt;65,"X","")</f>
      </c>
      <c r="AP178" s="32">
        <f>if(or($K178="cavity", $K178="wild"), "X", "")</f>
      </c>
      <c r="AQ178" s="32">
        <f>if($W178 &gt; 0, "X", "")</f>
      </c>
      <c r="AR178" s="32">
        <f>if(M178&lt;=30,"X","")</f>
      </c>
      <c r="AS178" s="32">
        <f>if(or($K178="platform", $K178="wild"), "X", "")</f>
      </c>
      <c r="AT178" s="32">
        <f>if(and(not(isblank($O178)), isblank($P178), isblank($N178)), "X", "")</f>
      </c>
      <c r="AU178" s="32">
        <f>if($U178 &gt; 0, "X", "")</f>
      </c>
      <c r="AV178" s="32">
        <f>if($T178 &gt; 0, "X", "")</f>
      </c>
      <c r="AW178" s="32">
        <f>if(and(not(isblank($P178)), isblank($N178), isblank($O178)), "X", "")</f>
      </c>
      <c r="AX178" s="32">
        <f>if(or($K178="bowl", $K178="wild"), "X", "")</f>
      </c>
    </row>
    <row x14ac:dyDescent="0.25" r="179" customHeight="1" ht="18.75">
      <c r="A179" s="25" t="s">
        <v>1111</v>
      </c>
      <c r="B179" s="25" t="s">
        <v>1112</v>
      </c>
      <c r="C179" s="12" t="s">
        <v>685</v>
      </c>
      <c r="D179" s="12" t="s">
        <v>173</v>
      </c>
      <c r="E179" s="25" t="s">
        <v>699</v>
      </c>
      <c r="F179" s="25" t="s">
        <v>789</v>
      </c>
      <c r="G179" s="12"/>
      <c r="H179" s="12"/>
      <c r="I179" s="12"/>
      <c r="J179" s="14">
        <v>3</v>
      </c>
      <c r="K179" s="12" t="s">
        <v>188</v>
      </c>
      <c r="L179" s="14">
        <v>3</v>
      </c>
      <c r="M179" s="14">
        <v>41</v>
      </c>
      <c r="N179" s="12" t="s">
        <v>15</v>
      </c>
      <c r="O179" s="12"/>
      <c r="P179" s="12"/>
      <c r="Q179" s="14">
        <v>1</v>
      </c>
      <c r="R179" s="14"/>
      <c r="S179" s="14"/>
      <c r="T179" s="14">
        <v>1</v>
      </c>
      <c r="U179" s="14"/>
      <c r="V179" s="12"/>
      <c r="W179" s="14"/>
      <c r="X179" s="26"/>
      <c r="Y179" s="12"/>
      <c r="Z179" s="33">
        <f>if(ISBLANK($X179), sum(Q179:W179), 1)</f>
      </c>
      <c r="AA179" s="36" t="s">
        <v>15</v>
      </c>
      <c r="AB179" s="36"/>
      <c r="AC179" s="36"/>
      <c r="AD179" s="36" t="s">
        <v>15</v>
      </c>
      <c r="AE179" s="32">
        <f>if(J179&lt;4,"X","")</f>
      </c>
      <c r="AF179" s="32">
        <f>if(countblank(N179:P179)&lt;=1,"X","")</f>
      </c>
      <c r="AG179" s="32">
        <f>$H179</f>
      </c>
      <c r="AH179" s="32">
        <f>if($R179 &gt; 0, "X", "")</f>
      </c>
      <c r="AI179" s="32">
        <f>if(sum(Q179:U179) = 3, "X", "")</f>
      </c>
      <c r="AJ179" s="32">
        <f>if(or($K179="ground", $K179="wild"), "X", "")</f>
      </c>
      <c r="AK179" s="32">
        <f>$G179</f>
      </c>
      <c r="AL179" s="32">
        <f>if($S179 &gt; 0, "X", "")</f>
      </c>
      <c r="AM179" s="32">
        <f>if(and($Q179 &gt; 0, isblank($W179), isblank($R179), isblank($T179), isblank($S179), isblank($U179)), "X", "")</f>
      </c>
      <c r="AN179" s="32">
        <f>if(and(not(isblank($N179)), isblank($O179), isblank($P179)), "X", "")</f>
      </c>
      <c r="AO179" s="32">
        <f>if(M179&gt;65,"X","")</f>
      </c>
      <c r="AP179" s="32">
        <f>if(or($K179="cavity", $K179="wild"), "X", "")</f>
      </c>
      <c r="AQ179" s="32">
        <f>if($W179 &gt; 0, "X", "")</f>
      </c>
      <c r="AR179" s="32">
        <f>if(M179&lt;=30,"X","")</f>
      </c>
      <c r="AS179" s="32">
        <f>if(or($K179="platform", $K179="wild"), "X", "")</f>
      </c>
      <c r="AT179" s="32">
        <f>if(and(not(isblank($O179)), isblank($P179), isblank($N179)), "X", "")</f>
      </c>
      <c r="AU179" s="32">
        <f>if($U179 &gt; 0, "X", "")</f>
      </c>
      <c r="AV179" s="32">
        <f>if($T179 &gt; 0, "X", "")</f>
      </c>
      <c r="AW179" s="32">
        <f>if(and(not(isblank($P179)), isblank($N179), isblank($O179)), "X", "")</f>
      </c>
      <c r="AX179" s="32">
        <f>if(or($K179="bowl", $K179="wild"), "X", "")</f>
      </c>
    </row>
    <row x14ac:dyDescent="0.25" r="180" customHeight="1" ht="18.75">
      <c r="A180" s="25" t="s">
        <v>1113</v>
      </c>
      <c r="B180" s="25" t="s">
        <v>1114</v>
      </c>
      <c r="C180" s="12" t="s">
        <v>685</v>
      </c>
      <c r="D180" s="12" t="s">
        <v>186</v>
      </c>
      <c r="E180" s="25" t="s">
        <v>174</v>
      </c>
      <c r="F180" s="25" t="s">
        <v>806</v>
      </c>
      <c r="G180" s="12"/>
      <c r="H180" s="12"/>
      <c r="I180" s="12"/>
      <c r="J180" s="14">
        <v>5</v>
      </c>
      <c r="K180" s="12" t="s">
        <v>166</v>
      </c>
      <c r="L180" s="14">
        <v>2</v>
      </c>
      <c r="M180" s="14">
        <v>46</v>
      </c>
      <c r="N180" s="12" t="s">
        <v>15</v>
      </c>
      <c r="O180" s="12"/>
      <c r="P180" s="12"/>
      <c r="Q180" s="14">
        <v>2</v>
      </c>
      <c r="R180" s="14"/>
      <c r="S180" s="14"/>
      <c r="T180" s="14"/>
      <c r="U180" s="14"/>
      <c r="V180" s="12"/>
      <c r="W180" s="14">
        <v>1</v>
      </c>
      <c r="X180" s="26"/>
      <c r="Y180" s="12"/>
      <c r="Z180" s="33">
        <f>if(ISBLANK($X180), sum(Q180:W180), 1)</f>
      </c>
      <c r="AA180" s="36" t="s">
        <v>15</v>
      </c>
      <c r="AB180" s="36"/>
      <c r="AC180" s="36"/>
      <c r="AD180" s="36" t="s">
        <v>15</v>
      </c>
      <c r="AE180" s="32">
        <f>if(J180&lt;4,"X","")</f>
      </c>
      <c r="AF180" s="32">
        <f>if(countblank(N180:P180)&lt;=1,"X","")</f>
      </c>
      <c r="AG180" s="32">
        <f>$H180</f>
      </c>
      <c r="AH180" s="32">
        <f>if($R180 &gt; 0, "X", "")</f>
      </c>
      <c r="AI180" s="32">
        <f>if(sum(Q180:U180) = 3, "X", "")</f>
      </c>
      <c r="AJ180" s="32">
        <f>if(or($K180="ground", $K180="wild"), "X", "")</f>
      </c>
      <c r="AK180" s="32">
        <f>$G180</f>
      </c>
      <c r="AL180" s="32">
        <f>if($S180 &gt; 0, "X", "")</f>
      </c>
      <c r="AM180" s="32">
        <f>if(and($Q180 &gt; 0, isblank($W180), isblank($R180), isblank($T180), isblank($S180), isblank($U180)), "X", "")</f>
      </c>
      <c r="AN180" s="32">
        <f>if(and(not(isblank($N180)), isblank($O180), isblank($P180)), "X", "")</f>
      </c>
      <c r="AO180" s="32">
        <f>if(M180&gt;65,"X","")</f>
      </c>
      <c r="AP180" s="32">
        <f>if(or($K180="cavity", $K180="wild"), "X", "")</f>
      </c>
      <c r="AQ180" s="32">
        <f>if($W180 &gt; 0, "X", "")</f>
      </c>
      <c r="AR180" s="32">
        <f>if(M180&lt;=30,"X","")</f>
      </c>
      <c r="AS180" s="32">
        <f>if(or($K180="platform", $K180="wild"), "X", "")</f>
      </c>
      <c r="AT180" s="32">
        <f>if(and(not(isblank($O180)), isblank($P180), isblank($N180)), "X", "")</f>
      </c>
      <c r="AU180" s="32">
        <f>if($U180 &gt; 0, "X", "")</f>
      </c>
      <c r="AV180" s="32">
        <f>if($T180 &gt; 0, "X", "")</f>
      </c>
      <c r="AW180" s="32">
        <f>if(and(not(isblank($P180)), isblank($N180), isblank($O180)), "X", "")</f>
      </c>
      <c r="AX180" s="32">
        <f>if(or($K180="bowl", $K180="wild"), "X", "")</f>
      </c>
    </row>
    <row x14ac:dyDescent="0.25" r="181" customHeight="1" ht="18.75">
      <c r="A181" s="25" t="s">
        <v>1115</v>
      </c>
      <c r="B181" s="25" t="s">
        <v>1116</v>
      </c>
      <c r="C181" s="12" t="s">
        <v>685</v>
      </c>
      <c r="D181" s="12" t="s">
        <v>173</v>
      </c>
      <c r="E181" s="25" t="s">
        <v>198</v>
      </c>
      <c r="F181" s="25" t="s">
        <v>761</v>
      </c>
      <c r="G181" s="12"/>
      <c r="H181" s="12"/>
      <c r="I181" s="12"/>
      <c r="J181" s="14">
        <v>5</v>
      </c>
      <c r="K181" s="12" t="s">
        <v>195</v>
      </c>
      <c r="L181" s="14">
        <v>3</v>
      </c>
      <c r="M181" s="14">
        <v>25</v>
      </c>
      <c r="N181" s="12" t="s">
        <v>15</v>
      </c>
      <c r="O181" s="12" t="s">
        <v>15</v>
      </c>
      <c r="P181" s="12" t="s">
        <v>15</v>
      </c>
      <c r="Q181" s="14">
        <v>1</v>
      </c>
      <c r="R181" s="14"/>
      <c r="S181" s="14"/>
      <c r="T181" s="14">
        <v>2</v>
      </c>
      <c r="U181" s="14"/>
      <c r="V181" s="12"/>
      <c r="W181" s="14"/>
      <c r="X181" s="26"/>
      <c r="Y181" s="12"/>
      <c r="Z181" s="33">
        <f>if(ISBLANK($X181), sum(Q181:W181), 1)</f>
      </c>
      <c r="AA181" s="36" t="s">
        <v>15</v>
      </c>
      <c r="AB181" s="36"/>
      <c r="AC181" s="36"/>
      <c r="AD181" s="36" t="s">
        <v>15</v>
      </c>
      <c r="AE181" s="32">
        <f>if(J181&lt;4,"X","")</f>
      </c>
      <c r="AF181" s="32">
        <f>if(countblank(N181:P181)&lt;=1,"X","")</f>
      </c>
      <c r="AG181" s="32">
        <f>$H181</f>
      </c>
      <c r="AH181" s="32">
        <f>if($R181 &gt; 0, "X", "")</f>
      </c>
      <c r="AI181" s="32">
        <f>if(sum(Q181:U181) = 3, "X", "")</f>
      </c>
      <c r="AJ181" s="32">
        <f>if(or($K181="ground", $K181="wild"), "X", "")</f>
      </c>
      <c r="AK181" s="32">
        <f>$G181</f>
      </c>
      <c r="AL181" s="32">
        <f>if($S181 &gt; 0, "X", "")</f>
      </c>
      <c r="AM181" s="32">
        <f>if(and($Q181 &gt; 0, isblank($W181), isblank($R181), isblank($T181), isblank($S181), isblank($U181)), "X", "")</f>
      </c>
      <c r="AN181" s="32">
        <f>if(and(not(isblank($N181)), isblank($O181), isblank($P181)), "X", "")</f>
      </c>
      <c r="AO181" s="32">
        <f>if(M181&gt;65,"X","")</f>
      </c>
      <c r="AP181" s="32">
        <f>if(or($K181="cavity", $K181="wild"), "X", "")</f>
      </c>
      <c r="AQ181" s="32">
        <f>if($W181 &gt; 0, "X", "")</f>
      </c>
      <c r="AR181" s="32">
        <f>if(M181&lt;=30,"X","")</f>
      </c>
      <c r="AS181" s="32">
        <f>if(or($K181="platform", $K181="wild"), "X", "")</f>
      </c>
      <c r="AT181" s="32">
        <f>if(and(not(isblank($O181)), isblank($P181), isblank($N181)), "X", "")</f>
      </c>
      <c r="AU181" s="32">
        <f>if($U181 &gt; 0, "X", "")</f>
      </c>
      <c r="AV181" s="32">
        <f>if($T181 &gt; 0, "X", "")</f>
      </c>
      <c r="AW181" s="32">
        <f>if(and(not(isblank($P181)), isblank($N181), isblank($O181)), "X", "")</f>
      </c>
      <c r="AX181" s="32">
        <f>if(or($K181="bowl", $K181="wild"), "X", "")</f>
      </c>
    </row>
    <row x14ac:dyDescent="0.25" r="182" customHeight="1" ht="18.75">
      <c r="A182" s="25" t="s">
        <v>1117</v>
      </c>
      <c r="B182" s="25" t="s">
        <v>1118</v>
      </c>
      <c r="C182" s="12" t="s">
        <v>685</v>
      </c>
      <c r="D182" s="12" t="s">
        <v>173</v>
      </c>
      <c r="E182" s="25" t="s">
        <v>137</v>
      </c>
      <c r="F182" s="25" t="s">
        <v>800</v>
      </c>
      <c r="G182" s="12"/>
      <c r="H182" s="12" t="s">
        <v>15</v>
      </c>
      <c r="I182" s="12"/>
      <c r="J182" s="14">
        <v>4</v>
      </c>
      <c r="K182" s="12" t="s">
        <v>195</v>
      </c>
      <c r="L182" s="14">
        <v>3</v>
      </c>
      <c r="M182" s="14">
        <v>38</v>
      </c>
      <c r="N182" s="12"/>
      <c r="O182" s="12"/>
      <c r="P182" s="12" t="s">
        <v>15</v>
      </c>
      <c r="Q182" s="14">
        <v>1</v>
      </c>
      <c r="R182" s="14">
        <v>1</v>
      </c>
      <c r="S182" s="14"/>
      <c r="T182" s="14"/>
      <c r="U182" s="14"/>
      <c r="V182" s="12"/>
      <c r="W182" s="14"/>
      <c r="X182" s="26"/>
      <c r="Y182" s="12"/>
      <c r="Z182" s="33">
        <f>if(ISBLANK($X182), sum(Q182:W182), 1)</f>
      </c>
      <c r="AA182" s="36" t="s">
        <v>15</v>
      </c>
      <c r="AB182" s="36"/>
      <c r="AC182" s="36"/>
      <c r="AD182" s="36" t="s">
        <v>15</v>
      </c>
      <c r="AE182" s="32">
        <f>if(J182&lt;4,"X","")</f>
      </c>
      <c r="AF182" s="32">
        <f>if(countblank(N182:P182)&lt;=1,"X","")</f>
      </c>
      <c r="AG182" s="32">
        <f>$H182</f>
      </c>
      <c r="AH182" s="32">
        <f>if($R182 &gt; 0, "X", "")</f>
      </c>
      <c r="AI182" s="32">
        <f>if(sum(Q182:U182) = 3, "X", "")</f>
      </c>
      <c r="AJ182" s="32">
        <f>if(or($K182="ground", $K182="wild"), "X", "")</f>
      </c>
      <c r="AK182" s="32">
        <f>$G182</f>
      </c>
      <c r="AL182" s="32">
        <f>if($S182 &gt; 0, "X", "")</f>
      </c>
      <c r="AM182" s="32">
        <f>if(and($Q182 &gt; 0, isblank($W182), isblank($R182), isblank($T182), isblank($S182), isblank($U182)), "X", "")</f>
      </c>
      <c r="AN182" s="32">
        <f>if(and(not(isblank($N182)), isblank($O182), isblank($P182)), "X", "")</f>
      </c>
      <c r="AO182" s="32">
        <f>if(M182&gt;65,"X","")</f>
      </c>
      <c r="AP182" s="32">
        <f>if(or($K182="cavity", $K182="wild"), "X", "")</f>
      </c>
      <c r="AQ182" s="32">
        <f>if($W182 &gt; 0, "X", "")</f>
      </c>
      <c r="AR182" s="32">
        <f>if(M182&lt;=30,"X","")</f>
      </c>
      <c r="AS182" s="32">
        <f>if(or($K182="platform", $K182="wild"), "X", "")</f>
      </c>
      <c r="AT182" s="32">
        <f>if(and(not(isblank($O182)), isblank($P182), isblank($N182)), "X", "")</f>
      </c>
      <c r="AU182" s="32">
        <f>if($U182 &gt; 0, "X", "")</f>
      </c>
      <c r="AV182" s="32">
        <f>if($T182 &gt; 0, "X", "")</f>
      </c>
      <c r="AW182" s="32">
        <f>if(and(not(isblank($P182)), isblank($N182), isblank($O182)), "X", "")</f>
      </c>
      <c r="AX182" s="32">
        <f>if(or($K182="bowl", $K182="wild"), "X", "")</f>
      </c>
    </row>
    <row x14ac:dyDescent="0.25" r="183" customHeight="1" ht="18.75">
      <c r="A183" s="25" t="s">
        <v>1119</v>
      </c>
      <c r="B183" s="25" t="s">
        <v>1120</v>
      </c>
      <c r="C183" s="12" t="s">
        <v>685</v>
      </c>
      <c r="D183" s="12" t="s">
        <v>173</v>
      </c>
      <c r="E183" s="25" t="s">
        <v>137</v>
      </c>
      <c r="F183" s="25" t="s">
        <v>696</v>
      </c>
      <c r="G183" s="12"/>
      <c r="H183" s="12" t="s">
        <v>15</v>
      </c>
      <c r="I183" s="12"/>
      <c r="J183" s="14">
        <v>1</v>
      </c>
      <c r="K183" s="12" t="s">
        <v>195</v>
      </c>
      <c r="L183" s="14">
        <v>4</v>
      </c>
      <c r="M183" s="14">
        <v>23</v>
      </c>
      <c r="N183" s="12" t="s">
        <v>15</v>
      </c>
      <c r="O183" s="12"/>
      <c r="P183" s="12"/>
      <c r="Q183" s="14">
        <v>1</v>
      </c>
      <c r="R183" s="14">
        <v>1</v>
      </c>
      <c r="S183" s="14"/>
      <c r="T183" s="14">
        <v>1</v>
      </c>
      <c r="U183" s="14"/>
      <c r="V183" s="12"/>
      <c r="W183" s="14"/>
      <c r="X183" s="26" t="s">
        <v>15</v>
      </c>
      <c r="Y183" s="12"/>
      <c r="Z183" s="33">
        <f>if(ISBLANK($X183), sum(Q183:W183), 1)</f>
      </c>
      <c r="AA183" s="36" t="s">
        <v>15</v>
      </c>
      <c r="AB183" s="36"/>
      <c r="AC183" s="36"/>
      <c r="AD183" s="36" t="s">
        <v>15</v>
      </c>
      <c r="AE183" s="32">
        <f>if(J183&lt;4,"X","")</f>
      </c>
      <c r="AF183" s="32">
        <f>if(countblank(N183:P183)&lt;=1,"X","")</f>
      </c>
      <c r="AG183" s="32">
        <f>$H183</f>
      </c>
      <c r="AH183" s="32">
        <f>if($R183 &gt; 0, "X", "")</f>
      </c>
      <c r="AI183" s="32">
        <f>if(sum(Q183:U183) = 3, "X", "")</f>
      </c>
      <c r="AJ183" s="32">
        <f>if(or($K183="ground", $K183="wild"), "X", "")</f>
      </c>
      <c r="AK183" s="32">
        <f>$G183</f>
      </c>
      <c r="AL183" s="32">
        <f>if($S183 &gt; 0, "X", "")</f>
      </c>
      <c r="AM183" s="32">
        <f>if(and($Q183 &gt; 0, isblank($W183), isblank($R183), isblank($T183), isblank($S183), isblank($U183)), "X", "")</f>
      </c>
      <c r="AN183" s="32">
        <f>if(and(not(isblank($N183)), isblank($O183), isblank($P183)), "X", "")</f>
      </c>
      <c r="AO183" s="32">
        <f>if(M183&gt;65,"X","")</f>
      </c>
      <c r="AP183" s="32">
        <f>if(or($K183="cavity", $K183="wild"), "X", "")</f>
      </c>
      <c r="AQ183" s="32">
        <f>if($W183 &gt; 0, "X", "")</f>
      </c>
      <c r="AR183" s="32">
        <f>if(M183&lt;=30,"X","")</f>
      </c>
      <c r="AS183" s="32">
        <f>if(or($K183="platform", $K183="wild"), "X", "")</f>
      </c>
      <c r="AT183" s="32">
        <f>if(and(not(isblank($O183)), isblank($P183), isblank($N183)), "X", "")</f>
      </c>
      <c r="AU183" s="32">
        <f>if($U183 &gt; 0, "X", "")</f>
      </c>
      <c r="AV183" s="32">
        <f>if($T183 &gt; 0, "X", "")</f>
      </c>
      <c r="AW183" s="32">
        <f>if(and(not(isblank($P183)), isblank($N183), isblank($O183)), "X", "")</f>
      </c>
      <c r="AX183" s="32">
        <f>if(or($K183="bowl", $K183="wild"), "X", "")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360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3" width="21.719285714285714" customWidth="1" bestFit="1"/>
    <col min="2" max="2" style="3" width="13.576428571428572" customWidth="1" bestFit="1" hidden="1"/>
    <col min="3" max="3" style="17" width="13.576428571428572" customWidth="1" bestFit="1" hidden="1"/>
    <col min="4" max="4" style="17" width="5.433571428571429" customWidth="1" bestFit="1"/>
    <col min="5" max="5" style="29" width="13.576428571428572" customWidth="1" bestFit="1" hidden="1"/>
    <col min="6" max="6" style="29" width="54.29071428571429" customWidth="1" bestFit="1"/>
    <col min="7" max="7" style="17" width="2.862142857142857" customWidth="1" bestFit="1"/>
    <col min="8" max="8" style="17" width="2.862142857142857" customWidth="1" bestFit="1"/>
    <col min="9" max="9" style="17" width="2.862142857142857" customWidth="1" bestFit="1"/>
    <col min="10" max="10" style="19" width="2.862142857142857" customWidth="1" bestFit="1"/>
    <col min="11" max="11" style="17" width="6.862142857142857" customWidth="1" bestFit="1"/>
    <col min="12" max="12" style="19" width="2.862142857142857" customWidth="1" bestFit="1"/>
    <col min="13" max="13" style="19" width="3.5764285714285715" customWidth="1" bestFit="1"/>
    <col min="14" max="14" style="17" width="2.862142857142857" customWidth="1" bestFit="1"/>
    <col min="15" max="15" style="17" width="2.862142857142857" customWidth="1" bestFit="1"/>
    <col min="16" max="16" style="17" width="2.862142857142857" customWidth="1" bestFit="1"/>
    <col min="17" max="17" style="19" width="2.862142857142857" customWidth="1" bestFit="1"/>
    <col min="18" max="18" style="19" width="2.862142857142857" customWidth="1" bestFit="1"/>
    <col min="19" max="19" style="19" width="2.862142857142857" customWidth="1" bestFit="1"/>
    <col min="20" max="20" style="19" width="2.862142857142857" customWidth="1" bestFit="1"/>
    <col min="21" max="21" style="19" width="2.862142857142857" customWidth="1" bestFit="1"/>
    <col min="22" max="22" style="17" width="2.862142857142857" customWidth="1" bestFit="1"/>
    <col min="23" max="23" style="19" width="2.862142857142857" customWidth="1" bestFit="1"/>
    <col min="24" max="24" style="17" width="2.862142857142857" customWidth="1" bestFit="1"/>
    <col min="25" max="25" style="17" width="2.862142857142857" customWidth="1" bestFit="1"/>
    <col min="26" max="26" style="19" width="2.862142857142857" customWidth="1" bestFit="1"/>
    <col min="27" max="27" style="17" width="2.862142857142857" customWidth="1" bestFit="1"/>
    <col min="28" max="28" style="17" width="2.862142857142857" customWidth="1" bestFit="1"/>
    <col min="29" max="29" style="17" width="2.862142857142857" customWidth="1" bestFit="1"/>
    <col min="30" max="30" style="17" width="2.862142857142857" customWidth="1" bestFit="1"/>
    <col min="31" max="31" style="17" width="2.862142857142857" customWidth="1" bestFit="1"/>
    <col min="32" max="32" style="17" width="2.862142857142857" customWidth="1" bestFit="1"/>
    <col min="33" max="33" style="17" width="2.862142857142857" customWidth="1" bestFit="1"/>
    <col min="34" max="34" style="17" width="2.862142857142857" customWidth="1" bestFit="1"/>
    <col min="35" max="35" style="17" width="2.862142857142857" customWidth="1" bestFit="1"/>
    <col min="36" max="36" style="17" width="2.862142857142857" customWidth="1" bestFit="1"/>
    <col min="37" max="37" style="17" width="2.862142857142857" customWidth="1" bestFit="1"/>
    <col min="38" max="38" style="17" width="2.862142857142857" customWidth="1" bestFit="1"/>
    <col min="39" max="39" style="17" width="2.862142857142857" customWidth="1" bestFit="1"/>
    <col min="40" max="40" style="17" width="2.862142857142857" customWidth="1" bestFit="1"/>
    <col min="41" max="41" style="17" width="2.862142857142857" customWidth="1" bestFit="1"/>
    <col min="42" max="42" style="17" width="2.862142857142857" customWidth="1" bestFit="1"/>
    <col min="43" max="43" style="17" width="2.862142857142857" customWidth="1" bestFit="1"/>
    <col min="44" max="44" style="17" width="2.862142857142857" customWidth="1" bestFit="1"/>
    <col min="45" max="45" style="17" width="2.862142857142857" customWidth="1" bestFit="1"/>
    <col min="46" max="46" style="17" width="2.862142857142857" customWidth="1" bestFit="1"/>
    <col min="47" max="47" style="17" width="2.862142857142857" customWidth="1" bestFit="1"/>
    <col min="48" max="48" style="17" width="2.862142857142857" customWidth="1" bestFit="1"/>
    <col min="49" max="49" style="17" width="2.862142857142857" customWidth="1" bestFit="1"/>
    <col min="50" max="50" style="17" width="2.862142857142857" customWidth="1" bestFit="1"/>
  </cols>
  <sheetData>
    <row x14ac:dyDescent="0.25" r="1" customHeight="1" ht="18.75">
      <c r="A1" s="20" t="s">
        <v>131</v>
      </c>
      <c r="B1" s="20" t="s">
        <v>132</v>
      </c>
      <c r="C1" s="21"/>
      <c r="D1" s="21" t="s">
        <v>133</v>
      </c>
      <c r="E1" s="20" t="s">
        <v>134</v>
      </c>
      <c r="F1" s="20" t="s">
        <v>135</v>
      </c>
      <c r="G1" s="21" t="s">
        <v>136</v>
      </c>
      <c r="H1" s="21" t="s">
        <v>137</v>
      </c>
      <c r="I1" s="21" t="s">
        <v>138</v>
      </c>
      <c r="J1" s="22" t="s">
        <v>139</v>
      </c>
      <c r="K1" s="21" t="s">
        <v>140</v>
      </c>
      <c r="L1" s="22" t="s">
        <v>141</v>
      </c>
      <c r="M1" s="22" t="s">
        <v>142</v>
      </c>
      <c r="N1" s="21" t="s">
        <v>143</v>
      </c>
      <c r="O1" s="21" t="s">
        <v>144</v>
      </c>
      <c r="P1" s="21" t="s">
        <v>145</v>
      </c>
      <c r="Q1" s="22" t="s">
        <v>146</v>
      </c>
      <c r="R1" s="22" t="s">
        <v>147</v>
      </c>
      <c r="S1" s="22" t="s">
        <v>149</v>
      </c>
      <c r="T1" s="22" t="s">
        <v>148</v>
      </c>
      <c r="U1" s="22" t="s">
        <v>150</v>
      </c>
      <c r="V1" s="21" t="s">
        <v>151</v>
      </c>
      <c r="W1" s="22" t="s">
        <v>152</v>
      </c>
      <c r="X1" s="21" t="s">
        <v>153</v>
      </c>
      <c r="Y1" s="21" t="s">
        <v>154</v>
      </c>
      <c r="Z1" s="22" t="s">
        <v>155</v>
      </c>
      <c r="AA1" s="21" t="s">
        <v>13</v>
      </c>
      <c r="AB1" s="21" t="s">
        <v>32</v>
      </c>
      <c r="AC1" s="21" t="s">
        <v>53</v>
      </c>
      <c r="AD1" s="21" t="s">
        <v>70</v>
      </c>
      <c r="AE1" s="21" t="s">
        <v>19</v>
      </c>
      <c r="AF1" s="21" t="s">
        <v>97</v>
      </c>
      <c r="AG1" s="21" t="s">
        <v>22</v>
      </c>
      <c r="AH1" s="21" t="s">
        <v>25</v>
      </c>
      <c r="AI1" s="21" t="s">
        <v>103</v>
      </c>
      <c r="AJ1" s="21" t="s">
        <v>39</v>
      </c>
      <c r="AK1" s="21" t="s">
        <v>43</v>
      </c>
      <c r="AL1" s="21" t="s">
        <v>45</v>
      </c>
      <c r="AM1" s="21" t="s">
        <v>48</v>
      </c>
      <c r="AN1" s="21" t="s">
        <v>50</v>
      </c>
      <c r="AO1" s="21" t="s">
        <v>56</v>
      </c>
      <c r="AP1" s="21" t="s">
        <v>59</v>
      </c>
      <c r="AQ1" s="21" t="s">
        <v>156</v>
      </c>
      <c r="AR1" s="21" t="s">
        <v>68</v>
      </c>
      <c r="AS1" s="21" t="s">
        <v>74</v>
      </c>
      <c r="AT1" s="21" t="s">
        <v>77</v>
      </c>
      <c r="AU1" s="21" t="s">
        <v>79</v>
      </c>
      <c r="AV1" s="21" t="s">
        <v>84</v>
      </c>
      <c r="AW1" s="21" t="s">
        <v>86</v>
      </c>
      <c r="AX1" s="21" t="s">
        <v>89</v>
      </c>
    </row>
    <row x14ac:dyDescent="0.25" r="2" customHeight="1" ht="18.75" hidden="1">
      <c r="A2" s="24"/>
      <c r="B2" s="24"/>
      <c r="C2" s="12"/>
      <c r="D2" s="12"/>
      <c r="E2" s="25"/>
      <c r="F2" s="24"/>
      <c r="G2" s="12"/>
      <c r="H2" s="12"/>
      <c r="I2" s="12"/>
      <c r="J2" s="14"/>
      <c r="K2" s="12"/>
      <c r="L2" s="14"/>
      <c r="M2" s="14"/>
      <c r="N2" s="12"/>
      <c r="O2" s="12"/>
      <c r="P2" s="12"/>
      <c r="Q2" s="14"/>
      <c r="R2" s="14"/>
      <c r="S2" s="14"/>
      <c r="T2" s="14"/>
      <c r="U2" s="14"/>
      <c r="V2" s="12"/>
      <c r="W2" s="14"/>
      <c r="X2" s="12"/>
      <c r="Y2" s="12"/>
      <c r="Z2" s="1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x14ac:dyDescent="0.25" r="3" customHeight="1" ht="18.75" hidden="1">
      <c r="A3" s="24"/>
      <c r="B3" s="24"/>
      <c r="C3" s="12"/>
      <c r="D3" s="12"/>
      <c r="E3" s="25"/>
      <c r="F3" s="24"/>
      <c r="G3" s="12"/>
      <c r="H3" s="12"/>
      <c r="I3" s="12"/>
      <c r="J3" s="14"/>
      <c r="K3" s="12"/>
      <c r="L3" s="14"/>
      <c r="M3" s="14"/>
      <c r="N3" s="12"/>
      <c r="O3" s="12"/>
      <c r="P3" s="12"/>
      <c r="Q3" s="14"/>
      <c r="R3" s="14"/>
      <c r="S3" s="14"/>
      <c r="T3" s="14"/>
      <c r="U3" s="14"/>
      <c r="V3" s="12"/>
      <c r="W3" s="14"/>
      <c r="X3" s="12"/>
      <c r="Y3" s="12"/>
      <c r="Z3" s="1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x14ac:dyDescent="0.25" r="4" customHeight="1" ht="18.75">
      <c r="A4" s="24" t="s">
        <v>461</v>
      </c>
      <c r="B4" s="24" t="s">
        <v>462</v>
      </c>
      <c r="C4" s="12" t="s">
        <v>93</v>
      </c>
      <c r="D4" s="12" t="s">
        <v>173</v>
      </c>
      <c r="E4" s="25" t="s">
        <v>137</v>
      </c>
      <c r="F4" s="24" t="s">
        <v>463</v>
      </c>
      <c r="G4" s="12"/>
      <c r="H4" s="12" t="s">
        <v>15</v>
      </c>
      <c r="I4" s="12"/>
      <c r="J4" s="14">
        <v>1</v>
      </c>
      <c r="K4" s="12" t="s">
        <v>162</v>
      </c>
      <c r="L4" s="14">
        <v>2</v>
      </c>
      <c r="M4" s="14">
        <v>132</v>
      </c>
      <c r="N4" s="12"/>
      <c r="O4" s="12"/>
      <c r="P4" s="12" t="s">
        <v>15</v>
      </c>
      <c r="Q4" s="14"/>
      <c r="R4" s="14"/>
      <c r="S4" s="14">
        <v>1</v>
      </c>
      <c r="T4" s="14"/>
      <c r="U4" s="14"/>
      <c r="V4" s="12"/>
      <c r="W4" s="14">
        <v>1</v>
      </c>
      <c r="X4" s="26"/>
      <c r="Y4" s="12"/>
      <c r="Z4" s="33">
        <f>if(ISBLANK($X4), sum(Q4:U4), 1)</f>
      </c>
      <c r="AA4" s="27"/>
      <c r="AB4" s="27"/>
      <c r="AC4" s="27" t="s">
        <v>15</v>
      </c>
      <c r="AD4" s="27"/>
      <c r="AE4" s="28">
        <f>if(J4&lt;4,"X","")</f>
      </c>
      <c r="AF4" s="28">
        <f>if(countblank(N4:P4)&lt;=1,"X","")</f>
      </c>
      <c r="AG4" s="28">
        <f>$H4</f>
      </c>
      <c r="AH4" s="28">
        <f>if($R4 &gt; 0, "X", "")</f>
      </c>
      <c r="AI4" s="28">
        <f>if(sum(Q4:U4) = 3, "X", "")</f>
      </c>
      <c r="AJ4" s="28">
        <f>if(or($K4="ground", $K4="wild"), "X", "")</f>
      </c>
      <c r="AK4" s="28">
        <f>$G4</f>
      </c>
      <c r="AL4" s="28">
        <f>if($S4 &gt; 0, "X", "")</f>
      </c>
      <c r="AM4" s="28">
        <f>if(and($Q4 &gt; 0, isblank($W4), isblank($R4), isblank($T4), isblank($S4), isblank($U4)), "X", "")</f>
      </c>
      <c r="AN4" s="28">
        <f>if(and(not(isblank($N4)), isblank($O4), isblank($P4)), "X", "")</f>
      </c>
      <c r="AO4" s="28">
        <f>if(M4&gt;65,"X","")</f>
      </c>
      <c r="AP4" s="28">
        <f>if(or($K4="cavity", $K4="wild"), "X", "")</f>
      </c>
      <c r="AQ4" s="28">
        <f>if($W4 &gt; 0, "X", "")</f>
      </c>
      <c r="AR4" s="28">
        <f>if(M4&lt;=30,"X","")</f>
      </c>
      <c r="AS4" s="28">
        <f>if(or($K4="platform", $K4="wild"), "X", "")</f>
      </c>
      <c r="AT4" s="28">
        <f>if(and(not(isblank($O4)), isblank($P4), isblank($N4)), "X", "")</f>
      </c>
      <c r="AU4" s="28">
        <f>if($U4 &gt; 0, "X", "")</f>
      </c>
      <c r="AV4" s="28">
        <f>if($T4 &gt; 0, "X", "")</f>
      </c>
      <c r="AW4" s="28">
        <f>if(and(not(isblank($P4)), isblank($N4), isblank($O4)), "X", "")</f>
      </c>
      <c r="AX4" s="28">
        <f>if(or($K4="bowl", $K4="wild"), "X", "")</f>
      </c>
    </row>
    <row x14ac:dyDescent="0.25" r="5" customHeight="1" ht="18.75">
      <c r="A5" s="24" t="s">
        <v>464</v>
      </c>
      <c r="B5" s="24" t="s">
        <v>465</v>
      </c>
      <c r="C5" s="12" t="s">
        <v>93</v>
      </c>
      <c r="D5" s="12" t="s">
        <v>466</v>
      </c>
      <c r="E5" s="25" t="s">
        <v>174</v>
      </c>
      <c r="F5" s="25" t="s">
        <v>467</v>
      </c>
      <c r="G5" s="12"/>
      <c r="H5" s="12"/>
      <c r="I5" s="12"/>
      <c r="J5" s="14">
        <v>0</v>
      </c>
      <c r="K5" s="12" t="s">
        <v>203</v>
      </c>
      <c r="L5" s="14">
        <v>4</v>
      </c>
      <c r="M5" s="14">
        <v>24</v>
      </c>
      <c r="N5" s="12"/>
      <c r="O5" s="12" t="s">
        <v>15</v>
      </c>
      <c r="P5" s="12"/>
      <c r="Q5" s="14">
        <v>1</v>
      </c>
      <c r="R5" s="14">
        <v>1</v>
      </c>
      <c r="S5" s="14"/>
      <c r="T5" s="14">
        <v>1</v>
      </c>
      <c r="U5" s="14"/>
      <c r="V5" s="12"/>
      <c r="W5" s="14"/>
      <c r="X5" s="26"/>
      <c r="Y5" s="12"/>
      <c r="Z5" s="33">
        <f>if(ISBLANK($X5), sum(Q5:U5), 1)</f>
      </c>
      <c r="AA5" s="27"/>
      <c r="AB5" s="27"/>
      <c r="AC5" s="27"/>
      <c r="AD5" s="27"/>
      <c r="AE5" s="28">
        <f>if(J5&lt;4,"X","")</f>
      </c>
      <c r="AF5" s="28">
        <f>if(countblank(N5:P5)&lt;=1,"X","")</f>
      </c>
      <c r="AG5" s="28">
        <f>$H5</f>
      </c>
      <c r="AH5" s="28">
        <f>if($R5 &gt; 0, "X", "")</f>
      </c>
      <c r="AI5" s="28">
        <f>if(sum(Q5:U5) = 3, "X", "")</f>
      </c>
      <c r="AJ5" s="28">
        <f>if(or($K5="ground", $K5="wild"), "X", "")</f>
      </c>
      <c r="AK5" s="28">
        <f>$G5</f>
      </c>
      <c r="AL5" s="28">
        <f>if($S5 &gt; 0, "X", "")</f>
      </c>
      <c r="AM5" s="28">
        <f>if(and($Q5 &gt; 0, isblank($W5), isblank($R5), isblank($T5), isblank($S5), isblank($U5)), "X", "")</f>
      </c>
      <c r="AN5" s="28">
        <f>if(and(not(isblank($N5)), isblank($O5), isblank($P5)), "X", "")</f>
      </c>
      <c r="AO5" s="28">
        <f>if(M5&gt;65,"X","")</f>
      </c>
      <c r="AP5" s="28">
        <f>if(or($K5="cavity", $K5="wild"), "X", "")</f>
      </c>
      <c r="AQ5" s="28">
        <f>if($W5 &gt; 0, "X", "")</f>
      </c>
      <c r="AR5" s="28">
        <f>if(M5&lt;=30,"X","")</f>
      </c>
      <c r="AS5" s="28">
        <f>if(or($K5="platform", $K5="wild"), "X", "")</f>
      </c>
      <c r="AT5" s="28">
        <f>if(and(not(isblank($O5)), isblank($P5), isblank($N5)), "X", "")</f>
      </c>
      <c r="AU5" s="28">
        <f>if($U5 &gt; 0, "X", "")</f>
      </c>
      <c r="AV5" s="28">
        <f>if($T5 &gt; 0, "X", "")</f>
      </c>
      <c r="AW5" s="28">
        <f>if(and(not(isblank($P5)), isblank($N5), isblank($O5)), "X", "")</f>
      </c>
      <c r="AX5" s="28">
        <f>if(or($K5="bowl", $K5="wild"), "X", "")</f>
      </c>
    </row>
    <row x14ac:dyDescent="0.25" r="6" customHeight="1" ht="18.75">
      <c r="A6" s="24" t="s">
        <v>468</v>
      </c>
      <c r="B6" s="24" t="s">
        <v>469</v>
      </c>
      <c r="C6" s="12" t="s">
        <v>93</v>
      </c>
      <c r="D6" s="12" t="s">
        <v>173</v>
      </c>
      <c r="E6" s="25" t="s">
        <v>182</v>
      </c>
      <c r="F6" s="25" t="s">
        <v>470</v>
      </c>
      <c r="G6" s="12"/>
      <c r="H6" s="12"/>
      <c r="I6" s="12"/>
      <c r="J6" s="14">
        <v>4</v>
      </c>
      <c r="K6" s="12" t="s">
        <v>188</v>
      </c>
      <c r="L6" s="14">
        <v>2</v>
      </c>
      <c r="M6" s="14">
        <v>70</v>
      </c>
      <c r="N6" s="12" t="s">
        <v>15</v>
      </c>
      <c r="O6" s="12"/>
      <c r="P6" s="12"/>
      <c r="Q6" s="14">
        <v>2</v>
      </c>
      <c r="R6" s="14"/>
      <c r="S6" s="14"/>
      <c r="T6" s="14">
        <v>1</v>
      </c>
      <c r="U6" s="14"/>
      <c r="V6" s="12"/>
      <c r="W6" s="14"/>
      <c r="X6" s="26"/>
      <c r="Y6" s="12"/>
      <c r="Z6" s="33">
        <f>if(ISBLANK($X6), sum(Q6:U6), 1)</f>
      </c>
      <c r="AA6" s="27"/>
      <c r="AB6" s="27" t="s">
        <v>15</v>
      </c>
      <c r="AC6" s="27"/>
      <c r="AD6" s="27"/>
      <c r="AE6" s="28">
        <f>if(J6&lt;4,"X","")</f>
      </c>
      <c r="AF6" s="28">
        <f>if(countblank(N6:P6)&lt;=1,"X","")</f>
      </c>
      <c r="AG6" s="28">
        <f>$H6</f>
      </c>
      <c r="AH6" s="28">
        <f>if($R6 &gt; 0, "X", "")</f>
      </c>
      <c r="AI6" s="28">
        <f>if(sum(Q6:U6) = 3, "X", "")</f>
      </c>
      <c r="AJ6" s="28">
        <f>if(or($K6="ground", $K6="wild"), "X", "")</f>
      </c>
      <c r="AK6" s="28">
        <f>$G6</f>
      </c>
      <c r="AL6" s="28">
        <f>if($S6 &gt; 0, "X", "")</f>
      </c>
      <c r="AM6" s="28">
        <f>if(and($Q6 &gt; 0, isblank($W6), isblank($R6), isblank($T6), isblank($S6), isblank($U6)), "X", "")</f>
      </c>
      <c r="AN6" s="28">
        <f>if(and(not(isblank($N6)), isblank($O6), isblank($P6)), "X", "")</f>
      </c>
      <c r="AO6" s="28">
        <f>if(M6&gt;65,"X","")</f>
      </c>
      <c r="AP6" s="28">
        <f>if(or($K6="cavity", $K6="wild"), "X", "")</f>
      </c>
      <c r="AQ6" s="28">
        <f>if($W6 &gt; 0, "X", "")</f>
      </c>
      <c r="AR6" s="28">
        <f>if(M6&lt;=30,"X","")</f>
      </c>
      <c r="AS6" s="28">
        <f>if(or($K6="platform", $K6="wild"), "X", "")</f>
      </c>
      <c r="AT6" s="28">
        <f>if(and(not(isblank($O6)), isblank($P6), isblank($N6)), "X", "")</f>
      </c>
      <c r="AU6" s="28">
        <f>if($U6 &gt; 0, "X", "")</f>
      </c>
      <c r="AV6" s="28">
        <f>if($T6 &gt; 0, "X", "")</f>
      </c>
      <c r="AW6" s="28">
        <f>if(and(not(isblank($P6)), isblank($N6), isblank($O6)), "X", "")</f>
      </c>
      <c r="AX6" s="28">
        <f>if(or($K6="bowl", $K6="wild"), "X", "")</f>
      </c>
    </row>
    <row x14ac:dyDescent="0.25" r="7" customHeight="1" ht="18.75">
      <c r="A7" s="24" t="s">
        <v>471</v>
      </c>
      <c r="B7" s="24" t="s">
        <v>472</v>
      </c>
      <c r="C7" s="12" t="s">
        <v>93</v>
      </c>
      <c r="D7" s="12" t="s">
        <v>173</v>
      </c>
      <c r="E7" s="25" t="s">
        <v>182</v>
      </c>
      <c r="F7" s="25" t="s">
        <v>473</v>
      </c>
      <c r="G7" s="12"/>
      <c r="H7" s="12"/>
      <c r="I7" s="12"/>
      <c r="J7" s="14">
        <v>3</v>
      </c>
      <c r="K7" s="12" t="s">
        <v>162</v>
      </c>
      <c r="L7" s="14">
        <v>2</v>
      </c>
      <c r="M7" s="14">
        <v>102</v>
      </c>
      <c r="N7" s="12"/>
      <c r="O7" s="12"/>
      <c r="P7" s="12" t="s">
        <v>15</v>
      </c>
      <c r="Q7" s="14">
        <v>1</v>
      </c>
      <c r="R7" s="14"/>
      <c r="S7" s="14"/>
      <c r="T7" s="14"/>
      <c r="U7" s="14"/>
      <c r="V7" s="12"/>
      <c r="W7" s="14">
        <v>1</v>
      </c>
      <c r="X7" s="26"/>
      <c r="Y7" s="12"/>
      <c r="Z7" s="33">
        <f>if(ISBLANK($X7), sum(Q7:U7), 1)</f>
      </c>
      <c r="AA7" s="27"/>
      <c r="AB7" s="27" t="s">
        <v>15</v>
      </c>
      <c r="AC7" s="27"/>
      <c r="AD7" s="27"/>
      <c r="AE7" s="28">
        <f>if(J7&lt;4,"X","")</f>
      </c>
      <c r="AF7" s="28">
        <f>if(countblank(N7:P7)&lt;=1,"X","")</f>
      </c>
      <c r="AG7" s="28">
        <f>$H7</f>
      </c>
      <c r="AH7" s="28">
        <f>if($R7 &gt; 0, "X", "")</f>
      </c>
      <c r="AI7" s="28">
        <f>if(sum(Q7:U7) = 3, "X", "")</f>
      </c>
      <c r="AJ7" s="28">
        <f>if(or($K7="ground", $K7="wild"), "X", "")</f>
      </c>
      <c r="AK7" s="28">
        <f>$G7</f>
      </c>
      <c r="AL7" s="28">
        <f>if($S7 &gt; 0, "X", "")</f>
      </c>
      <c r="AM7" s="28">
        <f>if(and($Q7 &gt; 0, isblank($W7), isblank($R7), isblank($T7), isblank($S7), isblank($U7)), "X", "")</f>
      </c>
      <c r="AN7" s="28">
        <f>if(and(not(isblank($N7)), isblank($O7), isblank($P7)), "X", "")</f>
      </c>
      <c r="AO7" s="28">
        <f>if(M7&gt;65,"X","")</f>
      </c>
      <c r="AP7" s="28">
        <f>if(or($K7="cavity", $K7="wild"), "X", "")</f>
      </c>
      <c r="AQ7" s="28">
        <f>if($W7 &gt; 0, "X", "")</f>
      </c>
      <c r="AR7" s="28">
        <f>if(M7&lt;=30,"X","")</f>
      </c>
      <c r="AS7" s="28">
        <f>if(or($K7="platform", $K7="wild"), "X", "")</f>
      </c>
      <c r="AT7" s="28">
        <f>if(and(not(isblank($O7)), isblank($P7), isblank($N7)), "X", "")</f>
      </c>
      <c r="AU7" s="28">
        <f>if($U7 &gt; 0, "X", "")</f>
      </c>
      <c r="AV7" s="28">
        <f>if($T7 &gt; 0, "X", "")</f>
      </c>
      <c r="AW7" s="28">
        <f>if(and(not(isblank($P7)), isblank($N7), isblank($O7)), "X", "")</f>
      </c>
      <c r="AX7" s="28">
        <f>if(or($K7="bowl", $K7="wild"), "X", "")</f>
      </c>
    </row>
    <row x14ac:dyDescent="0.25" r="8" customHeight="1" ht="18.75">
      <c r="A8" s="24" t="s">
        <v>474</v>
      </c>
      <c r="B8" s="24" t="s">
        <v>475</v>
      </c>
      <c r="C8" s="12" t="s">
        <v>93</v>
      </c>
      <c r="D8" s="12" t="s">
        <v>160</v>
      </c>
      <c r="E8" s="25" t="s">
        <v>198</v>
      </c>
      <c r="F8" s="25" t="s">
        <v>476</v>
      </c>
      <c r="G8" s="12"/>
      <c r="H8" s="12"/>
      <c r="I8" s="12" t="s">
        <v>15</v>
      </c>
      <c r="J8" s="14">
        <v>6</v>
      </c>
      <c r="K8" s="12" t="s">
        <v>162</v>
      </c>
      <c r="L8" s="14">
        <v>2</v>
      </c>
      <c r="M8" s="14">
        <v>76</v>
      </c>
      <c r="N8" s="12"/>
      <c r="O8" s="12"/>
      <c r="P8" s="12" t="s">
        <v>15</v>
      </c>
      <c r="Q8" s="14">
        <v>2</v>
      </c>
      <c r="R8" s="14">
        <v>1</v>
      </c>
      <c r="S8" s="14"/>
      <c r="T8" s="14"/>
      <c r="U8" s="14"/>
      <c r="V8" s="12"/>
      <c r="W8" s="14"/>
      <c r="X8" s="26"/>
      <c r="Y8" s="12"/>
      <c r="Z8" s="33">
        <f>if(ISBLANK($X8), sum(Q8:U8), 1)</f>
      </c>
      <c r="AA8" s="27"/>
      <c r="AB8" s="27" t="s">
        <v>15</v>
      </c>
      <c r="AC8" s="27"/>
      <c r="AD8" s="27"/>
      <c r="AE8" s="28">
        <f>if(J8&lt;4,"X","")</f>
      </c>
      <c r="AF8" s="28">
        <f>if(countblank(N8:P8)&lt;=1,"X","")</f>
      </c>
      <c r="AG8" s="28">
        <f>$H8</f>
      </c>
      <c r="AH8" s="28">
        <f>if($R8 &gt; 0, "X", "")</f>
      </c>
      <c r="AI8" s="28">
        <f>if(sum(Q8:U8) = 3, "X", "")</f>
      </c>
      <c r="AJ8" s="28">
        <f>if(or($K8="ground", $K8="wild"), "X", "")</f>
      </c>
      <c r="AK8" s="28">
        <f>$G8</f>
      </c>
      <c r="AL8" s="28">
        <f>if($S8 &gt; 0, "X", "")</f>
      </c>
      <c r="AM8" s="28">
        <f>if(and($Q8 &gt; 0, isblank($W8), isblank($R8), isblank($T8), isblank($S8), isblank($U8)), "X", "")</f>
      </c>
      <c r="AN8" s="28">
        <f>if(and(not(isblank($N8)), isblank($O8), isblank($P8)), "X", "")</f>
      </c>
      <c r="AO8" s="28">
        <f>if(M8&gt;65,"X","")</f>
      </c>
      <c r="AP8" s="28">
        <f>if(or($K8="cavity", $K8="wild"), "X", "")</f>
      </c>
      <c r="AQ8" s="28">
        <f>if($W8 &gt; 0, "X", "")</f>
      </c>
      <c r="AR8" s="28">
        <f>if(M8&lt;=30,"X","")</f>
      </c>
      <c r="AS8" s="28">
        <f>if(or($K8="platform", $K8="wild"), "X", "")</f>
      </c>
      <c r="AT8" s="28">
        <f>if(and(not(isblank($O8)), isblank($P8), isblank($N8)), "X", "")</f>
      </c>
      <c r="AU8" s="28">
        <f>if($U8 &gt; 0, "X", "")</f>
      </c>
      <c r="AV8" s="28">
        <f>if($T8 &gt; 0, "X", "")</f>
      </c>
      <c r="AW8" s="28">
        <f>if(and(not(isblank($P8)), isblank($N8), isblank($O8)), "X", "")</f>
      </c>
      <c r="AX8" s="28">
        <f>if(or($K8="bowl", $K8="wild"), "X", "")</f>
      </c>
    </row>
    <row x14ac:dyDescent="0.25" r="9" customHeight="1" ht="18.75">
      <c r="A9" s="24" t="s">
        <v>477</v>
      </c>
      <c r="B9" s="24" t="s">
        <v>478</v>
      </c>
      <c r="C9" s="12" t="s">
        <v>93</v>
      </c>
      <c r="D9" s="12" t="s">
        <v>173</v>
      </c>
      <c r="E9" s="25" t="s">
        <v>178</v>
      </c>
      <c r="F9" s="25" t="s">
        <v>479</v>
      </c>
      <c r="G9" s="12"/>
      <c r="H9" s="12"/>
      <c r="I9" s="12"/>
      <c r="J9" s="14">
        <v>5</v>
      </c>
      <c r="K9" s="12" t="s">
        <v>162</v>
      </c>
      <c r="L9" s="14">
        <v>1</v>
      </c>
      <c r="M9" s="14">
        <v>120</v>
      </c>
      <c r="N9" s="12"/>
      <c r="O9" s="12"/>
      <c r="P9" s="12" t="s">
        <v>15</v>
      </c>
      <c r="Q9" s="14"/>
      <c r="R9" s="14"/>
      <c r="S9" s="14">
        <v>2</v>
      </c>
      <c r="T9" s="14"/>
      <c r="U9" s="14"/>
      <c r="V9" s="12"/>
      <c r="W9" s="14"/>
      <c r="X9" s="26"/>
      <c r="Y9" s="12"/>
      <c r="Z9" s="33">
        <f>if(ISBLANK($X9), sum(Q9:U9), 1)</f>
      </c>
      <c r="AA9" s="27"/>
      <c r="AB9" s="27" t="s">
        <v>15</v>
      </c>
      <c r="AC9" s="27"/>
      <c r="AD9" s="27"/>
      <c r="AE9" s="28">
        <f>if(J9&lt;4,"X","")</f>
      </c>
      <c r="AF9" s="28">
        <f>if(countblank(N9:P9)&lt;=1,"X","")</f>
      </c>
      <c r="AG9" s="28">
        <f>$H9</f>
      </c>
      <c r="AH9" s="28">
        <f>if($R9 &gt; 0, "X", "")</f>
      </c>
      <c r="AI9" s="28">
        <f>if(sum(Q9:U9) = 3, "X", "")</f>
      </c>
      <c r="AJ9" s="28">
        <f>if(or($K9="ground", $K9="wild"), "X", "")</f>
      </c>
      <c r="AK9" s="28">
        <f>$G9</f>
      </c>
      <c r="AL9" s="28">
        <f>if($S9 &gt; 0, "X", "")</f>
      </c>
      <c r="AM9" s="28">
        <f>if(and($Q9 &gt; 0, isblank($W9), isblank($R9), isblank($T9), isblank($S9), isblank($U9)), "X", "")</f>
      </c>
      <c r="AN9" s="28">
        <f>if(and(not(isblank($N9)), isblank($O9), isblank($P9)), "X", "")</f>
      </c>
      <c r="AO9" s="28">
        <f>if(M9&gt;65,"X","")</f>
      </c>
      <c r="AP9" s="28">
        <f>if(or($K9="cavity", $K9="wild"), "X", "")</f>
      </c>
      <c r="AQ9" s="28">
        <f>if($W9 &gt; 0, "X", "")</f>
      </c>
      <c r="AR9" s="28">
        <f>if(M9&lt;=30,"X","")</f>
      </c>
      <c r="AS9" s="28">
        <f>if(or($K9="platform", $K9="wild"), "X", "")</f>
      </c>
      <c r="AT9" s="28">
        <f>if(and(not(isblank($O9)), isblank($P9), isblank($N9)), "X", "")</f>
      </c>
      <c r="AU9" s="28">
        <f>if($U9 &gt; 0, "X", "")</f>
      </c>
      <c r="AV9" s="28">
        <f>if($T9 &gt; 0, "X", "")</f>
      </c>
      <c r="AW9" s="28">
        <f>if(and(not(isblank($P9)), isblank($N9), isblank($O9)), "X", "")</f>
      </c>
      <c r="AX9" s="28">
        <f>if(or($K9="bowl", $K9="wild"), "X", "")</f>
      </c>
    </row>
    <row x14ac:dyDescent="0.25" r="10" customHeight="1" ht="18.75">
      <c r="A10" s="24" t="s">
        <v>480</v>
      </c>
      <c r="B10" s="24" t="s">
        <v>481</v>
      </c>
      <c r="C10" s="12" t="s">
        <v>93</v>
      </c>
      <c r="D10" s="12" t="s">
        <v>173</v>
      </c>
      <c r="E10" s="25" t="s">
        <v>182</v>
      </c>
      <c r="F10" s="25" t="s">
        <v>482</v>
      </c>
      <c r="G10" s="12"/>
      <c r="H10" s="12"/>
      <c r="I10" s="12"/>
      <c r="J10" s="14">
        <v>7</v>
      </c>
      <c r="K10" s="12" t="s">
        <v>162</v>
      </c>
      <c r="L10" s="14">
        <v>5</v>
      </c>
      <c r="M10" s="14">
        <v>22</v>
      </c>
      <c r="N10" s="12"/>
      <c r="O10" s="12" t="s">
        <v>15</v>
      </c>
      <c r="P10" s="12" t="s">
        <v>15</v>
      </c>
      <c r="Q10" s="14">
        <v>1</v>
      </c>
      <c r="R10" s="14">
        <v>1</v>
      </c>
      <c r="S10" s="14"/>
      <c r="T10" s="14">
        <v>1</v>
      </c>
      <c r="U10" s="14"/>
      <c r="V10" s="12"/>
      <c r="W10" s="14"/>
      <c r="X10" s="26"/>
      <c r="Y10" s="12"/>
      <c r="Z10" s="33">
        <f>if(ISBLANK($X10), sum(Q10:U10), 1)</f>
      </c>
      <c r="AA10" s="27"/>
      <c r="AB10" s="27" t="s">
        <v>15</v>
      </c>
      <c r="AC10" s="27"/>
      <c r="AD10" s="27" t="s">
        <v>15</v>
      </c>
      <c r="AE10" s="28">
        <f>if(J10&lt;4,"X","")</f>
      </c>
      <c r="AF10" s="28">
        <f>if(countblank(N10:P10)&lt;=1,"X","")</f>
      </c>
      <c r="AG10" s="28">
        <f>$H10</f>
      </c>
      <c r="AH10" s="28">
        <f>if($R10 &gt; 0, "X", "")</f>
      </c>
      <c r="AI10" s="28">
        <f>if(sum(Q10:U10) = 3, "X", "")</f>
      </c>
      <c r="AJ10" s="28">
        <f>if(or($K10="ground", $K10="wild"), "X", "")</f>
      </c>
      <c r="AK10" s="28">
        <f>$G10</f>
      </c>
      <c r="AL10" s="28">
        <f>if($S10 &gt; 0, "X", "")</f>
      </c>
      <c r="AM10" s="28">
        <f>if(and($Q10 &gt; 0, isblank($W10), isblank($R10), isblank($T10), isblank($S10), isblank($U10)), "X", "")</f>
      </c>
      <c r="AN10" s="28">
        <f>if(and(not(isblank($N10)), isblank($O10), isblank($P10)), "X", "")</f>
      </c>
      <c r="AO10" s="28">
        <f>if(M10&gt;65,"X","")</f>
      </c>
      <c r="AP10" s="28">
        <f>if(or($K10="cavity", $K10="wild"), "X", "")</f>
      </c>
      <c r="AQ10" s="28">
        <f>if($W10 &gt; 0, "X", "")</f>
      </c>
      <c r="AR10" s="28">
        <f>if(M10&lt;=30,"X","")</f>
      </c>
      <c r="AS10" s="28">
        <f>if(or($K10="platform", $K10="wild"), "X", "")</f>
      </c>
      <c r="AT10" s="28">
        <f>if(and(not(isblank($O10)), isblank($P10), isblank($N10)), "X", "")</f>
      </c>
      <c r="AU10" s="28">
        <f>if($U10 &gt; 0, "X", "")</f>
      </c>
      <c r="AV10" s="28">
        <f>if($T10 &gt; 0, "X", "")</f>
      </c>
      <c r="AW10" s="28">
        <f>if(and(not(isblank($P10)), isblank($N10), isblank($O10)), "X", "")</f>
      </c>
      <c r="AX10" s="28">
        <f>if(or($K10="bowl", $K10="wild"), "X", "")</f>
      </c>
    </row>
    <row x14ac:dyDescent="0.25" r="11" customHeight="1" ht="18.75">
      <c r="A11" s="24" t="s">
        <v>483</v>
      </c>
      <c r="B11" s="24" t="s">
        <v>484</v>
      </c>
      <c r="C11" s="12" t="s">
        <v>93</v>
      </c>
      <c r="D11" s="12" t="s">
        <v>160</v>
      </c>
      <c r="E11" s="25" t="s">
        <v>221</v>
      </c>
      <c r="F11" s="25" t="s">
        <v>485</v>
      </c>
      <c r="G11" s="12" t="s">
        <v>15</v>
      </c>
      <c r="H11" s="12"/>
      <c r="I11" s="12"/>
      <c r="J11" s="14">
        <v>8</v>
      </c>
      <c r="K11" s="12" t="s">
        <v>166</v>
      </c>
      <c r="L11" s="14">
        <v>1</v>
      </c>
      <c r="M11" s="14">
        <v>160</v>
      </c>
      <c r="N11" s="12" t="s">
        <v>15</v>
      </c>
      <c r="O11" s="12" t="s">
        <v>15</v>
      </c>
      <c r="P11" s="12" t="s">
        <v>15</v>
      </c>
      <c r="Q11" s="14"/>
      <c r="R11" s="14"/>
      <c r="S11" s="14"/>
      <c r="T11" s="14"/>
      <c r="U11" s="14">
        <v>3</v>
      </c>
      <c r="V11" s="12"/>
      <c r="W11" s="14"/>
      <c r="X11" s="26"/>
      <c r="Y11" s="12" t="s">
        <v>15</v>
      </c>
      <c r="Z11" s="33">
        <f>if(ISBLANK($X11), sum(Q11:U11), 1)</f>
      </c>
      <c r="AA11" s="27"/>
      <c r="AB11" s="27" t="s">
        <v>15</v>
      </c>
      <c r="AC11" s="27"/>
      <c r="AD11" s="27"/>
      <c r="AE11" s="28">
        <f>if(J11&lt;4,"X","")</f>
      </c>
      <c r="AF11" s="28">
        <f>if(countblank(N11:P11)&lt;=1,"X","")</f>
      </c>
      <c r="AG11" s="28">
        <f>$H11</f>
      </c>
      <c r="AH11" s="28">
        <f>if($R11 &gt; 0, "X", "")</f>
      </c>
      <c r="AI11" s="28">
        <f>if(sum(Q11:U11) = 3, "X", "")</f>
      </c>
      <c r="AJ11" s="28">
        <f>if(or($K11="ground", $K11="wild"), "X", "")</f>
      </c>
      <c r="AK11" s="28">
        <f>$G11</f>
      </c>
      <c r="AL11" s="28">
        <f>if($S11 &gt; 0, "X", "")</f>
      </c>
      <c r="AM11" s="28">
        <f>if(and($Q11 &gt; 0, isblank($W11), isblank($R11), isblank($T11), isblank($S11), isblank($U11)), "X", "")</f>
      </c>
      <c r="AN11" s="28">
        <f>if(and(not(isblank($N11)), isblank($O11), isblank($P11)), "X", "")</f>
      </c>
      <c r="AO11" s="28">
        <f>if(M11&gt;65,"X","")</f>
      </c>
      <c r="AP11" s="28">
        <f>if(or($K11="cavity", $K11="wild"), "X", "")</f>
      </c>
      <c r="AQ11" s="28">
        <f>if($W11 &gt; 0, "X", "")</f>
      </c>
      <c r="AR11" s="28">
        <f>if(M11&lt;=30,"X","")</f>
      </c>
      <c r="AS11" s="28">
        <f>if(or($K11="platform", $K11="wild"), "X", "")</f>
      </c>
      <c r="AT11" s="28">
        <f>if(and(not(isblank($O11)), isblank($P11), isblank($N11)), "X", "")</f>
      </c>
      <c r="AU11" s="28">
        <f>if($U11 &gt; 0, "X", "")</f>
      </c>
      <c r="AV11" s="28">
        <f>if($T11 &gt; 0, "X", "")</f>
      </c>
      <c r="AW11" s="28">
        <f>if(and(not(isblank($P11)), isblank($N11), isblank($O11)), "X", "")</f>
      </c>
      <c r="AX11" s="28">
        <f>if(or($K11="bowl", $K11="wild"), "X", "")</f>
      </c>
    </row>
    <row x14ac:dyDescent="0.25" r="12" customHeight="1" ht="18.75">
      <c r="A12" s="24" t="s">
        <v>486</v>
      </c>
      <c r="B12" s="24" t="s">
        <v>487</v>
      </c>
      <c r="C12" s="12" t="s">
        <v>93</v>
      </c>
      <c r="D12" s="12" t="s">
        <v>173</v>
      </c>
      <c r="E12" s="25" t="s">
        <v>182</v>
      </c>
      <c r="F12" s="25" t="s">
        <v>488</v>
      </c>
      <c r="G12" s="12"/>
      <c r="H12" s="12"/>
      <c r="I12" s="12"/>
      <c r="J12" s="14">
        <v>3</v>
      </c>
      <c r="K12" s="12" t="s">
        <v>195</v>
      </c>
      <c r="L12" s="14">
        <v>4</v>
      </c>
      <c r="M12" s="14">
        <v>24</v>
      </c>
      <c r="N12" s="12" t="s">
        <v>15</v>
      </c>
      <c r="O12" s="12"/>
      <c r="P12" s="12"/>
      <c r="Q12" s="14"/>
      <c r="R12" s="14">
        <v>1</v>
      </c>
      <c r="S12" s="14"/>
      <c r="T12" s="14">
        <v>1</v>
      </c>
      <c r="U12" s="14"/>
      <c r="V12" s="12"/>
      <c r="W12" s="14"/>
      <c r="X12" s="26"/>
      <c r="Y12" s="12"/>
      <c r="Z12" s="33">
        <f>if(ISBLANK($X12), sum(Q12:U12), 1)</f>
      </c>
      <c r="AA12" s="27"/>
      <c r="AB12" s="27" t="s">
        <v>15</v>
      </c>
      <c r="AC12" s="27"/>
      <c r="AD12" s="27"/>
      <c r="AE12" s="28">
        <f>if(J12&lt;4,"X","")</f>
      </c>
      <c r="AF12" s="28">
        <f>if(countblank(N12:P12)&lt;=1,"X","")</f>
      </c>
      <c r="AG12" s="28">
        <f>$H12</f>
      </c>
      <c r="AH12" s="28">
        <f>if($R12 &gt; 0, "X", "")</f>
      </c>
      <c r="AI12" s="28">
        <f>if(sum(Q12:U12) = 3, "X", "")</f>
      </c>
      <c r="AJ12" s="28">
        <f>if(or($K12="ground", $K12="wild"), "X", "")</f>
      </c>
      <c r="AK12" s="28">
        <f>$G12</f>
      </c>
      <c r="AL12" s="28">
        <f>if($S12 &gt; 0, "X", "")</f>
      </c>
      <c r="AM12" s="28">
        <f>if(and($Q12 &gt; 0, isblank($W12), isblank($R12), isblank($T12), isblank($S12), isblank($U12)), "X", "")</f>
      </c>
      <c r="AN12" s="28">
        <f>if(and(not(isblank($N12)), isblank($O12), isblank($P12)), "X", "")</f>
      </c>
      <c r="AO12" s="28">
        <f>if(M12&gt;65,"X","")</f>
      </c>
      <c r="AP12" s="28">
        <f>if(or($K12="cavity", $K12="wild"), "X", "")</f>
      </c>
      <c r="AQ12" s="28">
        <f>if($W12 &gt; 0, "X", "")</f>
      </c>
      <c r="AR12" s="28">
        <f>if(M12&lt;=30,"X","")</f>
      </c>
      <c r="AS12" s="28">
        <f>if(or($K12="platform", $K12="wild"), "X", "")</f>
      </c>
      <c r="AT12" s="28">
        <f>if(and(not(isblank($O12)), isblank($P12), isblank($N12)), "X", "")</f>
      </c>
      <c r="AU12" s="28">
        <f>if($U12 &gt; 0, "X", "")</f>
      </c>
      <c r="AV12" s="28">
        <f>if($T12 &gt; 0, "X", "")</f>
      </c>
      <c r="AW12" s="28">
        <f>if(and(not(isblank($P12)), isblank($N12), isblank($O12)), "X", "")</f>
      </c>
      <c r="AX12" s="28">
        <f>if(or($K12="bowl", $K12="wild"), "X", "")</f>
      </c>
    </row>
    <row x14ac:dyDescent="0.25" r="13" customHeight="1" ht="18.75">
      <c r="A13" s="24" t="s">
        <v>489</v>
      </c>
      <c r="B13" s="24" t="s">
        <v>490</v>
      </c>
      <c r="C13" s="12" t="s">
        <v>93</v>
      </c>
      <c r="D13" s="12" t="s">
        <v>466</v>
      </c>
      <c r="E13" s="25" t="s">
        <v>182</v>
      </c>
      <c r="F13" s="25" t="s">
        <v>491</v>
      </c>
      <c r="G13" s="12"/>
      <c r="H13" s="12"/>
      <c r="I13" s="12"/>
      <c r="J13" s="14">
        <v>3</v>
      </c>
      <c r="K13" s="12" t="s">
        <v>166</v>
      </c>
      <c r="L13" s="14">
        <v>2</v>
      </c>
      <c r="M13" s="14">
        <v>92</v>
      </c>
      <c r="N13" s="12"/>
      <c r="O13" s="12" t="s">
        <v>15</v>
      </c>
      <c r="P13" s="12" t="s">
        <v>15</v>
      </c>
      <c r="Q13" s="14">
        <v>1</v>
      </c>
      <c r="R13" s="14"/>
      <c r="S13" s="14"/>
      <c r="T13" s="14"/>
      <c r="U13" s="14"/>
      <c r="V13" s="12"/>
      <c r="W13" s="14">
        <v>1</v>
      </c>
      <c r="X13" s="26"/>
      <c r="Y13" s="12"/>
      <c r="Z13" s="33">
        <f>if(ISBLANK($X13), sum(Q13:U13), 1)</f>
      </c>
      <c r="AA13" s="27"/>
      <c r="AB13" s="27" t="s">
        <v>15</v>
      </c>
      <c r="AC13" s="27"/>
      <c r="AD13" s="27" t="s">
        <v>15</v>
      </c>
      <c r="AE13" s="28">
        <f>if(J13&lt;4,"X","")</f>
      </c>
      <c r="AF13" s="28">
        <f>if(countblank(N13:P13)&lt;=1,"X","")</f>
      </c>
      <c r="AG13" s="28">
        <f>$H13</f>
      </c>
      <c r="AH13" s="28">
        <f>if($R13 &gt; 0, "X", "")</f>
      </c>
      <c r="AI13" s="28">
        <f>if(sum(Q13:U13) = 3, "X", "")</f>
      </c>
      <c r="AJ13" s="28">
        <f>if(or($K13="ground", $K13="wild"), "X", "")</f>
      </c>
      <c r="AK13" s="28">
        <f>$G13</f>
      </c>
      <c r="AL13" s="28">
        <f>if($S13 &gt; 0, "X", "")</f>
      </c>
      <c r="AM13" s="28">
        <f>if(and($Q13 &gt; 0, isblank($W13), isblank($R13), isblank($T13), isblank($S13), isblank($U13)), "X", "")</f>
      </c>
      <c r="AN13" s="28">
        <f>if(and(not(isblank($N13)), isblank($O13), isblank($P13)), "X", "")</f>
      </c>
      <c r="AO13" s="28">
        <f>if(M13&gt;65,"X","")</f>
      </c>
      <c r="AP13" s="28">
        <f>if(or($K13="cavity", $K13="wild"), "X", "")</f>
      </c>
      <c r="AQ13" s="28">
        <f>if($W13 &gt; 0, "X", "")</f>
      </c>
      <c r="AR13" s="28">
        <f>if(M13&lt;=30,"X","")</f>
      </c>
      <c r="AS13" s="28">
        <f>if(or($K13="platform", $K13="wild"), "X", "")</f>
      </c>
      <c r="AT13" s="28">
        <f>if(and(not(isblank($O13)), isblank($P13), isblank($N13)), "X", "")</f>
      </c>
      <c r="AU13" s="28">
        <f>if($U13 &gt; 0, "X", "")</f>
      </c>
      <c r="AV13" s="28">
        <f>if($T13 &gt; 0, "X", "")</f>
      </c>
      <c r="AW13" s="28">
        <f>if(and(not(isblank($P13)), isblank($N13), isblank($O13)), "X", "")</f>
      </c>
      <c r="AX13" s="28">
        <f>if(or($K13="bowl", $K13="wild"), "X", "")</f>
      </c>
    </row>
    <row x14ac:dyDescent="0.25" r="14" customHeight="1" ht="18.75">
      <c r="A14" s="24" t="s">
        <v>492</v>
      </c>
      <c r="B14" s="24" t="s">
        <v>493</v>
      </c>
      <c r="C14" s="12" t="s">
        <v>93</v>
      </c>
      <c r="D14" s="12" t="s">
        <v>466</v>
      </c>
      <c r="E14" s="25" t="s">
        <v>198</v>
      </c>
      <c r="F14" s="25" t="s">
        <v>494</v>
      </c>
      <c r="G14" s="12"/>
      <c r="H14" s="12"/>
      <c r="I14" s="12"/>
      <c r="J14" s="14">
        <v>4</v>
      </c>
      <c r="K14" s="12" t="s">
        <v>195</v>
      </c>
      <c r="L14" s="14">
        <v>3</v>
      </c>
      <c r="M14" s="14">
        <v>17</v>
      </c>
      <c r="N14" s="12"/>
      <c r="O14" s="12"/>
      <c r="P14" s="12" t="s">
        <v>15</v>
      </c>
      <c r="Q14" s="14">
        <v>1</v>
      </c>
      <c r="R14" s="14">
        <v>1</v>
      </c>
      <c r="S14" s="14"/>
      <c r="T14" s="14"/>
      <c r="U14" s="14"/>
      <c r="V14" s="12"/>
      <c r="W14" s="14"/>
      <c r="X14" s="26"/>
      <c r="Y14" s="12"/>
      <c r="Z14" s="33">
        <f>if(ISBLANK($X14), sum(Q14:U14), 1)</f>
      </c>
      <c r="AA14" s="27"/>
      <c r="AB14" s="27" t="s">
        <v>15</v>
      </c>
      <c r="AC14" s="27"/>
      <c r="AD14" s="27"/>
      <c r="AE14" s="28">
        <f>if(J14&lt;4,"X","")</f>
      </c>
      <c r="AF14" s="28">
        <f>if(countblank(N14:P14)&lt;=1,"X","")</f>
      </c>
      <c r="AG14" s="28">
        <f>$H14</f>
      </c>
      <c r="AH14" s="28">
        <f>if($R14 &gt; 0, "X", "")</f>
      </c>
      <c r="AI14" s="28">
        <f>if(sum(Q14:U14) = 3, "X", "")</f>
      </c>
      <c r="AJ14" s="28">
        <f>if(or($K14="ground", $K14="wild"), "X", "")</f>
      </c>
      <c r="AK14" s="28">
        <f>$G14</f>
      </c>
      <c r="AL14" s="28">
        <f>if($S14 &gt; 0, "X", "")</f>
      </c>
      <c r="AM14" s="28">
        <f>if(and($Q14 &gt; 0, isblank($W14), isblank($R14), isblank($T14), isblank($S14), isblank($U14)), "X", "")</f>
      </c>
      <c r="AN14" s="28">
        <f>if(and(not(isblank($N14)), isblank($O14), isblank($P14)), "X", "")</f>
      </c>
      <c r="AO14" s="28">
        <f>if(M14&gt;65,"X","")</f>
      </c>
      <c r="AP14" s="28">
        <f>if(or($K14="cavity", $K14="wild"), "X", "")</f>
      </c>
      <c r="AQ14" s="28">
        <f>if($W14 &gt; 0, "X", "")</f>
      </c>
      <c r="AR14" s="28">
        <f>if(M14&lt;=30,"X","")</f>
      </c>
      <c r="AS14" s="28">
        <f>if(or($K14="platform", $K14="wild"), "X", "")</f>
      </c>
      <c r="AT14" s="28">
        <f>if(and(not(isblank($O14)), isblank($P14), isblank($N14)), "X", "")</f>
      </c>
      <c r="AU14" s="28">
        <f>if($U14 &gt; 0, "X", "")</f>
      </c>
      <c r="AV14" s="28">
        <f>if($T14 &gt; 0, "X", "")</f>
      </c>
      <c r="AW14" s="28">
        <f>if(and(not(isblank($P14)), isblank($N14), isblank($O14)), "X", "")</f>
      </c>
      <c r="AX14" s="28">
        <f>if(or($K14="bowl", $K14="wild"), "X", "")</f>
      </c>
    </row>
    <row x14ac:dyDescent="0.25" r="15" customHeight="1" ht="18.75">
      <c r="A15" s="24" t="s">
        <v>495</v>
      </c>
      <c r="B15" s="24" t="s">
        <v>496</v>
      </c>
      <c r="C15" s="12" t="s">
        <v>93</v>
      </c>
      <c r="D15" s="12" t="s">
        <v>173</v>
      </c>
      <c r="E15" s="25" t="s">
        <v>182</v>
      </c>
      <c r="F15" s="25" t="s">
        <v>497</v>
      </c>
      <c r="G15" s="12"/>
      <c r="H15" s="12"/>
      <c r="I15" s="12"/>
      <c r="J15" s="14">
        <v>2</v>
      </c>
      <c r="K15" s="12" t="s">
        <v>188</v>
      </c>
      <c r="L15" s="14">
        <v>6</v>
      </c>
      <c r="M15" s="14">
        <v>16</v>
      </c>
      <c r="N15" s="12" t="s">
        <v>15</v>
      </c>
      <c r="O15" s="12"/>
      <c r="P15" s="12"/>
      <c r="Q15" s="14">
        <v>1</v>
      </c>
      <c r="R15" s="14">
        <v>1</v>
      </c>
      <c r="S15" s="14"/>
      <c r="T15" s="14"/>
      <c r="U15" s="14"/>
      <c r="V15" s="12"/>
      <c r="W15" s="14"/>
      <c r="X15" s="26"/>
      <c r="Y15" s="12"/>
      <c r="Z15" s="33">
        <f>if(ISBLANK($X15), sum(Q15:U15), 1)</f>
      </c>
      <c r="AA15" s="27"/>
      <c r="AB15" s="27" t="s">
        <v>15</v>
      </c>
      <c r="AC15" s="27"/>
      <c r="AD15" s="27" t="s">
        <v>15</v>
      </c>
      <c r="AE15" s="28">
        <f>if(J15&lt;4,"X","")</f>
      </c>
      <c r="AF15" s="28">
        <f>if(countblank(N15:P15)&lt;=1,"X","")</f>
      </c>
      <c r="AG15" s="28">
        <f>$H15</f>
      </c>
      <c r="AH15" s="28">
        <f>if($R15 &gt; 0, "X", "")</f>
      </c>
      <c r="AI15" s="28">
        <f>if(sum(Q15:U15) = 3, "X", "")</f>
      </c>
      <c r="AJ15" s="28">
        <f>if(or($K15="ground", $K15="wild"), "X", "")</f>
      </c>
      <c r="AK15" s="28">
        <f>$G15</f>
      </c>
      <c r="AL15" s="28">
        <f>if($S15 &gt; 0, "X", "")</f>
      </c>
      <c r="AM15" s="28">
        <f>if(and($Q15 &gt; 0, isblank($W15), isblank($R15), isblank($T15), isblank($S15), isblank($U15)), "X", "")</f>
      </c>
      <c r="AN15" s="28">
        <f>if(and(not(isblank($N15)), isblank($O15), isblank($P15)), "X", "")</f>
      </c>
      <c r="AO15" s="28">
        <f>if(M15&gt;65,"X","")</f>
      </c>
      <c r="AP15" s="28">
        <f>if(or($K15="cavity", $K15="wild"), "X", "")</f>
      </c>
      <c r="AQ15" s="28">
        <f>if($W15 &gt; 0, "X", "")</f>
      </c>
      <c r="AR15" s="28">
        <f>if(M15&lt;=30,"X","")</f>
      </c>
      <c r="AS15" s="28">
        <f>if(or($K15="platform", $K15="wild"), "X", "")</f>
      </c>
      <c r="AT15" s="28">
        <f>if(and(not(isblank($O15)), isblank($P15), isblank($N15)), "X", "")</f>
      </c>
      <c r="AU15" s="28">
        <f>if($U15 &gt; 0, "X", "")</f>
      </c>
      <c r="AV15" s="28">
        <f>if($T15 &gt; 0, "X", "")</f>
      </c>
      <c r="AW15" s="28">
        <f>if(and(not(isblank($P15)), isblank($N15), isblank($O15)), "X", "")</f>
      </c>
      <c r="AX15" s="28">
        <f>if(or($K15="bowl", $K15="wild"), "X", "")</f>
      </c>
    </row>
    <row x14ac:dyDescent="0.25" r="16" customHeight="1" ht="18.75">
      <c r="A16" s="24" t="s">
        <v>498</v>
      </c>
      <c r="B16" s="24" t="s">
        <v>499</v>
      </c>
      <c r="C16" s="12" t="s">
        <v>93</v>
      </c>
      <c r="D16" s="12" t="s">
        <v>160</v>
      </c>
      <c r="E16" s="25" t="s">
        <v>198</v>
      </c>
      <c r="F16" s="25" t="s">
        <v>500</v>
      </c>
      <c r="G16" s="12"/>
      <c r="H16" s="12"/>
      <c r="I16" s="12"/>
      <c r="J16" s="14">
        <v>4</v>
      </c>
      <c r="K16" s="12" t="s">
        <v>195</v>
      </c>
      <c r="L16" s="14">
        <v>5</v>
      </c>
      <c r="M16" s="14">
        <v>36</v>
      </c>
      <c r="N16" s="12" t="s">
        <v>15</v>
      </c>
      <c r="O16" s="12"/>
      <c r="P16" s="12"/>
      <c r="Q16" s="14">
        <v>1</v>
      </c>
      <c r="R16" s="14"/>
      <c r="S16" s="14"/>
      <c r="T16" s="14">
        <v>2</v>
      </c>
      <c r="U16" s="14"/>
      <c r="V16" s="12"/>
      <c r="W16" s="14"/>
      <c r="X16" s="26"/>
      <c r="Y16" s="12"/>
      <c r="Z16" s="33">
        <f>if(ISBLANK($X16), sum(Q16:U16), 1)</f>
      </c>
      <c r="AA16" s="27"/>
      <c r="AB16" s="27" t="s">
        <v>15</v>
      </c>
      <c r="AC16" s="27"/>
      <c r="AD16" s="27"/>
      <c r="AE16" s="28">
        <f>if(J16&lt;4,"X","")</f>
      </c>
      <c r="AF16" s="28">
        <f>if(countblank(N16:P16)&lt;=1,"X","")</f>
      </c>
      <c r="AG16" s="28">
        <f>$H16</f>
      </c>
      <c r="AH16" s="28">
        <f>if($R16 &gt; 0, "X", "")</f>
      </c>
      <c r="AI16" s="28">
        <f>if(sum(Q16:U16) = 3, "X", "")</f>
      </c>
      <c r="AJ16" s="28">
        <f>if(or($K16="ground", $K16="wild"), "X", "")</f>
      </c>
      <c r="AK16" s="28">
        <f>$G16</f>
      </c>
      <c r="AL16" s="28">
        <f>if($S16 &gt; 0, "X", "")</f>
      </c>
      <c r="AM16" s="28">
        <f>if(and($Q16 &gt; 0, isblank($W16), isblank($R16), isblank($T16), isblank($S16), isblank($U16)), "X", "")</f>
      </c>
      <c r="AN16" s="28">
        <f>if(and(not(isblank($N16)), isblank($O16), isblank($P16)), "X", "")</f>
      </c>
      <c r="AO16" s="28">
        <f>if(M16&gt;65,"X","")</f>
      </c>
      <c r="AP16" s="28">
        <f>if(or($K16="cavity", $K16="wild"), "X", "")</f>
      </c>
      <c r="AQ16" s="28">
        <f>if($W16 &gt; 0, "X", "")</f>
      </c>
      <c r="AR16" s="28">
        <f>if(M16&lt;=30,"X","")</f>
      </c>
      <c r="AS16" s="28">
        <f>if(or($K16="platform", $K16="wild"), "X", "")</f>
      </c>
      <c r="AT16" s="28">
        <f>if(and(not(isblank($O16)), isblank($P16), isblank($N16)), "X", "")</f>
      </c>
      <c r="AU16" s="28">
        <f>if($U16 &gt; 0, "X", "")</f>
      </c>
      <c r="AV16" s="28">
        <f>if($T16 &gt; 0, "X", "")</f>
      </c>
      <c r="AW16" s="28">
        <f>if(and(not(isblank($P16)), isblank($N16), isblank($O16)), "X", "")</f>
      </c>
      <c r="AX16" s="28">
        <f>if(or($K16="bowl", $K16="wild"), "X", "")</f>
      </c>
    </row>
    <row x14ac:dyDescent="0.25" r="17" customHeight="1" ht="18.75">
      <c r="A17" s="24" t="s">
        <v>501</v>
      </c>
      <c r="B17" s="24" t="s">
        <v>502</v>
      </c>
      <c r="C17" s="12" t="s">
        <v>93</v>
      </c>
      <c r="D17" s="12" t="s">
        <v>160</v>
      </c>
      <c r="E17" s="25" t="s">
        <v>250</v>
      </c>
      <c r="F17" s="25" t="s">
        <v>503</v>
      </c>
      <c r="G17" s="12" t="s">
        <v>15</v>
      </c>
      <c r="H17" s="12"/>
      <c r="I17" s="12"/>
      <c r="J17" s="14">
        <v>4</v>
      </c>
      <c r="K17" s="12" t="s">
        <v>166</v>
      </c>
      <c r="L17" s="14">
        <v>2</v>
      </c>
      <c r="M17" s="14">
        <v>123</v>
      </c>
      <c r="N17" s="12" t="s">
        <v>15</v>
      </c>
      <c r="O17" s="12" t="s">
        <v>15</v>
      </c>
      <c r="P17" s="12" t="s">
        <v>15</v>
      </c>
      <c r="Q17" s="14"/>
      <c r="R17" s="14"/>
      <c r="S17" s="14"/>
      <c r="T17" s="14"/>
      <c r="U17" s="14">
        <v>1</v>
      </c>
      <c r="V17" s="12"/>
      <c r="W17" s="14"/>
      <c r="X17" s="26"/>
      <c r="Y17" s="12" t="s">
        <v>15</v>
      </c>
      <c r="Z17" s="33">
        <f>if(ISBLANK($X17), sum(Q17:U17), 1)</f>
      </c>
      <c r="AA17" s="27"/>
      <c r="AB17" s="27"/>
      <c r="AC17" s="27"/>
      <c r="AD17" s="27"/>
      <c r="AE17" s="28">
        <f>if(J17&lt;4,"X","")</f>
      </c>
      <c r="AF17" s="28">
        <f>if(countblank(N17:P17)&lt;=1,"X","")</f>
      </c>
      <c r="AG17" s="28">
        <f>$H17</f>
      </c>
      <c r="AH17" s="28">
        <f>if($R17 &gt; 0, "X", "")</f>
      </c>
      <c r="AI17" s="28">
        <f>if(sum(Q17:U17) = 3, "X", "")</f>
      </c>
      <c r="AJ17" s="28">
        <f>if(or($K17="ground", $K17="wild"), "X", "")</f>
      </c>
      <c r="AK17" s="28">
        <f>$G17</f>
      </c>
      <c r="AL17" s="28">
        <f>if($S17 &gt; 0, "X", "")</f>
      </c>
      <c r="AM17" s="28">
        <f>if(and($Q17 &gt; 0, isblank($W17), isblank($R17), isblank($T17), isblank($S17), isblank($U17)), "X", "")</f>
      </c>
      <c r="AN17" s="28">
        <f>if(and(not(isblank($N17)), isblank($O17), isblank($P17)), "X", "")</f>
      </c>
      <c r="AO17" s="28">
        <f>if(M17&gt;65,"X","")</f>
      </c>
      <c r="AP17" s="28">
        <f>if(or($K17="cavity", $K17="wild"), "X", "")</f>
      </c>
      <c r="AQ17" s="28">
        <f>if($W17 &gt; 0, "X", "")</f>
      </c>
      <c r="AR17" s="28">
        <f>if(M17&lt;=30,"X","")</f>
      </c>
      <c r="AS17" s="28">
        <f>if(or($K17="platform", $K17="wild"), "X", "")</f>
      </c>
      <c r="AT17" s="28">
        <f>if(and(not(isblank($O17)), isblank($P17), isblank($N17)), "X", "")</f>
      </c>
      <c r="AU17" s="28">
        <f>if($U17 &gt; 0, "X", "")</f>
      </c>
      <c r="AV17" s="28">
        <f>if($T17 &gt; 0, "X", "")</f>
      </c>
      <c r="AW17" s="28">
        <f>if(and(not(isblank($P17)), isblank($N17), isblank($O17)), "X", "")</f>
      </c>
      <c r="AX17" s="28">
        <f>if(or($K17="bowl", $K17="wild"), "X", "")</f>
      </c>
    </row>
    <row x14ac:dyDescent="0.25" r="18" customHeight="1" ht="18.75">
      <c r="A18" s="24" t="s">
        <v>504</v>
      </c>
      <c r="B18" s="24" t="s">
        <v>505</v>
      </c>
      <c r="C18" s="12" t="s">
        <v>93</v>
      </c>
      <c r="D18" s="12" t="s">
        <v>173</v>
      </c>
      <c r="E18" s="25" t="s">
        <v>137</v>
      </c>
      <c r="F18" s="25" t="s">
        <v>506</v>
      </c>
      <c r="G18" s="12"/>
      <c r="H18" s="12" t="s">
        <v>15</v>
      </c>
      <c r="I18" s="12"/>
      <c r="J18" s="14">
        <v>4</v>
      </c>
      <c r="K18" s="12" t="s">
        <v>195</v>
      </c>
      <c r="L18" s="14">
        <v>2</v>
      </c>
      <c r="M18" s="14">
        <v>23</v>
      </c>
      <c r="N18" s="12" t="s">
        <v>15</v>
      </c>
      <c r="O18" s="12" t="s">
        <v>15</v>
      </c>
      <c r="P18" s="12"/>
      <c r="Q18" s="14">
        <v>1</v>
      </c>
      <c r="R18" s="14">
        <v>1</v>
      </c>
      <c r="S18" s="14"/>
      <c r="T18" s="14"/>
      <c r="U18" s="14"/>
      <c r="V18" s="12"/>
      <c r="W18" s="14"/>
      <c r="X18" s="26" t="s">
        <v>15</v>
      </c>
      <c r="Y18" s="12"/>
      <c r="Z18" s="33">
        <f>if(ISBLANK($X18), sum(Q18:U18), 1)</f>
      </c>
      <c r="AA18" s="27"/>
      <c r="AB18" s="27"/>
      <c r="AC18" s="27" t="s">
        <v>15</v>
      </c>
      <c r="AD18" s="27"/>
      <c r="AE18" s="28">
        <f>if(J18&lt;4,"X","")</f>
      </c>
      <c r="AF18" s="28">
        <f>if(countblank(N18:P18)&lt;=1,"X","")</f>
      </c>
      <c r="AG18" s="28">
        <f>$H18</f>
      </c>
      <c r="AH18" s="28">
        <f>if($R18 &gt; 0, "X", "")</f>
      </c>
      <c r="AI18" s="28">
        <f>if(sum(Q18:U18) = 3, "X", "")</f>
      </c>
      <c r="AJ18" s="28">
        <f>if(or($K18="ground", $K18="wild"), "X", "")</f>
      </c>
      <c r="AK18" s="28">
        <f>$G18</f>
      </c>
      <c r="AL18" s="28">
        <f>if($S18 &gt; 0, "X", "")</f>
      </c>
      <c r="AM18" s="28">
        <f>if(and($Q18 &gt; 0, isblank($W18), isblank($R18), isblank($T18), isblank($S18), isblank($U18)), "X", "")</f>
      </c>
      <c r="AN18" s="28">
        <f>if(and(not(isblank($N18)), isblank($O18), isblank($P18)), "X", "")</f>
      </c>
      <c r="AO18" s="28">
        <f>if(M18&gt;65,"X","")</f>
      </c>
      <c r="AP18" s="28">
        <f>if(or($K18="cavity", $K18="wild"), "X", "")</f>
      </c>
      <c r="AQ18" s="28">
        <f>if($W18 &gt; 0, "X", "")</f>
      </c>
      <c r="AR18" s="28">
        <f>if(M18&lt;=30,"X","")</f>
      </c>
      <c r="AS18" s="28">
        <f>if(or($K18="platform", $K18="wild"), "X", "")</f>
      </c>
      <c r="AT18" s="28">
        <f>if(and(not(isblank($O18)), isblank($P18), isblank($N18)), "X", "")</f>
      </c>
      <c r="AU18" s="28">
        <f>if($U18 &gt; 0, "X", "")</f>
      </c>
      <c r="AV18" s="28">
        <f>if($T18 &gt; 0, "X", "")</f>
      </c>
      <c r="AW18" s="28">
        <f>if(and(not(isblank($P18)), isblank($N18), isblank($O18)), "X", "")</f>
      </c>
      <c r="AX18" s="28">
        <f>if(or($K18="bowl", $K18="wild"), "X", "")</f>
      </c>
    </row>
    <row x14ac:dyDescent="0.25" r="19" customHeight="1" ht="18.75">
      <c r="A19" s="24" t="s">
        <v>507</v>
      </c>
      <c r="B19" s="24" t="s">
        <v>508</v>
      </c>
      <c r="C19" s="12" t="s">
        <v>93</v>
      </c>
      <c r="D19" s="12" t="s">
        <v>173</v>
      </c>
      <c r="E19" s="25" t="s">
        <v>137</v>
      </c>
      <c r="F19" s="25" t="s">
        <v>506</v>
      </c>
      <c r="G19" s="12"/>
      <c r="H19" s="12" t="s">
        <v>15</v>
      </c>
      <c r="I19" s="12"/>
      <c r="J19" s="14">
        <v>3</v>
      </c>
      <c r="K19" s="12" t="s">
        <v>162</v>
      </c>
      <c r="L19" s="14">
        <v>3</v>
      </c>
      <c r="M19" s="14">
        <v>20</v>
      </c>
      <c r="N19" s="12" t="s">
        <v>15</v>
      </c>
      <c r="O19" s="12"/>
      <c r="P19" s="12" t="s">
        <v>15</v>
      </c>
      <c r="Q19" s="14">
        <v>1</v>
      </c>
      <c r="R19" s="14">
        <v>1</v>
      </c>
      <c r="S19" s="14"/>
      <c r="T19" s="14">
        <v>1</v>
      </c>
      <c r="U19" s="14"/>
      <c r="V19" s="12"/>
      <c r="W19" s="14"/>
      <c r="X19" s="26" t="s">
        <v>15</v>
      </c>
      <c r="Y19" s="12"/>
      <c r="Z19" s="33">
        <f>if(ISBLANK($X19), sum(Q19:U19), 1)</f>
      </c>
      <c r="AA19" s="27" t="s">
        <v>15</v>
      </c>
      <c r="AB19" s="27"/>
      <c r="AC19" s="27"/>
      <c r="AD19" s="27" t="s">
        <v>15</v>
      </c>
      <c r="AE19" s="28">
        <f>if(J19&lt;4,"X","")</f>
      </c>
      <c r="AF19" s="28">
        <f>if(countblank(N19:P19)&lt;=1,"X","")</f>
      </c>
      <c r="AG19" s="28">
        <f>$H19</f>
      </c>
      <c r="AH19" s="28">
        <f>if($R19 &gt; 0, "X", "")</f>
      </c>
      <c r="AI19" s="28">
        <f>if(sum(Q19:U19) = 3, "X", "")</f>
      </c>
      <c r="AJ19" s="28">
        <f>if(or($K19="ground", $K19="wild"), "X", "")</f>
      </c>
      <c r="AK19" s="28">
        <f>$G19</f>
      </c>
      <c r="AL19" s="28">
        <f>if($S19 &gt; 0, "X", "")</f>
      </c>
      <c r="AM19" s="28">
        <f>if(and($Q19 &gt; 0, isblank($W19), isblank($R19), isblank($T19), isblank($S19), isblank($U19)), "X", "")</f>
      </c>
      <c r="AN19" s="28">
        <f>if(and(not(isblank($N19)), isblank($O19), isblank($P19)), "X", "")</f>
      </c>
      <c r="AO19" s="28">
        <f>if(M19&gt;65,"X","")</f>
      </c>
      <c r="AP19" s="28">
        <f>if(or($K19="cavity", $K19="wild"), "X", "")</f>
      </c>
      <c r="AQ19" s="28">
        <f>if($W19 &gt; 0, "X", "")</f>
      </c>
      <c r="AR19" s="28">
        <f>if(M19&lt;=30,"X","")</f>
      </c>
      <c r="AS19" s="28">
        <f>if(or($K19="platform", $K19="wild"), "X", "")</f>
      </c>
      <c r="AT19" s="28">
        <f>if(and(not(isblank($O19)), isblank($P19), isblank($N19)), "X", "")</f>
      </c>
      <c r="AU19" s="28">
        <f>if($U19 &gt; 0, "X", "")</f>
      </c>
      <c r="AV19" s="28">
        <f>if($T19 &gt; 0, "X", "")</f>
      </c>
      <c r="AW19" s="28">
        <f>if(and(not(isblank($P19)), isblank($N19), isblank($O19)), "X", "")</f>
      </c>
      <c r="AX19" s="28">
        <f>if(or($K19="bowl", $K19="wild"), "X", "")</f>
      </c>
    </row>
    <row x14ac:dyDescent="0.25" r="20" customHeight="1" ht="18.75">
      <c r="A20" s="24" t="s">
        <v>509</v>
      </c>
      <c r="B20" s="24" t="s">
        <v>510</v>
      </c>
      <c r="C20" s="12" t="s">
        <v>93</v>
      </c>
      <c r="D20" s="12" t="s">
        <v>186</v>
      </c>
      <c r="E20" s="25" t="s">
        <v>174</v>
      </c>
      <c r="F20" s="25" t="s">
        <v>511</v>
      </c>
      <c r="G20" s="12"/>
      <c r="H20" s="12"/>
      <c r="I20" s="12"/>
      <c r="J20" s="14">
        <v>4</v>
      </c>
      <c r="K20" s="12"/>
      <c r="L20" s="14"/>
      <c r="M20" s="14">
        <v>57</v>
      </c>
      <c r="N20" s="12" t="s">
        <v>15</v>
      </c>
      <c r="O20" s="12" t="s">
        <v>15</v>
      </c>
      <c r="P20" s="12"/>
      <c r="Q20" s="14">
        <v>2</v>
      </c>
      <c r="R20" s="14"/>
      <c r="S20" s="14"/>
      <c r="T20" s="14"/>
      <c r="U20" s="14"/>
      <c r="V20" s="12"/>
      <c r="W20" s="14"/>
      <c r="X20" s="26"/>
      <c r="Y20" s="12"/>
      <c r="Z20" s="33">
        <f>if(ISBLANK($X20), sum(Q20:U20), 1)</f>
      </c>
      <c r="AA20" s="27"/>
      <c r="AB20" s="27" t="s">
        <v>15</v>
      </c>
      <c r="AC20" s="27"/>
      <c r="AD20" s="27"/>
      <c r="AE20" s="28">
        <f>if(J20&lt;4,"X","")</f>
      </c>
      <c r="AF20" s="28">
        <f>if(countblank(N20:P20)&lt;=1,"X","")</f>
      </c>
      <c r="AG20" s="28">
        <f>$H20</f>
      </c>
      <c r="AH20" s="28">
        <f>if($R20 &gt; 0, "X", "")</f>
      </c>
      <c r="AI20" s="28">
        <f>if(sum(Q20:U20) = 3, "X", "")</f>
      </c>
      <c r="AJ20" s="28">
        <f>if(or($K20="ground", $K20="wild"), "X", "")</f>
      </c>
      <c r="AK20" s="28">
        <f>$G20</f>
      </c>
      <c r="AL20" s="28">
        <f>if($S20 &gt; 0, "X", "")</f>
      </c>
      <c r="AM20" s="28">
        <f>if(and($Q20 &gt; 0, isblank($W20), isblank($R20), isblank($T20), isblank($S20), isblank($U20)), "X", "")</f>
      </c>
      <c r="AN20" s="28">
        <f>if(and(not(isblank($N20)), isblank($O20), isblank($P20)), "X", "")</f>
      </c>
      <c r="AO20" s="28">
        <f>if(M20&gt;65,"X","")</f>
      </c>
      <c r="AP20" s="28">
        <f>if(or($K20="cavity", $K20="wild"), "X", "")</f>
      </c>
      <c r="AQ20" s="28">
        <f>if($W20 &gt; 0, "X", "")</f>
      </c>
      <c r="AR20" s="28">
        <f>if(M20&lt;=30,"X","")</f>
      </c>
      <c r="AS20" s="28">
        <f>if(or($K20="platform", $K20="wild"), "X", "")</f>
      </c>
      <c r="AT20" s="28">
        <f>if(and(not(isblank($O20)), isblank($P20), isblank($N20)), "X", "")</f>
      </c>
      <c r="AU20" s="28">
        <f>if($U20 &gt; 0, "X", "")</f>
      </c>
      <c r="AV20" s="28">
        <f>if($T20 &gt; 0, "X", "")</f>
      </c>
      <c r="AW20" s="28">
        <f>if(and(not(isblank($P20)), isblank($N20), isblank($O20)), "X", "")</f>
      </c>
      <c r="AX20" s="28">
        <f>if(or($K20="bowl", $K20="wild"), "X", "")</f>
      </c>
    </row>
    <row x14ac:dyDescent="0.25" r="21" customHeight="1" ht="18.75">
      <c r="A21" s="24" t="s">
        <v>512</v>
      </c>
      <c r="B21" s="24" t="s">
        <v>513</v>
      </c>
      <c r="C21" s="12" t="s">
        <v>93</v>
      </c>
      <c r="D21" s="12" t="s">
        <v>466</v>
      </c>
      <c r="E21" s="25" t="s">
        <v>174</v>
      </c>
      <c r="F21" s="25" t="s">
        <v>514</v>
      </c>
      <c r="G21" s="12"/>
      <c r="H21" s="12"/>
      <c r="I21" s="12"/>
      <c r="J21" s="14">
        <v>2</v>
      </c>
      <c r="K21" s="12" t="s">
        <v>188</v>
      </c>
      <c r="L21" s="14">
        <v>4</v>
      </c>
      <c r="M21" s="14">
        <v>73</v>
      </c>
      <c r="N21" s="12" t="s">
        <v>15</v>
      </c>
      <c r="O21" s="12"/>
      <c r="P21" s="12" t="s">
        <v>15</v>
      </c>
      <c r="Q21" s="14">
        <v>1</v>
      </c>
      <c r="R21" s="14"/>
      <c r="S21" s="14">
        <v>1</v>
      </c>
      <c r="T21" s="14"/>
      <c r="U21" s="14"/>
      <c r="V21" s="12"/>
      <c r="W21" s="14"/>
      <c r="X21" s="26"/>
      <c r="Y21" s="12"/>
      <c r="Z21" s="33">
        <f>if(ISBLANK($X21), sum(Q21:U21), 1)</f>
      </c>
      <c r="AA21" s="27"/>
      <c r="AB21" s="27"/>
      <c r="AC21" s="27" t="s">
        <v>15</v>
      </c>
      <c r="AD21" s="27"/>
      <c r="AE21" s="28">
        <f>if(J21&lt;4,"X","")</f>
      </c>
      <c r="AF21" s="28">
        <f>if(countblank(N21:P21)&lt;=1,"X","")</f>
      </c>
      <c r="AG21" s="28">
        <f>$H21</f>
      </c>
      <c r="AH21" s="28">
        <f>if($R21 &gt; 0, "X", "")</f>
      </c>
      <c r="AI21" s="28">
        <f>if(sum(Q21:U21) = 3, "X", "")</f>
      </c>
      <c r="AJ21" s="28">
        <f>if(or($K21="ground", $K21="wild"), "X", "")</f>
      </c>
      <c r="AK21" s="28">
        <f>$G21</f>
      </c>
      <c r="AL21" s="28">
        <f>if($S21 &gt; 0, "X", "")</f>
      </c>
      <c r="AM21" s="28">
        <f>if(and($Q21 &gt; 0, isblank($W21), isblank($R21), isblank($T21), isblank($S21), isblank($U21)), "X", "")</f>
      </c>
      <c r="AN21" s="28">
        <f>if(and(not(isblank($N21)), isblank($O21), isblank($P21)), "X", "")</f>
      </c>
      <c r="AO21" s="28">
        <f>if(M21&gt;65,"X","")</f>
      </c>
      <c r="AP21" s="28">
        <f>if(or($K21="cavity", $K21="wild"), "X", "")</f>
      </c>
      <c r="AQ21" s="28">
        <f>if($W21 &gt; 0, "X", "")</f>
      </c>
      <c r="AR21" s="28">
        <f>if(M21&lt;=30,"X","")</f>
      </c>
      <c r="AS21" s="28">
        <f>if(or($K21="platform", $K21="wild"), "X", "")</f>
      </c>
      <c r="AT21" s="28">
        <f>if(and(not(isblank($O21)), isblank($P21), isblank($N21)), "X", "")</f>
      </c>
      <c r="AU21" s="28">
        <f>if($U21 &gt; 0, "X", "")</f>
      </c>
      <c r="AV21" s="28">
        <f>if($T21 &gt; 0, "X", "")</f>
      </c>
      <c r="AW21" s="28">
        <f>if(and(not(isblank($P21)), isblank($N21), isblank($O21)), "X", "")</f>
      </c>
      <c r="AX21" s="28">
        <f>if(or($K21="bowl", $K21="wild"), "X", "")</f>
      </c>
    </row>
    <row x14ac:dyDescent="0.25" r="22" customHeight="1" ht="18.75">
      <c r="A22" s="24" t="s">
        <v>515</v>
      </c>
      <c r="B22" s="24" t="s">
        <v>516</v>
      </c>
      <c r="C22" s="12" t="s">
        <v>93</v>
      </c>
      <c r="D22" s="12" t="s">
        <v>173</v>
      </c>
      <c r="E22" s="25" t="s">
        <v>182</v>
      </c>
      <c r="F22" s="25" t="s">
        <v>517</v>
      </c>
      <c r="G22" s="12"/>
      <c r="H22" s="12"/>
      <c r="I22" s="12"/>
      <c r="J22" s="14">
        <v>4</v>
      </c>
      <c r="K22" s="12" t="s">
        <v>203</v>
      </c>
      <c r="L22" s="14">
        <v>5</v>
      </c>
      <c r="M22" s="14">
        <v>26</v>
      </c>
      <c r="N22" s="12"/>
      <c r="O22" s="12"/>
      <c r="P22" s="12" t="s">
        <v>15</v>
      </c>
      <c r="Q22" s="14">
        <v>1</v>
      </c>
      <c r="R22" s="14"/>
      <c r="S22" s="14">
        <v>2</v>
      </c>
      <c r="T22" s="14"/>
      <c r="U22" s="14"/>
      <c r="V22" s="12"/>
      <c r="W22" s="14"/>
      <c r="X22" s="26"/>
      <c r="Y22" s="12"/>
      <c r="Z22" s="33">
        <f>if(ISBLANK($X22), sum(Q22:U22), 1)</f>
      </c>
      <c r="AA22" s="27"/>
      <c r="AB22" s="27" t="s">
        <v>15</v>
      </c>
      <c r="AC22" s="27"/>
      <c r="AD22" s="27"/>
      <c r="AE22" s="28">
        <f>if(J22&lt;4,"X","")</f>
      </c>
      <c r="AF22" s="28">
        <f>if(countblank(N22:P22)&lt;=1,"X","")</f>
      </c>
      <c r="AG22" s="28">
        <f>$H22</f>
      </c>
      <c r="AH22" s="28">
        <f>if($R22 &gt; 0, "X", "")</f>
      </c>
      <c r="AI22" s="28">
        <f>if(sum(Q22:U22) = 3, "X", "")</f>
      </c>
      <c r="AJ22" s="28">
        <f>if(or($K22="ground", $K22="wild"), "X", "")</f>
      </c>
      <c r="AK22" s="28">
        <f>$G22</f>
      </c>
      <c r="AL22" s="28">
        <f>if($S22 &gt; 0, "X", "")</f>
      </c>
      <c r="AM22" s="28">
        <f>if(and($Q22 &gt; 0, isblank($W22), isblank($R22), isblank($T22), isblank($S22), isblank($U22)), "X", "")</f>
      </c>
      <c r="AN22" s="28">
        <f>if(and(not(isblank($N22)), isblank($O22), isblank($P22)), "X", "")</f>
      </c>
      <c r="AO22" s="28">
        <f>if(M22&gt;65,"X","")</f>
      </c>
      <c r="AP22" s="28">
        <f>if(or($K22="cavity", $K22="wild"), "X", "")</f>
      </c>
      <c r="AQ22" s="28">
        <f>if($W22 &gt; 0, "X", "")</f>
      </c>
      <c r="AR22" s="28">
        <f>if(M22&lt;=30,"X","")</f>
      </c>
      <c r="AS22" s="28">
        <f>if(or($K22="platform", $K22="wild"), "X", "")</f>
      </c>
      <c r="AT22" s="28">
        <f>if(and(not(isblank($O22)), isblank($P22), isblank($N22)), "X", "")</f>
      </c>
      <c r="AU22" s="28">
        <f>if($U22 &gt; 0, "X", "")</f>
      </c>
      <c r="AV22" s="28">
        <f>if($T22 &gt; 0, "X", "")</f>
      </c>
      <c r="AW22" s="28">
        <f>if(and(not(isblank($P22)), isblank($N22), isblank($O22)), "X", "")</f>
      </c>
      <c r="AX22" s="28">
        <f>if(or($K22="bowl", $K22="wild"), "X", "")</f>
      </c>
    </row>
    <row x14ac:dyDescent="0.25" r="23" customHeight="1" ht="18.75">
      <c r="A23" s="24" t="s">
        <v>518</v>
      </c>
      <c r="B23" s="24" t="s">
        <v>519</v>
      </c>
      <c r="C23" s="12" t="s">
        <v>93</v>
      </c>
      <c r="D23" s="12" t="s">
        <v>173</v>
      </c>
      <c r="E23" s="25" t="s">
        <v>178</v>
      </c>
      <c r="F23" s="25" t="s">
        <v>520</v>
      </c>
      <c r="G23" s="12"/>
      <c r="H23" s="12"/>
      <c r="I23" s="12"/>
      <c r="J23" s="14">
        <v>2</v>
      </c>
      <c r="K23" s="12" t="s">
        <v>166</v>
      </c>
      <c r="L23" s="14">
        <v>3</v>
      </c>
      <c r="M23" s="14">
        <v>49</v>
      </c>
      <c r="N23" s="12"/>
      <c r="O23" s="12"/>
      <c r="P23" s="12" t="s">
        <v>15</v>
      </c>
      <c r="Q23" s="14">
        <v>1</v>
      </c>
      <c r="R23" s="14"/>
      <c r="S23" s="14">
        <v>1</v>
      </c>
      <c r="T23" s="14"/>
      <c r="U23" s="14"/>
      <c r="V23" s="12"/>
      <c r="W23" s="14"/>
      <c r="X23" s="26"/>
      <c r="Y23" s="12"/>
      <c r="Z23" s="33">
        <f>if(ISBLANK($X23), sum(Q23:U23), 1)</f>
      </c>
      <c r="AA23" s="27"/>
      <c r="AB23" s="27" t="s">
        <v>15</v>
      </c>
      <c r="AC23" s="27"/>
      <c r="AD23" s="27"/>
      <c r="AE23" s="28">
        <f>if(J23&lt;4,"X","")</f>
      </c>
      <c r="AF23" s="28">
        <f>if(countblank(N23:P23)&lt;=1,"X","")</f>
      </c>
      <c r="AG23" s="28">
        <f>$H23</f>
      </c>
      <c r="AH23" s="28">
        <f>if($R23 &gt; 0, "X", "")</f>
      </c>
      <c r="AI23" s="28">
        <f>if(sum(Q23:U23) = 3, "X", "")</f>
      </c>
      <c r="AJ23" s="28">
        <f>if(or($K23="ground", $K23="wild"), "X", "")</f>
      </c>
      <c r="AK23" s="28">
        <f>$G23</f>
      </c>
      <c r="AL23" s="28">
        <f>if($S23 &gt; 0, "X", "")</f>
      </c>
      <c r="AM23" s="28">
        <f>if(and($Q23 &gt; 0, isblank($W23), isblank($R23), isblank($T23), isblank($S23), isblank($U23)), "X", "")</f>
      </c>
      <c r="AN23" s="28">
        <f>if(and(not(isblank($N23)), isblank($O23), isblank($P23)), "X", "")</f>
      </c>
      <c r="AO23" s="28">
        <f>if(M23&gt;65,"X","")</f>
      </c>
      <c r="AP23" s="28">
        <f>if(or($K23="cavity", $K23="wild"), "X", "")</f>
      </c>
      <c r="AQ23" s="28">
        <f>if($W23 &gt; 0, "X", "")</f>
      </c>
      <c r="AR23" s="28">
        <f>if(M23&lt;=30,"X","")</f>
      </c>
      <c r="AS23" s="28">
        <f>if(or($K23="platform", $K23="wild"), "X", "")</f>
      </c>
      <c r="AT23" s="28">
        <f>if(and(not(isblank($O23)), isblank($P23), isblank($N23)), "X", "")</f>
      </c>
      <c r="AU23" s="28">
        <f>if($U23 &gt; 0, "X", "")</f>
      </c>
      <c r="AV23" s="28">
        <f>if($T23 &gt; 0, "X", "")</f>
      </c>
      <c r="AW23" s="28">
        <f>if(and(not(isblank($P23)), isblank($N23), isblank($O23)), "X", "")</f>
      </c>
      <c r="AX23" s="28">
        <f>if(or($K23="bowl", $K23="wild"), "X", "")</f>
      </c>
    </row>
    <row x14ac:dyDescent="0.25" r="24" customHeight="1" ht="18.75">
      <c r="A24" s="24" t="s">
        <v>521</v>
      </c>
      <c r="B24" s="24" t="s">
        <v>522</v>
      </c>
      <c r="C24" s="12" t="s">
        <v>93</v>
      </c>
      <c r="D24" s="12" t="s">
        <v>173</v>
      </c>
      <c r="E24" s="25" t="s">
        <v>198</v>
      </c>
      <c r="F24" s="25" t="s">
        <v>523</v>
      </c>
      <c r="G24" s="12"/>
      <c r="H24" s="12"/>
      <c r="I24" s="12"/>
      <c r="J24" s="14">
        <v>3</v>
      </c>
      <c r="K24" s="12" t="s">
        <v>203</v>
      </c>
      <c r="L24" s="14">
        <v>6</v>
      </c>
      <c r="M24" s="14">
        <v>53</v>
      </c>
      <c r="N24" s="12"/>
      <c r="O24" s="12"/>
      <c r="P24" s="12" t="s">
        <v>15</v>
      </c>
      <c r="Q24" s="14">
        <v>1</v>
      </c>
      <c r="R24" s="14">
        <v>1</v>
      </c>
      <c r="S24" s="14">
        <v>1</v>
      </c>
      <c r="T24" s="14"/>
      <c r="U24" s="14"/>
      <c r="V24" s="12"/>
      <c r="W24" s="14"/>
      <c r="X24" s="26"/>
      <c r="Y24" s="12"/>
      <c r="Z24" s="33">
        <f>if(ISBLANK($X24), sum(Q24:U24), 1)</f>
      </c>
      <c r="AA24" s="27"/>
      <c r="AB24" s="27" t="s">
        <v>15</v>
      </c>
      <c r="AC24" s="27"/>
      <c r="AD24" s="27"/>
      <c r="AE24" s="28">
        <f>if(J24&lt;4,"X","")</f>
      </c>
      <c r="AF24" s="28">
        <f>if(countblank(N24:P24)&lt;=1,"X","")</f>
      </c>
      <c r="AG24" s="28">
        <f>$H24</f>
      </c>
      <c r="AH24" s="28">
        <f>if($R24 &gt; 0, "X", "")</f>
      </c>
      <c r="AI24" s="28">
        <f>if(sum(Q24:U24) = 3, "X", "")</f>
      </c>
      <c r="AJ24" s="28">
        <f>if(or($K24="ground", $K24="wild"), "X", "")</f>
      </c>
      <c r="AK24" s="28">
        <f>$G24</f>
      </c>
      <c r="AL24" s="28">
        <f>if($S24 &gt; 0, "X", "")</f>
      </c>
      <c r="AM24" s="28">
        <f>if(and($Q24 &gt; 0, isblank($W24), isblank($R24), isblank($T24), isblank($S24), isblank($U24)), "X", "")</f>
      </c>
      <c r="AN24" s="28">
        <f>if(and(not(isblank($N24)), isblank($O24), isblank($P24)), "X", "")</f>
      </c>
      <c r="AO24" s="28">
        <f>if(M24&gt;65,"X","")</f>
      </c>
      <c r="AP24" s="28">
        <f>if(or($K24="cavity", $K24="wild"), "X", "")</f>
      </c>
      <c r="AQ24" s="28">
        <f>if($W24 &gt; 0, "X", "")</f>
      </c>
      <c r="AR24" s="28">
        <f>if(M24&lt;=30,"X","")</f>
      </c>
      <c r="AS24" s="28">
        <f>if(or($K24="platform", $K24="wild"), "X", "")</f>
      </c>
      <c r="AT24" s="28">
        <f>if(and(not(isblank($O24)), isblank($P24), isblank($N24)), "X", "")</f>
      </c>
      <c r="AU24" s="28">
        <f>if($U24 &gt; 0, "X", "")</f>
      </c>
      <c r="AV24" s="28">
        <f>if($T24 &gt; 0, "X", "")</f>
      </c>
      <c r="AW24" s="28">
        <f>if(and(not(isblank($P24)), isblank($N24), isblank($O24)), "X", "")</f>
      </c>
      <c r="AX24" s="28">
        <f>if(or($K24="bowl", $K24="wild"), "X", "")</f>
      </c>
    </row>
    <row x14ac:dyDescent="0.25" r="25" customHeight="1" ht="18.75">
      <c r="A25" s="24" t="s">
        <v>524</v>
      </c>
      <c r="B25" s="24" t="s">
        <v>525</v>
      </c>
      <c r="C25" s="12" t="s">
        <v>93</v>
      </c>
      <c r="D25" s="12" t="s">
        <v>173</v>
      </c>
      <c r="E25" s="25" t="s">
        <v>182</v>
      </c>
      <c r="F25" s="25" t="s">
        <v>482</v>
      </c>
      <c r="G25" s="12"/>
      <c r="H25" s="12"/>
      <c r="I25" s="12"/>
      <c r="J25" s="14">
        <v>3</v>
      </c>
      <c r="K25" s="12" t="s">
        <v>195</v>
      </c>
      <c r="L25" s="14">
        <v>4</v>
      </c>
      <c r="M25" s="14">
        <v>23</v>
      </c>
      <c r="N25" s="12" t="s">
        <v>15</v>
      </c>
      <c r="O25" s="12" t="s">
        <v>15</v>
      </c>
      <c r="P25" s="12" t="s">
        <v>15</v>
      </c>
      <c r="Q25" s="14">
        <v>1</v>
      </c>
      <c r="R25" s="14">
        <v>1</v>
      </c>
      <c r="S25" s="14"/>
      <c r="T25" s="14">
        <v>1</v>
      </c>
      <c r="U25" s="14"/>
      <c r="V25" s="12"/>
      <c r="W25" s="14"/>
      <c r="X25" s="26" t="s">
        <v>15</v>
      </c>
      <c r="Y25" s="12"/>
      <c r="Z25" s="33">
        <f>if(ISBLANK($X25), sum(Q25:U25), 1)</f>
      </c>
      <c r="AA25" s="27"/>
      <c r="AB25" s="27" t="s">
        <v>15</v>
      </c>
      <c r="AC25" s="27"/>
      <c r="AD25" s="27"/>
      <c r="AE25" s="28">
        <f>if(J25&lt;4,"X","")</f>
      </c>
      <c r="AF25" s="28">
        <f>if(countblank(N25:P25)&lt;=1,"X","")</f>
      </c>
      <c r="AG25" s="28">
        <f>$H25</f>
      </c>
      <c r="AH25" s="28">
        <f>if($R25 &gt; 0, "X", "")</f>
      </c>
      <c r="AI25" s="28">
        <f>if(sum(Q25:U25) = 3, "X", "")</f>
      </c>
      <c r="AJ25" s="28">
        <f>if(or($K25="ground", $K25="wild"), "X", "")</f>
      </c>
      <c r="AK25" s="28">
        <f>$G25</f>
      </c>
      <c r="AL25" s="28">
        <f>if($S25 &gt; 0, "X", "")</f>
      </c>
      <c r="AM25" s="28">
        <f>if(and($Q25 &gt; 0, isblank($W25), isblank($R25), isblank($T25), isblank($S25), isblank($U25)), "X", "")</f>
      </c>
      <c r="AN25" s="28">
        <f>if(and(not(isblank($N25)), isblank($O25), isblank($P25)), "X", "")</f>
      </c>
      <c r="AO25" s="28">
        <f>if(M25&gt;65,"X","")</f>
      </c>
      <c r="AP25" s="28">
        <f>if(or($K25="cavity", $K25="wild"), "X", "")</f>
      </c>
      <c r="AQ25" s="28">
        <f>if($W25 &gt; 0, "X", "")</f>
      </c>
      <c r="AR25" s="28">
        <f>if(M25&lt;=30,"X","")</f>
      </c>
      <c r="AS25" s="28">
        <f>if(or($K25="platform", $K25="wild"), "X", "")</f>
      </c>
      <c r="AT25" s="28">
        <f>if(and(not(isblank($O25)), isblank($P25), isblank($N25)), "X", "")</f>
      </c>
      <c r="AU25" s="28">
        <f>if($U25 &gt; 0, "X", "")</f>
      </c>
      <c r="AV25" s="28">
        <f>if($T25 &gt; 0, "X", "")</f>
      </c>
      <c r="AW25" s="28">
        <f>if(and(not(isblank($P25)), isblank($N25), isblank($O25)), "X", "")</f>
      </c>
      <c r="AX25" s="28">
        <f>if(or($K25="bowl", $K25="wild"), "X", "")</f>
      </c>
    </row>
    <row x14ac:dyDescent="0.25" r="26" customHeight="1" ht="18.75">
      <c r="A26" s="24" t="s">
        <v>526</v>
      </c>
      <c r="B26" s="24" t="s">
        <v>527</v>
      </c>
      <c r="C26" s="12" t="s">
        <v>93</v>
      </c>
      <c r="D26" s="12" t="s">
        <v>466</v>
      </c>
      <c r="E26" s="25" t="s">
        <v>137</v>
      </c>
      <c r="F26" s="25" t="s">
        <v>528</v>
      </c>
      <c r="G26" s="12"/>
      <c r="H26" s="12" t="s">
        <v>15</v>
      </c>
      <c r="I26" s="12"/>
      <c r="J26" s="14">
        <v>3</v>
      </c>
      <c r="K26" s="12" t="s">
        <v>188</v>
      </c>
      <c r="L26" s="14">
        <v>4</v>
      </c>
      <c r="M26" s="14">
        <v>38</v>
      </c>
      <c r="N26" s="12"/>
      <c r="O26" s="12" t="s">
        <v>15</v>
      </c>
      <c r="P26" s="12" t="s">
        <v>15</v>
      </c>
      <c r="Q26" s="14">
        <v>1</v>
      </c>
      <c r="R26" s="14">
        <v>1</v>
      </c>
      <c r="S26" s="14"/>
      <c r="T26" s="14">
        <v>1</v>
      </c>
      <c r="U26" s="14"/>
      <c r="V26" s="12"/>
      <c r="W26" s="14"/>
      <c r="X26" s="26" t="s">
        <v>15</v>
      </c>
      <c r="Y26" s="12"/>
      <c r="Z26" s="33">
        <f>if(ISBLANK($X26), sum(Q26:U26), 1)</f>
      </c>
      <c r="AA26" s="27"/>
      <c r="AB26" s="27" t="s">
        <v>15</v>
      </c>
      <c r="AC26" s="27"/>
      <c r="AD26" s="27"/>
      <c r="AE26" s="28">
        <f>if(J26&lt;4,"X","")</f>
      </c>
      <c r="AF26" s="28">
        <f>if(countblank(N26:P26)&lt;=1,"X","")</f>
      </c>
      <c r="AG26" s="28">
        <f>$H26</f>
      </c>
      <c r="AH26" s="28">
        <f>if($R26 &gt; 0, "X", "")</f>
      </c>
      <c r="AI26" s="28">
        <f>if(sum(Q26:U26) = 3, "X", "")</f>
      </c>
      <c r="AJ26" s="28">
        <f>if(or($K26="ground", $K26="wild"), "X", "")</f>
      </c>
      <c r="AK26" s="28">
        <f>$G26</f>
      </c>
      <c r="AL26" s="28">
        <f>if($S26 &gt; 0, "X", "")</f>
      </c>
      <c r="AM26" s="28">
        <f>if(and($Q26 &gt; 0, isblank($W26), isblank($R26), isblank($T26), isblank($S26), isblank($U26)), "X", "")</f>
      </c>
      <c r="AN26" s="28">
        <f>if(and(not(isblank($N26)), isblank($O26), isblank($P26)), "X", "")</f>
      </c>
      <c r="AO26" s="28">
        <f>if(M26&gt;65,"X","")</f>
      </c>
      <c r="AP26" s="28">
        <f>if(or($K26="cavity", $K26="wild"), "X", "")</f>
      </c>
      <c r="AQ26" s="28">
        <f>if($W26 &gt; 0, "X", "")</f>
      </c>
      <c r="AR26" s="28">
        <f>if(M26&lt;=30,"X","")</f>
      </c>
      <c r="AS26" s="28">
        <f>if(or($K26="platform", $K26="wild"), "X", "")</f>
      </c>
      <c r="AT26" s="28">
        <f>if(and(not(isblank($O26)), isblank($P26), isblank($N26)), "X", "")</f>
      </c>
      <c r="AU26" s="28">
        <f>if($U26 &gt; 0, "X", "")</f>
      </c>
      <c r="AV26" s="28">
        <f>if($T26 &gt; 0, "X", "")</f>
      </c>
      <c r="AW26" s="28">
        <f>if(and(not(isblank($P26)), isblank($N26), isblank($O26)), "X", "")</f>
      </c>
      <c r="AX26" s="28">
        <f>if(or($K26="bowl", $K26="wild"), "X", "")</f>
      </c>
    </row>
    <row x14ac:dyDescent="0.25" r="27" customHeight="1" ht="18.75">
      <c r="A27" s="24" t="s">
        <v>529</v>
      </c>
      <c r="B27" s="24" t="s">
        <v>530</v>
      </c>
      <c r="C27" s="12" t="s">
        <v>93</v>
      </c>
      <c r="D27" s="12" t="s">
        <v>466</v>
      </c>
      <c r="E27" s="25" t="s">
        <v>137</v>
      </c>
      <c r="F27" s="25" t="s">
        <v>531</v>
      </c>
      <c r="G27" s="12"/>
      <c r="H27" s="12" t="s">
        <v>15</v>
      </c>
      <c r="I27" s="12"/>
      <c r="J27" s="14">
        <v>5</v>
      </c>
      <c r="K27" s="12" t="s">
        <v>188</v>
      </c>
      <c r="L27" s="14">
        <v>2</v>
      </c>
      <c r="M27" s="14">
        <v>46</v>
      </c>
      <c r="N27" s="12"/>
      <c r="O27" s="12" t="s">
        <v>15</v>
      </c>
      <c r="P27" s="12"/>
      <c r="Q27" s="14">
        <v>1</v>
      </c>
      <c r="R27" s="14"/>
      <c r="S27" s="14"/>
      <c r="T27" s="14"/>
      <c r="U27" s="14"/>
      <c r="V27" s="12"/>
      <c r="W27" s="14"/>
      <c r="X27" s="26"/>
      <c r="Y27" s="12"/>
      <c r="Z27" s="33">
        <f>if(ISBLANK($X27), sum(Q27:U27), 1)</f>
      </c>
      <c r="AA27" s="27"/>
      <c r="AB27" s="27" t="s">
        <v>15</v>
      </c>
      <c r="AC27" s="27"/>
      <c r="AD27" s="27"/>
      <c r="AE27" s="28">
        <f>if(J27&lt;4,"X","")</f>
      </c>
      <c r="AF27" s="28">
        <f>if(countblank(N27:P27)&lt;=1,"X","")</f>
      </c>
      <c r="AG27" s="28">
        <f>$H27</f>
      </c>
      <c r="AH27" s="28">
        <f>if($R27 &gt; 0, "X", "")</f>
      </c>
      <c r="AI27" s="28">
        <f>if(sum(Q27:U27) = 3, "X", "")</f>
      </c>
      <c r="AJ27" s="28">
        <f>if(or($K27="ground", $K27="wild"), "X", "")</f>
      </c>
      <c r="AK27" s="28">
        <f>$G27</f>
      </c>
      <c r="AL27" s="28">
        <f>if($S27 &gt; 0, "X", "")</f>
      </c>
      <c r="AM27" s="28">
        <f>if(and($Q27 &gt; 0, isblank($W27), isblank($R27), isblank($T27), isblank($S27), isblank($U27)), "X", "")</f>
      </c>
      <c r="AN27" s="28">
        <f>if(and(not(isblank($N27)), isblank($O27), isblank($P27)), "X", "")</f>
      </c>
      <c r="AO27" s="28">
        <f>if(M27&gt;65,"X","")</f>
      </c>
      <c r="AP27" s="28">
        <f>if(or($K27="cavity", $K27="wild"), "X", "")</f>
      </c>
      <c r="AQ27" s="28">
        <f>if($W27 &gt; 0, "X", "")</f>
      </c>
      <c r="AR27" s="28">
        <f>if(M27&lt;=30,"X","")</f>
      </c>
      <c r="AS27" s="28">
        <f>if(or($K27="platform", $K27="wild"), "X", "")</f>
      </c>
      <c r="AT27" s="28">
        <f>if(and(not(isblank($O27)), isblank($P27), isblank($N27)), "X", "")</f>
      </c>
      <c r="AU27" s="28">
        <f>if($U27 &gt; 0, "X", "")</f>
      </c>
      <c r="AV27" s="28">
        <f>if($T27 &gt; 0, "X", "")</f>
      </c>
      <c r="AW27" s="28">
        <f>if(and(not(isblank($P27)), isblank($N27), isblank($O27)), "X", "")</f>
      </c>
      <c r="AX27" s="28">
        <f>if(or($K27="bowl", $K27="wild"), "X", "")</f>
      </c>
    </row>
    <row x14ac:dyDescent="0.25" r="28" customHeight="1" ht="18.75">
      <c r="A28" s="24" t="s">
        <v>532</v>
      </c>
      <c r="B28" s="24" t="s">
        <v>533</v>
      </c>
      <c r="C28" s="12" t="s">
        <v>93</v>
      </c>
      <c r="D28" s="12" t="s">
        <v>160</v>
      </c>
      <c r="E28" s="25" t="s">
        <v>198</v>
      </c>
      <c r="F28" s="25" t="s">
        <v>534</v>
      </c>
      <c r="G28" s="12"/>
      <c r="H28" s="12"/>
      <c r="I28" s="12" t="s">
        <v>15</v>
      </c>
      <c r="J28" s="14">
        <v>4</v>
      </c>
      <c r="K28" s="12" t="s">
        <v>188</v>
      </c>
      <c r="L28" s="14">
        <v>2</v>
      </c>
      <c r="M28" s="14">
        <v>21</v>
      </c>
      <c r="N28" s="12" t="s">
        <v>15</v>
      </c>
      <c r="O28" s="12"/>
      <c r="P28" s="12"/>
      <c r="Q28" s="14"/>
      <c r="R28" s="14">
        <v>2</v>
      </c>
      <c r="S28" s="14"/>
      <c r="T28" s="14"/>
      <c r="U28" s="14"/>
      <c r="V28" s="12"/>
      <c r="W28" s="14"/>
      <c r="X28" s="26"/>
      <c r="Y28" s="12"/>
      <c r="Z28" s="33">
        <f>if(ISBLANK($X28), sum(Q28:U28), 1)</f>
      </c>
      <c r="AA28" s="27"/>
      <c r="AB28" s="27" t="s">
        <v>15</v>
      </c>
      <c r="AC28" s="27"/>
      <c r="AD28" s="27"/>
      <c r="AE28" s="28">
        <f>if(J28&lt;4,"X","")</f>
      </c>
      <c r="AF28" s="28">
        <f>if(countblank(N28:P28)&lt;=1,"X","")</f>
      </c>
      <c r="AG28" s="28">
        <f>$H28</f>
      </c>
      <c r="AH28" s="28">
        <f>if($R28 &gt; 0, "X", "")</f>
      </c>
      <c r="AI28" s="28">
        <f>if(sum(Q28:U28) = 3, "X", "")</f>
      </c>
      <c r="AJ28" s="28">
        <f>if(or($K28="ground", $K28="wild"), "X", "")</f>
      </c>
      <c r="AK28" s="28">
        <f>$G28</f>
      </c>
      <c r="AL28" s="28">
        <f>if($S28 &gt; 0, "X", "")</f>
      </c>
      <c r="AM28" s="28">
        <f>if(and($Q28 &gt; 0, isblank($W28), isblank($R28), isblank($T28), isblank($S28), isblank($U28)), "X", "")</f>
      </c>
      <c r="AN28" s="28">
        <f>if(and(not(isblank($N28)), isblank($O28), isblank($P28)), "X", "")</f>
      </c>
      <c r="AO28" s="28">
        <f>if(M28&gt;65,"X","")</f>
      </c>
      <c r="AP28" s="28">
        <f>if(or($K28="cavity", $K28="wild"), "X", "")</f>
      </c>
      <c r="AQ28" s="28">
        <f>if($W28 &gt; 0, "X", "")</f>
      </c>
      <c r="AR28" s="28">
        <f>if(M28&lt;=30,"X","")</f>
      </c>
      <c r="AS28" s="28">
        <f>if(or($K28="platform", $K28="wild"), "X", "")</f>
      </c>
      <c r="AT28" s="28">
        <f>if(and(not(isblank($O28)), isblank($P28), isblank($N28)), "X", "")</f>
      </c>
      <c r="AU28" s="28">
        <f>if($U28 &gt; 0, "X", "")</f>
      </c>
      <c r="AV28" s="28">
        <f>if($T28 &gt; 0, "X", "")</f>
      </c>
      <c r="AW28" s="28">
        <f>if(and(not(isblank($P28)), isblank($N28), isblank($O28)), "X", "")</f>
      </c>
      <c r="AX28" s="28">
        <f>if(or($K28="bowl", $K28="wild"), "X", "")</f>
      </c>
    </row>
    <row x14ac:dyDescent="0.25" r="29" customHeight="1" ht="18.75">
      <c r="A29" s="24" t="s">
        <v>535</v>
      </c>
      <c r="B29" s="24" t="s">
        <v>536</v>
      </c>
      <c r="C29" s="12" t="s">
        <v>93</v>
      </c>
      <c r="D29" s="12" t="s">
        <v>466</v>
      </c>
      <c r="E29" s="25" t="s">
        <v>174</v>
      </c>
      <c r="F29" s="25" t="s">
        <v>537</v>
      </c>
      <c r="G29" s="12"/>
      <c r="H29" s="12"/>
      <c r="I29" s="12"/>
      <c r="J29" s="14">
        <v>1</v>
      </c>
      <c r="K29" s="12" t="s">
        <v>195</v>
      </c>
      <c r="L29" s="14">
        <v>4</v>
      </c>
      <c r="M29" s="14">
        <v>20</v>
      </c>
      <c r="N29" s="12" t="s">
        <v>15</v>
      </c>
      <c r="O29" s="12"/>
      <c r="P29" s="12"/>
      <c r="Q29" s="14">
        <v>1</v>
      </c>
      <c r="R29" s="14">
        <v>1</v>
      </c>
      <c r="S29" s="14"/>
      <c r="T29" s="14"/>
      <c r="U29" s="14"/>
      <c r="V29" s="12"/>
      <c r="W29" s="14"/>
      <c r="X29" s="26"/>
      <c r="Y29" s="12"/>
      <c r="Z29" s="33">
        <f>if(ISBLANK($X29), sum(Q29:U29), 1)</f>
      </c>
      <c r="AA29" s="27"/>
      <c r="AB29" s="27" t="s">
        <v>15</v>
      </c>
      <c r="AC29" s="27"/>
      <c r="AD29" s="27"/>
      <c r="AE29" s="28">
        <f>if(J29&lt;4,"X","")</f>
      </c>
      <c r="AF29" s="28">
        <f>if(countblank(N29:P29)&lt;=1,"X","")</f>
      </c>
      <c r="AG29" s="28">
        <f>$H29</f>
      </c>
      <c r="AH29" s="28">
        <f>if($R29 &gt; 0, "X", "")</f>
      </c>
      <c r="AI29" s="28">
        <f>if(sum(Q29:U29) = 3, "X", "")</f>
      </c>
      <c r="AJ29" s="28">
        <f>if(or($K29="ground", $K29="wild"), "X", "")</f>
      </c>
      <c r="AK29" s="28">
        <f>$G29</f>
      </c>
      <c r="AL29" s="28">
        <f>if($S29 &gt; 0, "X", "")</f>
      </c>
      <c r="AM29" s="28">
        <f>if(and($Q29 &gt; 0, isblank($W29), isblank($R29), isblank($T29), isblank($S29), isblank($U29)), "X", "")</f>
      </c>
      <c r="AN29" s="28">
        <f>if(and(not(isblank($N29)), isblank($O29), isblank($P29)), "X", "")</f>
      </c>
      <c r="AO29" s="28">
        <f>if(M29&gt;65,"X","")</f>
      </c>
      <c r="AP29" s="28">
        <f>if(or($K29="cavity", $K29="wild"), "X", "")</f>
      </c>
      <c r="AQ29" s="28">
        <f>if($W29 &gt; 0, "X", "")</f>
      </c>
      <c r="AR29" s="28">
        <f>if(M29&lt;=30,"X","")</f>
      </c>
      <c r="AS29" s="28">
        <f>if(or($K29="platform", $K29="wild"), "X", "")</f>
      </c>
      <c r="AT29" s="28">
        <f>if(and(not(isblank($O29)), isblank($P29), isblank($N29)), "X", "")</f>
      </c>
      <c r="AU29" s="28">
        <f>if($U29 &gt; 0, "X", "")</f>
      </c>
      <c r="AV29" s="28">
        <f>if($T29 &gt; 0, "X", "")</f>
      </c>
      <c r="AW29" s="28">
        <f>if(and(not(isblank($P29)), isblank($N29), isblank($O29)), "X", "")</f>
      </c>
      <c r="AX29" s="28">
        <f>if(or($K29="bowl", $K29="wild"), "X", "")</f>
      </c>
    </row>
    <row x14ac:dyDescent="0.25" r="30" customHeight="1" ht="18.75">
      <c r="A30" s="24" t="s">
        <v>538</v>
      </c>
      <c r="B30" s="24" t="s">
        <v>539</v>
      </c>
      <c r="C30" s="12" t="s">
        <v>93</v>
      </c>
      <c r="D30" s="12" t="s">
        <v>160</v>
      </c>
      <c r="E30" s="25" t="s">
        <v>221</v>
      </c>
      <c r="F30" s="25" t="s">
        <v>485</v>
      </c>
      <c r="G30" s="12" t="s">
        <v>15</v>
      </c>
      <c r="H30" s="12"/>
      <c r="I30" s="12"/>
      <c r="J30" s="14">
        <v>7</v>
      </c>
      <c r="K30" s="12" t="s">
        <v>166</v>
      </c>
      <c r="L30" s="14">
        <v>2</v>
      </c>
      <c r="M30" s="14">
        <v>200</v>
      </c>
      <c r="N30" s="12"/>
      <c r="O30" s="12" t="s">
        <v>15</v>
      </c>
      <c r="P30" s="12"/>
      <c r="Q30" s="14"/>
      <c r="R30" s="14"/>
      <c r="S30" s="14"/>
      <c r="T30" s="14"/>
      <c r="U30" s="14">
        <v>3</v>
      </c>
      <c r="V30" s="12"/>
      <c r="W30" s="14"/>
      <c r="X30" s="26"/>
      <c r="Y30" s="12" t="s">
        <v>15</v>
      </c>
      <c r="Z30" s="33">
        <f>if(ISBLANK($X30), sum(Q30:U30), 1)</f>
      </c>
      <c r="AA30" s="27"/>
      <c r="AB30" s="27" t="s">
        <v>15</v>
      </c>
      <c r="AC30" s="27"/>
      <c r="AD30" s="27"/>
      <c r="AE30" s="28">
        <f>if(J30&lt;4,"X","")</f>
      </c>
      <c r="AF30" s="28">
        <f>if(countblank(N30:P30)&lt;=1,"X","")</f>
      </c>
      <c r="AG30" s="28">
        <f>$H30</f>
      </c>
      <c r="AH30" s="28">
        <f>if($R30 &gt; 0, "X", "")</f>
      </c>
      <c r="AI30" s="28">
        <f>if(sum(Q30:U30) = 3, "X", "")</f>
      </c>
      <c r="AJ30" s="28">
        <f>if(or($K30="ground", $K30="wild"), "X", "")</f>
      </c>
      <c r="AK30" s="28">
        <f>$G30</f>
      </c>
      <c r="AL30" s="28">
        <f>if($S30 &gt; 0, "X", "")</f>
      </c>
      <c r="AM30" s="28">
        <f>if(and($Q30 &gt; 0, isblank($W30), isblank($R30), isblank($T30), isblank($S30), isblank($U30)), "X", "")</f>
      </c>
      <c r="AN30" s="28">
        <f>if(and(not(isblank($N30)), isblank($O30), isblank($P30)), "X", "")</f>
      </c>
      <c r="AO30" s="28">
        <f>if(M30&gt;65,"X","")</f>
      </c>
      <c r="AP30" s="28">
        <f>if(or($K30="cavity", $K30="wild"), "X", "")</f>
      </c>
      <c r="AQ30" s="28">
        <f>if($W30 &gt; 0, "X", "")</f>
      </c>
      <c r="AR30" s="28">
        <f>if(M30&lt;=30,"X","")</f>
      </c>
      <c r="AS30" s="28">
        <f>if(or($K30="platform", $K30="wild"), "X", "")</f>
      </c>
      <c r="AT30" s="28">
        <f>if(and(not(isblank($O30)), isblank($P30), isblank($N30)), "X", "")</f>
      </c>
      <c r="AU30" s="28">
        <f>if($U30 &gt; 0, "X", "")</f>
      </c>
      <c r="AV30" s="28">
        <f>if($T30 &gt; 0, "X", "")</f>
      </c>
      <c r="AW30" s="28">
        <f>if(and(not(isblank($P30)), isblank($N30), isblank($O30)), "X", "")</f>
      </c>
      <c r="AX30" s="28">
        <f>if(or($K30="bowl", $K30="wild"), "X", "")</f>
      </c>
    </row>
    <row x14ac:dyDescent="0.25" r="31" customHeight="1" ht="18.75">
      <c r="A31" s="24" t="s">
        <v>540</v>
      </c>
      <c r="B31" s="24" t="s">
        <v>541</v>
      </c>
      <c r="C31" s="12" t="s">
        <v>93</v>
      </c>
      <c r="D31" s="12" t="s">
        <v>173</v>
      </c>
      <c r="E31" s="25" t="s">
        <v>174</v>
      </c>
      <c r="F31" s="25" t="s">
        <v>542</v>
      </c>
      <c r="G31" s="12"/>
      <c r="H31" s="12"/>
      <c r="I31" s="12"/>
      <c r="J31" s="14">
        <v>6</v>
      </c>
      <c r="K31" s="12" t="s">
        <v>162</v>
      </c>
      <c r="L31" s="14">
        <v>2</v>
      </c>
      <c r="M31" s="14">
        <v>95</v>
      </c>
      <c r="N31" s="12"/>
      <c r="O31" s="12"/>
      <c r="P31" s="12" t="s">
        <v>15</v>
      </c>
      <c r="Q31" s="14">
        <v>1</v>
      </c>
      <c r="R31" s="14"/>
      <c r="S31" s="14"/>
      <c r="T31" s="14"/>
      <c r="U31" s="14">
        <v>1</v>
      </c>
      <c r="V31" s="12"/>
      <c r="W31" s="14"/>
      <c r="X31" s="26"/>
      <c r="Y31" s="12"/>
      <c r="Z31" s="33">
        <f>if(ISBLANK($X31), sum(Q31:U31), 1)</f>
      </c>
      <c r="AA31" s="27"/>
      <c r="AB31" s="27"/>
      <c r="AC31" s="27" t="s">
        <v>15</v>
      </c>
      <c r="AD31" s="27"/>
      <c r="AE31" s="28">
        <f>if(J31&lt;4,"X","")</f>
      </c>
      <c r="AF31" s="28">
        <f>if(countblank(N31:P31)&lt;=1,"X","")</f>
      </c>
      <c r="AG31" s="28">
        <f>$H31</f>
      </c>
      <c r="AH31" s="28">
        <f>if($R31 &gt; 0, "X", "")</f>
      </c>
      <c r="AI31" s="28">
        <f>if(sum(Q31:U31) = 3, "X", "")</f>
      </c>
      <c r="AJ31" s="28">
        <f>if(or($K31="ground", $K31="wild"), "X", "")</f>
      </c>
      <c r="AK31" s="28">
        <f>$G31</f>
      </c>
      <c r="AL31" s="28">
        <f>if($S31 &gt; 0, "X", "")</f>
      </c>
      <c r="AM31" s="28">
        <f>if(and($Q31 &gt; 0, isblank($W31), isblank($R31), isblank($T31), isblank($S31), isblank($U31)), "X", "")</f>
      </c>
      <c r="AN31" s="28">
        <f>if(and(not(isblank($N31)), isblank($O31), isblank($P31)), "X", "")</f>
      </c>
      <c r="AO31" s="28">
        <f>if(M31&gt;65,"X","")</f>
      </c>
      <c r="AP31" s="28">
        <f>if(or($K31="cavity", $K31="wild"), "X", "")</f>
      </c>
      <c r="AQ31" s="28">
        <f>if($W31 &gt; 0, "X", "")</f>
      </c>
      <c r="AR31" s="28">
        <f>if(M31&lt;=30,"X","")</f>
      </c>
      <c r="AS31" s="28">
        <f>if(or($K31="platform", $K31="wild"), "X", "")</f>
      </c>
      <c r="AT31" s="28">
        <f>if(and(not(isblank($O31)), isblank($P31), isblank($N31)), "X", "")</f>
      </c>
      <c r="AU31" s="28">
        <f>if($U31 &gt; 0, "X", "")</f>
      </c>
      <c r="AV31" s="28">
        <f>if($T31 &gt; 0, "X", "")</f>
      </c>
      <c r="AW31" s="28">
        <f>if(and(not(isblank($P31)), isblank($N31), isblank($O31)), "X", "")</f>
      </c>
      <c r="AX31" s="28">
        <f>if(or($K31="bowl", $K31="wild"), "X", "")</f>
      </c>
    </row>
    <row x14ac:dyDescent="0.25" r="32" customHeight="1" ht="18.75">
      <c r="A32" s="24" t="s">
        <v>543</v>
      </c>
      <c r="B32" s="24" t="s">
        <v>544</v>
      </c>
      <c r="C32" s="12" t="s">
        <v>93</v>
      </c>
      <c r="D32" s="12" t="s">
        <v>466</v>
      </c>
      <c r="E32" s="25" t="s">
        <v>137</v>
      </c>
      <c r="F32" s="25" t="s">
        <v>528</v>
      </c>
      <c r="G32" s="12"/>
      <c r="H32" s="12" t="s">
        <v>15</v>
      </c>
      <c r="I32" s="12"/>
      <c r="J32" s="14">
        <v>5</v>
      </c>
      <c r="K32" s="12" t="s">
        <v>166</v>
      </c>
      <c r="L32" s="14">
        <v>2</v>
      </c>
      <c r="M32" s="14">
        <v>52</v>
      </c>
      <c r="N32" s="12"/>
      <c r="O32" s="12" t="s">
        <v>15</v>
      </c>
      <c r="P32" s="12"/>
      <c r="Q32" s="14"/>
      <c r="R32" s="14">
        <v>1</v>
      </c>
      <c r="S32" s="14"/>
      <c r="T32" s="14">
        <v>1</v>
      </c>
      <c r="U32" s="14"/>
      <c r="V32" s="12"/>
      <c r="W32" s="14"/>
      <c r="X32" s="26"/>
      <c r="Y32" s="12"/>
      <c r="Z32" s="33">
        <f>if(ISBLANK($X32), sum(Q32:U32), 1)</f>
      </c>
      <c r="AA32" s="27"/>
      <c r="AB32" s="27"/>
      <c r="AC32" s="27"/>
      <c r="AD32" s="27"/>
      <c r="AE32" s="28">
        <f>if(J32&lt;4,"X","")</f>
      </c>
      <c r="AF32" s="28">
        <f>if(countblank(N32:P32)&lt;=1,"X","")</f>
      </c>
      <c r="AG32" s="28">
        <f>$H32</f>
      </c>
      <c r="AH32" s="28">
        <f>if($R32 &gt; 0, "X", "")</f>
      </c>
      <c r="AI32" s="28">
        <f>if(sum(Q32:U32) = 3, "X", "")</f>
      </c>
      <c r="AJ32" s="28">
        <f>if(or($K32="ground", $K32="wild"), "X", "")</f>
      </c>
      <c r="AK32" s="28">
        <f>$G32</f>
      </c>
      <c r="AL32" s="28">
        <f>if($S32 &gt; 0, "X", "")</f>
      </c>
      <c r="AM32" s="28">
        <f>if(and($Q32 &gt; 0, isblank($W32), isblank($R32), isblank($T32), isblank($S32), isblank($U32)), "X", "")</f>
      </c>
      <c r="AN32" s="28">
        <f>if(and(not(isblank($N32)), isblank($O32), isblank($P32)), "X", "")</f>
      </c>
      <c r="AO32" s="28">
        <f>if(M32&gt;65,"X","")</f>
      </c>
      <c r="AP32" s="28">
        <f>if(or($K32="cavity", $K32="wild"), "X", "")</f>
      </c>
      <c r="AQ32" s="28">
        <f>if($W32 &gt; 0, "X", "")</f>
      </c>
      <c r="AR32" s="28">
        <f>if(M32&lt;=30,"X","")</f>
      </c>
      <c r="AS32" s="28">
        <f>if(or($K32="platform", $K32="wild"), "X", "")</f>
      </c>
      <c r="AT32" s="28">
        <f>if(and(not(isblank($O32)), isblank($P32), isblank($N32)), "X", "")</f>
      </c>
      <c r="AU32" s="28">
        <f>if($U32 &gt; 0, "X", "")</f>
      </c>
      <c r="AV32" s="28">
        <f>if($T32 &gt; 0, "X", "")</f>
      </c>
      <c r="AW32" s="28">
        <f>if(and(not(isblank($P32)), isblank($N32), isblank($O32)), "X", "")</f>
      </c>
      <c r="AX32" s="28">
        <f>if(or($K32="bowl", $K32="wild"), "X", "")</f>
      </c>
    </row>
    <row x14ac:dyDescent="0.25" r="33" customHeight="1" ht="18.75">
      <c r="A33" s="24" t="s">
        <v>545</v>
      </c>
      <c r="B33" s="24" t="s">
        <v>546</v>
      </c>
      <c r="C33" s="12" t="s">
        <v>93</v>
      </c>
      <c r="D33" s="12" t="s">
        <v>186</v>
      </c>
      <c r="E33" s="25" t="s">
        <v>182</v>
      </c>
      <c r="F33" s="25" t="s">
        <v>547</v>
      </c>
      <c r="G33" s="12"/>
      <c r="H33" s="12"/>
      <c r="I33" s="12"/>
      <c r="J33" s="14">
        <v>4</v>
      </c>
      <c r="K33" s="12" t="s">
        <v>203</v>
      </c>
      <c r="L33" s="14">
        <v>2</v>
      </c>
      <c r="M33" s="14">
        <v>46</v>
      </c>
      <c r="N33" s="12" t="s">
        <v>15</v>
      </c>
      <c r="O33" s="12" t="s">
        <v>15</v>
      </c>
      <c r="P33" s="12"/>
      <c r="Q33" s="14">
        <v>1</v>
      </c>
      <c r="R33" s="14"/>
      <c r="S33" s="14"/>
      <c r="T33" s="14">
        <v>1</v>
      </c>
      <c r="U33" s="14"/>
      <c r="V33" s="12"/>
      <c r="W33" s="14">
        <v>1</v>
      </c>
      <c r="X33" s="26"/>
      <c r="Y33" s="12"/>
      <c r="Z33" s="33">
        <f>if(ISBLANK($X33), sum(Q33:U33), 1)</f>
      </c>
      <c r="AA33" s="27"/>
      <c r="AB33" s="27" t="s">
        <v>15</v>
      </c>
      <c r="AC33" s="27"/>
      <c r="AD33" s="27"/>
      <c r="AE33" s="28">
        <f>if(J33&lt;4,"X","")</f>
      </c>
      <c r="AF33" s="28">
        <f>if(countblank(N33:P33)&lt;=1,"X","")</f>
      </c>
      <c r="AG33" s="28">
        <f>$H33</f>
      </c>
      <c r="AH33" s="28">
        <f>if($R33 &gt; 0, "X", "")</f>
      </c>
      <c r="AI33" s="28">
        <f>if(sum(Q33:U33) = 3, "X", "")</f>
      </c>
      <c r="AJ33" s="28">
        <f>if(or($K33="ground", $K33="wild"), "X", "")</f>
      </c>
      <c r="AK33" s="28">
        <f>$G33</f>
      </c>
      <c r="AL33" s="28">
        <f>if($S33 &gt; 0, "X", "")</f>
      </c>
      <c r="AM33" s="28">
        <f>if(and($Q33 &gt; 0, isblank($W33), isblank($R33), isblank($T33), isblank($S33), isblank($U33)), "X", "")</f>
      </c>
      <c r="AN33" s="28">
        <f>if(and(not(isblank($N33)), isblank($O33), isblank($P33)), "X", "")</f>
      </c>
      <c r="AO33" s="28">
        <f>if(M33&gt;65,"X","")</f>
      </c>
      <c r="AP33" s="28">
        <f>if(or($K33="cavity", $K33="wild"), "X", "")</f>
      </c>
      <c r="AQ33" s="28">
        <f>if($W33 &gt; 0, "X", "")</f>
      </c>
      <c r="AR33" s="28">
        <f>if(M33&lt;=30,"X","")</f>
      </c>
      <c r="AS33" s="28">
        <f>if(or($K33="platform", $K33="wild"), "X", "")</f>
      </c>
      <c r="AT33" s="28">
        <f>if(and(not(isblank($O33)), isblank($P33), isblank($N33)), "X", "")</f>
      </c>
      <c r="AU33" s="28">
        <f>if($U33 &gt; 0, "X", "")</f>
      </c>
      <c r="AV33" s="28">
        <f>if($T33 &gt; 0, "X", "")</f>
      </c>
      <c r="AW33" s="28">
        <f>if(and(not(isblank($P33)), isblank($N33), isblank($O33)), "X", "")</f>
      </c>
      <c r="AX33" s="28">
        <f>if(or($K33="bowl", $K33="wild"), "X", "")</f>
      </c>
    </row>
    <row x14ac:dyDescent="0.25" r="34" customHeight="1" ht="18.75">
      <c r="A34" s="24" t="s">
        <v>548</v>
      </c>
      <c r="B34" s="24" t="s">
        <v>549</v>
      </c>
      <c r="C34" s="12" t="s">
        <v>93</v>
      </c>
      <c r="D34" s="12" t="s">
        <v>466</v>
      </c>
      <c r="E34" s="25" t="s">
        <v>198</v>
      </c>
      <c r="F34" s="25" t="s">
        <v>494</v>
      </c>
      <c r="G34" s="12"/>
      <c r="H34" s="12"/>
      <c r="I34" s="12"/>
      <c r="J34" s="14">
        <v>4</v>
      </c>
      <c r="K34" s="12" t="s">
        <v>188</v>
      </c>
      <c r="L34" s="14">
        <v>3</v>
      </c>
      <c r="M34" s="14">
        <v>48</v>
      </c>
      <c r="N34" s="12" t="s">
        <v>15</v>
      </c>
      <c r="O34" s="12" t="s">
        <v>15</v>
      </c>
      <c r="P34" s="12"/>
      <c r="Q34" s="14"/>
      <c r="R34" s="14">
        <v>1</v>
      </c>
      <c r="S34" s="14"/>
      <c r="T34" s="14">
        <v>1</v>
      </c>
      <c r="U34" s="14"/>
      <c r="V34" s="12"/>
      <c r="W34" s="14"/>
      <c r="X34" s="26"/>
      <c r="Y34" s="12"/>
      <c r="Z34" s="33">
        <f>if(ISBLANK($X34), sum(Q34:U34), 1)</f>
      </c>
      <c r="AA34" s="27"/>
      <c r="AB34" s="27"/>
      <c r="AC34" s="27"/>
      <c r="AD34" s="27"/>
      <c r="AE34" s="28">
        <f>if(J34&lt;4,"X","")</f>
      </c>
      <c r="AF34" s="28">
        <f>if(countblank(N34:P34)&lt;=1,"X","")</f>
      </c>
      <c r="AG34" s="28">
        <f>$H34</f>
      </c>
      <c r="AH34" s="28">
        <f>if($R34 &gt; 0, "X", "")</f>
      </c>
      <c r="AI34" s="28">
        <f>if(sum(Q34:U34) = 3, "X", "")</f>
      </c>
      <c r="AJ34" s="28">
        <f>if(or($K34="ground", $K34="wild"), "X", "")</f>
      </c>
      <c r="AK34" s="28">
        <f>$G34</f>
      </c>
      <c r="AL34" s="28">
        <f>if($S34 &gt; 0, "X", "")</f>
      </c>
      <c r="AM34" s="28">
        <f>if(and($Q34 &gt; 0, isblank($W34), isblank($R34), isblank($T34), isblank($S34), isblank($U34)), "X", "")</f>
      </c>
      <c r="AN34" s="28">
        <f>if(and(not(isblank($N34)), isblank($O34), isblank($P34)), "X", "")</f>
      </c>
      <c r="AO34" s="28">
        <f>if(M34&gt;65,"X","")</f>
      </c>
      <c r="AP34" s="28">
        <f>if(or($K34="cavity", $K34="wild"), "X", "")</f>
      </c>
      <c r="AQ34" s="28">
        <f>if($W34 &gt; 0, "X", "")</f>
      </c>
      <c r="AR34" s="28">
        <f>if(M34&lt;=30,"X","")</f>
      </c>
      <c r="AS34" s="28">
        <f>if(or($K34="platform", $K34="wild"), "X", "")</f>
      </c>
      <c r="AT34" s="28">
        <f>if(and(not(isblank($O34)), isblank($P34), isblank($N34)), "X", "")</f>
      </c>
      <c r="AU34" s="28">
        <f>if($U34 &gt; 0, "X", "")</f>
      </c>
      <c r="AV34" s="28">
        <f>if($T34 &gt; 0, "X", "")</f>
      </c>
      <c r="AW34" s="28">
        <f>if(and(not(isblank($P34)), isblank($N34), isblank($O34)), "X", "")</f>
      </c>
      <c r="AX34" s="28">
        <f>if(or($K34="bowl", $K34="wild"), "X", "")</f>
      </c>
    </row>
    <row x14ac:dyDescent="0.25" r="35" customHeight="1" ht="18.75">
      <c r="A35" s="24" t="s">
        <v>550</v>
      </c>
      <c r="B35" s="24" t="s">
        <v>551</v>
      </c>
      <c r="C35" s="12" t="s">
        <v>93</v>
      </c>
      <c r="D35" s="12" t="s">
        <v>160</v>
      </c>
      <c r="E35" s="25" t="s">
        <v>250</v>
      </c>
      <c r="F35" s="25" t="s">
        <v>503</v>
      </c>
      <c r="G35" s="12" t="s">
        <v>15</v>
      </c>
      <c r="H35" s="12"/>
      <c r="I35" s="12"/>
      <c r="J35" s="14">
        <v>4</v>
      </c>
      <c r="K35" s="12" t="s">
        <v>166</v>
      </c>
      <c r="L35" s="14">
        <v>2</v>
      </c>
      <c r="M35" s="14">
        <v>75</v>
      </c>
      <c r="N35" s="12" t="s">
        <v>15</v>
      </c>
      <c r="O35" s="12" t="s">
        <v>15</v>
      </c>
      <c r="P35" s="12" t="s">
        <v>15</v>
      </c>
      <c r="Q35" s="14">
        <v>1</v>
      </c>
      <c r="R35" s="14"/>
      <c r="S35" s="14"/>
      <c r="T35" s="14"/>
      <c r="U35" s="14">
        <v>1</v>
      </c>
      <c r="V35" s="12"/>
      <c r="W35" s="14"/>
      <c r="X35" s="26" t="s">
        <v>15</v>
      </c>
      <c r="Y35" s="12" t="s">
        <v>15</v>
      </c>
      <c r="Z35" s="33">
        <f>if(ISBLANK($X35), sum(Q35:U35), 1)</f>
      </c>
      <c r="AA35" s="27"/>
      <c r="AB35" s="27"/>
      <c r="AC35" s="27"/>
      <c r="AD35" s="27"/>
      <c r="AE35" s="28">
        <f>if(J35&lt;4,"X","")</f>
      </c>
      <c r="AF35" s="28">
        <f>if(countblank(N35:P35)&lt;=1,"X","")</f>
      </c>
      <c r="AG35" s="28">
        <f>$H35</f>
      </c>
      <c r="AH35" s="28">
        <f>if($R35 &gt; 0, "X", "")</f>
      </c>
      <c r="AI35" s="28">
        <f>if(sum(Q35:U35) = 3, "X", "")</f>
      </c>
      <c r="AJ35" s="28">
        <f>if(or($K35="ground", $K35="wild"), "X", "")</f>
      </c>
      <c r="AK35" s="28">
        <f>$G35</f>
      </c>
      <c r="AL35" s="28">
        <f>if($S35 &gt; 0, "X", "")</f>
      </c>
      <c r="AM35" s="28">
        <f>if(and($Q35 &gt; 0, isblank($W35), isblank($R35), isblank($T35), isblank($S35), isblank($U35)), "X", "")</f>
      </c>
      <c r="AN35" s="28">
        <f>if(and(not(isblank($N35)), isblank($O35), isblank($P35)), "X", "")</f>
      </c>
      <c r="AO35" s="28">
        <f>if(M35&gt;65,"X","")</f>
      </c>
      <c r="AP35" s="28">
        <f>if(or($K35="cavity", $K35="wild"), "X", "")</f>
      </c>
      <c r="AQ35" s="28">
        <f>if($W35 &gt; 0, "X", "")</f>
      </c>
      <c r="AR35" s="28">
        <f>if(M35&lt;=30,"X","")</f>
      </c>
      <c r="AS35" s="28">
        <f>if(or($K35="platform", $K35="wild"), "X", "")</f>
      </c>
      <c r="AT35" s="28">
        <f>if(and(not(isblank($O35)), isblank($P35), isblank($N35)), "X", "")</f>
      </c>
      <c r="AU35" s="28">
        <f>if($U35 &gt; 0, "X", "")</f>
      </c>
      <c r="AV35" s="28">
        <f>if($T35 &gt; 0, "X", "")</f>
      </c>
      <c r="AW35" s="28">
        <f>if(and(not(isblank($P35)), isblank($N35), isblank($O35)), "X", "")</f>
      </c>
      <c r="AX35" s="28">
        <f>if(or($K35="bowl", $K35="wild"), "X", "")</f>
      </c>
    </row>
    <row x14ac:dyDescent="0.25" r="36" customHeight="1" ht="18.75">
      <c r="A36" s="24" t="s">
        <v>552</v>
      </c>
      <c r="B36" s="24" t="s">
        <v>553</v>
      </c>
      <c r="C36" s="12" t="s">
        <v>93</v>
      </c>
      <c r="D36" s="12" t="s">
        <v>173</v>
      </c>
      <c r="E36" s="25" t="s">
        <v>182</v>
      </c>
      <c r="F36" s="25" t="s">
        <v>554</v>
      </c>
      <c r="G36" s="12"/>
      <c r="H36" s="12"/>
      <c r="I36" s="12"/>
      <c r="J36" s="14">
        <v>4</v>
      </c>
      <c r="K36" s="12" t="s">
        <v>195</v>
      </c>
      <c r="L36" s="14">
        <v>3</v>
      </c>
      <c r="M36" s="14">
        <v>56</v>
      </c>
      <c r="N36" s="12" t="s">
        <v>15</v>
      </c>
      <c r="O36" s="12"/>
      <c r="P36" s="12"/>
      <c r="Q36" s="14">
        <v>1</v>
      </c>
      <c r="R36" s="14">
        <v>1</v>
      </c>
      <c r="S36" s="14"/>
      <c r="T36" s="14"/>
      <c r="U36" s="14"/>
      <c r="V36" s="12"/>
      <c r="W36" s="14">
        <v>1</v>
      </c>
      <c r="X36" s="26"/>
      <c r="Y36" s="12"/>
      <c r="Z36" s="33">
        <f>if(ISBLANK($X36), sum(Q36:U36), 1)</f>
      </c>
      <c r="AA36" s="27"/>
      <c r="AB36" s="27"/>
      <c r="AC36" s="27"/>
      <c r="AD36" s="27"/>
      <c r="AE36" s="28">
        <f>if(J36&lt;4,"X","")</f>
      </c>
      <c r="AF36" s="28">
        <f>if(countblank(N36:P36)&lt;=1,"X","")</f>
      </c>
      <c r="AG36" s="28">
        <f>$H36</f>
      </c>
      <c r="AH36" s="28">
        <f>if($R36 &gt; 0, "X", "")</f>
      </c>
      <c r="AI36" s="28">
        <f>if(sum(Q36:U36) = 3, "X", "")</f>
      </c>
      <c r="AJ36" s="28">
        <f>if(or($K36="ground", $K36="wild"), "X", "")</f>
      </c>
      <c r="AK36" s="28">
        <f>$G36</f>
      </c>
      <c r="AL36" s="28">
        <f>if($S36 &gt; 0, "X", "")</f>
      </c>
      <c r="AM36" s="28">
        <f>if(and($Q36 &gt; 0, isblank($W36), isblank($R36), isblank($T36), isblank($S36), isblank($U36)), "X", "")</f>
      </c>
      <c r="AN36" s="28">
        <f>if(and(not(isblank($N36)), isblank($O36), isblank($P36)), "X", "")</f>
      </c>
      <c r="AO36" s="28">
        <f>if(M36&gt;65,"X","")</f>
      </c>
      <c r="AP36" s="28">
        <f>if(or($K36="cavity", $K36="wild"), "X", "")</f>
      </c>
      <c r="AQ36" s="28">
        <f>if($W36 &gt; 0, "X", "")</f>
      </c>
      <c r="AR36" s="28">
        <f>if(M36&lt;=30,"X","")</f>
      </c>
      <c r="AS36" s="28">
        <f>if(or($K36="platform", $K36="wild"), "X", "")</f>
      </c>
      <c r="AT36" s="28">
        <f>if(and(not(isblank($O36)), isblank($P36), isblank($N36)), "X", "")</f>
      </c>
      <c r="AU36" s="28">
        <f>if($U36 &gt; 0, "X", "")</f>
      </c>
      <c r="AV36" s="28">
        <f>if($T36 &gt; 0, "X", "")</f>
      </c>
      <c r="AW36" s="28">
        <f>if(and(not(isblank($P36)), isblank($N36), isblank($O36)), "X", "")</f>
      </c>
      <c r="AX36" s="28">
        <f>if(or($K36="bowl", $K36="wild"), "X", "")</f>
      </c>
    </row>
    <row x14ac:dyDescent="0.25" r="37" customHeight="1" ht="18.75">
      <c r="A37" s="24" t="s">
        <v>555</v>
      </c>
      <c r="B37" s="24" t="s">
        <v>556</v>
      </c>
      <c r="C37" s="12" t="s">
        <v>93</v>
      </c>
      <c r="D37" s="12" t="s">
        <v>466</v>
      </c>
      <c r="E37" s="25" t="s">
        <v>182</v>
      </c>
      <c r="F37" s="25" t="s">
        <v>557</v>
      </c>
      <c r="G37" s="12"/>
      <c r="H37" s="12"/>
      <c r="I37" s="12"/>
      <c r="J37" s="14">
        <v>1</v>
      </c>
      <c r="K37" s="12" t="s">
        <v>166</v>
      </c>
      <c r="L37" s="14">
        <v>3</v>
      </c>
      <c r="M37" s="14">
        <v>56</v>
      </c>
      <c r="N37" s="12"/>
      <c r="O37" s="12" t="s">
        <v>15</v>
      </c>
      <c r="P37" s="12"/>
      <c r="Q37" s="14">
        <v>1</v>
      </c>
      <c r="R37" s="14"/>
      <c r="S37" s="14"/>
      <c r="T37" s="14"/>
      <c r="U37" s="14"/>
      <c r="V37" s="12"/>
      <c r="W37" s="14">
        <v>1</v>
      </c>
      <c r="X37" s="26"/>
      <c r="Y37" s="12"/>
      <c r="Z37" s="33">
        <f>if(ISBLANK($X37), sum(Q37:U37), 1)</f>
      </c>
      <c r="AA37" s="27" t="s">
        <v>15</v>
      </c>
      <c r="AB37" s="27"/>
      <c r="AC37" s="27" t="s">
        <v>15</v>
      </c>
      <c r="AD37" s="27" t="s">
        <v>15</v>
      </c>
      <c r="AE37" s="28">
        <f>if(J37&lt;4,"X","")</f>
      </c>
      <c r="AF37" s="28">
        <f>if(countblank(N37:P37)&lt;=1,"X","")</f>
      </c>
      <c r="AG37" s="28">
        <f>$H37</f>
      </c>
      <c r="AH37" s="28">
        <f>if($R37 &gt; 0, "X", "")</f>
      </c>
      <c r="AI37" s="28">
        <f>if(sum(Q37:U37) = 3, "X", "")</f>
      </c>
      <c r="AJ37" s="28">
        <f>if(or($K37="ground", $K37="wild"), "X", "")</f>
      </c>
      <c r="AK37" s="28">
        <f>$G37</f>
      </c>
      <c r="AL37" s="28">
        <f>if($S37 &gt; 0, "X", "")</f>
      </c>
      <c r="AM37" s="28">
        <f>if(and($Q37 &gt; 0, isblank($W37), isblank($R37), isblank($T37), isblank($S37), isblank($U37)), "X", "")</f>
      </c>
      <c r="AN37" s="28">
        <f>if(and(not(isblank($N37)), isblank($O37), isblank($P37)), "X", "")</f>
      </c>
      <c r="AO37" s="28">
        <f>if(M37&gt;65,"X","")</f>
      </c>
      <c r="AP37" s="28">
        <f>if(or($K37="cavity", $K37="wild"), "X", "")</f>
      </c>
      <c r="AQ37" s="28">
        <f>if($W37 &gt; 0, "X", "")</f>
      </c>
      <c r="AR37" s="28">
        <f>if(M37&lt;=30,"X","")</f>
      </c>
      <c r="AS37" s="28">
        <f>if(or($K37="platform", $K37="wild"), "X", "")</f>
      </c>
      <c r="AT37" s="28">
        <f>if(and(not(isblank($O37)), isblank($P37), isblank($N37)), "X", "")</f>
      </c>
      <c r="AU37" s="28">
        <f>if($U37 &gt; 0, "X", "")</f>
      </c>
      <c r="AV37" s="28">
        <f>if($T37 &gt; 0, "X", "")</f>
      </c>
      <c r="AW37" s="28">
        <f>if(and(not(isblank($P37)), isblank($N37), isblank($O37)), "X", "")</f>
      </c>
      <c r="AX37" s="28">
        <f>if(or($K37="bowl", $K37="wild"), "X", "")</f>
      </c>
    </row>
    <row x14ac:dyDescent="0.25" r="38" customHeight="1" ht="18.75">
      <c r="A38" s="24" t="s">
        <v>558</v>
      </c>
      <c r="B38" s="24" t="s">
        <v>559</v>
      </c>
      <c r="C38" s="12" t="s">
        <v>93</v>
      </c>
      <c r="D38" s="12" t="s">
        <v>173</v>
      </c>
      <c r="E38" s="25" t="s">
        <v>182</v>
      </c>
      <c r="F38" s="25" t="s">
        <v>560</v>
      </c>
      <c r="G38" s="12"/>
      <c r="H38" s="12"/>
      <c r="I38" s="12"/>
      <c r="J38" s="14">
        <v>5</v>
      </c>
      <c r="K38" s="12" t="s">
        <v>195</v>
      </c>
      <c r="L38" s="14">
        <v>2</v>
      </c>
      <c r="M38" s="14">
        <v>55</v>
      </c>
      <c r="N38" s="12" t="s">
        <v>15</v>
      </c>
      <c r="O38" s="12"/>
      <c r="P38" s="12"/>
      <c r="Q38" s="14"/>
      <c r="R38" s="14">
        <v>1</v>
      </c>
      <c r="S38" s="14"/>
      <c r="T38" s="14"/>
      <c r="U38" s="14"/>
      <c r="V38" s="12"/>
      <c r="W38" s="14"/>
      <c r="X38" s="26"/>
      <c r="Y38" s="12"/>
      <c r="Z38" s="33">
        <f>if(ISBLANK($X38), sum(Q38:U38), 1)</f>
      </c>
      <c r="AA38" s="27"/>
      <c r="AB38" s="27"/>
      <c r="AC38" s="27" t="s">
        <v>15</v>
      </c>
      <c r="AD38" s="27"/>
      <c r="AE38" s="28">
        <f>if(J38&lt;4,"X","")</f>
      </c>
      <c r="AF38" s="28">
        <f>if(countblank(N38:P38)&lt;=1,"X","")</f>
      </c>
      <c r="AG38" s="28">
        <f>$H38</f>
      </c>
      <c r="AH38" s="28">
        <f>if($R38 &gt; 0, "X", "")</f>
      </c>
      <c r="AI38" s="28">
        <f>if(sum(Q38:U38) = 3, "X", "")</f>
      </c>
      <c r="AJ38" s="28">
        <f>if(or($K38="ground", $K38="wild"), "X", "")</f>
      </c>
      <c r="AK38" s="28">
        <f>$G38</f>
      </c>
      <c r="AL38" s="28">
        <f>if($S38 &gt; 0, "X", "")</f>
      </c>
      <c r="AM38" s="28">
        <f>if(and($Q38 &gt; 0, isblank($W38), isblank($R38), isblank($T38), isblank($S38), isblank($U38)), "X", "")</f>
      </c>
      <c r="AN38" s="28">
        <f>if(and(not(isblank($N38)), isblank($O38), isblank($P38)), "X", "")</f>
      </c>
      <c r="AO38" s="28">
        <f>if(M38&gt;65,"X","")</f>
      </c>
      <c r="AP38" s="28">
        <f>if(or($K38="cavity", $K38="wild"), "X", "")</f>
      </c>
      <c r="AQ38" s="28">
        <f>if($W38 &gt; 0, "X", "")</f>
      </c>
      <c r="AR38" s="28">
        <f>if(M38&lt;=30,"X","")</f>
      </c>
      <c r="AS38" s="28">
        <f>if(or($K38="platform", $K38="wild"), "X", "")</f>
      </c>
      <c r="AT38" s="28">
        <f>if(and(not(isblank($O38)), isblank($P38), isblank($N38)), "X", "")</f>
      </c>
      <c r="AU38" s="28">
        <f>if($U38 &gt; 0, "X", "")</f>
      </c>
      <c r="AV38" s="28">
        <f>if($T38 &gt; 0, "X", "")</f>
      </c>
      <c r="AW38" s="28">
        <f>if(and(not(isblank($P38)), isblank($N38), isblank($O38)), "X", "")</f>
      </c>
      <c r="AX38" s="28">
        <f>if(or($K38="bowl", $K38="wild"), "X", "")</f>
      </c>
    </row>
    <row x14ac:dyDescent="0.25" r="39" customHeight="1" ht="18.75">
      <c r="A39" s="24" t="s">
        <v>561</v>
      </c>
      <c r="B39" s="24" t="s">
        <v>562</v>
      </c>
      <c r="C39" s="12" t="s">
        <v>93</v>
      </c>
      <c r="D39" s="12" t="s">
        <v>173</v>
      </c>
      <c r="E39" s="25" t="s">
        <v>182</v>
      </c>
      <c r="F39" s="25" t="s">
        <v>497</v>
      </c>
      <c r="G39" s="12"/>
      <c r="H39" s="12"/>
      <c r="I39" s="12"/>
      <c r="J39" s="14">
        <v>3</v>
      </c>
      <c r="K39" s="12" t="s">
        <v>188</v>
      </c>
      <c r="L39" s="14">
        <v>3</v>
      </c>
      <c r="M39" s="14">
        <v>25</v>
      </c>
      <c r="N39" s="12" t="s">
        <v>15</v>
      </c>
      <c r="O39" s="12"/>
      <c r="P39" s="12"/>
      <c r="Q39" s="14">
        <v>1</v>
      </c>
      <c r="R39" s="14">
        <v>1</v>
      </c>
      <c r="S39" s="14"/>
      <c r="T39" s="14"/>
      <c r="U39" s="14"/>
      <c r="V39" s="12"/>
      <c r="W39" s="14"/>
      <c r="X39" s="26"/>
      <c r="Y39" s="12"/>
      <c r="Z39" s="33">
        <f>if(ISBLANK($X39), sum(Q39:U39), 1)</f>
      </c>
      <c r="AA39" s="27"/>
      <c r="AB39" s="27"/>
      <c r="AC39" s="27"/>
      <c r="AD39" s="27"/>
      <c r="AE39" s="28">
        <f>if(J39&lt;4,"X","")</f>
      </c>
      <c r="AF39" s="28">
        <f>if(countblank(N39:P39)&lt;=1,"X","")</f>
      </c>
      <c r="AG39" s="28">
        <f>$H39</f>
      </c>
      <c r="AH39" s="28">
        <f>if($R39 &gt; 0, "X", "")</f>
      </c>
      <c r="AI39" s="28">
        <f>if(sum(Q39:U39) = 3, "X", "")</f>
      </c>
      <c r="AJ39" s="28">
        <f>if(or($K39="ground", $K39="wild"), "X", "")</f>
      </c>
      <c r="AK39" s="28">
        <f>$G39</f>
      </c>
      <c r="AL39" s="28">
        <f>if($S39 &gt; 0, "X", "")</f>
      </c>
      <c r="AM39" s="28">
        <f>if(and($Q39 &gt; 0, isblank($W39), isblank($R39), isblank($T39), isblank($S39), isblank($U39)), "X", "")</f>
      </c>
      <c r="AN39" s="28">
        <f>if(and(not(isblank($N39)), isblank($O39), isblank($P39)), "X", "")</f>
      </c>
      <c r="AO39" s="28">
        <f>if(M39&gt;65,"X","")</f>
      </c>
      <c r="AP39" s="28">
        <f>if(or($K39="cavity", $K39="wild"), "X", "")</f>
      </c>
      <c r="AQ39" s="28">
        <f>if($W39 &gt; 0, "X", "")</f>
      </c>
      <c r="AR39" s="28">
        <f>if(M39&lt;=30,"X","")</f>
      </c>
      <c r="AS39" s="28">
        <f>if(or($K39="platform", $K39="wild"), "X", "")</f>
      </c>
      <c r="AT39" s="28">
        <f>if(and(not(isblank($O39)), isblank($P39), isblank($N39)), "X", "")</f>
      </c>
      <c r="AU39" s="28">
        <f>if($U39 &gt; 0, "X", "")</f>
      </c>
      <c r="AV39" s="28">
        <f>if($T39 &gt; 0, "X", "")</f>
      </c>
      <c r="AW39" s="28">
        <f>if(and(not(isblank($P39)), isblank($N39), isblank($O39)), "X", "")</f>
      </c>
      <c r="AX39" s="28">
        <f>if(or($K39="bowl", $K39="wild"), "X", "")</f>
      </c>
    </row>
    <row x14ac:dyDescent="0.25" r="40" customHeight="1" ht="18.75">
      <c r="A40" s="24" t="s">
        <v>563</v>
      </c>
      <c r="B40" s="24" t="s">
        <v>564</v>
      </c>
      <c r="C40" s="12" t="s">
        <v>93</v>
      </c>
      <c r="D40" s="12" t="s">
        <v>160</v>
      </c>
      <c r="E40" s="25" t="s">
        <v>221</v>
      </c>
      <c r="F40" s="25" t="s">
        <v>485</v>
      </c>
      <c r="G40" s="12" t="s">
        <v>15</v>
      </c>
      <c r="H40" s="12"/>
      <c r="I40" s="12"/>
      <c r="J40" s="14">
        <v>4</v>
      </c>
      <c r="K40" s="12" t="s">
        <v>166</v>
      </c>
      <c r="L40" s="14">
        <v>2</v>
      </c>
      <c r="M40" s="14">
        <v>65</v>
      </c>
      <c r="N40" s="12" t="s">
        <v>15</v>
      </c>
      <c r="O40" s="12"/>
      <c r="P40" s="12"/>
      <c r="Q40" s="14"/>
      <c r="R40" s="14"/>
      <c r="S40" s="14"/>
      <c r="T40" s="14"/>
      <c r="U40" s="14">
        <v>1</v>
      </c>
      <c r="V40" s="12"/>
      <c r="W40" s="14"/>
      <c r="X40" s="26"/>
      <c r="Y40" s="12" t="s">
        <v>15</v>
      </c>
      <c r="Z40" s="33">
        <f>if(ISBLANK($X40), sum(Q40:U40), 1)</f>
      </c>
      <c r="AA40" s="27"/>
      <c r="AB40" s="27"/>
      <c r="AC40" s="27" t="s">
        <v>15</v>
      </c>
      <c r="AD40" s="27"/>
      <c r="AE40" s="28">
        <f>if(J40&lt;4,"X","")</f>
      </c>
      <c r="AF40" s="28">
        <f>if(countblank(N40:P40)&lt;=1,"X","")</f>
      </c>
      <c r="AG40" s="28">
        <f>$H40</f>
      </c>
      <c r="AH40" s="28">
        <f>if($R40 &gt; 0, "X", "")</f>
      </c>
      <c r="AI40" s="28">
        <f>if(sum(Q40:U40) = 3, "X", "")</f>
      </c>
      <c r="AJ40" s="28">
        <f>if(or($K40="ground", $K40="wild"), "X", "")</f>
      </c>
      <c r="AK40" s="28">
        <f>$G40</f>
      </c>
      <c r="AL40" s="28">
        <f>if($S40 &gt; 0, "X", "")</f>
      </c>
      <c r="AM40" s="28">
        <f>if(and($Q40 &gt; 0, isblank($W40), isblank($R40), isblank($T40), isblank($S40), isblank($U40)), "X", "")</f>
      </c>
      <c r="AN40" s="28">
        <f>if(and(not(isblank($N40)), isblank($O40), isblank($P40)), "X", "")</f>
      </c>
      <c r="AO40" s="28">
        <f>if(M40&gt;65,"X","")</f>
      </c>
      <c r="AP40" s="28">
        <f>if(or($K40="cavity", $K40="wild"), "X", "")</f>
      </c>
      <c r="AQ40" s="28">
        <f>if($W40 &gt; 0, "X", "")</f>
      </c>
      <c r="AR40" s="28">
        <f>if(M40&lt;=30,"X","")</f>
      </c>
      <c r="AS40" s="28">
        <f>if(or($K40="platform", $K40="wild"), "X", "")</f>
      </c>
      <c r="AT40" s="28">
        <f>if(and(not(isblank($O40)), isblank($P40), isblank($N40)), "X", "")</f>
      </c>
      <c r="AU40" s="28">
        <f>if($U40 &gt; 0, "X", "")</f>
      </c>
      <c r="AV40" s="28">
        <f>if($T40 &gt; 0, "X", "")</f>
      </c>
      <c r="AW40" s="28">
        <f>if(and(not(isblank($P40)), isblank($N40), isblank($O40)), "X", "")</f>
      </c>
      <c r="AX40" s="28">
        <f>if(or($K40="bowl", $K40="wild"), "X", "")</f>
      </c>
    </row>
    <row x14ac:dyDescent="0.25" r="41" customHeight="1" ht="18.75">
      <c r="A41" s="24" t="s">
        <v>565</v>
      </c>
      <c r="B41" s="24" t="s">
        <v>566</v>
      </c>
      <c r="C41" s="12" t="s">
        <v>93</v>
      </c>
      <c r="D41" s="12" t="s">
        <v>186</v>
      </c>
      <c r="E41" s="25" t="s">
        <v>182</v>
      </c>
      <c r="F41" s="25" t="s">
        <v>567</v>
      </c>
      <c r="G41" s="12"/>
      <c r="H41" s="12"/>
      <c r="I41" s="12"/>
      <c r="J41" s="14">
        <v>3</v>
      </c>
      <c r="K41" s="12" t="s">
        <v>188</v>
      </c>
      <c r="L41" s="14">
        <v>4</v>
      </c>
      <c r="M41" s="14">
        <v>21</v>
      </c>
      <c r="N41" s="12" t="s">
        <v>15</v>
      </c>
      <c r="O41" s="12" t="s">
        <v>15</v>
      </c>
      <c r="P41" s="12"/>
      <c r="Q41" s="14">
        <v>1</v>
      </c>
      <c r="R41" s="14">
        <v>1</v>
      </c>
      <c r="S41" s="14"/>
      <c r="T41" s="14"/>
      <c r="U41" s="14"/>
      <c r="V41" s="12"/>
      <c r="W41" s="14"/>
      <c r="X41" s="26"/>
      <c r="Y41" s="12"/>
      <c r="Z41" s="33">
        <f>if(ISBLANK($X41), sum(Q41:U41), 1)</f>
      </c>
      <c r="AA41" s="27"/>
      <c r="AB41" s="27"/>
      <c r="AC41" s="27"/>
      <c r="AD41" s="27" t="s">
        <v>15</v>
      </c>
      <c r="AE41" s="28">
        <f>if(J41&lt;4,"X","")</f>
      </c>
      <c r="AF41" s="28">
        <f>if(countblank(N41:P41)&lt;=1,"X","")</f>
      </c>
      <c r="AG41" s="28">
        <f>$H41</f>
      </c>
      <c r="AH41" s="28">
        <f>if($R41 &gt; 0, "X", "")</f>
      </c>
      <c r="AI41" s="28">
        <f>if(sum(Q41:U41) = 3, "X", "")</f>
      </c>
      <c r="AJ41" s="28">
        <f>if(or($K41="ground", $K41="wild"), "X", "")</f>
      </c>
      <c r="AK41" s="28">
        <f>$G41</f>
      </c>
      <c r="AL41" s="28">
        <f>if($S41 &gt; 0, "X", "")</f>
      </c>
      <c r="AM41" s="28">
        <f>if(and($Q41 &gt; 0, isblank($W41), isblank($R41), isblank($T41), isblank($S41), isblank($U41)), "X", "")</f>
      </c>
      <c r="AN41" s="28">
        <f>if(and(not(isblank($N41)), isblank($O41), isblank($P41)), "X", "")</f>
      </c>
      <c r="AO41" s="28">
        <f>if(M41&gt;65,"X","")</f>
      </c>
      <c r="AP41" s="28">
        <f>if(or($K41="cavity", $K41="wild"), "X", "")</f>
      </c>
      <c r="AQ41" s="28">
        <f>if($W41 &gt; 0, "X", "")</f>
      </c>
      <c r="AR41" s="28">
        <f>if(M41&lt;=30,"X","")</f>
      </c>
      <c r="AS41" s="28">
        <f>if(or($K41="platform", $K41="wild"), "X", "")</f>
      </c>
      <c r="AT41" s="28">
        <f>if(and(not(isblank($O41)), isblank($P41), isblank($N41)), "X", "")</f>
      </c>
      <c r="AU41" s="28">
        <f>if($U41 &gt; 0, "X", "")</f>
      </c>
      <c r="AV41" s="28">
        <f>if($T41 &gt; 0, "X", "")</f>
      </c>
      <c r="AW41" s="28">
        <f>if(and(not(isblank($P41)), isblank($N41), isblank($O41)), "X", "")</f>
      </c>
      <c r="AX41" s="28">
        <f>if(or($K41="bowl", $K41="wild"), "X", "")</f>
      </c>
    </row>
    <row x14ac:dyDescent="0.25" r="42" customHeight="1" ht="18.75">
      <c r="A42" s="24" t="s">
        <v>568</v>
      </c>
      <c r="B42" s="24" t="s">
        <v>569</v>
      </c>
      <c r="C42" s="12" t="s">
        <v>93</v>
      </c>
      <c r="D42" s="12" t="s">
        <v>173</v>
      </c>
      <c r="E42" s="25" t="s">
        <v>182</v>
      </c>
      <c r="F42" s="25" t="s">
        <v>570</v>
      </c>
      <c r="G42" s="12"/>
      <c r="H42" s="12"/>
      <c r="I42" s="12"/>
      <c r="J42" s="14">
        <v>3</v>
      </c>
      <c r="K42" s="12" t="s">
        <v>188</v>
      </c>
      <c r="L42" s="14">
        <v>3</v>
      </c>
      <c r="M42" s="14">
        <v>38</v>
      </c>
      <c r="N42" s="12"/>
      <c r="O42" s="12" t="s">
        <v>15</v>
      </c>
      <c r="P42" s="12"/>
      <c r="Q42" s="14">
        <v>2</v>
      </c>
      <c r="R42" s="14"/>
      <c r="S42" s="14"/>
      <c r="T42" s="14"/>
      <c r="U42" s="14"/>
      <c r="V42" s="12"/>
      <c r="W42" s="14"/>
      <c r="X42" s="26"/>
      <c r="Y42" s="12"/>
      <c r="Z42" s="33">
        <f>if(ISBLANK($X42), sum(Q42:U42), 1)</f>
      </c>
      <c r="AA42" s="27"/>
      <c r="AB42" s="27"/>
      <c r="AC42" s="27"/>
      <c r="AD42" s="27" t="s">
        <v>15</v>
      </c>
      <c r="AE42" s="28">
        <f>if(J42&lt;4,"X","")</f>
      </c>
      <c r="AF42" s="28">
        <f>if(countblank(N42:P42)&lt;=1,"X","")</f>
      </c>
      <c r="AG42" s="28">
        <f>$H42</f>
      </c>
      <c r="AH42" s="28">
        <f>if($R42 &gt; 0, "X", "")</f>
      </c>
      <c r="AI42" s="28">
        <f>if(sum(Q42:U42) = 3, "X", "")</f>
      </c>
      <c r="AJ42" s="28">
        <f>if(or($K42="ground", $K42="wild"), "X", "")</f>
      </c>
      <c r="AK42" s="28">
        <f>$G42</f>
      </c>
      <c r="AL42" s="28">
        <f>if($S42 &gt; 0, "X", "")</f>
      </c>
      <c r="AM42" s="28">
        <f>if(and($Q42 &gt; 0, isblank($W42), isblank($R42), isblank($T42), isblank($S42), isblank($U42)), "X", "")</f>
      </c>
      <c r="AN42" s="28">
        <f>if(and(not(isblank($N42)), isblank($O42), isblank($P42)), "X", "")</f>
      </c>
      <c r="AO42" s="28">
        <f>if(M42&gt;65,"X","")</f>
      </c>
      <c r="AP42" s="28">
        <f>if(or($K42="cavity", $K42="wild"), "X", "")</f>
      </c>
      <c r="AQ42" s="28">
        <f>if($W42 &gt; 0, "X", "")</f>
      </c>
      <c r="AR42" s="28">
        <f>if(M42&lt;=30,"X","")</f>
      </c>
      <c r="AS42" s="28">
        <f>if(or($K42="platform", $K42="wild"), "X", "")</f>
      </c>
      <c r="AT42" s="28">
        <f>if(and(not(isblank($O42)), isblank($P42), isblank($N42)), "X", "")</f>
      </c>
      <c r="AU42" s="28">
        <f>if($U42 &gt; 0, "X", "")</f>
      </c>
      <c r="AV42" s="28">
        <f>if($T42 &gt; 0, "X", "")</f>
      </c>
      <c r="AW42" s="28">
        <f>if(and(not(isblank($P42)), isblank($N42), isblank($O42)), "X", "")</f>
      </c>
      <c r="AX42" s="28">
        <f>if(or($K42="bowl", $K42="wild"), "X", "")</f>
      </c>
    </row>
    <row x14ac:dyDescent="0.25" r="43" customHeight="1" ht="18.75">
      <c r="A43" s="24" t="s">
        <v>571</v>
      </c>
      <c r="B43" s="24" t="s">
        <v>572</v>
      </c>
      <c r="C43" s="12" t="s">
        <v>93</v>
      </c>
      <c r="D43" s="12" t="s">
        <v>186</v>
      </c>
      <c r="E43" s="25" t="s">
        <v>137</v>
      </c>
      <c r="F43" s="25" t="s">
        <v>573</v>
      </c>
      <c r="G43" s="12"/>
      <c r="H43" s="12" t="s">
        <v>15</v>
      </c>
      <c r="I43" s="12"/>
      <c r="J43" s="14">
        <v>6</v>
      </c>
      <c r="K43" s="12" t="s">
        <v>195</v>
      </c>
      <c r="L43" s="14">
        <v>4</v>
      </c>
      <c r="M43" s="14">
        <v>23</v>
      </c>
      <c r="N43" s="12" t="s">
        <v>15</v>
      </c>
      <c r="O43" s="12" t="s">
        <v>15</v>
      </c>
      <c r="P43" s="12"/>
      <c r="Q43" s="14"/>
      <c r="R43" s="14">
        <v>2</v>
      </c>
      <c r="S43" s="14"/>
      <c r="T43" s="14">
        <v>1</v>
      </c>
      <c r="U43" s="14"/>
      <c r="V43" s="12"/>
      <c r="W43" s="14"/>
      <c r="X43" s="26"/>
      <c r="Y43" s="12"/>
      <c r="Z43" s="33">
        <f>if(ISBLANK($X43), sum(Q43:U43), 1)</f>
      </c>
      <c r="AA43" s="27"/>
      <c r="AB43" s="27"/>
      <c r="AC43" s="27"/>
      <c r="AD43" s="27" t="s">
        <v>15</v>
      </c>
      <c r="AE43" s="28">
        <f>if(J43&lt;4,"X","")</f>
      </c>
      <c r="AF43" s="28">
        <f>if(countblank(N43:P43)&lt;=1,"X","")</f>
      </c>
      <c r="AG43" s="28">
        <f>$H43</f>
      </c>
      <c r="AH43" s="28">
        <f>if($R43 &gt; 0, "X", "")</f>
      </c>
      <c r="AI43" s="28">
        <f>if(sum(Q43:U43) = 3, "X", "")</f>
      </c>
      <c r="AJ43" s="28">
        <f>if(or($K43="ground", $K43="wild"), "X", "")</f>
      </c>
      <c r="AK43" s="28">
        <f>$G43</f>
      </c>
      <c r="AL43" s="28">
        <f>if($S43 &gt; 0, "X", "")</f>
      </c>
      <c r="AM43" s="28">
        <f>if(and($Q43 &gt; 0, isblank($W43), isblank($R43), isblank($T43), isblank($S43), isblank($U43)), "X", "")</f>
      </c>
      <c r="AN43" s="28">
        <f>if(and(not(isblank($N43)), isblank($O43), isblank($P43)), "X", "")</f>
      </c>
      <c r="AO43" s="28">
        <f>if(M43&gt;65,"X","")</f>
      </c>
      <c r="AP43" s="28">
        <f>if(or($K43="cavity", $K43="wild"), "X", "")</f>
      </c>
      <c r="AQ43" s="28">
        <f>if($W43 &gt; 0, "X", "")</f>
      </c>
      <c r="AR43" s="28">
        <f>if(M43&lt;=30,"X","")</f>
      </c>
      <c r="AS43" s="28">
        <f>if(or($K43="platform", $K43="wild"), "X", "")</f>
      </c>
      <c r="AT43" s="28">
        <f>if(and(not(isblank($O43)), isblank($P43), isblank($N43)), "X", "")</f>
      </c>
      <c r="AU43" s="28">
        <f>if($U43 &gt; 0, "X", "")</f>
      </c>
      <c r="AV43" s="28">
        <f>if($T43 &gt; 0, "X", "")</f>
      </c>
      <c r="AW43" s="28">
        <f>if(and(not(isblank($P43)), isblank($N43), isblank($O43)), "X", "")</f>
      </c>
      <c r="AX43" s="28">
        <f>if(or($K43="bowl", $K43="wild"), "X", "")</f>
      </c>
    </row>
    <row x14ac:dyDescent="0.25" r="44" customHeight="1" ht="18.75">
      <c r="A44" s="24" t="s">
        <v>574</v>
      </c>
      <c r="B44" s="24" t="s">
        <v>575</v>
      </c>
      <c r="C44" s="12" t="s">
        <v>93</v>
      </c>
      <c r="D44" s="12" t="s">
        <v>466</v>
      </c>
      <c r="E44" s="25" t="s">
        <v>182</v>
      </c>
      <c r="F44" s="25" t="s">
        <v>576</v>
      </c>
      <c r="G44" s="12"/>
      <c r="H44" s="12"/>
      <c r="I44" s="12"/>
      <c r="J44" s="14">
        <v>4</v>
      </c>
      <c r="K44" s="12" t="s">
        <v>166</v>
      </c>
      <c r="L44" s="14">
        <v>1</v>
      </c>
      <c r="M44" s="14">
        <v>134</v>
      </c>
      <c r="N44" s="12" t="s">
        <v>15</v>
      </c>
      <c r="O44" s="12"/>
      <c r="P44" s="12"/>
      <c r="Q44" s="14">
        <v>1</v>
      </c>
      <c r="R44" s="14"/>
      <c r="S44" s="14"/>
      <c r="T44" s="14"/>
      <c r="U44" s="14"/>
      <c r="V44" s="12"/>
      <c r="W44" s="14">
        <v>1</v>
      </c>
      <c r="X44" s="26"/>
      <c r="Y44" s="12"/>
      <c r="Z44" s="33">
        <f>if(ISBLANK($X44), sum(Q44:U44), 1)</f>
      </c>
      <c r="AA44" s="27"/>
      <c r="AB44" s="27"/>
      <c r="AC44" s="27"/>
      <c r="AD44" s="27" t="s">
        <v>15</v>
      </c>
      <c r="AE44" s="28">
        <f>if(J44&lt;4,"X","")</f>
      </c>
      <c r="AF44" s="28">
        <f>if(countblank(N44:P44)&lt;=1,"X","")</f>
      </c>
      <c r="AG44" s="28">
        <f>$H44</f>
      </c>
      <c r="AH44" s="28">
        <f>if($R44 &gt; 0, "X", "")</f>
      </c>
      <c r="AI44" s="28">
        <f>if(sum(Q44:U44) = 3, "X", "")</f>
      </c>
      <c r="AJ44" s="28">
        <f>if(or($K44="ground", $K44="wild"), "X", "")</f>
      </c>
      <c r="AK44" s="28">
        <f>$G44</f>
      </c>
      <c r="AL44" s="28">
        <f>if($S44 &gt; 0, "X", "")</f>
      </c>
      <c r="AM44" s="28">
        <f>if(and($Q44 &gt; 0, isblank($W44), isblank($R44), isblank($T44), isblank($S44), isblank($U44)), "X", "")</f>
      </c>
      <c r="AN44" s="28">
        <f>if(and(not(isblank($N44)), isblank($O44), isblank($P44)), "X", "")</f>
      </c>
      <c r="AO44" s="28">
        <f>if(M44&gt;65,"X","")</f>
      </c>
      <c r="AP44" s="28">
        <f>if(or($K44="cavity", $K44="wild"), "X", "")</f>
      </c>
      <c r="AQ44" s="28">
        <f>if($W44 &gt; 0, "X", "")</f>
      </c>
      <c r="AR44" s="28">
        <f>if(M44&lt;=30,"X","")</f>
      </c>
      <c r="AS44" s="28">
        <f>if(or($K44="platform", $K44="wild"), "X", "")</f>
      </c>
      <c r="AT44" s="28">
        <f>if(and(not(isblank($O44)), isblank($P44), isblank($N44)), "X", "")</f>
      </c>
      <c r="AU44" s="28">
        <f>if($U44 &gt; 0, "X", "")</f>
      </c>
      <c r="AV44" s="28">
        <f>if($T44 &gt; 0, "X", "")</f>
      </c>
      <c r="AW44" s="28">
        <f>if(and(not(isblank($P44)), isblank($N44), isblank($O44)), "X", "")</f>
      </c>
      <c r="AX44" s="28">
        <f>if(or($K44="bowl", $K44="wild"), "X", "")</f>
      </c>
    </row>
    <row x14ac:dyDescent="0.25" r="45" customHeight="1" ht="18.75">
      <c r="A45" s="24" t="s">
        <v>577</v>
      </c>
      <c r="B45" s="24" t="s">
        <v>578</v>
      </c>
      <c r="C45" s="12" t="s">
        <v>93</v>
      </c>
      <c r="D45" s="12" t="s">
        <v>173</v>
      </c>
      <c r="E45" s="25" t="s">
        <v>182</v>
      </c>
      <c r="F45" s="25" t="s">
        <v>579</v>
      </c>
      <c r="G45" s="12"/>
      <c r="H45" s="12"/>
      <c r="I45" s="12"/>
      <c r="J45" s="14">
        <v>4</v>
      </c>
      <c r="K45" s="12" t="s">
        <v>195</v>
      </c>
      <c r="L45" s="14">
        <v>4</v>
      </c>
      <c r="M45" s="14">
        <v>22</v>
      </c>
      <c r="N45" s="12" t="s">
        <v>15</v>
      </c>
      <c r="O45" s="12"/>
      <c r="P45" s="12"/>
      <c r="Q45" s="14">
        <v>1</v>
      </c>
      <c r="R45" s="14">
        <v>1</v>
      </c>
      <c r="S45" s="14"/>
      <c r="T45" s="14">
        <v>1</v>
      </c>
      <c r="U45" s="14"/>
      <c r="V45" s="12"/>
      <c r="W45" s="14"/>
      <c r="X45" s="26"/>
      <c r="Y45" s="12"/>
      <c r="Z45" s="33">
        <f>if(ISBLANK($X45), sum(Q45:U45), 1)</f>
      </c>
      <c r="AA45" s="27"/>
      <c r="AB45" s="27"/>
      <c r="AC45" s="27"/>
      <c r="AD45" s="27" t="s">
        <v>15</v>
      </c>
      <c r="AE45" s="28">
        <f>if(J45&lt;4,"X","")</f>
      </c>
      <c r="AF45" s="28">
        <f>if(countblank(N45:P45)&lt;=1,"X","")</f>
      </c>
      <c r="AG45" s="28">
        <f>$H45</f>
      </c>
      <c r="AH45" s="28">
        <f>if($R45 &gt; 0, "X", "")</f>
      </c>
      <c r="AI45" s="28">
        <f>if(sum(Q45:U45) = 3, "X", "")</f>
      </c>
      <c r="AJ45" s="28">
        <f>if(or($K45="ground", $K45="wild"), "X", "")</f>
      </c>
      <c r="AK45" s="28">
        <f>$G45</f>
      </c>
      <c r="AL45" s="28">
        <f>if($S45 &gt; 0, "X", "")</f>
      </c>
      <c r="AM45" s="28">
        <f>if(and($Q45 &gt; 0, isblank($W45), isblank($R45), isblank($T45), isblank($S45), isblank($U45)), "X", "")</f>
      </c>
      <c r="AN45" s="28">
        <f>if(and(not(isblank($N45)), isblank($O45), isblank($P45)), "X", "")</f>
      </c>
      <c r="AO45" s="28">
        <f>if(M45&gt;65,"X","")</f>
      </c>
      <c r="AP45" s="28">
        <f>if(or($K45="cavity", $K45="wild"), "X", "")</f>
      </c>
      <c r="AQ45" s="28">
        <f>if($W45 &gt; 0, "X", "")</f>
      </c>
      <c r="AR45" s="28">
        <f>if(M45&lt;=30,"X","")</f>
      </c>
      <c r="AS45" s="28">
        <f>if(or($K45="platform", $K45="wild"), "X", "")</f>
      </c>
      <c r="AT45" s="28">
        <f>if(and(not(isblank($O45)), isblank($P45), isblank($N45)), "X", "")</f>
      </c>
      <c r="AU45" s="28">
        <f>if($U45 &gt; 0, "X", "")</f>
      </c>
      <c r="AV45" s="28">
        <f>if($T45 &gt; 0, "X", "")</f>
      </c>
      <c r="AW45" s="28">
        <f>if(and(not(isblank($P45)), isblank($N45), isblank($O45)), "X", "")</f>
      </c>
      <c r="AX45" s="28">
        <f>if(or($K45="bowl", $K45="wild"), "X", "")</f>
      </c>
    </row>
    <row x14ac:dyDescent="0.25" r="46" customHeight="1" ht="18.75">
      <c r="A46" s="24" t="s">
        <v>580</v>
      </c>
      <c r="B46" s="24" t="s">
        <v>581</v>
      </c>
      <c r="C46" s="12" t="s">
        <v>93</v>
      </c>
      <c r="D46" s="12" t="s">
        <v>160</v>
      </c>
      <c r="E46" s="25" t="s">
        <v>198</v>
      </c>
      <c r="F46" s="25" t="s">
        <v>582</v>
      </c>
      <c r="G46" s="12"/>
      <c r="H46" s="12"/>
      <c r="I46" s="12"/>
      <c r="J46" s="14">
        <v>3</v>
      </c>
      <c r="K46" s="12" t="s">
        <v>188</v>
      </c>
      <c r="L46" s="14">
        <v>2</v>
      </c>
      <c r="M46" s="14">
        <v>70</v>
      </c>
      <c r="N46" s="12"/>
      <c r="O46" s="12" t="s">
        <v>15</v>
      </c>
      <c r="P46" s="12"/>
      <c r="Q46" s="14">
        <v>1</v>
      </c>
      <c r="R46" s="14"/>
      <c r="S46" s="14"/>
      <c r="T46" s="14"/>
      <c r="U46" s="14">
        <v>1</v>
      </c>
      <c r="V46" s="12"/>
      <c r="W46" s="14"/>
      <c r="X46" s="26"/>
      <c r="Y46" s="12"/>
      <c r="Z46" s="33">
        <f>if(ISBLANK($X46), sum(Q46:U46), 1)</f>
      </c>
      <c r="AA46" s="27"/>
      <c r="AB46" s="27"/>
      <c r="AC46" s="27"/>
      <c r="AD46" s="27" t="s">
        <v>15</v>
      </c>
      <c r="AE46" s="28">
        <f>if(J46&lt;4,"X","")</f>
      </c>
      <c r="AF46" s="28">
        <f>if(countblank(N46:P46)&lt;=1,"X","")</f>
      </c>
      <c r="AG46" s="28">
        <f>$H46</f>
      </c>
      <c r="AH46" s="28">
        <f>if($R46 &gt; 0, "X", "")</f>
      </c>
      <c r="AI46" s="28">
        <f>if(sum(Q46:U46) = 3, "X", "")</f>
      </c>
      <c r="AJ46" s="28">
        <f>if(or($K46="ground", $K46="wild"), "X", "")</f>
      </c>
      <c r="AK46" s="28">
        <f>$G46</f>
      </c>
      <c r="AL46" s="28">
        <f>if($S46 &gt; 0, "X", "")</f>
      </c>
      <c r="AM46" s="28">
        <f>if(and($Q46 &gt; 0, isblank($W46), isblank($R46), isblank($T46), isblank($S46), isblank($U46)), "X", "")</f>
      </c>
      <c r="AN46" s="28">
        <f>if(and(not(isblank($N46)), isblank($O46), isblank($P46)), "X", "")</f>
      </c>
      <c r="AO46" s="28">
        <f>if(M46&gt;65,"X","")</f>
      </c>
      <c r="AP46" s="28">
        <f>if(or($K46="cavity", $K46="wild"), "X", "")</f>
      </c>
      <c r="AQ46" s="28">
        <f>if($W46 &gt; 0, "X", "")</f>
      </c>
      <c r="AR46" s="28">
        <f>if(M46&lt;=30,"X","")</f>
      </c>
      <c r="AS46" s="28">
        <f>if(or($K46="platform", $K46="wild"), "X", "")</f>
      </c>
      <c r="AT46" s="28">
        <f>if(and(not(isblank($O46)), isblank($P46), isblank($N46)), "X", "")</f>
      </c>
      <c r="AU46" s="28">
        <f>if($U46 &gt; 0, "X", "")</f>
      </c>
      <c r="AV46" s="28">
        <f>if($T46 &gt; 0, "X", "")</f>
      </c>
      <c r="AW46" s="28">
        <f>if(and(not(isblank($P46)), isblank($N46), isblank($O46)), "X", "")</f>
      </c>
      <c r="AX46" s="28">
        <f>if(or($K46="bowl", $K46="wild"), "X", "")</f>
      </c>
    </row>
    <row x14ac:dyDescent="0.25" r="47" customHeight="1" ht="18.75">
      <c r="A47" s="24" t="s">
        <v>583</v>
      </c>
      <c r="B47" s="24" t="s">
        <v>584</v>
      </c>
      <c r="C47" s="12" t="s">
        <v>93</v>
      </c>
      <c r="D47" s="12" t="s">
        <v>160</v>
      </c>
      <c r="E47" s="25" t="s">
        <v>198</v>
      </c>
      <c r="F47" s="25" t="s">
        <v>585</v>
      </c>
      <c r="G47" s="12"/>
      <c r="H47" s="12"/>
      <c r="I47" s="12" t="s">
        <v>15</v>
      </c>
      <c r="J47" s="14">
        <v>4</v>
      </c>
      <c r="K47" s="12" t="s">
        <v>166</v>
      </c>
      <c r="L47" s="14">
        <v>1</v>
      </c>
      <c r="M47" s="14">
        <v>51</v>
      </c>
      <c r="N47" s="12" t="s">
        <v>15</v>
      </c>
      <c r="O47" s="12" t="s">
        <v>15</v>
      </c>
      <c r="P47" s="12" t="s">
        <v>15</v>
      </c>
      <c r="Q47" s="14"/>
      <c r="R47" s="14">
        <v>2</v>
      </c>
      <c r="S47" s="14"/>
      <c r="T47" s="14"/>
      <c r="U47" s="14"/>
      <c r="V47" s="12"/>
      <c r="W47" s="14"/>
      <c r="X47" s="26"/>
      <c r="Y47" s="12"/>
      <c r="Z47" s="33">
        <f>if(ISBLANK($X47), sum(Q47:U47), 1)</f>
      </c>
      <c r="AA47" s="27"/>
      <c r="AB47" s="27"/>
      <c r="AC47" s="27"/>
      <c r="AD47" s="27" t="s">
        <v>15</v>
      </c>
      <c r="AE47" s="28">
        <f>if(J47&lt;4,"X","")</f>
      </c>
      <c r="AF47" s="28">
        <f>if(countblank(N47:P47)&lt;=1,"X","")</f>
      </c>
      <c r="AG47" s="28">
        <f>$H47</f>
      </c>
      <c r="AH47" s="28">
        <f>if($R47 &gt; 0, "X", "")</f>
      </c>
      <c r="AI47" s="28">
        <f>if(sum(Q47:U47) = 3, "X", "")</f>
      </c>
      <c r="AJ47" s="28">
        <f>if(or($K47="ground", $K47="wild"), "X", "")</f>
      </c>
      <c r="AK47" s="28">
        <f>$G47</f>
      </c>
      <c r="AL47" s="28">
        <f>if($S47 &gt; 0, "X", "")</f>
      </c>
      <c r="AM47" s="28">
        <f>if(and($Q47 &gt; 0, isblank($W47), isblank($R47), isblank($T47), isblank($S47), isblank($U47)), "X", "")</f>
      </c>
      <c r="AN47" s="28">
        <f>if(and(not(isblank($N47)), isblank($O47), isblank($P47)), "X", "")</f>
      </c>
      <c r="AO47" s="28">
        <f>if(M47&gt;65,"X","")</f>
      </c>
      <c r="AP47" s="28">
        <f>if(or($K47="cavity", $K47="wild"), "X", "")</f>
      </c>
      <c r="AQ47" s="28">
        <f>if($W47 &gt; 0, "X", "")</f>
      </c>
      <c r="AR47" s="28">
        <f>if(M47&lt;=30,"X","")</f>
      </c>
      <c r="AS47" s="28">
        <f>if(or($K47="platform", $K47="wild"), "X", "")</f>
      </c>
      <c r="AT47" s="28">
        <f>if(and(not(isblank($O47)), isblank($P47), isblank($N47)), "X", "")</f>
      </c>
      <c r="AU47" s="28">
        <f>if($U47 &gt; 0, "X", "")</f>
      </c>
      <c r="AV47" s="28">
        <f>if($T47 &gt; 0, "X", "")</f>
      </c>
      <c r="AW47" s="28">
        <f>if(and(not(isblank($P47)), isblank($N47), isblank($O47)), "X", "")</f>
      </c>
      <c r="AX47" s="28">
        <f>if(or($K47="bowl", $K47="wild"), "X", "")</f>
      </c>
    </row>
    <row x14ac:dyDescent="0.25" r="48" customHeight="1" ht="18.75">
      <c r="A48" s="24" t="s">
        <v>586</v>
      </c>
      <c r="B48" s="24" t="s">
        <v>587</v>
      </c>
      <c r="C48" s="12" t="s">
        <v>93</v>
      </c>
      <c r="D48" s="12" t="s">
        <v>173</v>
      </c>
      <c r="E48" s="25" t="s">
        <v>198</v>
      </c>
      <c r="F48" s="25" t="s">
        <v>588</v>
      </c>
      <c r="G48" s="12"/>
      <c r="H48" s="12"/>
      <c r="I48" s="12"/>
      <c r="J48" s="14">
        <v>1</v>
      </c>
      <c r="K48" s="12" t="s">
        <v>195</v>
      </c>
      <c r="L48" s="14">
        <v>6</v>
      </c>
      <c r="M48" s="14">
        <v>15</v>
      </c>
      <c r="N48" s="12" t="s">
        <v>15</v>
      </c>
      <c r="O48" s="12"/>
      <c r="P48" s="12"/>
      <c r="Q48" s="14">
        <v>1</v>
      </c>
      <c r="R48" s="14"/>
      <c r="S48" s="14"/>
      <c r="T48" s="14"/>
      <c r="U48" s="14"/>
      <c r="V48" s="12"/>
      <c r="W48" s="14"/>
      <c r="X48" s="26"/>
      <c r="Y48" s="12"/>
      <c r="Z48" s="33">
        <f>if(ISBLANK($X48), sum(Q48:U48), 1)</f>
      </c>
      <c r="AA48" s="27" t="s">
        <v>15</v>
      </c>
      <c r="AB48" s="27"/>
      <c r="AC48" s="27"/>
      <c r="AD48" s="27" t="s">
        <v>15</v>
      </c>
      <c r="AE48" s="28">
        <f>if(J48&lt;4,"X","")</f>
      </c>
      <c r="AF48" s="28">
        <f>if(countblank(N48:P48)&lt;=1,"X","")</f>
      </c>
      <c r="AG48" s="28">
        <f>$H48</f>
      </c>
      <c r="AH48" s="28">
        <f>if($R48 &gt; 0, "X", "")</f>
      </c>
      <c r="AI48" s="28">
        <f>if(sum(Q48:U48) = 3, "X", "")</f>
      </c>
      <c r="AJ48" s="28">
        <f>if(or($K48="ground", $K48="wild"), "X", "")</f>
      </c>
      <c r="AK48" s="28">
        <f>$G48</f>
      </c>
      <c r="AL48" s="28">
        <f>if($S48 &gt; 0, "X", "")</f>
      </c>
      <c r="AM48" s="28">
        <f>if(and($Q48 &gt; 0, isblank($W48), isblank($R48), isblank($T48), isblank($S48), isblank($U48)), "X", "")</f>
      </c>
      <c r="AN48" s="28">
        <f>if(and(not(isblank($N48)), isblank($O48), isblank($P48)), "X", "")</f>
      </c>
      <c r="AO48" s="28">
        <f>if(M48&gt;65,"X","")</f>
      </c>
      <c r="AP48" s="28">
        <f>if(or($K48="cavity", $K48="wild"), "X", "")</f>
      </c>
      <c r="AQ48" s="28">
        <f>if($W48 &gt; 0, "X", "")</f>
      </c>
      <c r="AR48" s="28">
        <f>if(M48&lt;=30,"X","")</f>
      </c>
      <c r="AS48" s="28">
        <f>if(or($K48="platform", $K48="wild"), "X", "")</f>
      </c>
      <c r="AT48" s="28">
        <f>if(and(not(isblank($O48)), isblank($P48), isblank($N48)), "X", "")</f>
      </c>
      <c r="AU48" s="28">
        <f>if($U48 &gt; 0, "X", "")</f>
      </c>
      <c r="AV48" s="28">
        <f>if($T48 &gt; 0, "X", "")</f>
      </c>
      <c r="AW48" s="28">
        <f>if(and(not(isblank($P48)), isblank($N48), isblank($O48)), "X", "")</f>
      </c>
      <c r="AX48" s="28">
        <f>if(or($K48="bowl", $K48="wild"), "X", "")</f>
      </c>
    </row>
    <row x14ac:dyDescent="0.25" r="49" customHeight="1" ht="18.75">
      <c r="A49" s="24" t="s">
        <v>589</v>
      </c>
      <c r="B49" s="24" t="s">
        <v>590</v>
      </c>
      <c r="C49" s="12" t="s">
        <v>93</v>
      </c>
      <c r="D49" s="12" t="s">
        <v>173</v>
      </c>
      <c r="E49" s="25" t="s">
        <v>178</v>
      </c>
      <c r="F49" s="25" t="s">
        <v>591</v>
      </c>
      <c r="G49" s="12"/>
      <c r="H49" s="12"/>
      <c r="I49" s="12"/>
      <c r="J49" s="14">
        <v>3</v>
      </c>
      <c r="K49" s="12" t="s">
        <v>203</v>
      </c>
      <c r="L49" s="14">
        <v>2</v>
      </c>
      <c r="M49" s="14">
        <v>65</v>
      </c>
      <c r="N49" s="12"/>
      <c r="O49" s="12"/>
      <c r="P49" s="12" t="s">
        <v>15</v>
      </c>
      <c r="Q49" s="14"/>
      <c r="R49" s="14"/>
      <c r="S49" s="14">
        <v>2</v>
      </c>
      <c r="T49" s="14"/>
      <c r="U49" s="14"/>
      <c r="V49" s="12"/>
      <c r="W49" s="14"/>
      <c r="X49" s="26"/>
      <c r="Y49" s="12"/>
      <c r="Z49" s="33">
        <f>if(ISBLANK($X49), sum(Q49:U49), 1)</f>
      </c>
      <c r="AA49" s="27" t="s">
        <v>15</v>
      </c>
      <c r="AB49" s="27"/>
      <c r="AC49" s="27"/>
      <c r="AD49" s="27" t="s">
        <v>15</v>
      </c>
      <c r="AE49" s="28">
        <f>if(J49&lt;4,"X","")</f>
      </c>
      <c r="AF49" s="28">
        <f>if(countblank(N49:P49)&lt;=1,"X","")</f>
      </c>
      <c r="AG49" s="28">
        <f>$H49</f>
      </c>
      <c r="AH49" s="28">
        <f>if($R49 &gt; 0, "X", "")</f>
      </c>
      <c r="AI49" s="28">
        <f>if(sum(Q49:U49) = 3, "X", "")</f>
      </c>
      <c r="AJ49" s="28">
        <f>if(or($K49="ground", $K49="wild"), "X", "")</f>
      </c>
      <c r="AK49" s="28">
        <f>$G49</f>
      </c>
      <c r="AL49" s="28">
        <f>if($S49 &gt; 0, "X", "")</f>
      </c>
      <c r="AM49" s="28">
        <f>if(and($Q49 &gt; 0, isblank($W49), isblank($R49), isblank($T49), isblank($S49), isblank($U49)), "X", "")</f>
      </c>
      <c r="AN49" s="28">
        <f>if(and(not(isblank($N49)), isblank($O49), isblank($P49)), "X", "")</f>
      </c>
      <c r="AO49" s="28">
        <f>if(M49&gt;65,"X","")</f>
      </c>
      <c r="AP49" s="28">
        <f>if(or($K49="cavity", $K49="wild"), "X", "")</f>
      </c>
      <c r="AQ49" s="28">
        <f>if($W49 &gt; 0, "X", "")</f>
      </c>
      <c r="AR49" s="28">
        <f>if(M49&lt;=30,"X","")</f>
      </c>
      <c r="AS49" s="28">
        <f>if(or($K49="platform", $K49="wild"), "X", "")</f>
      </c>
      <c r="AT49" s="28">
        <f>if(and(not(isblank($O49)), isblank($P49), isblank($N49)), "X", "")</f>
      </c>
      <c r="AU49" s="28">
        <f>if($U49 &gt; 0, "X", "")</f>
      </c>
      <c r="AV49" s="28">
        <f>if($T49 &gt; 0, "X", "")</f>
      </c>
      <c r="AW49" s="28">
        <f>if(and(not(isblank($P49)), isblank($N49), isblank($O49)), "X", "")</f>
      </c>
      <c r="AX49" s="28">
        <f>if(or($K49="bowl", $K49="wild"), "X", "")</f>
      </c>
    </row>
    <row x14ac:dyDescent="0.25" r="50" customHeight="1" ht="18.75">
      <c r="A50" s="24" t="s">
        <v>592</v>
      </c>
      <c r="B50" s="24" t="s">
        <v>593</v>
      </c>
      <c r="C50" s="12" t="s">
        <v>93</v>
      </c>
      <c r="D50" s="12" t="s">
        <v>173</v>
      </c>
      <c r="E50" s="25" t="s">
        <v>182</v>
      </c>
      <c r="F50" s="25" t="s">
        <v>594</v>
      </c>
      <c r="G50" s="12"/>
      <c r="H50" s="12"/>
      <c r="I50" s="12"/>
      <c r="J50" s="14">
        <v>4</v>
      </c>
      <c r="K50" s="12" t="s">
        <v>188</v>
      </c>
      <c r="L50" s="14">
        <v>6</v>
      </c>
      <c r="M50" s="14">
        <v>24</v>
      </c>
      <c r="N50" s="12" t="s">
        <v>15</v>
      </c>
      <c r="O50" s="12"/>
      <c r="P50" s="12"/>
      <c r="Q50" s="14">
        <v>1</v>
      </c>
      <c r="R50" s="14">
        <v>1</v>
      </c>
      <c r="S50" s="14"/>
      <c r="T50" s="14">
        <v>1</v>
      </c>
      <c r="U50" s="14"/>
      <c r="V50" s="12"/>
      <c r="W50" s="14"/>
      <c r="X50" s="26"/>
      <c r="Y50" s="12"/>
      <c r="Z50" s="33">
        <f>if(ISBLANK($X50), sum(Q50:U50), 1)</f>
      </c>
      <c r="AA50" s="27" t="s">
        <v>15</v>
      </c>
      <c r="AB50" s="27"/>
      <c r="AC50" s="27"/>
      <c r="AD50" s="27" t="s">
        <v>15</v>
      </c>
      <c r="AE50" s="28">
        <f>if(J50&lt;4,"X","")</f>
      </c>
      <c r="AF50" s="28">
        <f>if(countblank(N50:P50)&lt;=1,"X","")</f>
      </c>
      <c r="AG50" s="28">
        <f>$H50</f>
      </c>
      <c r="AH50" s="28">
        <f>if($R50 &gt; 0, "X", "")</f>
      </c>
      <c r="AI50" s="28">
        <f>if(sum(Q50:U50) = 3, "X", "")</f>
      </c>
      <c r="AJ50" s="28">
        <f>if(or($K50="ground", $K50="wild"), "X", "")</f>
      </c>
      <c r="AK50" s="28">
        <f>$G50</f>
      </c>
      <c r="AL50" s="28">
        <f>if($S50 &gt; 0, "X", "")</f>
      </c>
      <c r="AM50" s="28">
        <f>if(and($Q50 &gt; 0, isblank($W50), isblank($R50), isblank($T50), isblank($S50), isblank($U50)), "X", "")</f>
      </c>
      <c r="AN50" s="28">
        <f>if(and(not(isblank($N50)), isblank($O50), isblank($P50)), "X", "")</f>
      </c>
      <c r="AO50" s="28">
        <f>if(M50&gt;65,"X","")</f>
      </c>
      <c r="AP50" s="28">
        <f>if(or($K50="cavity", $K50="wild"), "X", "")</f>
      </c>
      <c r="AQ50" s="28">
        <f>if($W50 &gt; 0, "X", "")</f>
      </c>
      <c r="AR50" s="28">
        <f>if(M50&lt;=30,"X","")</f>
      </c>
      <c r="AS50" s="28">
        <f>if(or($K50="platform", $K50="wild"), "X", "")</f>
      </c>
      <c r="AT50" s="28">
        <f>if(and(not(isblank($O50)), isblank($P50), isblank($N50)), "X", "")</f>
      </c>
      <c r="AU50" s="28">
        <f>if($U50 &gt; 0, "X", "")</f>
      </c>
      <c r="AV50" s="28">
        <f>if($T50 &gt; 0, "X", "")</f>
      </c>
      <c r="AW50" s="28">
        <f>if(and(not(isblank($P50)), isblank($N50), isblank($O50)), "X", "")</f>
      </c>
      <c r="AX50" s="28">
        <f>if(or($K50="bowl", $K50="wild"), "X", "")</f>
      </c>
    </row>
    <row x14ac:dyDescent="0.25" r="51" customHeight="1" ht="18.75">
      <c r="A51" s="24" t="s">
        <v>595</v>
      </c>
      <c r="B51" s="24" t="s">
        <v>596</v>
      </c>
      <c r="C51" s="12" t="s">
        <v>93</v>
      </c>
      <c r="D51" s="12" t="s">
        <v>173</v>
      </c>
      <c r="E51" s="25" t="s">
        <v>137</v>
      </c>
      <c r="F51" s="25" t="s">
        <v>597</v>
      </c>
      <c r="G51" s="12"/>
      <c r="H51" s="12" t="s">
        <v>15</v>
      </c>
      <c r="I51" s="12"/>
      <c r="J51" s="14">
        <v>3</v>
      </c>
      <c r="K51" s="12" t="s">
        <v>162</v>
      </c>
      <c r="L51" s="14">
        <v>1</v>
      </c>
      <c r="M51" s="14">
        <v>152</v>
      </c>
      <c r="N51" s="12"/>
      <c r="O51" s="12"/>
      <c r="P51" s="12" t="s">
        <v>15</v>
      </c>
      <c r="Q51" s="14">
        <v>1</v>
      </c>
      <c r="R51" s="14">
        <v>2</v>
      </c>
      <c r="S51" s="14"/>
      <c r="T51" s="14"/>
      <c r="U51" s="14"/>
      <c r="V51" s="12"/>
      <c r="W51" s="14"/>
      <c r="X51" s="26"/>
      <c r="Y51" s="12"/>
      <c r="Z51" s="33">
        <f>if(ISBLANK($X51), sum(Q51:U51), 1)</f>
      </c>
      <c r="AA51" s="27" t="s">
        <v>15</v>
      </c>
      <c r="AB51" s="27"/>
      <c r="AC51" s="27"/>
      <c r="AD51" s="27" t="s">
        <v>15</v>
      </c>
      <c r="AE51" s="28">
        <f>if(J51&lt;4,"X","")</f>
      </c>
      <c r="AF51" s="28">
        <f>if(countblank(N51:P51)&lt;=1,"X","")</f>
      </c>
      <c r="AG51" s="28">
        <f>$H51</f>
      </c>
      <c r="AH51" s="28">
        <f>if($R51 &gt; 0, "X", "")</f>
      </c>
      <c r="AI51" s="28">
        <f>if(sum(Q51:U51) = 3, "X", "")</f>
      </c>
      <c r="AJ51" s="28">
        <f>if(or($K51="ground", $K51="wild"), "X", "")</f>
      </c>
      <c r="AK51" s="28">
        <f>$G51</f>
      </c>
      <c r="AL51" s="28">
        <f>if($S51 &gt; 0, "X", "")</f>
      </c>
      <c r="AM51" s="28">
        <f>if(and($Q51 &gt; 0, isblank($W51), isblank($R51), isblank($T51), isblank($S51), isblank($U51)), "X", "")</f>
      </c>
      <c r="AN51" s="28">
        <f>if(and(not(isblank($N51)), isblank($O51), isblank($P51)), "X", "")</f>
      </c>
      <c r="AO51" s="28">
        <f>if(M51&gt;65,"X","")</f>
      </c>
      <c r="AP51" s="28">
        <f>if(or($K51="cavity", $K51="wild"), "X", "")</f>
      </c>
      <c r="AQ51" s="28">
        <f>if($W51 &gt; 0, "X", "")</f>
      </c>
      <c r="AR51" s="28">
        <f>if(M51&lt;=30,"X","")</f>
      </c>
      <c r="AS51" s="28">
        <f>if(or($K51="platform", $K51="wild"), "X", "")</f>
      </c>
      <c r="AT51" s="28">
        <f>if(and(not(isblank($O51)), isblank($P51), isblank($N51)), "X", "")</f>
      </c>
      <c r="AU51" s="28">
        <f>if($U51 &gt; 0, "X", "")</f>
      </c>
      <c r="AV51" s="28">
        <f>if($T51 &gt; 0, "X", "")</f>
      </c>
      <c r="AW51" s="28">
        <f>if(and(not(isblank($P51)), isblank($N51), isblank($O51)), "X", "")</f>
      </c>
      <c r="AX51" s="28">
        <f>if(or($K51="bowl", $K51="wild"), "X", "")</f>
      </c>
    </row>
    <row x14ac:dyDescent="0.25" r="52" customHeight="1" ht="18.75">
      <c r="A52" s="24" t="s">
        <v>598</v>
      </c>
      <c r="B52" s="24" t="s">
        <v>599</v>
      </c>
      <c r="C52" s="12" t="s">
        <v>93</v>
      </c>
      <c r="D52" s="12" t="s">
        <v>160</v>
      </c>
      <c r="E52" s="25" t="s">
        <v>198</v>
      </c>
      <c r="F52" s="25" t="s">
        <v>600</v>
      </c>
      <c r="G52" s="12"/>
      <c r="H52" s="12"/>
      <c r="I52" s="12"/>
      <c r="J52" s="14">
        <v>3</v>
      </c>
      <c r="K52" s="12" t="s">
        <v>166</v>
      </c>
      <c r="L52" s="14">
        <v>2</v>
      </c>
      <c r="M52" s="14">
        <v>185</v>
      </c>
      <c r="N52" s="12"/>
      <c r="O52" s="12"/>
      <c r="P52" s="12" t="s">
        <v>15</v>
      </c>
      <c r="Q52" s="14"/>
      <c r="R52" s="14"/>
      <c r="S52" s="14">
        <v>2</v>
      </c>
      <c r="T52" s="14"/>
      <c r="U52" s="14"/>
      <c r="V52" s="12"/>
      <c r="W52" s="14"/>
      <c r="X52" s="26"/>
      <c r="Y52" s="12"/>
      <c r="Z52" s="33">
        <f>if(ISBLANK($X52), sum(Q52:U52), 1)</f>
      </c>
      <c r="AA52" s="27" t="s">
        <v>15</v>
      </c>
      <c r="AB52" s="27"/>
      <c r="AC52" s="27"/>
      <c r="AD52" s="27" t="s">
        <v>15</v>
      </c>
      <c r="AE52" s="28">
        <f>if(J52&lt;4,"X","")</f>
      </c>
      <c r="AF52" s="28">
        <f>if(countblank(N52:P52)&lt;=1,"X","")</f>
      </c>
      <c r="AG52" s="28">
        <f>$H52</f>
      </c>
      <c r="AH52" s="28">
        <f>if($R52 &gt; 0, "X", "")</f>
      </c>
      <c r="AI52" s="28">
        <f>if(sum(Q52:U52) = 3, "X", "")</f>
      </c>
      <c r="AJ52" s="28">
        <f>if(or($K52="ground", $K52="wild"), "X", "")</f>
      </c>
      <c r="AK52" s="28">
        <f>$G52</f>
      </c>
      <c r="AL52" s="28">
        <f>if($S52 &gt; 0, "X", "")</f>
      </c>
      <c r="AM52" s="28">
        <f>if(and($Q52 &gt; 0, isblank($W52), isblank($R52), isblank($T52), isblank($S52), isblank($U52)), "X", "")</f>
      </c>
      <c r="AN52" s="28">
        <f>if(and(not(isblank($N52)), isblank($O52), isblank($P52)), "X", "")</f>
      </c>
      <c r="AO52" s="28">
        <f>if(M52&gt;65,"X","")</f>
      </c>
      <c r="AP52" s="28">
        <f>if(or($K52="cavity", $K52="wild"), "X", "")</f>
      </c>
      <c r="AQ52" s="28">
        <f>if($W52 &gt; 0, "X", "")</f>
      </c>
      <c r="AR52" s="28">
        <f>if(M52&lt;=30,"X","")</f>
      </c>
      <c r="AS52" s="28">
        <f>if(or($K52="platform", $K52="wild"), "X", "")</f>
      </c>
      <c r="AT52" s="28">
        <f>if(and(not(isblank($O52)), isblank($P52), isblank($N52)), "X", "")</f>
      </c>
      <c r="AU52" s="28">
        <f>if($U52 &gt; 0, "X", "")</f>
      </c>
      <c r="AV52" s="28">
        <f>if($T52 &gt; 0, "X", "")</f>
      </c>
      <c r="AW52" s="28">
        <f>if(and(not(isblank($P52)), isblank($N52), isblank($O52)), "X", "")</f>
      </c>
      <c r="AX52" s="28">
        <f>if(or($K52="bowl", $K52="wild"), "X", "")</f>
      </c>
    </row>
    <row x14ac:dyDescent="0.25" r="53" customHeight="1" ht="18.75">
      <c r="A53" s="24" t="s">
        <v>601</v>
      </c>
      <c r="B53" s="24" t="s">
        <v>602</v>
      </c>
      <c r="C53" s="12" t="s">
        <v>93</v>
      </c>
      <c r="D53" s="12" t="s">
        <v>466</v>
      </c>
      <c r="E53" s="25" t="s">
        <v>198</v>
      </c>
      <c r="F53" s="25" t="s">
        <v>494</v>
      </c>
      <c r="G53" s="12"/>
      <c r="H53" s="12"/>
      <c r="I53" s="12"/>
      <c r="J53" s="14">
        <v>7</v>
      </c>
      <c r="K53" s="12" t="s">
        <v>162</v>
      </c>
      <c r="L53" s="14">
        <v>2</v>
      </c>
      <c r="M53" s="14">
        <v>164</v>
      </c>
      <c r="N53" s="12"/>
      <c r="O53" s="12"/>
      <c r="P53" s="12" t="s">
        <v>15</v>
      </c>
      <c r="Q53" s="14"/>
      <c r="R53" s="14">
        <v>3</v>
      </c>
      <c r="S53" s="14"/>
      <c r="T53" s="14"/>
      <c r="U53" s="14"/>
      <c r="V53" s="12"/>
      <c r="W53" s="14"/>
      <c r="X53" s="26"/>
      <c r="Y53" s="12"/>
      <c r="Z53" s="33">
        <f>if(ISBLANK($X53), sum(Q53:U53), 1)</f>
      </c>
      <c r="AA53" s="27" t="s">
        <v>15</v>
      </c>
      <c r="AB53" s="27"/>
      <c r="AC53" s="27"/>
      <c r="AD53" s="27" t="s">
        <v>15</v>
      </c>
      <c r="AE53" s="28">
        <f>if(J53&lt;4,"X","")</f>
      </c>
      <c r="AF53" s="28">
        <f>if(countblank(N53:P53)&lt;=1,"X","")</f>
      </c>
      <c r="AG53" s="28">
        <f>$H53</f>
      </c>
      <c r="AH53" s="28">
        <f>if($R53 &gt; 0, "X", "")</f>
      </c>
      <c r="AI53" s="28">
        <f>if(sum(Q53:U53) = 3, "X", "")</f>
      </c>
      <c r="AJ53" s="28">
        <f>if(or($K53="ground", $K53="wild"), "X", "")</f>
      </c>
      <c r="AK53" s="28">
        <f>$G53</f>
      </c>
      <c r="AL53" s="28">
        <f>if($S53 &gt; 0, "X", "")</f>
      </c>
      <c r="AM53" s="28">
        <f>if(and($Q53 &gt; 0, isblank($W53), isblank($R53), isblank($T53), isblank($S53), isblank($U53)), "X", "")</f>
      </c>
      <c r="AN53" s="28">
        <f>if(and(not(isblank($N53)), isblank($O53), isblank($P53)), "X", "")</f>
      </c>
      <c r="AO53" s="28">
        <f>if(M53&gt;65,"X","")</f>
      </c>
      <c r="AP53" s="28">
        <f>if(or($K53="cavity", $K53="wild"), "X", "")</f>
      </c>
      <c r="AQ53" s="28">
        <f>if($W53 &gt; 0, "X", "")</f>
      </c>
      <c r="AR53" s="28">
        <f>if(M53&lt;=30,"X","")</f>
      </c>
      <c r="AS53" s="28">
        <f>if(or($K53="platform", $K53="wild"), "X", "")</f>
      </c>
      <c r="AT53" s="28">
        <f>if(and(not(isblank($O53)), isblank($P53), isblank($N53)), "X", "")</f>
      </c>
      <c r="AU53" s="28">
        <f>if($U53 &gt; 0, "X", "")</f>
      </c>
      <c r="AV53" s="28">
        <f>if($T53 &gt; 0, "X", "")</f>
      </c>
      <c r="AW53" s="28">
        <f>if(and(not(isblank($P53)), isblank($N53), isblank($O53)), "X", "")</f>
      </c>
      <c r="AX53" s="28">
        <f>if(or($K53="bowl", $K53="wild"), "X", "")</f>
      </c>
    </row>
    <row x14ac:dyDescent="0.25" r="54" customHeight="1" ht="18.75">
      <c r="A54" s="24" t="s">
        <v>603</v>
      </c>
      <c r="B54" s="24" t="s">
        <v>604</v>
      </c>
      <c r="C54" s="12" t="s">
        <v>93</v>
      </c>
      <c r="D54" s="12" t="s">
        <v>466</v>
      </c>
      <c r="E54" s="25" t="s">
        <v>182</v>
      </c>
      <c r="F54" s="25" t="s">
        <v>491</v>
      </c>
      <c r="G54" s="12"/>
      <c r="H54" s="12"/>
      <c r="I54" s="12"/>
      <c r="J54" s="14">
        <v>1</v>
      </c>
      <c r="K54" s="12" t="s">
        <v>166</v>
      </c>
      <c r="L54" s="14">
        <v>1</v>
      </c>
      <c r="M54" s="14">
        <v>252</v>
      </c>
      <c r="N54" s="12"/>
      <c r="O54" s="12" t="s">
        <v>15</v>
      </c>
      <c r="P54" s="12"/>
      <c r="Q54" s="14"/>
      <c r="R54" s="14"/>
      <c r="S54" s="14"/>
      <c r="T54" s="14"/>
      <c r="U54" s="14"/>
      <c r="V54" s="12"/>
      <c r="W54" s="14"/>
      <c r="X54" s="26"/>
      <c r="Y54" s="12"/>
      <c r="Z54" s="33">
        <f>if(ISBLANK($X54), sum(Q54:U54), 1)</f>
      </c>
      <c r="AA54" s="27" t="s">
        <v>15</v>
      </c>
      <c r="AB54" s="27"/>
      <c r="AC54" s="27"/>
      <c r="AD54" s="27" t="s">
        <v>15</v>
      </c>
      <c r="AE54" s="28">
        <f>if(J54&lt;4,"X","")</f>
      </c>
      <c r="AF54" s="28">
        <f>if(countblank(N54:P54)&lt;=1,"X","")</f>
      </c>
      <c r="AG54" s="28">
        <f>$H54</f>
      </c>
      <c r="AH54" s="28">
        <f>if($R54 &gt; 0, "X", "")</f>
      </c>
      <c r="AI54" s="28">
        <f>if(sum(Q54:U54) = 3, "X", "")</f>
      </c>
      <c r="AJ54" s="28">
        <f>if(or($K54="ground", $K54="wild"), "X", "")</f>
      </c>
      <c r="AK54" s="28">
        <f>$G54</f>
      </c>
      <c r="AL54" s="28">
        <f>if($S54 &gt; 0, "X", "")</f>
      </c>
      <c r="AM54" s="28">
        <f>if(and($Q54 &gt; 0, isblank($W54), isblank($R54), isblank($T54), isblank($S54), isblank($U54)), "X", "")</f>
      </c>
      <c r="AN54" s="28">
        <f>if(and(not(isblank($N54)), isblank($O54), isblank($P54)), "X", "")</f>
      </c>
      <c r="AO54" s="28">
        <f>if(M54&gt;65,"X","")</f>
      </c>
      <c r="AP54" s="28">
        <f>if(or($K54="cavity", $K54="wild"), "X", "")</f>
      </c>
      <c r="AQ54" s="28">
        <f>if($W54 &gt; 0, "X", "")</f>
      </c>
      <c r="AR54" s="28">
        <f>if(M54&lt;=30,"X","")</f>
      </c>
      <c r="AS54" s="28">
        <f>if(or($K54="platform", $K54="wild"), "X", "")</f>
      </c>
      <c r="AT54" s="28">
        <f>if(and(not(isblank($O54)), isblank($P54), isblank($N54)), "X", "")</f>
      </c>
      <c r="AU54" s="28">
        <f>if($U54 &gt; 0, "X", "")</f>
      </c>
      <c r="AV54" s="28">
        <f>if($T54 &gt; 0, "X", "")</f>
      </c>
      <c r="AW54" s="28">
        <f>if(and(not(isblank($P54)), isblank($N54), isblank($O54)), "X", "")</f>
      </c>
      <c r="AX54" s="28">
        <f>if(or($K54="bowl", $K54="wild"), "X", "")</f>
      </c>
    </row>
    <row x14ac:dyDescent="0.25" r="55" customHeight="1" ht="18.75">
      <c r="A55" s="24" t="s">
        <v>605</v>
      </c>
      <c r="B55" s="24" t="s">
        <v>606</v>
      </c>
      <c r="C55" s="12" t="s">
        <v>93</v>
      </c>
      <c r="D55" s="12" t="s">
        <v>173</v>
      </c>
      <c r="E55" s="25" t="s">
        <v>182</v>
      </c>
      <c r="F55" s="25" t="s">
        <v>607</v>
      </c>
      <c r="G55" s="12"/>
      <c r="H55" s="12"/>
      <c r="I55" s="12"/>
      <c r="J55" s="14">
        <v>4</v>
      </c>
      <c r="K55" s="12" t="s">
        <v>195</v>
      </c>
      <c r="L55" s="14">
        <v>2</v>
      </c>
      <c r="M55" s="14">
        <v>30</v>
      </c>
      <c r="N55" s="12" t="s">
        <v>15</v>
      </c>
      <c r="O55" s="12"/>
      <c r="P55" s="12"/>
      <c r="Q55" s="14"/>
      <c r="R55" s="14">
        <v>2</v>
      </c>
      <c r="S55" s="14"/>
      <c r="T55" s="14"/>
      <c r="U55" s="14"/>
      <c r="V55" s="12"/>
      <c r="W55" s="14"/>
      <c r="X55" s="26"/>
      <c r="Y55" s="12"/>
      <c r="Z55" s="33">
        <f>if(ISBLANK($X55), sum(Q55:U55), 1)</f>
      </c>
      <c r="AA55" s="27" t="s">
        <v>15</v>
      </c>
      <c r="AB55" s="27"/>
      <c r="AC55" s="27"/>
      <c r="AD55" s="27" t="s">
        <v>15</v>
      </c>
      <c r="AE55" s="28">
        <f>if(J55&lt;4,"X","")</f>
      </c>
      <c r="AF55" s="28">
        <f>if(countblank(N55:P55)&lt;=1,"X","")</f>
      </c>
      <c r="AG55" s="28">
        <f>$H55</f>
      </c>
      <c r="AH55" s="28">
        <f>if($R55 &gt; 0, "X", "")</f>
      </c>
      <c r="AI55" s="28">
        <f>if(sum(Q55:U55) = 3, "X", "")</f>
      </c>
      <c r="AJ55" s="28">
        <f>if(or($K55="ground", $K55="wild"), "X", "")</f>
      </c>
      <c r="AK55" s="28">
        <f>$G55</f>
      </c>
      <c r="AL55" s="28">
        <f>if($S55 &gt; 0, "X", "")</f>
      </c>
      <c r="AM55" s="28">
        <f>if(and($Q55 &gt; 0, isblank($W55), isblank($R55), isblank($T55), isblank($S55), isblank($U55)), "X", "")</f>
      </c>
      <c r="AN55" s="28">
        <f>if(and(not(isblank($N55)), isblank($O55), isblank($P55)), "X", "")</f>
      </c>
      <c r="AO55" s="28">
        <f>if(M55&gt;65,"X","")</f>
      </c>
      <c r="AP55" s="28">
        <f>if(or($K55="cavity", $K55="wild"), "X", "")</f>
      </c>
      <c r="AQ55" s="28">
        <f>if($W55 &gt; 0, "X", "")</f>
      </c>
      <c r="AR55" s="28">
        <f>if(M55&lt;=30,"X","")</f>
      </c>
      <c r="AS55" s="28">
        <f>if(or($K55="platform", $K55="wild"), "X", "")</f>
      </c>
      <c r="AT55" s="28">
        <f>if(and(not(isblank($O55)), isblank($P55), isblank($N55)), "X", "")</f>
      </c>
      <c r="AU55" s="28">
        <f>if($U55 &gt; 0, "X", "")</f>
      </c>
      <c r="AV55" s="28">
        <f>if($T55 &gt; 0, "X", "")</f>
      </c>
      <c r="AW55" s="28">
        <f>if(and(not(isblank($P55)), isblank($N55), isblank($O55)), "X", "")</f>
      </c>
      <c r="AX55" s="28">
        <f>if(or($K55="bowl", $K55="wild"), "X", "")</f>
      </c>
    </row>
    <row x14ac:dyDescent="0.25" r="56" customHeight="1" ht="18.75">
      <c r="A56" s="24" t="s">
        <v>608</v>
      </c>
      <c r="B56" s="24" t="s">
        <v>609</v>
      </c>
      <c r="C56" s="12" t="s">
        <v>93</v>
      </c>
      <c r="D56" s="12" t="s">
        <v>466</v>
      </c>
      <c r="E56" s="25" t="s">
        <v>137</v>
      </c>
      <c r="F56" s="25" t="s">
        <v>610</v>
      </c>
      <c r="G56" s="12"/>
      <c r="H56" s="12" t="s">
        <v>15</v>
      </c>
      <c r="I56" s="12"/>
      <c r="J56" s="14">
        <v>3</v>
      </c>
      <c r="K56" s="12" t="s">
        <v>166</v>
      </c>
      <c r="L56" s="14">
        <v>2</v>
      </c>
      <c r="M56" s="14">
        <v>99</v>
      </c>
      <c r="N56" s="12"/>
      <c r="O56" s="12" t="s">
        <v>15</v>
      </c>
      <c r="P56" s="12" t="s">
        <v>15</v>
      </c>
      <c r="Q56" s="14">
        <v>1</v>
      </c>
      <c r="R56" s="14"/>
      <c r="S56" s="14"/>
      <c r="T56" s="14"/>
      <c r="U56" s="14"/>
      <c r="V56" s="12"/>
      <c r="W56" s="14">
        <v>2</v>
      </c>
      <c r="X56" s="26"/>
      <c r="Y56" s="12"/>
      <c r="Z56" s="33">
        <f>if(ISBLANK($X56), sum(Q56:U56), 1)</f>
      </c>
      <c r="AA56" s="27" t="s">
        <v>15</v>
      </c>
      <c r="AB56" s="27"/>
      <c r="AC56" s="27"/>
      <c r="AD56" s="27" t="s">
        <v>15</v>
      </c>
      <c r="AE56" s="28">
        <f>if(J56&lt;4,"X","")</f>
      </c>
      <c r="AF56" s="28">
        <f>if(countblank(N56:P56)&lt;=1,"X","")</f>
      </c>
      <c r="AG56" s="28">
        <f>$H56</f>
      </c>
      <c r="AH56" s="28">
        <f>if($R56 &gt; 0, "X", "")</f>
      </c>
      <c r="AI56" s="28">
        <f>if(sum(Q56:U56) = 3, "X", "")</f>
      </c>
      <c r="AJ56" s="28">
        <f>if(or($K56="ground", $K56="wild"), "X", "")</f>
      </c>
      <c r="AK56" s="28">
        <f>$G56</f>
      </c>
      <c r="AL56" s="28">
        <f>if($S56 &gt; 0, "X", "")</f>
      </c>
      <c r="AM56" s="28">
        <f>if(and($Q56 &gt; 0, isblank($W56), isblank($R56), isblank($T56), isblank($S56), isblank($U56)), "X", "")</f>
      </c>
      <c r="AN56" s="28">
        <f>if(and(not(isblank($N56)), isblank($O56), isblank($P56)), "X", "")</f>
      </c>
      <c r="AO56" s="28">
        <f>if(M56&gt;65,"X","")</f>
      </c>
      <c r="AP56" s="28">
        <f>if(or($K56="cavity", $K56="wild"), "X", "")</f>
      </c>
      <c r="AQ56" s="28">
        <f>if($W56 &gt; 0, "X", "")</f>
      </c>
      <c r="AR56" s="28">
        <f>if(M56&lt;=30,"X","")</f>
      </c>
      <c r="AS56" s="28">
        <f>if(or($K56="platform", $K56="wild"), "X", "")</f>
      </c>
      <c r="AT56" s="28">
        <f>if(and(not(isblank($O56)), isblank($P56), isblank($N56)), "X", "")</f>
      </c>
      <c r="AU56" s="28">
        <f>if($U56 &gt; 0, "X", "")</f>
      </c>
      <c r="AV56" s="28">
        <f>if($T56 &gt; 0, "X", "")</f>
      </c>
      <c r="AW56" s="28">
        <f>if(and(not(isblank($P56)), isblank($N56), isblank($O56)), "X", "")</f>
      </c>
      <c r="AX56" s="28">
        <f>if(or($K56="bowl", $K56="wild"), "X", "")</f>
      </c>
    </row>
    <row x14ac:dyDescent="0.25" r="57" customHeight="1" ht="18.75">
      <c r="A57" s="24" t="s">
        <v>611</v>
      </c>
      <c r="B57" s="24" t="s">
        <v>612</v>
      </c>
      <c r="C57" s="12" t="s">
        <v>93</v>
      </c>
      <c r="D57" s="12" t="s">
        <v>466</v>
      </c>
      <c r="E57" s="25" t="s">
        <v>137</v>
      </c>
      <c r="F57" s="25" t="s">
        <v>613</v>
      </c>
      <c r="G57" s="12"/>
      <c r="H57" s="12" t="s">
        <v>15</v>
      </c>
      <c r="I57" s="12"/>
      <c r="J57" s="14">
        <v>6</v>
      </c>
      <c r="K57" s="12" t="s">
        <v>188</v>
      </c>
      <c r="L57" s="14">
        <v>5</v>
      </c>
      <c r="M57" s="14">
        <v>22</v>
      </c>
      <c r="N57" s="12"/>
      <c r="O57" s="12" t="s">
        <v>15</v>
      </c>
      <c r="P57" s="12"/>
      <c r="Q57" s="14"/>
      <c r="R57" s="14">
        <v>1</v>
      </c>
      <c r="S57" s="14"/>
      <c r="T57" s="14">
        <v>1</v>
      </c>
      <c r="U57" s="14"/>
      <c r="V57" s="12"/>
      <c r="W57" s="14"/>
      <c r="X57" s="26"/>
      <c r="Y57" s="12"/>
      <c r="Z57" s="33">
        <f>if(ISBLANK($X57), sum(Q57:U57), 1)</f>
      </c>
      <c r="AA57" s="27" t="s">
        <v>15</v>
      </c>
      <c r="AB57" s="27"/>
      <c r="AC57" s="27"/>
      <c r="AD57" s="27" t="s">
        <v>15</v>
      </c>
      <c r="AE57" s="28">
        <f>if(J57&lt;4,"X","")</f>
      </c>
      <c r="AF57" s="28">
        <f>if(countblank(N57:P57)&lt;=1,"X","")</f>
      </c>
      <c r="AG57" s="28">
        <f>$H57</f>
      </c>
      <c r="AH57" s="28">
        <f>if($R57 &gt; 0, "X", "")</f>
      </c>
      <c r="AI57" s="28">
        <f>if(sum(Q57:U57) = 3, "X", "")</f>
      </c>
      <c r="AJ57" s="28">
        <f>if(or($K57="ground", $K57="wild"), "X", "")</f>
      </c>
      <c r="AK57" s="28">
        <f>$G57</f>
      </c>
      <c r="AL57" s="28">
        <f>if($S57 &gt; 0, "X", "")</f>
      </c>
      <c r="AM57" s="28">
        <f>if(and($Q57 &gt; 0, isblank($W57), isblank($R57), isblank($T57), isblank($S57), isblank($U57)), "X", "")</f>
      </c>
      <c r="AN57" s="28">
        <f>if(and(not(isblank($N57)), isblank($O57), isblank($P57)), "X", "")</f>
      </c>
      <c r="AO57" s="28">
        <f>if(M57&gt;65,"X","")</f>
      </c>
      <c r="AP57" s="28">
        <f>if(or($K57="cavity", $K57="wild"), "X", "")</f>
      </c>
      <c r="AQ57" s="28">
        <f>if($W57 &gt; 0, "X", "")</f>
      </c>
      <c r="AR57" s="28">
        <f>if(M57&lt;=30,"X","")</f>
      </c>
      <c r="AS57" s="28">
        <f>if(or($K57="platform", $K57="wild"), "X", "")</f>
      </c>
      <c r="AT57" s="28">
        <f>if(and(not(isblank($O57)), isblank($P57), isblank($N57)), "X", "")</f>
      </c>
      <c r="AU57" s="28">
        <f>if($U57 &gt; 0, "X", "")</f>
      </c>
      <c r="AV57" s="28">
        <f>if($T57 &gt; 0, "X", "")</f>
      </c>
      <c r="AW57" s="28">
        <f>if(and(not(isblank($P57)), isblank($N57), isblank($O57)), "X", "")</f>
      </c>
      <c r="AX57" s="28">
        <f>if(or($K57="bowl", $K57="wild"), "X", "")</f>
      </c>
    </row>
    <row x14ac:dyDescent="0.25" r="58" customHeight="1" ht="18.75">
      <c r="A58" s="24" t="s">
        <v>614</v>
      </c>
      <c r="B58" s="24" t="s">
        <v>615</v>
      </c>
      <c r="C58" s="12" t="s">
        <v>93</v>
      </c>
      <c r="D58" s="12" t="s">
        <v>466</v>
      </c>
      <c r="E58" s="25" t="s">
        <v>174</v>
      </c>
      <c r="F58" s="25" t="s">
        <v>467</v>
      </c>
      <c r="G58" s="12"/>
      <c r="H58" s="12"/>
      <c r="I58" s="12"/>
      <c r="J58" s="14">
        <v>0</v>
      </c>
      <c r="K58" s="12" t="s">
        <v>195</v>
      </c>
      <c r="L58" s="14">
        <v>2</v>
      </c>
      <c r="M58" s="14">
        <v>18</v>
      </c>
      <c r="N58" s="12" t="s">
        <v>15</v>
      </c>
      <c r="O58" s="12" t="s">
        <v>15</v>
      </c>
      <c r="P58" s="12"/>
      <c r="Q58" s="14">
        <v>1</v>
      </c>
      <c r="R58" s="14"/>
      <c r="S58" s="14"/>
      <c r="T58" s="14">
        <v>1</v>
      </c>
      <c r="U58" s="14"/>
      <c r="V58" s="12"/>
      <c r="W58" s="14"/>
      <c r="X58" s="26"/>
      <c r="Y58" s="12"/>
      <c r="Z58" s="33">
        <f>if(ISBLANK($X58), sum(Q58:U58), 1)</f>
      </c>
      <c r="AA58" s="27"/>
      <c r="AB58" s="27"/>
      <c r="AC58" s="27"/>
      <c r="AD58" s="27" t="s">
        <v>15</v>
      </c>
      <c r="AE58" s="28">
        <f>if(J58&lt;4,"X","")</f>
      </c>
      <c r="AF58" s="28">
        <f>if(countblank(N58:P58)&lt;=1,"X","")</f>
      </c>
      <c r="AG58" s="28">
        <f>$H58</f>
      </c>
      <c r="AH58" s="28">
        <f>if($R58 &gt; 0, "X", "")</f>
      </c>
      <c r="AI58" s="28">
        <f>if(sum(Q58:U58) = 3, "X", "")</f>
      </c>
      <c r="AJ58" s="28">
        <f>if(or($K58="ground", $K58="wild"), "X", "")</f>
      </c>
      <c r="AK58" s="28">
        <f>$G58</f>
      </c>
      <c r="AL58" s="28">
        <f>if($S58 &gt; 0, "X", "")</f>
      </c>
      <c r="AM58" s="28">
        <f>if(and($Q58 &gt; 0, isblank($W58), isblank($R58), isblank($T58), isblank($S58), isblank($U58)), "X", "")</f>
      </c>
      <c r="AN58" s="28">
        <f>if(and(not(isblank($N58)), isblank($O58), isblank($P58)), "X", "")</f>
      </c>
      <c r="AO58" s="28">
        <f>if(M58&gt;65,"X","")</f>
      </c>
      <c r="AP58" s="28">
        <f>if(or($K58="cavity", $K58="wild"), "X", "")</f>
      </c>
      <c r="AQ58" s="28">
        <f>if($W58 &gt; 0, "X", "")</f>
      </c>
      <c r="AR58" s="28">
        <f>if(M58&lt;=30,"X","")</f>
      </c>
      <c r="AS58" s="28">
        <f>if(or($K58="platform", $K58="wild"), "X", "")</f>
      </c>
      <c r="AT58" s="28">
        <f>if(and(not(isblank($O58)), isblank($P58), isblank($N58)), "X", "")</f>
      </c>
      <c r="AU58" s="28">
        <f>if($U58 &gt; 0, "X", "")</f>
      </c>
      <c r="AV58" s="28">
        <f>if($T58 &gt; 0, "X", "")</f>
      </c>
      <c r="AW58" s="28">
        <f>if(and(not(isblank($P58)), isblank($N58), isblank($O58)), "X", "")</f>
      </c>
      <c r="AX58" s="28">
        <f>if(or($K58="bowl", $K58="wild"), "X", "")</f>
      </c>
    </row>
    <row x14ac:dyDescent="0.25" r="59" customHeight="1" ht="18.75">
      <c r="A59" s="24" t="s">
        <v>616</v>
      </c>
      <c r="B59" s="24" t="s">
        <v>617</v>
      </c>
      <c r="C59" s="12" t="s">
        <v>93</v>
      </c>
      <c r="D59" s="12" t="s">
        <v>160</v>
      </c>
      <c r="E59" s="25" t="s">
        <v>198</v>
      </c>
      <c r="F59" s="25" t="s">
        <v>618</v>
      </c>
      <c r="G59" s="12"/>
      <c r="H59" s="12"/>
      <c r="I59" s="12" t="s">
        <v>15</v>
      </c>
      <c r="J59" s="14">
        <v>4</v>
      </c>
      <c r="K59" s="12" t="s">
        <v>162</v>
      </c>
      <c r="L59" s="14">
        <v>2</v>
      </c>
      <c r="M59" s="14">
        <v>110</v>
      </c>
      <c r="N59" s="12"/>
      <c r="O59" s="12" t="s">
        <v>15</v>
      </c>
      <c r="P59" s="12"/>
      <c r="Q59" s="14">
        <v>1</v>
      </c>
      <c r="R59" s="14">
        <v>1</v>
      </c>
      <c r="S59" s="14"/>
      <c r="T59" s="14"/>
      <c r="U59" s="14"/>
      <c r="V59" s="12"/>
      <c r="W59" s="14"/>
      <c r="X59" s="26"/>
      <c r="Y59" s="12"/>
      <c r="Z59" s="33">
        <f>if(ISBLANK($X59), sum(Q59:U59), 1)</f>
      </c>
      <c r="AA59" s="27"/>
      <c r="AB59" s="27"/>
      <c r="AC59" s="27"/>
      <c r="AD59" s="27" t="s">
        <v>15</v>
      </c>
      <c r="AE59" s="28">
        <f>if(J59&lt;4,"X","")</f>
      </c>
      <c r="AF59" s="28">
        <f>if(countblank(N59:P59)&lt;=1,"X","")</f>
      </c>
      <c r="AG59" s="28">
        <f>$H59</f>
      </c>
      <c r="AH59" s="28">
        <f>if($R59 &gt; 0, "X", "")</f>
      </c>
      <c r="AI59" s="28">
        <f>if(sum(Q59:U59) = 3, "X", "")</f>
      </c>
      <c r="AJ59" s="28">
        <f>if(or($K59="ground", $K59="wild"), "X", "")</f>
      </c>
      <c r="AK59" s="28">
        <f>$G59</f>
      </c>
      <c r="AL59" s="28">
        <f>if($S59 &gt; 0, "X", "")</f>
      </c>
      <c r="AM59" s="28">
        <f>if(and($Q59 &gt; 0, isblank($W59), isblank($R59), isblank($T59), isblank($S59), isblank($U59)), "X", "")</f>
      </c>
      <c r="AN59" s="28">
        <f>if(and(not(isblank($N59)), isblank($O59), isblank($P59)), "X", "")</f>
      </c>
      <c r="AO59" s="28">
        <f>if(M59&gt;65,"X","")</f>
      </c>
      <c r="AP59" s="28">
        <f>if(or($K59="cavity", $K59="wild"), "X", "")</f>
      </c>
      <c r="AQ59" s="28">
        <f>if($W59 &gt; 0, "X", "")</f>
      </c>
      <c r="AR59" s="28">
        <f>if(M59&lt;=30,"X","")</f>
      </c>
      <c r="AS59" s="28">
        <f>if(or($K59="platform", $K59="wild"), "X", "")</f>
      </c>
      <c r="AT59" s="28">
        <f>if(and(not(isblank($O59)), isblank($P59), isblank($N59)), "X", "")</f>
      </c>
      <c r="AU59" s="28">
        <f>if($U59 &gt; 0, "X", "")</f>
      </c>
      <c r="AV59" s="28">
        <f>if($T59 &gt; 0, "X", "")</f>
      </c>
      <c r="AW59" s="28">
        <f>if(and(not(isblank($P59)), isblank($N59), isblank($O59)), "X", "")</f>
      </c>
      <c r="AX59" s="28">
        <f>if(or($K59="bowl", $K59="wild"), "X", "")</f>
      </c>
    </row>
    <row x14ac:dyDescent="0.25" r="60" customHeight="1" ht="18.75">
      <c r="A60" s="24" t="s">
        <v>619</v>
      </c>
      <c r="B60" s="24" t="s">
        <v>620</v>
      </c>
      <c r="C60" s="12" t="s">
        <v>93</v>
      </c>
      <c r="D60" s="12" t="s">
        <v>173</v>
      </c>
      <c r="E60" s="25" t="s">
        <v>182</v>
      </c>
      <c r="F60" s="25" t="s">
        <v>621</v>
      </c>
      <c r="G60" s="12"/>
      <c r="H60" s="12"/>
      <c r="I60" s="12"/>
      <c r="J60" s="14">
        <v>4</v>
      </c>
      <c r="K60" s="12" t="s">
        <v>188</v>
      </c>
      <c r="L60" s="14">
        <v>2</v>
      </c>
      <c r="M60" s="14">
        <v>56</v>
      </c>
      <c r="N60" s="12" t="s">
        <v>15</v>
      </c>
      <c r="O60" s="12" t="s">
        <v>15</v>
      </c>
      <c r="P60" s="12"/>
      <c r="Q60" s="14">
        <v>1</v>
      </c>
      <c r="R60" s="14"/>
      <c r="S60" s="14"/>
      <c r="T60" s="14"/>
      <c r="U60" s="14">
        <v>1</v>
      </c>
      <c r="V60" s="12"/>
      <c r="W60" s="14"/>
      <c r="X60" s="26"/>
      <c r="Y60" s="12"/>
      <c r="Z60" s="33">
        <f>if(ISBLANK($X60), sum(Q60:U60), 1)</f>
      </c>
      <c r="AA60" s="27" t="s">
        <v>15</v>
      </c>
      <c r="AB60" s="27"/>
      <c r="AC60" s="27"/>
      <c r="AD60" s="27" t="s">
        <v>15</v>
      </c>
      <c r="AE60" s="28">
        <f>if(J60&lt;4,"X","")</f>
      </c>
      <c r="AF60" s="28">
        <f>if(countblank(N60:P60)&lt;=1,"X","")</f>
      </c>
      <c r="AG60" s="28">
        <f>$H60</f>
      </c>
      <c r="AH60" s="28">
        <f>if($R60 &gt; 0, "X", "")</f>
      </c>
      <c r="AI60" s="28">
        <f>if(sum(Q60:U60) = 3, "X", "")</f>
      </c>
      <c r="AJ60" s="28">
        <f>if(or($K60="ground", $K60="wild"), "X", "")</f>
      </c>
      <c r="AK60" s="28">
        <f>$G60</f>
      </c>
      <c r="AL60" s="28">
        <f>if($S60 &gt; 0, "X", "")</f>
      </c>
      <c r="AM60" s="28">
        <f>if(and($Q60 &gt; 0, isblank($W60), isblank($R60), isblank($T60), isblank($S60), isblank($U60)), "X", "")</f>
      </c>
      <c r="AN60" s="28">
        <f>if(and(not(isblank($N60)), isblank($O60), isblank($P60)), "X", "")</f>
      </c>
      <c r="AO60" s="28">
        <f>if(M60&gt;65,"X","")</f>
      </c>
      <c r="AP60" s="28">
        <f>if(or($K60="cavity", $K60="wild"), "X", "")</f>
      </c>
      <c r="AQ60" s="28">
        <f>if($W60 &gt; 0, "X", "")</f>
      </c>
      <c r="AR60" s="28">
        <f>if(M60&lt;=30,"X","")</f>
      </c>
      <c r="AS60" s="28">
        <f>if(or($K60="platform", $K60="wild"), "X", "")</f>
      </c>
      <c r="AT60" s="28">
        <f>if(and(not(isblank($O60)), isblank($P60), isblank($N60)), "X", "")</f>
      </c>
      <c r="AU60" s="28">
        <f>if($U60 &gt; 0, "X", "")</f>
      </c>
      <c r="AV60" s="28">
        <f>if($T60 &gt; 0, "X", "")</f>
      </c>
      <c r="AW60" s="28">
        <f>if(and(not(isblank($P60)), isblank($N60), isblank($O60)), "X", "")</f>
      </c>
      <c r="AX60" s="28">
        <f>if(or($K60="bowl", $K60="wild"), "X", "")</f>
      </c>
    </row>
    <row x14ac:dyDescent="0.25" r="61" customHeight="1" ht="18.75">
      <c r="A61" s="24" t="s">
        <v>622</v>
      </c>
      <c r="B61" s="24" t="s">
        <v>623</v>
      </c>
      <c r="C61" s="12" t="s">
        <v>93</v>
      </c>
      <c r="D61" s="12" t="s">
        <v>160</v>
      </c>
      <c r="E61" s="25" t="s">
        <v>198</v>
      </c>
      <c r="F61" s="25" t="s">
        <v>500</v>
      </c>
      <c r="G61" s="12"/>
      <c r="H61" s="12"/>
      <c r="I61" s="12"/>
      <c r="J61" s="14">
        <v>0</v>
      </c>
      <c r="K61" s="12" t="s">
        <v>203</v>
      </c>
      <c r="L61" s="14">
        <v>4</v>
      </c>
      <c r="M61" s="14">
        <v>18</v>
      </c>
      <c r="N61" s="12" t="s">
        <v>15</v>
      </c>
      <c r="O61" s="12"/>
      <c r="P61" s="12"/>
      <c r="Q61" s="14">
        <v>1</v>
      </c>
      <c r="R61" s="14">
        <v>1</v>
      </c>
      <c r="S61" s="14"/>
      <c r="T61" s="14"/>
      <c r="U61" s="14"/>
      <c r="V61" s="12"/>
      <c r="W61" s="14"/>
      <c r="X61" s="26"/>
      <c r="Y61" s="12"/>
      <c r="Z61" s="33">
        <f>if(ISBLANK($X61), sum(Q61:U61), 1)</f>
      </c>
      <c r="AA61" s="27" t="s">
        <v>15</v>
      </c>
      <c r="AB61" s="27"/>
      <c r="AC61" s="27"/>
      <c r="AD61" s="27" t="s">
        <v>15</v>
      </c>
      <c r="AE61" s="28">
        <f>if(J61&lt;4,"X","")</f>
      </c>
      <c r="AF61" s="28">
        <f>if(countblank(N61:P61)&lt;=1,"X","")</f>
      </c>
      <c r="AG61" s="28">
        <f>$H61</f>
      </c>
      <c r="AH61" s="28">
        <f>if($R61 &gt; 0, "X", "")</f>
      </c>
      <c r="AI61" s="28">
        <f>if(sum(Q61:U61) = 3, "X", "")</f>
      </c>
      <c r="AJ61" s="28">
        <f>if(or($K61="ground", $K61="wild"), "X", "")</f>
      </c>
      <c r="AK61" s="28">
        <f>$G61</f>
      </c>
      <c r="AL61" s="28">
        <f>if($S61 &gt; 0, "X", "")</f>
      </c>
      <c r="AM61" s="28">
        <f>if(and($Q61 &gt; 0, isblank($W61), isblank($R61), isblank($T61), isblank($S61), isblank($U61)), "X", "")</f>
      </c>
      <c r="AN61" s="28">
        <f>if(and(not(isblank($N61)), isblank($O61), isblank($P61)), "X", "")</f>
      </c>
      <c r="AO61" s="28">
        <f>if(M61&gt;65,"X","")</f>
      </c>
      <c r="AP61" s="28">
        <f>if(or($K61="cavity", $K61="wild"), "X", "")</f>
      </c>
      <c r="AQ61" s="28">
        <f>if($W61 &gt; 0, "X", "")</f>
      </c>
      <c r="AR61" s="28">
        <f>if(M61&lt;=30,"X","")</f>
      </c>
      <c r="AS61" s="28">
        <f>if(or($K61="platform", $K61="wild"), "X", "")</f>
      </c>
      <c r="AT61" s="28">
        <f>if(and(not(isblank($O61)), isblank($P61), isblank($N61)), "X", "")</f>
      </c>
      <c r="AU61" s="28">
        <f>if($U61 &gt; 0, "X", "")</f>
      </c>
      <c r="AV61" s="28">
        <f>if($T61 &gt; 0, "X", "")</f>
      </c>
      <c r="AW61" s="28">
        <f>if(and(not(isblank($P61)), isblank($N61), isblank($O61)), "X", "")</f>
      </c>
      <c r="AX61" s="28">
        <f>if(or($K61="bowl", $K61="wild"), "X", "")</f>
      </c>
    </row>
    <row x14ac:dyDescent="0.25" r="62" customHeight="1" ht="18.75">
      <c r="A62" s="24" t="s">
        <v>624</v>
      </c>
      <c r="B62" s="24" t="s">
        <v>625</v>
      </c>
      <c r="C62" s="12" t="s">
        <v>93</v>
      </c>
      <c r="D62" s="12" t="s">
        <v>466</v>
      </c>
      <c r="E62" s="25" t="s">
        <v>198</v>
      </c>
      <c r="F62" s="25" t="s">
        <v>626</v>
      </c>
      <c r="G62" s="12"/>
      <c r="H62" s="12"/>
      <c r="I62" s="12"/>
      <c r="J62" s="14">
        <v>3</v>
      </c>
      <c r="K62" s="12" t="s">
        <v>195</v>
      </c>
      <c r="L62" s="14">
        <v>2</v>
      </c>
      <c r="M62" s="14">
        <v>17</v>
      </c>
      <c r="N62" s="12"/>
      <c r="O62" s="12" t="s">
        <v>15</v>
      </c>
      <c r="P62" s="12"/>
      <c r="Q62" s="14">
        <v>1</v>
      </c>
      <c r="R62" s="14"/>
      <c r="S62" s="14"/>
      <c r="T62" s="14">
        <v>1</v>
      </c>
      <c r="U62" s="14"/>
      <c r="V62" s="12"/>
      <c r="W62" s="14"/>
      <c r="X62" s="26"/>
      <c r="Y62" s="12"/>
      <c r="Z62" s="33">
        <f>if(ISBLANK($X62), sum(Q62:U62), 1)</f>
      </c>
      <c r="AA62" s="27" t="s">
        <v>15</v>
      </c>
      <c r="AB62" s="27"/>
      <c r="AC62" s="27"/>
      <c r="AD62" s="27"/>
      <c r="AE62" s="28">
        <f>if(J62&lt;4,"X","")</f>
      </c>
      <c r="AF62" s="28">
        <f>if(countblank(N62:P62)&lt;=1,"X","")</f>
      </c>
      <c r="AG62" s="28">
        <f>$H62</f>
      </c>
      <c r="AH62" s="28">
        <f>if($R62 &gt; 0, "X", "")</f>
      </c>
      <c r="AI62" s="28">
        <f>if(sum(Q62:U62) = 3, "X", "")</f>
      </c>
      <c r="AJ62" s="28">
        <f>if(or($K62="ground", $K62="wild"), "X", "")</f>
      </c>
      <c r="AK62" s="28">
        <f>$G62</f>
      </c>
      <c r="AL62" s="28">
        <f>if($S62 &gt; 0, "X", "")</f>
      </c>
      <c r="AM62" s="28">
        <f>if(and($Q62 &gt; 0, isblank($W62), isblank($R62), isblank($T62), isblank($S62), isblank($U62)), "X", "")</f>
      </c>
      <c r="AN62" s="28">
        <f>if(and(not(isblank($N62)), isblank($O62), isblank($P62)), "X", "")</f>
      </c>
      <c r="AO62" s="28">
        <f>if(M62&gt;65,"X","")</f>
      </c>
      <c r="AP62" s="28">
        <f>if(or($K62="cavity", $K62="wild"), "X", "")</f>
      </c>
      <c r="AQ62" s="28">
        <f>if($W62 &gt; 0, "X", "")</f>
      </c>
      <c r="AR62" s="28">
        <f>if(M62&lt;=30,"X","")</f>
      </c>
      <c r="AS62" s="28">
        <f>if(or($K62="platform", $K62="wild"), "X", "")</f>
      </c>
      <c r="AT62" s="28">
        <f>if(and(not(isblank($O62)), isblank($P62), isblank($N62)), "X", "")</f>
      </c>
      <c r="AU62" s="28">
        <f>if($U62 &gt; 0, "X", "")</f>
      </c>
      <c r="AV62" s="28">
        <f>if($T62 &gt; 0, "X", "")</f>
      </c>
      <c r="AW62" s="28">
        <f>if(and(not(isblank($P62)), isblank($N62), isblank($O62)), "X", "")</f>
      </c>
      <c r="AX62" s="28">
        <f>if(or($K62="bowl", $K62="wild"), "X", "")</f>
      </c>
    </row>
    <row x14ac:dyDescent="0.25" r="63" customHeight="1" ht="18.75">
      <c r="A63" s="24" t="s">
        <v>627</v>
      </c>
      <c r="B63" s="24" t="s">
        <v>628</v>
      </c>
      <c r="C63" s="12" t="s">
        <v>93</v>
      </c>
      <c r="D63" s="12" t="s">
        <v>160</v>
      </c>
      <c r="E63" s="25" t="s">
        <v>250</v>
      </c>
      <c r="F63" s="25" t="s">
        <v>503</v>
      </c>
      <c r="G63" s="12" t="s">
        <v>15</v>
      </c>
      <c r="H63" s="12"/>
      <c r="I63" s="12"/>
      <c r="J63" s="14">
        <v>4</v>
      </c>
      <c r="K63" s="12" t="s">
        <v>162</v>
      </c>
      <c r="L63" s="14">
        <v>2</v>
      </c>
      <c r="M63" s="14">
        <v>113</v>
      </c>
      <c r="N63" s="12"/>
      <c r="O63" s="12" t="s">
        <v>15</v>
      </c>
      <c r="P63" s="12"/>
      <c r="Q63" s="14"/>
      <c r="R63" s="14"/>
      <c r="S63" s="14"/>
      <c r="T63" s="14"/>
      <c r="U63" s="14">
        <v>2</v>
      </c>
      <c r="V63" s="12"/>
      <c r="W63" s="14"/>
      <c r="X63" s="26"/>
      <c r="Y63" s="12" t="s">
        <v>15</v>
      </c>
      <c r="Z63" s="33">
        <f>if(ISBLANK($X63), sum(Q63:U63), 1)</f>
      </c>
      <c r="AA63" s="27"/>
      <c r="AB63" s="27"/>
      <c r="AC63" s="27"/>
      <c r="AD63" s="27"/>
      <c r="AE63" s="28">
        <f>if(J63&lt;4,"X","")</f>
      </c>
      <c r="AF63" s="28">
        <f>if(countblank(N63:P63)&lt;=1,"X","")</f>
      </c>
      <c r="AG63" s="28">
        <f>$H63</f>
      </c>
      <c r="AH63" s="28">
        <f>if($R63 &gt; 0, "X", "")</f>
      </c>
      <c r="AI63" s="28">
        <f>if(sum(Q63:U63) = 3, "X", "")</f>
      </c>
      <c r="AJ63" s="28">
        <f>if(or($K63="ground", $K63="wild"), "X", "")</f>
      </c>
      <c r="AK63" s="28">
        <f>$G63</f>
      </c>
      <c r="AL63" s="28">
        <f>if($S63 &gt; 0, "X", "")</f>
      </c>
      <c r="AM63" s="28">
        <f>if(and($Q63 &gt; 0, isblank($W63), isblank($R63), isblank($T63), isblank($S63), isblank($U63)), "X", "")</f>
      </c>
      <c r="AN63" s="28">
        <f>if(and(not(isblank($N63)), isblank($O63), isblank($P63)), "X", "")</f>
      </c>
      <c r="AO63" s="28">
        <f>if(M63&gt;65,"X","")</f>
      </c>
      <c r="AP63" s="28">
        <f>if(or($K63="cavity", $K63="wild"), "X", "")</f>
      </c>
      <c r="AQ63" s="28">
        <f>if($W63 &gt; 0, "X", "")</f>
      </c>
      <c r="AR63" s="28">
        <f>if(M63&lt;=30,"X","")</f>
      </c>
      <c r="AS63" s="28">
        <f>if(or($K63="platform", $K63="wild"), "X", "")</f>
      </c>
      <c r="AT63" s="28">
        <f>if(and(not(isblank($O63)), isblank($P63), isblank($N63)), "X", "")</f>
      </c>
      <c r="AU63" s="28">
        <f>if($U63 &gt; 0, "X", "")</f>
      </c>
      <c r="AV63" s="28">
        <f>if($T63 &gt; 0, "X", "")</f>
      </c>
      <c r="AW63" s="28">
        <f>if(and(not(isblank($P63)), isblank($N63), isblank($O63)), "X", "")</f>
      </c>
      <c r="AX63" s="28">
        <f>if(or($K63="bowl", $K63="wild"), "X", "")</f>
      </c>
    </row>
    <row x14ac:dyDescent="0.25" r="64" customHeight="1" ht="18.75">
      <c r="A64" s="24" t="s">
        <v>629</v>
      </c>
      <c r="B64" s="24" t="s">
        <v>630</v>
      </c>
      <c r="C64" s="12" t="s">
        <v>93</v>
      </c>
      <c r="D64" s="12" t="s">
        <v>173</v>
      </c>
      <c r="E64" s="25" t="s">
        <v>137</v>
      </c>
      <c r="F64" s="25" t="s">
        <v>631</v>
      </c>
      <c r="G64" s="12"/>
      <c r="H64" s="12"/>
      <c r="I64" s="12"/>
      <c r="J64" s="14">
        <v>4</v>
      </c>
      <c r="K64" s="12" t="s">
        <v>162</v>
      </c>
      <c r="L64" s="14">
        <v>3</v>
      </c>
      <c r="M64" s="14">
        <v>220</v>
      </c>
      <c r="N64" s="12"/>
      <c r="O64" s="12"/>
      <c r="P64" s="12" t="s">
        <v>15</v>
      </c>
      <c r="Q64" s="14">
        <v>1</v>
      </c>
      <c r="R64" s="14">
        <v>1</v>
      </c>
      <c r="S64" s="14"/>
      <c r="T64" s="14"/>
      <c r="U64" s="14"/>
      <c r="V64" s="12"/>
      <c r="W64" s="14">
        <v>1</v>
      </c>
      <c r="X64" s="26"/>
      <c r="Y64" s="12"/>
      <c r="Z64" s="33">
        <f>if(ISBLANK($X64), sum(Q64:U64), 1)</f>
      </c>
      <c r="AA64" s="27"/>
      <c r="AB64" s="27"/>
      <c r="AC64" s="27" t="s">
        <v>15</v>
      </c>
      <c r="AD64" s="27"/>
      <c r="AE64" s="28">
        <f>if(J64&lt;4,"X","")</f>
      </c>
      <c r="AF64" s="28">
        <f>if(countblank(N64:P64)&lt;=1,"X","")</f>
      </c>
      <c r="AG64" s="28">
        <f>$H64</f>
      </c>
      <c r="AH64" s="28">
        <f>if($R64 &gt; 0, "X", "")</f>
      </c>
      <c r="AI64" s="28">
        <f>if(sum(Q64:U64) = 3, "X", "")</f>
      </c>
      <c r="AJ64" s="28">
        <f>if(or($K64="ground", $K64="wild"), "X", "")</f>
      </c>
      <c r="AK64" s="28">
        <f>$G64</f>
      </c>
      <c r="AL64" s="28">
        <f>if($S64 &gt; 0, "X", "")</f>
      </c>
      <c r="AM64" s="28">
        <f>if(and($Q64 &gt; 0, isblank($W64), isblank($R64), isblank($T64), isblank($S64), isblank($U64)), "X", "")</f>
      </c>
      <c r="AN64" s="28">
        <f>if(and(not(isblank($N64)), isblank($O64), isblank($P64)), "X", "")</f>
      </c>
      <c r="AO64" s="28">
        <f>if(M64&gt;65,"X","")</f>
      </c>
      <c r="AP64" s="28">
        <f>if(or($K64="cavity", $K64="wild"), "X", "")</f>
      </c>
      <c r="AQ64" s="28">
        <f>if($W64 &gt; 0, "X", "")</f>
      </c>
      <c r="AR64" s="28">
        <f>if(M64&lt;=30,"X","")</f>
      </c>
      <c r="AS64" s="28">
        <f>if(or($K64="platform", $K64="wild"), "X", "")</f>
      </c>
      <c r="AT64" s="28">
        <f>if(and(not(isblank($O64)), isblank($P64), isblank($N64)), "X", "")</f>
      </c>
      <c r="AU64" s="28">
        <f>if($U64 &gt; 0, "X", "")</f>
      </c>
      <c r="AV64" s="28">
        <f>if($T64 &gt; 0, "X", "")</f>
      </c>
      <c r="AW64" s="28">
        <f>if(and(not(isblank($P64)), isblank($N64), isblank($O64)), "X", "")</f>
      </c>
      <c r="AX64" s="28">
        <f>if(or($K64="bowl", $K64="wild"), "X", "")</f>
      </c>
    </row>
    <row x14ac:dyDescent="0.25" r="65" customHeight="1" ht="18.75">
      <c r="A65" s="24" t="s">
        <v>632</v>
      </c>
      <c r="B65" s="24" t="s">
        <v>633</v>
      </c>
      <c r="C65" s="12" t="s">
        <v>93</v>
      </c>
      <c r="D65" s="12" t="s">
        <v>173</v>
      </c>
      <c r="E65" s="25" t="s">
        <v>250</v>
      </c>
      <c r="F65" s="25" t="s">
        <v>634</v>
      </c>
      <c r="G65" s="12" t="s">
        <v>15</v>
      </c>
      <c r="H65" s="12"/>
      <c r="I65" s="12"/>
      <c r="J65" s="14">
        <v>5</v>
      </c>
      <c r="K65" s="12" t="s">
        <v>162</v>
      </c>
      <c r="L65" s="14">
        <v>1</v>
      </c>
      <c r="M65" s="14">
        <v>173</v>
      </c>
      <c r="N65" s="12"/>
      <c r="O65" s="12"/>
      <c r="P65" s="12" t="s">
        <v>15</v>
      </c>
      <c r="Q65" s="14"/>
      <c r="R65" s="14"/>
      <c r="S65" s="14">
        <v>2</v>
      </c>
      <c r="T65" s="14"/>
      <c r="U65" s="14"/>
      <c r="V65" s="12"/>
      <c r="W65" s="14"/>
      <c r="X65" s="26"/>
      <c r="Y65" s="12"/>
      <c r="Z65" s="33">
        <f>if(ISBLANK($X65), sum(Q65:U65), 1)</f>
      </c>
      <c r="AA65" s="27"/>
      <c r="AB65" s="27"/>
      <c r="AC65" s="27"/>
      <c r="AD65" s="27"/>
      <c r="AE65" s="28">
        <f>if(J65&lt;4,"X","")</f>
      </c>
      <c r="AF65" s="28">
        <f>if(countblank(N65:P65)&lt;=1,"X","")</f>
      </c>
      <c r="AG65" s="28">
        <f>$H65</f>
      </c>
      <c r="AH65" s="28">
        <f>if($R65 &gt; 0, "X", "")</f>
      </c>
      <c r="AI65" s="28">
        <f>if(sum(Q65:U65) = 3, "X", "")</f>
      </c>
      <c r="AJ65" s="28">
        <f>if(or($K65="ground", $K65="wild"), "X", "")</f>
      </c>
      <c r="AK65" s="28">
        <f>$G65</f>
      </c>
      <c r="AL65" s="28">
        <f>if($S65 &gt; 0, "X", "")</f>
      </c>
      <c r="AM65" s="28">
        <f>if(and($Q65 &gt; 0, isblank($W65), isblank($R65), isblank($T65), isblank($S65), isblank($U65)), "X", "")</f>
      </c>
      <c r="AN65" s="28">
        <f>if(and(not(isblank($N65)), isblank($O65), isblank($P65)), "X", "")</f>
      </c>
      <c r="AO65" s="28">
        <f>if(M65&gt;65,"X","")</f>
      </c>
      <c r="AP65" s="28">
        <f>if(or($K65="cavity", $K65="wild"), "X", "")</f>
      </c>
      <c r="AQ65" s="28">
        <f>if($W65 &gt; 0, "X", "")</f>
      </c>
      <c r="AR65" s="28">
        <f>if(M65&lt;=30,"X","")</f>
      </c>
      <c r="AS65" s="28">
        <f>if(or($K65="platform", $K65="wild"), "X", "")</f>
      </c>
      <c r="AT65" s="28">
        <f>if(and(not(isblank($O65)), isblank($P65), isblank($N65)), "X", "")</f>
      </c>
      <c r="AU65" s="28">
        <f>if($U65 &gt; 0, "X", "")</f>
      </c>
      <c r="AV65" s="28">
        <f>if($T65 &gt; 0, "X", "")</f>
      </c>
      <c r="AW65" s="28">
        <f>if(and(not(isblank($P65)), isblank($N65), isblank($O65)), "X", "")</f>
      </c>
      <c r="AX65" s="28">
        <f>if(or($K65="bowl", $K65="wild"), "X", "")</f>
      </c>
    </row>
    <row x14ac:dyDescent="0.25" r="66" customHeight="1" ht="18.75">
      <c r="A66" s="24" t="s">
        <v>635</v>
      </c>
      <c r="B66" s="24" t="s">
        <v>636</v>
      </c>
      <c r="C66" s="12" t="s">
        <v>93</v>
      </c>
      <c r="D66" s="12" t="s">
        <v>160</v>
      </c>
      <c r="E66" s="25" t="s">
        <v>221</v>
      </c>
      <c r="F66" s="25" t="s">
        <v>485</v>
      </c>
      <c r="G66" s="12" t="s">
        <v>15</v>
      </c>
      <c r="H66" s="12"/>
      <c r="I66" s="12"/>
      <c r="J66" s="14">
        <v>5</v>
      </c>
      <c r="K66" s="12" t="s">
        <v>166</v>
      </c>
      <c r="L66" s="14">
        <v>2</v>
      </c>
      <c r="M66" s="14">
        <v>106</v>
      </c>
      <c r="N66" s="12" t="s">
        <v>15</v>
      </c>
      <c r="O66" s="12"/>
      <c r="P66" s="12"/>
      <c r="Q66" s="14"/>
      <c r="R66" s="14"/>
      <c r="S66" s="14"/>
      <c r="T66" s="14"/>
      <c r="U66" s="14">
        <v>2</v>
      </c>
      <c r="V66" s="12"/>
      <c r="W66" s="14"/>
      <c r="X66" s="26"/>
      <c r="Y66" s="12" t="s">
        <v>15</v>
      </c>
      <c r="Z66" s="33">
        <f>if(ISBLANK($X66), sum(Q66:U66), 1)</f>
      </c>
      <c r="AA66" s="27"/>
      <c r="AB66" s="27"/>
      <c r="AC66" s="27" t="s">
        <v>15</v>
      </c>
      <c r="AD66" s="27" t="s">
        <v>15</v>
      </c>
      <c r="AE66" s="28">
        <f>if(J66&lt;4,"X","")</f>
      </c>
      <c r="AF66" s="28">
        <f>if(countblank(N66:P66)&lt;=1,"X","")</f>
      </c>
      <c r="AG66" s="28">
        <f>$H66</f>
      </c>
      <c r="AH66" s="28">
        <f>if($R66 &gt; 0, "X", "")</f>
      </c>
      <c r="AI66" s="28">
        <f>if(sum(Q66:U66) = 3, "X", "")</f>
      </c>
      <c r="AJ66" s="28">
        <f>if(or($K66="ground", $K66="wild"), "X", "")</f>
      </c>
      <c r="AK66" s="28">
        <f>$G66</f>
      </c>
      <c r="AL66" s="28">
        <f>if($S66 &gt; 0, "X", "")</f>
      </c>
      <c r="AM66" s="28">
        <f>if(and($Q66 &gt; 0, isblank($W66), isblank($R66), isblank($T66), isblank($S66), isblank($U66)), "X", "")</f>
      </c>
      <c r="AN66" s="28">
        <f>if(and(not(isblank($N66)), isblank($O66), isblank($P66)), "X", "")</f>
      </c>
      <c r="AO66" s="28">
        <f>if(M66&gt;65,"X","")</f>
      </c>
      <c r="AP66" s="28">
        <f>if(or($K66="cavity", $K66="wild"), "X", "")</f>
      </c>
      <c r="AQ66" s="28">
        <f>if($W66 &gt; 0, "X", "")</f>
      </c>
      <c r="AR66" s="28">
        <f>if(M66&lt;=30,"X","")</f>
      </c>
      <c r="AS66" s="28">
        <f>if(or($K66="platform", $K66="wild"), "X", "")</f>
      </c>
      <c r="AT66" s="28">
        <f>if(and(not(isblank($O66)), isblank($P66), isblank($N66)), "X", "")</f>
      </c>
      <c r="AU66" s="28">
        <f>if($U66 &gt; 0, "X", "")</f>
      </c>
      <c r="AV66" s="28">
        <f>if($T66 &gt; 0, "X", "")</f>
      </c>
      <c r="AW66" s="28">
        <f>if(and(not(isblank($P66)), isblank($N66), isblank($O66)), "X", "")</f>
      </c>
      <c r="AX66" s="28">
        <f>if(or($K66="bowl", $K66="wild"), "X", "")</f>
      </c>
    </row>
    <row x14ac:dyDescent="0.25" r="67" customHeight="1" ht="18.75">
      <c r="A67" s="24" t="s">
        <v>637</v>
      </c>
      <c r="B67" s="24" t="s">
        <v>638</v>
      </c>
      <c r="C67" s="12" t="s">
        <v>93</v>
      </c>
      <c r="D67" s="12" t="s">
        <v>173</v>
      </c>
      <c r="E67" s="25" t="s">
        <v>182</v>
      </c>
      <c r="F67" s="25" t="s">
        <v>639</v>
      </c>
      <c r="G67" s="12"/>
      <c r="H67" s="12"/>
      <c r="I67" s="12"/>
      <c r="J67" s="14">
        <v>6</v>
      </c>
      <c r="K67" s="12" t="s">
        <v>195</v>
      </c>
      <c r="L67" s="14">
        <v>2</v>
      </c>
      <c r="M67" s="14">
        <v>30</v>
      </c>
      <c r="N67" s="12" t="s">
        <v>15</v>
      </c>
      <c r="O67" s="12"/>
      <c r="P67" s="12"/>
      <c r="Q67" s="14"/>
      <c r="R67" s="14">
        <v>3</v>
      </c>
      <c r="S67" s="14"/>
      <c r="T67" s="14"/>
      <c r="U67" s="14"/>
      <c r="V67" s="12"/>
      <c r="W67" s="14"/>
      <c r="X67" s="26"/>
      <c r="Y67" s="12"/>
      <c r="Z67" s="33">
        <f>if(ISBLANK($X67), sum(Q67:U67), 1)</f>
      </c>
      <c r="AA67" s="27" t="s">
        <v>15</v>
      </c>
      <c r="AB67" s="27"/>
      <c r="AC67" s="27"/>
      <c r="AD67" s="27"/>
      <c r="AE67" s="28">
        <f>if(J67&lt;4,"X","")</f>
      </c>
      <c r="AF67" s="28">
        <f>if(countblank(N67:P67)&lt;=1,"X","")</f>
      </c>
      <c r="AG67" s="28">
        <f>$H67</f>
      </c>
      <c r="AH67" s="28">
        <f>if($R67 &gt; 0, "X", "")</f>
      </c>
      <c r="AI67" s="28">
        <f>if(sum(Q67:U67) = 3, "X", "")</f>
      </c>
      <c r="AJ67" s="28">
        <f>if(or($K67="ground", $K67="wild"), "X", "")</f>
      </c>
      <c r="AK67" s="28">
        <f>$G67</f>
      </c>
      <c r="AL67" s="28">
        <f>if($S67 &gt; 0, "X", "")</f>
      </c>
      <c r="AM67" s="28">
        <f>if(and($Q67 &gt; 0, isblank($W67), isblank($R67), isblank($T67), isblank($S67), isblank($U67)), "X", "")</f>
      </c>
      <c r="AN67" s="28">
        <f>if(and(not(isblank($N67)), isblank($O67), isblank($P67)), "X", "")</f>
      </c>
      <c r="AO67" s="28">
        <f>if(M67&gt;65,"X","")</f>
      </c>
      <c r="AP67" s="28">
        <f>if(or($K67="cavity", $K67="wild"), "X", "")</f>
      </c>
      <c r="AQ67" s="28">
        <f>if($W67 &gt; 0, "X", "")</f>
      </c>
      <c r="AR67" s="28">
        <f>if(M67&lt;=30,"X","")</f>
      </c>
      <c r="AS67" s="28">
        <f>if(or($K67="platform", $K67="wild"), "X", "")</f>
      </c>
      <c r="AT67" s="28">
        <f>if(and(not(isblank($O67)), isblank($P67), isblank($N67)), "X", "")</f>
      </c>
      <c r="AU67" s="28">
        <f>if($U67 &gt; 0, "X", "")</f>
      </c>
      <c r="AV67" s="28">
        <f>if($T67 &gt; 0, "X", "")</f>
      </c>
      <c r="AW67" s="28">
        <f>if(and(not(isblank($P67)), isblank($N67), isblank($O67)), "X", "")</f>
      </c>
      <c r="AX67" s="28">
        <f>if(or($K67="bowl", $K67="wild"), "X", "")</f>
      </c>
    </row>
    <row x14ac:dyDescent="0.25" r="68" customHeight="1" ht="18.75">
      <c r="A68" s="24" t="s">
        <v>640</v>
      </c>
      <c r="B68" s="24" t="s">
        <v>641</v>
      </c>
      <c r="C68" s="12" t="s">
        <v>93</v>
      </c>
      <c r="D68" s="12" t="s">
        <v>160</v>
      </c>
      <c r="E68" s="25" t="s">
        <v>250</v>
      </c>
      <c r="F68" s="25" t="s">
        <v>503</v>
      </c>
      <c r="G68" s="12" t="s">
        <v>15</v>
      </c>
      <c r="H68" s="12"/>
      <c r="I68" s="12"/>
      <c r="J68" s="14">
        <v>4</v>
      </c>
      <c r="K68" s="12" t="s">
        <v>166</v>
      </c>
      <c r="L68" s="14">
        <v>2</v>
      </c>
      <c r="M68" s="14">
        <v>157</v>
      </c>
      <c r="N68" s="12" t="s">
        <v>15</v>
      </c>
      <c r="O68" s="12" t="s">
        <v>15</v>
      </c>
      <c r="P68" s="12" t="s">
        <v>15</v>
      </c>
      <c r="Q68" s="14"/>
      <c r="R68" s="14"/>
      <c r="S68" s="14"/>
      <c r="T68" s="14"/>
      <c r="U68" s="14">
        <v>1</v>
      </c>
      <c r="V68" s="12"/>
      <c r="W68" s="14">
        <v>1</v>
      </c>
      <c r="X68" s="26"/>
      <c r="Y68" s="12" t="s">
        <v>15</v>
      </c>
      <c r="Z68" s="33">
        <f>if(ISBLANK($X68), sum(Q68:U68), 1)</f>
      </c>
      <c r="AA68" s="27"/>
      <c r="AB68" s="27"/>
      <c r="AC68" s="27"/>
      <c r="AD68" s="27"/>
      <c r="AE68" s="28">
        <f>if(J68&lt;4,"X","")</f>
      </c>
      <c r="AF68" s="28">
        <f>if(countblank(N68:P68)&lt;=1,"X","")</f>
      </c>
      <c r="AG68" s="28">
        <f>$H68</f>
      </c>
      <c r="AH68" s="28">
        <f>if($R68 &gt; 0, "X", "")</f>
      </c>
      <c r="AI68" s="28">
        <f>if(sum(Q68:U68) = 3, "X", "")</f>
      </c>
      <c r="AJ68" s="28">
        <f>if(or($K68="ground", $K68="wild"), "X", "")</f>
      </c>
      <c r="AK68" s="28">
        <f>$G68</f>
      </c>
      <c r="AL68" s="28">
        <f>if($S68 &gt; 0, "X", "")</f>
      </c>
      <c r="AM68" s="28">
        <f>if(and($Q68 &gt; 0, isblank($W68), isblank($R68), isblank($T68), isblank($S68), isblank($U68)), "X", "")</f>
      </c>
      <c r="AN68" s="28">
        <f>if(and(not(isblank($N68)), isblank($O68), isblank($P68)), "X", "")</f>
      </c>
      <c r="AO68" s="28">
        <f>if(M68&gt;65,"X","")</f>
      </c>
      <c r="AP68" s="28">
        <f>if(or($K68="cavity", $K68="wild"), "X", "")</f>
      </c>
      <c r="AQ68" s="28">
        <f>if($W68 &gt; 0, "X", "")</f>
      </c>
      <c r="AR68" s="28">
        <f>if(M68&lt;=30,"X","")</f>
      </c>
      <c r="AS68" s="28">
        <f>if(or($K68="platform", $K68="wild"), "X", "")</f>
      </c>
      <c r="AT68" s="28">
        <f>if(and(not(isblank($O68)), isblank($P68), isblank($N68)), "X", "")</f>
      </c>
      <c r="AU68" s="28">
        <f>if($U68 &gt; 0, "X", "")</f>
      </c>
      <c r="AV68" s="28">
        <f>if($T68 &gt; 0, "X", "")</f>
      </c>
      <c r="AW68" s="28">
        <f>if(and(not(isblank($P68)), isblank($N68), isblank($O68)), "X", "")</f>
      </c>
      <c r="AX68" s="28">
        <f>if(or($K68="bowl", $K68="wild"), "X", "")</f>
      </c>
    </row>
    <row x14ac:dyDescent="0.25" r="69" customHeight="1" ht="18.75">
      <c r="A69" s="24" t="s">
        <v>642</v>
      </c>
      <c r="B69" s="24" t="s">
        <v>643</v>
      </c>
      <c r="C69" s="12" t="s">
        <v>93</v>
      </c>
      <c r="D69" s="12" t="s">
        <v>160</v>
      </c>
      <c r="E69" s="25" t="s">
        <v>198</v>
      </c>
      <c r="F69" s="25" t="s">
        <v>476</v>
      </c>
      <c r="G69" s="12"/>
      <c r="H69" s="12"/>
      <c r="I69" s="12" t="s">
        <v>15</v>
      </c>
      <c r="J69" s="14">
        <v>7</v>
      </c>
      <c r="K69" s="12" t="s">
        <v>162</v>
      </c>
      <c r="L69" s="14">
        <v>2</v>
      </c>
      <c r="M69" s="14">
        <v>50</v>
      </c>
      <c r="N69" s="12"/>
      <c r="O69" s="12"/>
      <c r="P69" s="12" t="s">
        <v>15</v>
      </c>
      <c r="Q69" s="14">
        <v>3</v>
      </c>
      <c r="R69" s="14"/>
      <c r="S69" s="14"/>
      <c r="T69" s="14"/>
      <c r="U69" s="14"/>
      <c r="V69" s="12"/>
      <c r="W69" s="14"/>
      <c r="X69" s="26"/>
      <c r="Y69" s="12"/>
      <c r="Z69" s="33">
        <f>if(ISBLANK($X69), sum(Q69:U69), 1)</f>
      </c>
      <c r="AA69" s="27"/>
      <c r="AB69" s="27"/>
      <c r="AC69" s="27"/>
      <c r="AD69" s="27" t="s">
        <v>15</v>
      </c>
      <c r="AE69" s="28">
        <f>if(J69&lt;4,"X","")</f>
      </c>
      <c r="AF69" s="28">
        <f>if(countblank(N69:P69)&lt;=1,"X","")</f>
      </c>
      <c r="AG69" s="28">
        <f>$H69</f>
      </c>
      <c r="AH69" s="28">
        <f>if($R69 &gt; 0, "X", "")</f>
      </c>
      <c r="AI69" s="28">
        <f>if(sum(Q69:U69) = 3, "X", "")</f>
      </c>
      <c r="AJ69" s="28">
        <f>if(or($K69="ground", $K69="wild"), "X", "")</f>
      </c>
      <c r="AK69" s="28">
        <f>$G69</f>
      </c>
      <c r="AL69" s="28">
        <f>if($S69 &gt; 0, "X", "")</f>
      </c>
      <c r="AM69" s="28">
        <f>if(and($Q69 &gt; 0, isblank($W69), isblank($R69), isblank($T69), isblank($S69), isblank($U69)), "X", "")</f>
      </c>
      <c r="AN69" s="28">
        <f>if(and(not(isblank($N69)), isblank($O69), isblank($P69)), "X", "")</f>
      </c>
      <c r="AO69" s="28">
        <f>if(M69&gt;65,"X","")</f>
      </c>
      <c r="AP69" s="28">
        <f>if(or($K69="cavity", $K69="wild"), "X", "")</f>
      </c>
      <c r="AQ69" s="28">
        <f>if($W69 &gt; 0, "X", "")</f>
      </c>
      <c r="AR69" s="28">
        <f>if(M69&lt;=30,"X","")</f>
      </c>
      <c r="AS69" s="28">
        <f>if(or($K69="platform", $K69="wild"), "X", "")</f>
      </c>
      <c r="AT69" s="28">
        <f>if(and(not(isblank($O69)), isblank($P69), isblank($N69)), "X", "")</f>
      </c>
      <c r="AU69" s="28">
        <f>if($U69 &gt; 0, "X", "")</f>
      </c>
      <c r="AV69" s="28">
        <f>if($T69 &gt; 0, "X", "")</f>
      </c>
      <c r="AW69" s="28">
        <f>if(and(not(isblank($P69)), isblank($N69), isblank($O69)), "X", "")</f>
      </c>
      <c r="AX69" s="28">
        <f>if(or($K69="bowl", $K69="wild"), "X", "")</f>
      </c>
    </row>
    <row x14ac:dyDescent="0.25" r="70" customHeight="1" ht="18.75">
      <c r="A70" s="24" t="s">
        <v>644</v>
      </c>
      <c r="B70" s="24" t="s">
        <v>645</v>
      </c>
      <c r="C70" s="12" t="s">
        <v>93</v>
      </c>
      <c r="D70" s="12" t="s">
        <v>173</v>
      </c>
      <c r="E70" s="25" t="s">
        <v>182</v>
      </c>
      <c r="F70" s="25" t="s">
        <v>646</v>
      </c>
      <c r="G70" s="12"/>
      <c r="H70" s="12"/>
      <c r="I70" s="12"/>
      <c r="J70" s="14">
        <v>5</v>
      </c>
      <c r="K70" s="12" t="s">
        <v>195</v>
      </c>
      <c r="L70" s="14">
        <v>2</v>
      </c>
      <c r="M70" s="14">
        <v>33</v>
      </c>
      <c r="N70" s="12"/>
      <c r="O70" s="12" t="s">
        <v>15</v>
      </c>
      <c r="P70" s="12"/>
      <c r="Q70" s="14">
        <v>1</v>
      </c>
      <c r="R70" s="14"/>
      <c r="S70" s="14"/>
      <c r="T70" s="14"/>
      <c r="U70" s="14">
        <v>1</v>
      </c>
      <c r="V70" s="12"/>
      <c r="W70" s="14">
        <v>1</v>
      </c>
      <c r="X70" s="26"/>
      <c r="Y70" s="12"/>
      <c r="Z70" s="33">
        <f>if(ISBLANK($X70), sum(Q70:U70), 1)</f>
      </c>
      <c r="AA70" s="27"/>
      <c r="AB70" s="27"/>
      <c r="AC70" s="27"/>
      <c r="AD70" s="27" t="s">
        <v>15</v>
      </c>
      <c r="AE70" s="28">
        <f>if(J70&lt;4,"X","")</f>
      </c>
      <c r="AF70" s="28">
        <f>if(countblank(N70:P70)&lt;=1,"X","")</f>
      </c>
      <c r="AG70" s="28">
        <f>$H70</f>
      </c>
      <c r="AH70" s="28">
        <f>if($R70 &gt; 0, "X", "")</f>
      </c>
      <c r="AI70" s="28">
        <f>if(sum(Q70:U70) = 3, "X", "")</f>
      </c>
      <c r="AJ70" s="28">
        <f>if(or($K70="ground", $K70="wild"), "X", "")</f>
      </c>
      <c r="AK70" s="28">
        <f>$G70</f>
      </c>
      <c r="AL70" s="28">
        <f>if($S70 &gt; 0, "X", "")</f>
      </c>
      <c r="AM70" s="28">
        <f>if(and($Q70 &gt; 0, isblank($W70), isblank($R70), isblank($T70), isblank($S70), isblank($U70)), "X", "")</f>
      </c>
      <c r="AN70" s="28">
        <f>if(and(not(isblank($N70)), isblank($O70), isblank($P70)), "X", "")</f>
      </c>
      <c r="AO70" s="28">
        <f>if(M70&gt;65,"X","")</f>
      </c>
      <c r="AP70" s="28">
        <f>if(or($K70="cavity", $K70="wild"), "X", "")</f>
      </c>
      <c r="AQ70" s="28">
        <f>if($W70 &gt; 0, "X", "")</f>
      </c>
      <c r="AR70" s="28">
        <f>if(M70&lt;=30,"X","")</f>
      </c>
      <c r="AS70" s="28">
        <f>if(or($K70="platform", $K70="wild"), "X", "")</f>
      </c>
      <c r="AT70" s="28">
        <f>if(and(not(isblank($O70)), isblank($P70), isblank($N70)), "X", "")</f>
      </c>
      <c r="AU70" s="28">
        <f>if($U70 &gt; 0, "X", "")</f>
      </c>
      <c r="AV70" s="28">
        <f>if($T70 &gt; 0, "X", "")</f>
      </c>
      <c r="AW70" s="28">
        <f>if(and(not(isblank($P70)), isblank($N70), isblank($O70)), "X", "")</f>
      </c>
      <c r="AX70" s="28">
        <f>if(or($K70="bowl", $K70="wild"), "X", "")</f>
      </c>
    </row>
    <row x14ac:dyDescent="0.25" r="71" customHeight="1" ht="18.75">
      <c r="A71" s="24" t="s">
        <v>647</v>
      </c>
      <c r="B71" s="24" t="s">
        <v>648</v>
      </c>
      <c r="C71" s="12" t="s">
        <v>93</v>
      </c>
      <c r="D71" s="12" t="s">
        <v>173</v>
      </c>
      <c r="E71" s="25" t="s">
        <v>174</v>
      </c>
      <c r="F71" s="25" t="s">
        <v>649</v>
      </c>
      <c r="G71" s="12"/>
      <c r="H71" s="12"/>
      <c r="I71" s="12"/>
      <c r="J71" s="14">
        <v>1</v>
      </c>
      <c r="K71" s="12" t="s">
        <v>162</v>
      </c>
      <c r="L71" s="14">
        <v>6</v>
      </c>
      <c r="M71" s="14">
        <v>48</v>
      </c>
      <c r="N71" s="12"/>
      <c r="O71" s="12" t="s">
        <v>15</v>
      </c>
      <c r="P71" s="12"/>
      <c r="Q71" s="14"/>
      <c r="R71" s="14">
        <v>3</v>
      </c>
      <c r="S71" s="14"/>
      <c r="T71" s="14"/>
      <c r="U71" s="14"/>
      <c r="V71" s="12"/>
      <c r="W71" s="14"/>
      <c r="X71" s="26"/>
      <c r="Y71" s="12"/>
      <c r="Z71" s="33">
        <f>if(ISBLANK($X71), sum(Q71:U71), 1)</f>
      </c>
      <c r="AA71" s="27"/>
      <c r="AB71" s="27"/>
      <c r="AC71" s="27"/>
      <c r="AD71" s="27" t="s">
        <v>15</v>
      </c>
      <c r="AE71" s="28">
        <f>if(J71&lt;4,"X","")</f>
      </c>
      <c r="AF71" s="28">
        <f>if(countblank(N71:P71)&lt;=1,"X","")</f>
      </c>
      <c r="AG71" s="28">
        <f>$H71</f>
      </c>
      <c r="AH71" s="28">
        <f>if($R71 &gt; 0, "X", "")</f>
      </c>
      <c r="AI71" s="28">
        <f>if(sum(Q71:U71) = 3, "X", "")</f>
      </c>
      <c r="AJ71" s="28">
        <f>if(or($K71="ground", $K71="wild"), "X", "")</f>
      </c>
      <c r="AK71" s="28">
        <f>$G71</f>
      </c>
      <c r="AL71" s="28">
        <f>if($S71 &gt; 0, "X", "")</f>
      </c>
      <c r="AM71" s="28">
        <f>if(and($Q71 &gt; 0, isblank($W71), isblank($R71), isblank($T71), isblank($S71), isblank($U71)), "X", "")</f>
      </c>
      <c r="AN71" s="28">
        <f>if(and(not(isblank($N71)), isblank($O71), isblank($P71)), "X", "")</f>
      </c>
      <c r="AO71" s="28">
        <f>if(M71&gt;65,"X","")</f>
      </c>
      <c r="AP71" s="28">
        <f>if(or($K71="cavity", $K71="wild"), "X", "")</f>
      </c>
      <c r="AQ71" s="28">
        <f>if($W71 &gt; 0, "X", "")</f>
      </c>
      <c r="AR71" s="28">
        <f>if(M71&lt;=30,"X","")</f>
      </c>
      <c r="AS71" s="28">
        <f>if(or($K71="platform", $K71="wild"), "X", "")</f>
      </c>
      <c r="AT71" s="28">
        <f>if(and(not(isblank($O71)), isblank($P71), isblank($N71)), "X", "")</f>
      </c>
      <c r="AU71" s="28">
        <f>if($U71 &gt; 0, "X", "")</f>
      </c>
      <c r="AV71" s="28">
        <f>if($T71 &gt; 0, "X", "")</f>
      </c>
      <c r="AW71" s="28">
        <f>if(and(not(isblank($P71)), isblank($N71), isblank($O71)), "X", "")</f>
      </c>
      <c r="AX71" s="28">
        <f>if(or($K71="bowl", $K71="wild"), "X", "")</f>
      </c>
    </row>
    <row x14ac:dyDescent="0.25" r="72" customHeight="1" ht="18.75">
      <c r="A72" s="24" t="s">
        <v>650</v>
      </c>
      <c r="B72" s="24" t="s">
        <v>651</v>
      </c>
      <c r="C72" s="12" t="s">
        <v>93</v>
      </c>
      <c r="D72" s="12" t="s">
        <v>466</v>
      </c>
      <c r="E72" s="25" t="s">
        <v>137</v>
      </c>
      <c r="F72" s="25" t="s">
        <v>652</v>
      </c>
      <c r="G72" s="12"/>
      <c r="H72" s="12" t="s">
        <v>15</v>
      </c>
      <c r="I72" s="12"/>
      <c r="J72" s="14">
        <v>2</v>
      </c>
      <c r="K72" s="12" t="s">
        <v>162</v>
      </c>
      <c r="L72" s="14">
        <v>2</v>
      </c>
      <c r="M72" s="14">
        <v>56</v>
      </c>
      <c r="N72" s="12"/>
      <c r="O72" s="12" t="s">
        <v>15</v>
      </c>
      <c r="P72" s="12" t="s">
        <v>15</v>
      </c>
      <c r="Q72" s="14">
        <v>1</v>
      </c>
      <c r="R72" s="14"/>
      <c r="S72" s="14"/>
      <c r="T72" s="14"/>
      <c r="U72" s="14"/>
      <c r="V72" s="12"/>
      <c r="W72" s="14">
        <v>1</v>
      </c>
      <c r="X72" s="26"/>
      <c r="Y72" s="12"/>
      <c r="Z72" s="33">
        <f>if(ISBLANK($X72), sum(Q72:U72), 1)</f>
      </c>
      <c r="AA72" s="27" t="s">
        <v>15</v>
      </c>
      <c r="AB72" s="27"/>
      <c r="AC72" s="27"/>
      <c r="AD72" s="27" t="s">
        <v>15</v>
      </c>
      <c r="AE72" s="28">
        <f>if(J72&lt;4,"X","")</f>
      </c>
      <c r="AF72" s="28">
        <f>if(countblank(N72:P72)&lt;=1,"X","")</f>
      </c>
      <c r="AG72" s="28">
        <f>$H72</f>
      </c>
      <c r="AH72" s="28">
        <f>if($R72 &gt; 0, "X", "")</f>
      </c>
      <c r="AI72" s="28">
        <f>if(sum(Q72:U72) = 3, "X", "")</f>
      </c>
      <c r="AJ72" s="28">
        <f>if(or($K72="ground", $K72="wild"), "X", "")</f>
      </c>
      <c r="AK72" s="28">
        <f>$G72</f>
      </c>
      <c r="AL72" s="28">
        <f>if($S72 &gt; 0, "X", "")</f>
      </c>
      <c r="AM72" s="28">
        <f>if(and($Q72 &gt; 0, isblank($W72), isblank($R72), isblank($T72), isblank($S72), isblank($U72)), "X", "")</f>
      </c>
      <c r="AN72" s="28">
        <f>if(and(not(isblank($N72)), isblank($O72), isblank($P72)), "X", "")</f>
      </c>
      <c r="AO72" s="28">
        <f>if(M72&gt;65,"X","")</f>
      </c>
      <c r="AP72" s="28">
        <f>if(or($K72="cavity", $K72="wild"), "X", "")</f>
      </c>
      <c r="AQ72" s="28">
        <f>if($W72 &gt; 0, "X", "")</f>
      </c>
      <c r="AR72" s="28">
        <f>if(M72&lt;=30,"X","")</f>
      </c>
      <c r="AS72" s="28">
        <f>if(or($K72="platform", $K72="wild"), "X", "")</f>
      </c>
      <c r="AT72" s="28">
        <f>if(and(not(isblank($O72)), isblank($P72), isblank($N72)), "X", "")</f>
      </c>
      <c r="AU72" s="28">
        <f>if($U72 &gt; 0, "X", "")</f>
      </c>
      <c r="AV72" s="28">
        <f>if($T72 &gt; 0, "X", "")</f>
      </c>
      <c r="AW72" s="28">
        <f>if(and(not(isblank($P72)), isblank($N72), isblank($O72)), "X", "")</f>
      </c>
      <c r="AX72" s="28">
        <f>if(or($K72="bowl", $K72="wild"), "X", "")</f>
      </c>
    </row>
    <row x14ac:dyDescent="0.25" r="73" customHeight="1" ht="18.75">
      <c r="A73" s="24" t="s">
        <v>653</v>
      </c>
      <c r="B73" s="24" t="s">
        <v>654</v>
      </c>
      <c r="C73" s="12" t="s">
        <v>93</v>
      </c>
      <c r="D73" s="12" t="s">
        <v>173</v>
      </c>
      <c r="E73" s="25" t="s">
        <v>178</v>
      </c>
      <c r="F73" s="25" t="s">
        <v>655</v>
      </c>
      <c r="G73" s="12"/>
      <c r="H73" s="12"/>
      <c r="I73" s="12"/>
      <c r="J73" s="14">
        <v>1</v>
      </c>
      <c r="K73" s="12" t="s">
        <v>195</v>
      </c>
      <c r="L73" s="14">
        <v>4</v>
      </c>
      <c r="M73" s="14">
        <v>20</v>
      </c>
      <c r="N73" s="12"/>
      <c r="O73" s="12"/>
      <c r="P73" s="12" t="s">
        <v>15</v>
      </c>
      <c r="Q73" s="14">
        <v>1</v>
      </c>
      <c r="R73" s="14"/>
      <c r="S73" s="14"/>
      <c r="T73" s="14"/>
      <c r="U73" s="14"/>
      <c r="V73" s="12"/>
      <c r="W73" s="14"/>
      <c r="X73" s="26"/>
      <c r="Y73" s="12"/>
      <c r="Z73" s="33">
        <f>if(ISBLANK($X73), sum(Q73:U73), 1)</f>
      </c>
      <c r="AA73" s="27"/>
      <c r="AB73" s="27"/>
      <c r="AC73" s="27"/>
      <c r="AD73" s="27"/>
      <c r="AE73" s="28">
        <f>if(J73&lt;4,"X","")</f>
      </c>
      <c r="AF73" s="28">
        <f>if(countblank(N73:P73)&lt;=1,"X","")</f>
      </c>
      <c r="AG73" s="28">
        <f>$H73</f>
      </c>
      <c r="AH73" s="28">
        <f>if($R73 &gt; 0, "X", "")</f>
      </c>
      <c r="AI73" s="28">
        <f>if(sum(Q73:U73) = 3, "X", "")</f>
      </c>
      <c r="AJ73" s="28">
        <f>if(or($K73="ground", $K73="wild"), "X", "")</f>
      </c>
      <c r="AK73" s="28">
        <f>$G73</f>
      </c>
      <c r="AL73" s="28">
        <f>if($S73 &gt; 0, "X", "")</f>
      </c>
      <c r="AM73" s="28">
        <f>if(and($Q73 &gt; 0, isblank($W73), isblank($R73), isblank($T73), isblank($S73), isblank($U73)), "X", "")</f>
      </c>
      <c r="AN73" s="28">
        <f>if(and(not(isblank($N73)), isblank($O73), isblank($P73)), "X", "")</f>
      </c>
      <c r="AO73" s="28">
        <f>if(M73&gt;65,"X","")</f>
      </c>
      <c r="AP73" s="28">
        <f>if(or($K73="cavity", $K73="wild"), "X", "")</f>
      </c>
      <c r="AQ73" s="28">
        <f>if($W73 &gt; 0, "X", "")</f>
      </c>
      <c r="AR73" s="28">
        <f>if(M73&lt;=30,"X","")</f>
      </c>
      <c r="AS73" s="28">
        <f>if(or($K73="platform", $K73="wild"), "X", "")</f>
      </c>
      <c r="AT73" s="28">
        <f>if(and(not(isblank($O73)), isblank($P73), isblank($N73)), "X", "")</f>
      </c>
      <c r="AU73" s="28">
        <f>if($U73 &gt; 0, "X", "")</f>
      </c>
      <c r="AV73" s="28">
        <f>if($T73 &gt; 0, "X", "")</f>
      </c>
      <c r="AW73" s="28">
        <f>if(and(not(isblank($P73)), isblank($N73), isblank($O73)), "X", "")</f>
      </c>
      <c r="AX73" s="28">
        <f>if(or($K73="bowl", $K73="wild"), "X", "")</f>
      </c>
    </row>
    <row x14ac:dyDescent="0.25" r="74" customHeight="1" ht="18.75">
      <c r="A74" s="24" t="s">
        <v>656</v>
      </c>
      <c r="B74" s="24" t="s">
        <v>657</v>
      </c>
      <c r="C74" s="12" t="s">
        <v>93</v>
      </c>
      <c r="D74" s="12" t="s">
        <v>173</v>
      </c>
      <c r="E74" s="25" t="s">
        <v>198</v>
      </c>
      <c r="F74" s="25" t="s">
        <v>658</v>
      </c>
      <c r="G74" s="12"/>
      <c r="H74" s="12"/>
      <c r="I74" s="12"/>
      <c r="J74" s="14">
        <v>2</v>
      </c>
      <c r="K74" s="12" t="s">
        <v>188</v>
      </c>
      <c r="L74" s="14">
        <v>5</v>
      </c>
      <c r="M74" s="14">
        <v>20</v>
      </c>
      <c r="N74" s="12" t="s">
        <v>15</v>
      </c>
      <c r="O74" s="12"/>
      <c r="P74" s="12"/>
      <c r="Q74" s="14">
        <v>1</v>
      </c>
      <c r="R74" s="14">
        <v>1</v>
      </c>
      <c r="S74" s="14"/>
      <c r="T74" s="14"/>
      <c r="U74" s="14"/>
      <c r="V74" s="12"/>
      <c r="W74" s="14"/>
      <c r="X74" s="26"/>
      <c r="Y74" s="12"/>
      <c r="Z74" s="33">
        <f>if(ISBLANK($X74), sum(Q74:U74), 1)</f>
      </c>
      <c r="AA74" s="27"/>
      <c r="AB74" s="27"/>
      <c r="AC74" s="27"/>
      <c r="AD74" s="27"/>
      <c r="AE74" s="28">
        <f>if(J74&lt;4,"X","")</f>
      </c>
      <c r="AF74" s="28">
        <f>if(countblank(N74:P74)&lt;=1,"X","")</f>
      </c>
      <c r="AG74" s="28">
        <f>$H74</f>
      </c>
      <c r="AH74" s="28">
        <f>if($R74 &gt; 0, "X", "")</f>
      </c>
      <c r="AI74" s="28">
        <f>if(sum(Q74:U74) = 3, "X", "")</f>
      </c>
      <c r="AJ74" s="28">
        <f>if(or($K74="ground", $K74="wild"), "X", "")</f>
      </c>
      <c r="AK74" s="28">
        <f>$G74</f>
      </c>
      <c r="AL74" s="28">
        <f>if($S74 &gt; 0, "X", "")</f>
      </c>
      <c r="AM74" s="28">
        <f>if(and($Q74 &gt; 0, isblank($W74), isblank($R74), isblank($T74), isblank($S74), isblank($U74)), "X", "")</f>
      </c>
      <c r="AN74" s="28">
        <f>if(and(not(isblank($N74)), isblank($O74), isblank($P74)), "X", "")</f>
      </c>
      <c r="AO74" s="28">
        <f>if(M74&gt;65,"X","")</f>
      </c>
      <c r="AP74" s="28">
        <f>if(or($K74="cavity", $K74="wild"), "X", "")</f>
      </c>
      <c r="AQ74" s="28">
        <f>if($W74 &gt; 0, "X", "")</f>
      </c>
      <c r="AR74" s="28">
        <f>if(M74&lt;=30,"X","")</f>
      </c>
      <c r="AS74" s="28">
        <f>if(or($K74="platform", $K74="wild"), "X", "")</f>
      </c>
      <c r="AT74" s="28">
        <f>if(and(not(isblank($O74)), isblank($P74), isblank($N74)), "X", "")</f>
      </c>
      <c r="AU74" s="28">
        <f>if($U74 &gt; 0, "X", "")</f>
      </c>
      <c r="AV74" s="28">
        <f>if($T74 &gt; 0, "X", "")</f>
      </c>
      <c r="AW74" s="28">
        <f>if(and(not(isblank($P74)), isblank($N74), isblank($O74)), "X", "")</f>
      </c>
      <c r="AX74" s="28">
        <f>if(or($K74="bowl", $K74="wild"), "X", "")</f>
      </c>
    </row>
    <row x14ac:dyDescent="0.25" r="75" customHeight="1" ht="18.75">
      <c r="A75" s="24" t="s">
        <v>659</v>
      </c>
      <c r="B75" s="24" t="s">
        <v>660</v>
      </c>
      <c r="C75" s="12" t="s">
        <v>93</v>
      </c>
      <c r="D75" s="12" t="s">
        <v>186</v>
      </c>
      <c r="E75" s="25" t="s">
        <v>453</v>
      </c>
      <c r="F75" s="25" t="s">
        <v>661</v>
      </c>
      <c r="G75" s="12"/>
      <c r="H75" s="12" t="s">
        <v>15</v>
      </c>
      <c r="I75" s="12"/>
      <c r="J75" s="14">
        <v>5</v>
      </c>
      <c r="K75" s="12" t="s">
        <v>188</v>
      </c>
      <c r="L75" s="14">
        <v>2</v>
      </c>
      <c r="M75" s="14">
        <v>35</v>
      </c>
      <c r="N75" s="12"/>
      <c r="O75" s="12" t="s">
        <v>15</v>
      </c>
      <c r="P75" s="12" t="s">
        <v>15</v>
      </c>
      <c r="Q75" s="14">
        <v>1</v>
      </c>
      <c r="R75" s="14">
        <v>1</v>
      </c>
      <c r="S75" s="14"/>
      <c r="T75" s="14"/>
      <c r="U75" s="14"/>
      <c r="V75" s="12"/>
      <c r="W75" s="14"/>
      <c r="X75" s="26"/>
      <c r="Y75" s="12"/>
      <c r="Z75" s="33">
        <f>if(ISBLANK($X75), sum(Q75:U75), 1)</f>
      </c>
      <c r="AA75" s="27"/>
      <c r="AB75" s="27"/>
      <c r="AC75" s="27"/>
      <c r="AD75" s="27"/>
      <c r="AE75" s="28">
        <f>if(J75&lt;4,"X","")</f>
      </c>
      <c r="AF75" s="28">
        <f>if(countblank(N75:P75)&lt;=1,"X","")</f>
      </c>
      <c r="AG75" s="28">
        <f>$H75</f>
      </c>
      <c r="AH75" s="28">
        <f>if($R75 &gt; 0, "X", "")</f>
      </c>
      <c r="AI75" s="28">
        <f>if(sum(Q75:U75) = 3, "X", "")</f>
      </c>
      <c r="AJ75" s="28">
        <f>if(or($K75="ground", $K75="wild"), "X", "")</f>
      </c>
      <c r="AK75" s="28">
        <f>$G75</f>
      </c>
      <c r="AL75" s="28">
        <f>if($S75 &gt; 0, "X", "")</f>
      </c>
      <c r="AM75" s="28">
        <f>if(and($Q75 &gt; 0, isblank($W75), isblank($R75), isblank($T75), isblank($S75), isblank($U75)), "X", "")</f>
      </c>
      <c r="AN75" s="28">
        <f>if(and(not(isblank($N75)), isblank($O75), isblank($P75)), "X", "")</f>
      </c>
      <c r="AO75" s="28">
        <f>if(M75&gt;65,"X","")</f>
      </c>
      <c r="AP75" s="28">
        <f>if(or($K75="cavity", $K75="wild"), "X", "")</f>
      </c>
      <c r="AQ75" s="28">
        <f>if($W75 &gt; 0, "X", "")</f>
      </c>
      <c r="AR75" s="28">
        <f>if(M75&lt;=30,"X","")</f>
      </c>
      <c r="AS75" s="28">
        <f>if(or($K75="platform", $K75="wild"), "X", "")</f>
      </c>
      <c r="AT75" s="28">
        <f>if(and(not(isblank($O75)), isblank($P75), isblank($N75)), "X", "")</f>
      </c>
      <c r="AU75" s="28">
        <f>if($U75 &gt; 0, "X", "")</f>
      </c>
      <c r="AV75" s="28">
        <f>if($T75 &gt; 0, "X", "")</f>
      </c>
      <c r="AW75" s="28">
        <f>if(and(not(isblank($P75)), isblank($N75), isblank($O75)), "X", "")</f>
      </c>
      <c r="AX75" s="28">
        <f>if(or($K75="bowl", $K75="wild"), "X", "")</f>
      </c>
    </row>
    <row x14ac:dyDescent="0.25" r="76" customHeight="1" ht="18.75">
      <c r="A76" s="24" t="s">
        <v>662</v>
      </c>
      <c r="B76" s="24" t="s">
        <v>663</v>
      </c>
      <c r="C76" s="12" t="s">
        <v>93</v>
      </c>
      <c r="D76" s="12" t="s">
        <v>160</v>
      </c>
      <c r="E76" s="25" t="s">
        <v>198</v>
      </c>
      <c r="F76" s="25" t="s">
        <v>618</v>
      </c>
      <c r="G76" s="12"/>
      <c r="H76" s="12"/>
      <c r="I76" s="12" t="s">
        <v>15</v>
      </c>
      <c r="J76" s="14">
        <v>4</v>
      </c>
      <c r="K76" s="12" t="s">
        <v>162</v>
      </c>
      <c r="L76" s="14">
        <v>3</v>
      </c>
      <c r="M76" s="14">
        <v>138</v>
      </c>
      <c r="N76" s="12"/>
      <c r="O76" s="12" t="s">
        <v>15</v>
      </c>
      <c r="P76" s="12" t="s">
        <v>15</v>
      </c>
      <c r="Q76" s="14"/>
      <c r="R76" s="14"/>
      <c r="S76" s="14"/>
      <c r="T76" s="14"/>
      <c r="U76" s="14">
        <v>2</v>
      </c>
      <c r="V76" s="12"/>
      <c r="W76" s="14"/>
      <c r="X76" s="26"/>
      <c r="Y76" s="12"/>
      <c r="Z76" s="33">
        <f>if(ISBLANK($X76), sum(Q76:U76), 1)</f>
      </c>
      <c r="AA76" s="27"/>
      <c r="AB76" s="27"/>
      <c r="AC76" s="27"/>
      <c r="AD76" s="27"/>
      <c r="AE76" s="28">
        <f>if(J76&lt;4,"X","")</f>
      </c>
      <c r="AF76" s="28">
        <f>if(countblank(N76:P76)&lt;=1,"X","")</f>
      </c>
      <c r="AG76" s="28">
        <f>$H76</f>
      </c>
      <c r="AH76" s="28">
        <f>if($R76 &gt; 0, "X", "")</f>
      </c>
      <c r="AI76" s="28">
        <f>if(sum(Q76:U76) = 3, "X", "")</f>
      </c>
      <c r="AJ76" s="28">
        <f>if(or($K76="ground", $K76="wild"), "X", "")</f>
      </c>
      <c r="AK76" s="28">
        <f>$G76</f>
      </c>
      <c r="AL76" s="28">
        <f>if($S76 &gt; 0, "X", "")</f>
      </c>
      <c r="AM76" s="28">
        <f>if(and($Q76 &gt; 0, isblank($W76), isblank($R76), isblank($T76), isblank($S76), isblank($U76)), "X", "")</f>
      </c>
      <c r="AN76" s="28">
        <f>if(and(not(isblank($N76)), isblank($O76), isblank($P76)), "X", "")</f>
      </c>
      <c r="AO76" s="28">
        <f>if(M76&gt;65,"X","")</f>
      </c>
      <c r="AP76" s="28">
        <f>if(or($K76="cavity", $K76="wild"), "X", "")</f>
      </c>
      <c r="AQ76" s="28">
        <f>if($W76 &gt; 0, "X", "")</f>
      </c>
      <c r="AR76" s="28">
        <f>if(M76&lt;=30,"X","")</f>
      </c>
      <c r="AS76" s="28">
        <f>if(or($K76="platform", $K76="wild"), "X", "")</f>
      </c>
      <c r="AT76" s="28">
        <f>if(and(not(isblank($O76)), isblank($P76), isblank($N76)), "X", "")</f>
      </c>
      <c r="AU76" s="28">
        <f>if($U76 &gt; 0, "X", "")</f>
      </c>
      <c r="AV76" s="28">
        <f>if($T76 &gt; 0, "X", "")</f>
      </c>
      <c r="AW76" s="28">
        <f>if(and(not(isblank($P76)), isblank($N76), isblank($O76)), "X", "")</f>
      </c>
      <c r="AX76" s="28">
        <f>if(or($K76="bowl", $K76="wild"), "X", "")</f>
      </c>
    </row>
    <row x14ac:dyDescent="0.25" r="77" customHeight="1" ht="18.75">
      <c r="A77" s="24" t="s">
        <v>664</v>
      </c>
      <c r="B77" s="24" t="s">
        <v>665</v>
      </c>
      <c r="C77" s="12" t="s">
        <v>93</v>
      </c>
      <c r="D77" s="12" t="s">
        <v>173</v>
      </c>
      <c r="E77" s="25" t="s">
        <v>178</v>
      </c>
      <c r="F77" s="25" t="s">
        <v>666</v>
      </c>
      <c r="G77" s="12"/>
      <c r="H77" s="12"/>
      <c r="I77" s="12"/>
      <c r="J77" s="14">
        <v>3</v>
      </c>
      <c r="K77" s="12" t="s">
        <v>166</v>
      </c>
      <c r="L77" s="14">
        <v>2</v>
      </c>
      <c r="M77" s="14">
        <v>86</v>
      </c>
      <c r="N77" s="12"/>
      <c r="O77" s="12"/>
      <c r="P77" s="12" t="s">
        <v>15</v>
      </c>
      <c r="Q77" s="14">
        <v>1</v>
      </c>
      <c r="R77" s="14"/>
      <c r="S77" s="14">
        <v>1</v>
      </c>
      <c r="T77" s="14"/>
      <c r="U77" s="14"/>
      <c r="V77" s="12"/>
      <c r="W77" s="14"/>
      <c r="X77" s="26"/>
      <c r="Y77" s="12"/>
      <c r="Z77" s="33">
        <f>if(ISBLANK($X77), sum(Q77:U77), 1)</f>
      </c>
      <c r="AA77" s="27"/>
      <c r="AB77" s="27" t="s">
        <v>15</v>
      </c>
      <c r="AC77" s="27"/>
      <c r="AD77" s="27"/>
      <c r="AE77" s="28">
        <f>if(J77&lt;4,"X","")</f>
      </c>
      <c r="AF77" s="28">
        <f>if(countblank(N77:P77)&lt;=1,"X","")</f>
      </c>
      <c r="AG77" s="28">
        <f>$H77</f>
      </c>
      <c r="AH77" s="28">
        <f>if($R77 &gt; 0, "X", "")</f>
      </c>
      <c r="AI77" s="28">
        <f>if(sum(Q77:U77) = 3, "X", "")</f>
      </c>
      <c r="AJ77" s="28">
        <f>if(or($K77="ground", $K77="wild"), "X", "")</f>
      </c>
      <c r="AK77" s="28">
        <f>$G77</f>
      </c>
      <c r="AL77" s="28">
        <f>if($S77 &gt; 0, "X", "")</f>
      </c>
      <c r="AM77" s="28">
        <f>if(and($Q77 &gt; 0, isblank($W77), isblank($R77), isblank($T77), isblank($S77), isblank($U77)), "X", "")</f>
      </c>
      <c r="AN77" s="28">
        <f>if(and(not(isblank($N77)), isblank($O77), isblank($P77)), "X", "")</f>
      </c>
      <c r="AO77" s="28">
        <f>if(M77&gt;65,"X","")</f>
      </c>
      <c r="AP77" s="28">
        <f>if(or($K77="cavity", $K77="wild"), "X", "")</f>
      </c>
      <c r="AQ77" s="28">
        <f>if($W77 &gt; 0, "X", "")</f>
      </c>
      <c r="AR77" s="28">
        <f>if(M77&lt;=30,"X","")</f>
      </c>
      <c r="AS77" s="28">
        <f>if(or($K77="platform", $K77="wild"), "X", "")</f>
      </c>
      <c r="AT77" s="28">
        <f>if(and(not(isblank($O77)), isblank($P77), isblank($N77)), "X", "")</f>
      </c>
      <c r="AU77" s="28">
        <f>if($U77 &gt; 0, "X", "")</f>
      </c>
      <c r="AV77" s="28">
        <f>if($T77 &gt; 0, "X", "")</f>
      </c>
      <c r="AW77" s="28">
        <f>if(and(not(isblank($P77)), isblank($N77), isblank($O77)), "X", "")</f>
      </c>
      <c r="AX77" s="28">
        <f>if(or($K77="bowl", $K77="wild"), "X", "")</f>
      </c>
    </row>
    <row x14ac:dyDescent="0.25" r="78" customHeight="1" ht="18.75">
      <c r="A78" s="24" t="s">
        <v>667</v>
      </c>
      <c r="B78" s="24" t="s">
        <v>668</v>
      </c>
      <c r="C78" s="12" t="s">
        <v>93</v>
      </c>
      <c r="D78" s="12" t="s">
        <v>173</v>
      </c>
      <c r="E78" s="25" t="s">
        <v>174</v>
      </c>
      <c r="F78" s="25" t="s">
        <v>669</v>
      </c>
      <c r="G78" s="12"/>
      <c r="H78" s="12"/>
      <c r="I78" s="12"/>
      <c r="J78" s="14">
        <v>4</v>
      </c>
      <c r="K78" s="12" t="s">
        <v>162</v>
      </c>
      <c r="L78" s="14">
        <v>3</v>
      </c>
      <c r="M78" s="14">
        <v>34</v>
      </c>
      <c r="N78" s="12"/>
      <c r="O78" s="12" t="s">
        <v>15</v>
      </c>
      <c r="P78" s="12"/>
      <c r="Q78" s="14">
        <v>2</v>
      </c>
      <c r="R78" s="14">
        <v>1</v>
      </c>
      <c r="S78" s="14"/>
      <c r="T78" s="14"/>
      <c r="U78" s="14"/>
      <c r="V78" s="12"/>
      <c r="W78" s="14"/>
      <c r="X78" s="26"/>
      <c r="Y78" s="12"/>
      <c r="Z78" s="33">
        <f>if(ISBLANK($X78), sum(Q78:U78), 1)</f>
      </c>
      <c r="AA78" s="27"/>
      <c r="AB78" s="27" t="s">
        <v>15</v>
      </c>
      <c r="AC78" s="27"/>
      <c r="AD78" s="27"/>
      <c r="AE78" s="28">
        <f>if(J78&lt;4,"X","")</f>
      </c>
      <c r="AF78" s="28">
        <f>if(countblank(N78:P78)&lt;=1,"X","")</f>
      </c>
      <c r="AG78" s="28">
        <f>$H78</f>
      </c>
      <c r="AH78" s="28">
        <f>if($R78 &gt; 0, "X", "")</f>
      </c>
      <c r="AI78" s="28">
        <f>if(sum(Q78:U78) = 3, "X", "")</f>
      </c>
      <c r="AJ78" s="28">
        <f>if(or($K78="ground", $K78="wild"), "X", "")</f>
      </c>
      <c r="AK78" s="28">
        <f>$G78</f>
      </c>
      <c r="AL78" s="28">
        <f>if($S78 &gt; 0, "X", "")</f>
      </c>
      <c r="AM78" s="28">
        <f>if(and($Q78 &gt; 0, isblank($W78), isblank($R78), isblank($T78), isblank($S78), isblank($U78)), "X", "")</f>
      </c>
      <c r="AN78" s="28">
        <f>if(and(not(isblank($N78)), isblank($O78), isblank($P78)), "X", "")</f>
      </c>
      <c r="AO78" s="28">
        <f>if(M78&gt;65,"X","")</f>
      </c>
      <c r="AP78" s="28">
        <f>if(or($K78="cavity", $K78="wild"), "X", "")</f>
      </c>
      <c r="AQ78" s="28">
        <f>if($W78 &gt; 0, "X", "")</f>
      </c>
      <c r="AR78" s="28">
        <f>if(M78&lt;=30,"X","")</f>
      </c>
      <c r="AS78" s="28">
        <f>if(or($K78="platform", $K78="wild"), "X", "")</f>
      </c>
      <c r="AT78" s="28">
        <f>if(and(not(isblank($O78)), isblank($P78), isblank($N78)), "X", "")</f>
      </c>
      <c r="AU78" s="28">
        <f>if($U78 &gt; 0, "X", "")</f>
      </c>
      <c r="AV78" s="28">
        <f>if($T78 &gt; 0, "X", "")</f>
      </c>
      <c r="AW78" s="28">
        <f>if(and(not(isblank($P78)), isblank($N78), isblank($O78)), "X", "")</f>
      </c>
      <c r="AX78" s="28">
        <f>if(or($K78="bowl", $K78="wild"), "X", "")</f>
      </c>
    </row>
    <row x14ac:dyDescent="0.25" r="79" customHeight="1" ht="18.75">
      <c r="A79" s="24" t="s">
        <v>670</v>
      </c>
      <c r="B79" s="24" t="s">
        <v>671</v>
      </c>
      <c r="C79" s="12" t="s">
        <v>93</v>
      </c>
      <c r="D79" s="12" t="s">
        <v>173</v>
      </c>
      <c r="E79" s="25" t="s">
        <v>178</v>
      </c>
      <c r="F79" s="25" t="s">
        <v>479</v>
      </c>
      <c r="G79" s="12"/>
      <c r="H79" s="12"/>
      <c r="I79" s="12"/>
      <c r="J79" s="14">
        <v>8</v>
      </c>
      <c r="K79" s="12" t="s">
        <v>166</v>
      </c>
      <c r="L79" s="14">
        <v>2</v>
      </c>
      <c r="M79" s="14">
        <v>160</v>
      </c>
      <c r="N79" s="12"/>
      <c r="O79" s="12" t="s">
        <v>15</v>
      </c>
      <c r="P79" s="12" t="s">
        <v>15</v>
      </c>
      <c r="Q79" s="14">
        <v>1</v>
      </c>
      <c r="R79" s="14"/>
      <c r="S79" s="14">
        <v>1</v>
      </c>
      <c r="T79" s="14"/>
      <c r="U79" s="14"/>
      <c r="V79" s="12"/>
      <c r="W79" s="14">
        <v>1</v>
      </c>
      <c r="X79" s="26"/>
      <c r="Y79" s="12"/>
      <c r="Z79" s="33">
        <f>if(ISBLANK($X79), sum(Q79:U79), 1)</f>
      </c>
      <c r="AA79" s="27"/>
      <c r="AB79" s="27" t="s">
        <v>15</v>
      </c>
      <c r="AC79" s="27"/>
      <c r="AD79" s="27"/>
      <c r="AE79" s="28">
        <f>if(J79&lt;4,"X","")</f>
      </c>
      <c r="AF79" s="28">
        <f>if(countblank(N79:P79)&lt;=1,"X","")</f>
      </c>
      <c r="AG79" s="28">
        <f>$H79</f>
      </c>
      <c r="AH79" s="28">
        <f>if($R79 &gt; 0, "X", "")</f>
      </c>
      <c r="AI79" s="28">
        <f>if(sum(Q79:U79) = 3, "X", "")</f>
      </c>
      <c r="AJ79" s="28">
        <f>if(or($K79="ground", $K79="wild"), "X", "")</f>
      </c>
      <c r="AK79" s="28">
        <f>$G79</f>
      </c>
      <c r="AL79" s="28">
        <f>if($S79 &gt; 0, "X", "")</f>
      </c>
      <c r="AM79" s="28">
        <f>if(and($Q79 &gt; 0, isblank($W79), isblank($R79), isblank($T79), isblank($S79), isblank($U79)), "X", "")</f>
      </c>
      <c r="AN79" s="28">
        <f>if(and(not(isblank($N79)), isblank($O79), isblank($P79)), "X", "")</f>
      </c>
      <c r="AO79" s="28">
        <f>if(M79&gt;65,"X","")</f>
      </c>
      <c r="AP79" s="28">
        <f>if(or($K79="cavity", $K79="wild"), "X", "")</f>
      </c>
      <c r="AQ79" s="28">
        <f>if($W79 &gt; 0, "X", "")</f>
      </c>
      <c r="AR79" s="28">
        <f>if(M79&lt;=30,"X","")</f>
      </c>
      <c r="AS79" s="28">
        <f>if(or($K79="platform", $K79="wild"), "X", "")</f>
      </c>
      <c r="AT79" s="28">
        <f>if(and(not(isblank($O79)), isblank($P79), isblank($N79)), "X", "")</f>
      </c>
      <c r="AU79" s="28">
        <f>if($U79 &gt; 0, "X", "")</f>
      </c>
      <c r="AV79" s="28">
        <f>if($T79 &gt; 0, "X", "")</f>
      </c>
      <c r="AW79" s="28">
        <f>if(and(not(isblank($P79)), isblank($N79), isblank($O79)), "X", "")</f>
      </c>
      <c r="AX79" s="28">
        <f>if(or($K79="bowl", $K79="wild"), "X", "")</f>
      </c>
    </row>
    <row x14ac:dyDescent="0.25" r="80" customHeight="1" ht="18.75">
      <c r="A80" s="24" t="s">
        <v>672</v>
      </c>
      <c r="B80" s="24" t="s">
        <v>673</v>
      </c>
      <c r="C80" s="12" t="s">
        <v>93</v>
      </c>
      <c r="D80" s="12" t="s">
        <v>466</v>
      </c>
      <c r="E80" s="25" t="s">
        <v>198</v>
      </c>
      <c r="F80" s="25" t="s">
        <v>626</v>
      </c>
      <c r="G80" s="12"/>
      <c r="H80" s="12"/>
      <c r="I80" s="12"/>
      <c r="J80" s="14">
        <v>2</v>
      </c>
      <c r="K80" s="12" t="s">
        <v>195</v>
      </c>
      <c r="L80" s="14">
        <v>5</v>
      </c>
      <c r="M80" s="14">
        <v>28</v>
      </c>
      <c r="N80" s="12"/>
      <c r="O80" s="12" t="s">
        <v>15</v>
      </c>
      <c r="P80" s="12" t="s">
        <v>15</v>
      </c>
      <c r="Q80" s="14">
        <v>2</v>
      </c>
      <c r="R80" s="14"/>
      <c r="S80" s="14"/>
      <c r="T80" s="14"/>
      <c r="U80" s="14"/>
      <c r="V80" s="12"/>
      <c r="W80" s="14"/>
      <c r="X80" s="26"/>
      <c r="Y80" s="12"/>
      <c r="Z80" s="33">
        <f>if(ISBLANK($X80), sum(Q80:U80), 1)</f>
      </c>
      <c r="AA80" s="27" t="s">
        <v>15</v>
      </c>
      <c r="AB80" s="27"/>
      <c r="AC80" s="27"/>
      <c r="AD80" s="27"/>
      <c r="AE80" s="28">
        <f>if(J80&lt;4,"X","")</f>
      </c>
      <c r="AF80" s="28">
        <f>if(countblank(N80:P80)&lt;=1,"X","")</f>
      </c>
      <c r="AG80" s="28">
        <f>$H80</f>
      </c>
      <c r="AH80" s="28">
        <f>if($R80 &gt; 0, "X", "")</f>
      </c>
      <c r="AI80" s="28">
        <f>if(sum(Q80:U80) = 3, "X", "")</f>
      </c>
      <c r="AJ80" s="28">
        <f>if(or($K80="ground", $K80="wild"), "X", "")</f>
      </c>
      <c r="AK80" s="28">
        <f>$G80</f>
      </c>
      <c r="AL80" s="28">
        <f>if($S80 &gt; 0, "X", "")</f>
      </c>
      <c r="AM80" s="28">
        <f>if(and($Q80 &gt; 0, isblank($W80), isblank($R80), isblank($T80), isblank($S80), isblank($U80)), "X", "")</f>
      </c>
      <c r="AN80" s="28">
        <f>if(and(not(isblank($N80)), isblank($O80), isblank($P80)), "X", "")</f>
      </c>
      <c r="AO80" s="28">
        <f>if(M80&gt;65,"X","")</f>
      </c>
      <c r="AP80" s="28">
        <f>if(or($K80="cavity", $K80="wild"), "X", "")</f>
      </c>
      <c r="AQ80" s="28">
        <f>if($W80 &gt; 0, "X", "")</f>
      </c>
      <c r="AR80" s="28">
        <f>if(M80&lt;=30,"X","")</f>
      </c>
      <c r="AS80" s="28">
        <f>if(or($K80="platform", $K80="wild"), "X", "")</f>
      </c>
      <c r="AT80" s="28">
        <f>if(and(not(isblank($O80)), isblank($P80), isblank($N80)), "X", "")</f>
      </c>
      <c r="AU80" s="28">
        <f>if($U80 &gt; 0, "X", "")</f>
      </c>
      <c r="AV80" s="28">
        <f>if($T80 &gt; 0, "X", "")</f>
      </c>
      <c r="AW80" s="28">
        <f>if(and(not(isblank($P80)), isblank($N80), isblank($O80)), "X", "")</f>
      </c>
      <c r="AX80" s="28">
        <f>if(or($K80="bowl", $K80="wild"), "X", "")</f>
      </c>
    </row>
    <row x14ac:dyDescent="0.25" r="81" customHeight="1" ht="18.75">
      <c r="A81" s="24" t="s">
        <v>674</v>
      </c>
      <c r="B81" s="24" t="s">
        <v>675</v>
      </c>
      <c r="C81" s="12" t="s">
        <v>93</v>
      </c>
      <c r="D81" s="12" t="s">
        <v>173</v>
      </c>
      <c r="E81" s="25" t="s">
        <v>182</v>
      </c>
      <c r="F81" s="25" t="s">
        <v>676</v>
      </c>
      <c r="G81" s="12"/>
      <c r="H81" s="12"/>
      <c r="I81" s="12"/>
      <c r="J81" s="14">
        <v>2</v>
      </c>
      <c r="K81" s="12" t="s">
        <v>188</v>
      </c>
      <c r="L81" s="14">
        <v>2</v>
      </c>
      <c r="M81" s="14">
        <v>39</v>
      </c>
      <c r="N81" s="12" t="s">
        <v>15</v>
      </c>
      <c r="O81" s="12"/>
      <c r="P81" s="12"/>
      <c r="Q81" s="14">
        <v>1</v>
      </c>
      <c r="R81" s="14"/>
      <c r="S81" s="14"/>
      <c r="T81" s="14">
        <v>1</v>
      </c>
      <c r="U81" s="14"/>
      <c r="V81" s="12"/>
      <c r="W81" s="14"/>
      <c r="X81" s="26" t="s">
        <v>15</v>
      </c>
      <c r="Y81" s="12"/>
      <c r="Z81" s="33">
        <f>if(ISBLANK($X81), sum(Q81:U81), 1)</f>
      </c>
      <c r="AA81" s="27"/>
      <c r="AB81" s="27" t="s">
        <v>15</v>
      </c>
      <c r="AC81" s="27"/>
      <c r="AD81" s="27"/>
      <c r="AE81" s="28">
        <f>if(J81&lt;4,"X","")</f>
      </c>
      <c r="AF81" s="28">
        <f>if(countblank(N81:P81)&lt;=1,"X","")</f>
      </c>
      <c r="AG81" s="28">
        <f>$H81</f>
      </c>
      <c r="AH81" s="28">
        <f>if($R81 &gt; 0, "X", "")</f>
      </c>
      <c r="AI81" s="28">
        <f>if(sum(Q81:U81) = 3, "X", "")</f>
      </c>
      <c r="AJ81" s="28">
        <f>if(or($K81="ground", $K81="wild"), "X", "")</f>
      </c>
      <c r="AK81" s="28">
        <f>$G81</f>
      </c>
      <c r="AL81" s="28">
        <f>if($S81 &gt; 0, "X", "")</f>
      </c>
      <c r="AM81" s="28">
        <f>if(and($Q81 &gt; 0, isblank($W81), isblank($R81), isblank($T81), isblank($S81), isblank($U81)), "X", "")</f>
      </c>
      <c r="AN81" s="28">
        <f>if(and(not(isblank($N81)), isblank($O81), isblank($P81)), "X", "")</f>
      </c>
      <c r="AO81" s="28">
        <f>if(M81&gt;65,"X","")</f>
      </c>
      <c r="AP81" s="28">
        <f>if(or($K81="cavity", $K81="wild"), "X", "")</f>
      </c>
      <c r="AQ81" s="28">
        <f>if($W81 &gt; 0, "X", "")</f>
      </c>
      <c r="AR81" s="28">
        <f>if(M81&lt;=30,"X","")</f>
      </c>
      <c r="AS81" s="28">
        <f>if(or($K81="platform", $K81="wild"), "X", "")</f>
      </c>
      <c r="AT81" s="28">
        <f>if(and(not(isblank($O81)), isblank($P81), isblank($N81)), "X", "")</f>
      </c>
      <c r="AU81" s="28">
        <f>if($U81 &gt; 0, "X", "")</f>
      </c>
      <c r="AV81" s="28">
        <f>if($T81 &gt; 0, "X", "")</f>
      </c>
      <c r="AW81" s="28">
        <f>if(and(not(isblank($P81)), isblank($N81), isblank($O81)), "X", "")</f>
      </c>
      <c r="AX81" s="28">
        <f>if(or($K81="bowl", $K81="wild"), "X", "")</f>
      </c>
    </row>
    <row x14ac:dyDescent="0.25" r="82" customHeight="1" ht="18.75">
      <c r="A82" s="24" t="s">
        <v>677</v>
      </c>
      <c r="B82" s="24" t="s">
        <v>678</v>
      </c>
      <c r="C82" s="12" t="s">
        <v>93</v>
      </c>
      <c r="D82" s="12" t="s">
        <v>173</v>
      </c>
      <c r="E82" s="25" t="s">
        <v>178</v>
      </c>
      <c r="F82" s="25" t="s">
        <v>479</v>
      </c>
      <c r="G82" s="12"/>
      <c r="H82" s="12"/>
      <c r="I82" s="12"/>
      <c r="J82" s="14">
        <v>3</v>
      </c>
      <c r="K82" s="12" t="s">
        <v>188</v>
      </c>
      <c r="L82" s="14">
        <v>4</v>
      </c>
      <c r="M82" s="14">
        <v>28</v>
      </c>
      <c r="N82" s="12"/>
      <c r="O82" s="12"/>
      <c r="P82" s="12" t="s">
        <v>15</v>
      </c>
      <c r="Q82" s="14">
        <v>1</v>
      </c>
      <c r="R82" s="14"/>
      <c r="S82" s="14">
        <v>1</v>
      </c>
      <c r="T82" s="14"/>
      <c r="U82" s="14"/>
      <c r="V82" s="12"/>
      <c r="W82" s="14"/>
      <c r="X82" s="26"/>
      <c r="Y82" s="12"/>
      <c r="Z82" s="33">
        <f>if(ISBLANK($X82), sum(Q82:U82), 1)</f>
      </c>
      <c r="AA82" s="27"/>
      <c r="AB82" s="27" t="s">
        <v>15</v>
      </c>
      <c r="AC82" s="27"/>
      <c r="AD82" s="27"/>
      <c r="AE82" s="28">
        <f>if(J82&lt;4,"X","")</f>
      </c>
      <c r="AF82" s="28">
        <f>if(countblank(N82:P82)&lt;=1,"X","")</f>
      </c>
      <c r="AG82" s="28">
        <f>$H82</f>
      </c>
      <c r="AH82" s="28">
        <f>if($R82 &gt; 0, "X", "")</f>
      </c>
      <c r="AI82" s="28">
        <f>if(sum(Q82:U82) = 3, "X", "")</f>
      </c>
      <c r="AJ82" s="28">
        <f>if(or($K82="ground", $K82="wild"), "X", "")</f>
      </c>
      <c r="AK82" s="28">
        <f>$G82</f>
      </c>
      <c r="AL82" s="28">
        <f>if($S82 &gt; 0, "X", "")</f>
      </c>
      <c r="AM82" s="28">
        <f>if(and($Q82 &gt; 0, isblank($W82), isblank($R82), isblank($T82), isblank($S82), isblank($U82)), "X", "")</f>
      </c>
      <c r="AN82" s="28">
        <f>if(and(not(isblank($N82)), isblank($O82), isblank($P82)), "X", "")</f>
      </c>
      <c r="AO82" s="28">
        <f>if(M82&gt;65,"X","")</f>
      </c>
      <c r="AP82" s="28">
        <f>if(or($K82="cavity", $K82="wild"), "X", "")</f>
      </c>
      <c r="AQ82" s="28">
        <f>if($W82 &gt; 0, "X", "")</f>
      </c>
      <c r="AR82" s="28">
        <f>if(M82&lt;=30,"X","")</f>
      </c>
      <c r="AS82" s="28">
        <f>if(or($K82="platform", $K82="wild"), "X", "")</f>
      </c>
      <c r="AT82" s="28">
        <f>if(and(not(isblank($O82)), isblank($P82), isblank($N82)), "X", "")</f>
      </c>
      <c r="AU82" s="28">
        <f>if($U82 &gt; 0, "X", "")</f>
      </c>
      <c r="AV82" s="28">
        <f>if($T82 &gt; 0, "X", "")</f>
      </c>
      <c r="AW82" s="28">
        <f>if(and(not(isblank($P82)), isblank($N82), isblank($O82)), "X", "")</f>
      </c>
      <c r="AX82" s="28">
        <f>if(or($K82="bowl", $K82="wild"), "X", "")</f>
      </c>
    </row>
    <row x14ac:dyDescent="0.25" r="83" customHeight="1" ht="18.75">
      <c r="A83" s="24" t="s">
        <v>679</v>
      </c>
      <c r="B83" s="24" t="s">
        <v>680</v>
      </c>
      <c r="C83" s="12" t="s">
        <v>93</v>
      </c>
      <c r="D83" s="12" t="s">
        <v>173</v>
      </c>
      <c r="E83" s="25" t="s">
        <v>178</v>
      </c>
      <c r="F83" s="25" t="s">
        <v>591</v>
      </c>
      <c r="G83" s="12"/>
      <c r="H83" s="12"/>
      <c r="I83" s="12"/>
      <c r="J83" s="14">
        <v>6</v>
      </c>
      <c r="K83" s="12" t="s">
        <v>203</v>
      </c>
      <c r="L83" s="14">
        <v>1</v>
      </c>
      <c r="M83" s="14">
        <v>38</v>
      </c>
      <c r="N83" s="12"/>
      <c r="O83" s="12"/>
      <c r="P83" s="12" t="s">
        <v>15</v>
      </c>
      <c r="Q83" s="14">
        <v>1</v>
      </c>
      <c r="R83" s="14"/>
      <c r="S83" s="14">
        <v>2</v>
      </c>
      <c r="T83" s="14"/>
      <c r="U83" s="14"/>
      <c r="V83" s="12"/>
      <c r="W83" s="14"/>
      <c r="X83" s="26"/>
      <c r="Y83" s="12"/>
      <c r="Z83" s="33">
        <f>if(ISBLANK($X83), sum(Q83:U83), 1)</f>
      </c>
      <c r="AA83" s="27"/>
      <c r="AB83" s="27"/>
      <c r="AC83" s="27"/>
      <c r="AD83" s="27"/>
      <c r="AE83" s="28">
        <f>if(J83&lt;4,"X","")</f>
      </c>
      <c r="AF83" s="28">
        <f>if(countblank(N83:P83)&lt;=1,"X","")</f>
      </c>
      <c r="AG83" s="28">
        <f>$H83</f>
      </c>
      <c r="AH83" s="28">
        <f>if($R83 &gt; 0, "X", "")</f>
      </c>
      <c r="AI83" s="28">
        <f>if(sum(Q83:U83) = 3, "X", "")</f>
      </c>
      <c r="AJ83" s="28">
        <f>if(or($K83="ground", $K83="wild"), "X", "")</f>
      </c>
      <c r="AK83" s="28">
        <f>$G83</f>
      </c>
      <c r="AL83" s="28">
        <f>if($S83 &gt; 0, "X", "")</f>
      </c>
      <c r="AM83" s="28">
        <f>if(and($Q83 &gt; 0, isblank($W83), isblank($R83), isblank($T83), isblank($S83), isblank($U83)), "X", "")</f>
      </c>
      <c r="AN83" s="28">
        <f>if(and(not(isblank($N83)), isblank($O83), isblank($P83)), "X", "")</f>
      </c>
      <c r="AO83" s="28">
        <f>if(M83&gt;65,"X","")</f>
      </c>
      <c r="AP83" s="28">
        <f>if(or($K83="cavity", $K83="wild"), "X", "")</f>
      </c>
      <c r="AQ83" s="28">
        <f>if($W83 &gt; 0, "X", "")</f>
      </c>
      <c r="AR83" s="28">
        <f>if(M83&lt;=30,"X","")</f>
      </c>
      <c r="AS83" s="28">
        <f>if(or($K83="platform", $K83="wild"), "X", "")</f>
      </c>
      <c r="AT83" s="28">
        <f>if(and(not(isblank($O83)), isblank($P83), isblank($N83)), "X", "")</f>
      </c>
      <c r="AU83" s="28">
        <f>if($U83 &gt; 0, "X", "")</f>
      </c>
      <c r="AV83" s="28">
        <f>if($T83 &gt; 0, "X", "")</f>
      </c>
      <c r="AW83" s="28">
        <f>if(and(not(isblank($P83)), isblank($N83), isblank($O83)), "X", "")</f>
      </c>
      <c r="AX83" s="28">
        <f>if(or($K83="bowl", $K83="wild"), "X", "")</f>
      </c>
    </row>
    <row x14ac:dyDescent="0.25" r="84" customHeight="1" ht="18.75">
      <c r="A84" s="24" t="s">
        <v>681</v>
      </c>
      <c r="B84" s="24" t="s">
        <v>682</v>
      </c>
      <c r="C84" s="12" t="s">
        <v>93</v>
      </c>
      <c r="D84" s="12" t="s">
        <v>466</v>
      </c>
      <c r="E84" s="25" t="s">
        <v>198</v>
      </c>
      <c r="F84" s="25" t="s">
        <v>626</v>
      </c>
      <c r="G84" s="12"/>
      <c r="H84" s="12"/>
      <c r="I84" s="12"/>
      <c r="J84" s="14">
        <v>2</v>
      </c>
      <c r="K84" s="12" t="s">
        <v>162</v>
      </c>
      <c r="L84" s="14">
        <v>3</v>
      </c>
      <c r="M84" s="14">
        <v>26</v>
      </c>
      <c r="N84" s="12" t="s">
        <v>15</v>
      </c>
      <c r="O84" s="12" t="s">
        <v>15</v>
      </c>
      <c r="P84" s="12"/>
      <c r="Q84" s="14"/>
      <c r="R84" s="14">
        <v>2</v>
      </c>
      <c r="S84" s="14"/>
      <c r="T84" s="14"/>
      <c r="U84" s="14"/>
      <c r="V84" s="12"/>
      <c r="W84" s="14"/>
      <c r="X84" s="26"/>
      <c r="Y84" s="12"/>
      <c r="Z84" s="33">
        <f>if(ISBLANK($X84), sum(Q84:U84), 1)</f>
      </c>
      <c r="AA84" s="27"/>
      <c r="AB84" s="27"/>
      <c r="AC84" s="27" t="s">
        <v>15</v>
      </c>
      <c r="AD84" s="27"/>
      <c r="AE84" s="28">
        <f>if(J84&lt;4,"X","")</f>
      </c>
      <c r="AF84" s="28">
        <f>if(countblank(N84:P84)&lt;=1,"X","")</f>
      </c>
      <c r="AG84" s="28">
        <f>$H84</f>
      </c>
      <c r="AH84" s="28">
        <f>if($R84 &gt; 0, "X", "")</f>
      </c>
      <c r="AI84" s="28">
        <f>if(sum(Q84:U84) = 3, "X", "")</f>
      </c>
      <c r="AJ84" s="28">
        <f>if(or($K84="ground", $K84="wild"), "X", "")</f>
      </c>
      <c r="AK84" s="28">
        <f>$G84</f>
      </c>
      <c r="AL84" s="28">
        <f>if($S84 &gt; 0, "X", "")</f>
      </c>
      <c r="AM84" s="28">
        <f>if(and($Q84 &gt; 0, isblank($W84), isblank($R84), isblank($T84), isblank($S84), isblank($U84)), "X", "")</f>
      </c>
      <c r="AN84" s="28">
        <f>if(and(not(isblank($N84)), isblank($O84), isblank($P84)), "X", "")</f>
      </c>
      <c r="AO84" s="28">
        <f>if(M84&gt;65,"X","")</f>
      </c>
      <c r="AP84" s="28">
        <f>if(or($K84="cavity", $K84="wild"), "X", "")</f>
      </c>
      <c r="AQ84" s="28">
        <f>if($W84 &gt; 0, "X", "")</f>
      </c>
      <c r="AR84" s="28">
        <f>if(M84&lt;=30,"X","")</f>
      </c>
      <c r="AS84" s="28">
        <f>if(or($K84="platform", $K84="wild"), "X", "")</f>
      </c>
      <c r="AT84" s="28">
        <f>if(and(not(isblank($O84)), isblank($P84), isblank($N84)), "X", "")</f>
      </c>
      <c r="AU84" s="28">
        <f>if($U84 &gt; 0, "X", "")</f>
      </c>
      <c r="AV84" s="28">
        <f>if($T84 &gt; 0, "X", "")</f>
      </c>
      <c r="AW84" s="28">
        <f>if(and(not(isblank($P84)), isblank($N84), isblank($O84)), "X", "")</f>
      </c>
      <c r="AX84" s="28">
        <f>if(or($K84="bowl", $K84="wild"), "X", "")</f>
      </c>
    </row>
    <row x14ac:dyDescent="0.25" r="85" customHeight="1" ht="18.75">
      <c r="A85" s="24"/>
      <c r="B85" s="24"/>
      <c r="C85" s="12"/>
      <c r="D85" s="12"/>
      <c r="E85" s="25"/>
      <c r="F85" s="25"/>
      <c r="G85" s="12"/>
      <c r="H85" s="12"/>
      <c r="I85" s="12"/>
      <c r="J85" s="14"/>
      <c r="K85" s="12"/>
      <c r="L85" s="14"/>
      <c r="M85" s="14"/>
      <c r="N85" s="12"/>
      <c r="O85" s="12"/>
      <c r="P85" s="12"/>
      <c r="Q85" s="14"/>
      <c r="R85" s="14"/>
      <c r="S85" s="14"/>
      <c r="T85" s="14"/>
      <c r="U85" s="14"/>
      <c r="V85" s="12"/>
      <c r="W85" s="14"/>
      <c r="X85" s="26"/>
      <c r="Y85" s="12"/>
      <c r="Z85" s="33"/>
      <c r="AA85" s="27"/>
      <c r="AB85" s="27"/>
      <c r="AC85" s="27" t="s">
        <v>15</v>
      </c>
      <c r="AD85" s="27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</row>
    <row x14ac:dyDescent="0.25" r="86" customHeight="1" ht="18.75">
      <c r="A86" s="24"/>
      <c r="B86" s="24"/>
      <c r="C86" s="12"/>
      <c r="D86" s="12"/>
      <c r="E86" s="25"/>
      <c r="F86" s="25"/>
      <c r="G86" s="12"/>
      <c r="H86" s="12"/>
      <c r="I86" s="12"/>
      <c r="J86" s="14"/>
      <c r="K86" s="12"/>
      <c r="L86" s="14"/>
      <c r="M86" s="14"/>
      <c r="N86" s="12"/>
      <c r="O86" s="12"/>
      <c r="P86" s="12"/>
      <c r="Q86" s="14"/>
      <c r="R86" s="14"/>
      <c r="S86" s="14"/>
      <c r="T86" s="14"/>
      <c r="U86" s="14"/>
      <c r="V86" s="12"/>
      <c r="W86" s="14"/>
      <c r="X86" s="26"/>
      <c r="Y86" s="12"/>
      <c r="Z86" s="33"/>
      <c r="AA86" s="27" t="s">
        <v>15</v>
      </c>
      <c r="AB86" s="27"/>
      <c r="AC86" s="27"/>
      <c r="AD86" s="27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</row>
    <row x14ac:dyDescent="0.25" r="87" customHeight="1" ht="18.75">
      <c r="A87" s="24"/>
      <c r="B87" s="24"/>
      <c r="C87" s="12"/>
      <c r="D87" s="12"/>
      <c r="E87" s="25"/>
      <c r="F87" s="25"/>
      <c r="G87" s="12"/>
      <c r="H87" s="12"/>
      <c r="I87" s="12"/>
      <c r="J87" s="14"/>
      <c r="K87" s="12"/>
      <c r="L87" s="14"/>
      <c r="M87" s="14"/>
      <c r="N87" s="12"/>
      <c r="O87" s="12"/>
      <c r="P87" s="12"/>
      <c r="Q87" s="14"/>
      <c r="R87" s="14"/>
      <c r="S87" s="14"/>
      <c r="T87" s="14"/>
      <c r="U87" s="14"/>
      <c r="V87" s="12"/>
      <c r="W87" s="14"/>
      <c r="X87" s="26"/>
      <c r="Y87" s="12"/>
      <c r="Z87" s="33"/>
      <c r="AA87" s="27"/>
      <c r="AB87" s="27"/>
      <c r="AC87" s="27"/>
      <c r="AD87" s="27" t="s">
        <v>15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</row>
    <row x14ac:dyDescent="0.25" r="88" customHeight="1" ht="18.75">
      <c r="A88" s="24"/>
      <c r="B88" s="24"/>
      <c r="C88" s="12"/>
      <c r="D88" s="12"/>
      <c r="E88" s="25"/>
      <c r="F88" s="25"/>
      <c r="G88" s="12"/>
      <c r="H88" s="12"/>
      <c r="I88" s="12"/>
      <c r="J88" s="14"/>
      <c r="K88" s="12"/>
      <c r="L88" s="14"/>
      <c r="M88" s="14"/>
      <c r="N88" s="12"/>
      <c r="O88" s="12"/>
      <c r="P88" s="12"/>
      <c r="Q88" s="14"/>
      <c r="R88" s="14"/>
      <c r="S88" s="14"/>
      <c r="T88" s="14"/>
      <c r="U88" s="14"/>
      <c r="V88" s="12"/>
      <c r="W88" s="14"/>
      <c r="X88" s="26"/>
      <c r="Y88" s="12"/>
      <c r="Z88" s="33"/>
      <c r="AA88" s="27"/>
      <c r="AB88" s="27"/>
      <c r="AC88" s="27" t="s">
        <v>15</v>
      </c>
      <c r="AD88" s="27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</row>
    <row x14ac:dyDescent="0.25" r="89" customHeight="1" ht="18.75">
      <c r="A89" s="24"/>
      <c r="B89" s="24"/>
      <c r="C89" s="12"/>
      <c r="D89" s="12"/>
      <c r="E89" s="25"/>
      <c r="F89" s="25"/>
      <c r="G89" s="12"/>
      <c r="H89" s="12"/>
      <c r="I89" s="12"/>
      <c r="J89" s="14"/>
      <c r="K89" s="12"/>
      <c r="L89" s="14"/>
      <c r="M89" s="14"/>
      <c r="N89" s="12"/>
      <c r="O89" s="12"/>
      <c r="P89" s="12"/>
      <c r="Q89" s="14"/>
      <c r="R89" s="14"/>
      <c r="S89" s="14"/>
      <c r="T89" s="14"/>
      <c r="U89" s="14"/>
      <c r="V89" s="12"/>
      <c r="W89" s="14"/>
      <c r="X89" s="26"/>
      <c r="Y89" s="12"/>
      <c r="Z89" s="33"/>
      <c r="AA89" s="27" t="s">
        <v>15</v>
      </c>
      <c r="AB89" s="27"/>
      <c r="AC89" s="27"/>
      <c r="AD89" s="27" t="s">
        <v>15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</row>
    <row x14ac:dyDescent="0.25" r="90" customHeight="1" ht="18.75">
      <c r="A90" s="24"/>
      <c r="B90" s="24"/>
      <c r="C90" s="12"/>
      <c r="D90" s="12"/>
      <c r="E90" s="25"/>
      <c r="F90" s="25"/>
      <c r="G90" s="12"/>
      <c r="H90" s="12"/>
      <c r="I90" s="12"/>
      <c r="J90" s="14"/>
      <c r="K90" s="12"/>
      <c r="L90" s="14"/>
      <c r="M90" s="14"/>
      <c r="N90" s="12"/>
      <c r="O90" s="12"/>
      <c r="P90" s="12"/>
      <c r="Q90" s="14"/>
      <c r="R90" s="14"/>
      <c r="S90" s="14"/>
      <c r="T90" s="14"/>
      <c r="U90" s="14"/>
      <c r="V90" s="12"/>
      <c r="W90" s="14"/>
      <c r="X90" s="26"/>
      <c r="Y90" s="12"/>
      <c r="Z90" s="33"/>
      <c r="AA90" s="27"/>
      <c r="AB90" s="27" t="s">
        <v>15</v>
      </c>
      <c r="AC90" s="27"/>
      <c r="AD90" s="27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</row>
    <row x14ac:dyDescent="0.25" r="91" customHeight="1" ht="18.75">
      <c r="A91" s="24"/>
      <c r="B91" s="24"/>
      <c r="C91" s="12"/>
      <c r="D91" s="12"/>
      <c r="E91" s="25"/>
      <c r="F91" s="25"/>
      <c r="G91" s="12"/>
      <c r="H91" s="12"/>
      <c r="I91" s="12"/>
      <c r="J91" s="14"/>
      <c r="K91" s="12"/>
      <c r="L91" s="14"/>
      <c r="M91" s="14"/>
      <c r="N91" s="12"/>
      <c r="O91" s="12"/>
      <c r="P91" s="12"/>
      <c r="Q91" s="14"/>
      <c r="R91" s="14"/>
      <c r="S91" s="14"/>
      <c r="T91" s="14"/>
      <c r="U91" s="14"/>
      <c r="V91" s="12"/>
      <c r="W91" s="14"/>
      <c r="X91" s="26"/>
      <c r="Y91" s="12"/>
      <c r="Z91" s="33"/>
      <c r="AA91" s="27"/>
      <c r="AB91" s="27"/>
      <c r="AC91" s="27"/>
      <c r="AD91" s="27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</row>
    <row x14ac:dyDescent="0.25" r="92" customHeight="1" ht="18.75">
      <c r="A92" s="24"/>
      <c r="B92" s="24"/>
      <c r="C92" s="12"/>
      <c r="D92" s="12"/>
      <c r="E92" s="25"/>
      <c r="F92" s="25"/>
      <c r="G92" s="12"/>
      <c r="H92" s="12"/>
      <c r="I92" s="12"/>
      <c r="J92" s="14"/>
      <c r="K92" s="12"/>
      <c r="L92" s="14"/>
      <c r="M92" s="14"/>
      <c r="N92" s="12"/>
      <c r="O92" s="12"/>
      <c r="P92" s="12"/>
      <c r="Q92" s="14"/>
      <c r="R92" s="14"/>
      <c r="S92" s="14"/>
      <c r="T92" s="14"/>
      <c r="U92" s="14"/>
      <c r="V92" s="12"/>
      <c r="W92" s="14"/>
      <c r="X92" s="26"/>
      <c r="Y92" s="12"/>
      <c r="Z92" s="33"/>
      <c r="AA92" s="27"/>
      <c r="AB92" s="27"/>
      <c r="AC92" s="27"/>
      <c r="AD92" s="27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</row>
    <row x14ac:dyDescent="0.25" r="93" customHeight="1" ht="18.75">
      <c r="A93" s="24"/>
      <c r="B93" s="24"/>
      <c r="C93" s="12"/>
      <c r="D93" s="12"/>
      <c r="E93" s="25"/>
      <c r="F93" s="25"/>
      <c r="G93" s="12"/>
      <c r="H93" s="12"/>
      <c r="I93" s="12"/>
      <c r="J93" s="14"/>
      <c r="K93" s="12"/>
      <c r="L93" s="14"/>
      <c r="M93" s="14"/>
      <c r="N93" s="12"/>
      <c r="O93" s="12"/>
      <c r="P93" s="12"/>
      <c r="Q93" s="14"/>
      <c r="R93" s="14"/>
      <c r="S93" s="14"/>
      <c r="T93" s="14"/>
      <c r="U93" s="14"/>
      <c r="V93" s="12"/>
      <c r="W93" s="14"/>
      <c r="X93" s="26"/>
      <c r="Y93" s="12"/>
      <c r="Z93" s="33"/>
      <c r="AA93" s="27"/>
      <c r="AB93" s="27"/>
      <c r="AC93" s="27" t="s">
        <v>15</v>
      </c>
      <c r="AD93" s="27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</row>
    <row x14ac:dyDescent="0.25" r="94" customHeight="1" ht="18.75">
      <c r="A94" s="24"/>
      <c r="B94" s="24"/>
      <c r="C94" s="12"/>
      <c r="D94" s="12"/>
      <c r="E94" s="25"/>
      <c r="F94" s="25"/>
      <c r="G94" s="12"/>
      <c r="H94" s="12"/>
      <c r="I94" s="12"/>
      <c r="J94" s="14"/>
      <c r="K94" s="12"/>
      <c r="L94" s="14"/>
      <c r="M94" s="14"/>
      <c r="N94" s="12"/>
      <c r="O94" s="12"/>
      <c r="P94" s="12"/>
      <c r="Q94" s="14"/>
      <c r="R94" s="14"/>
      <c r="S94" s="14"/>
      <c r="T94" s="14"/>
      <c r="U94" s="14"/>
      <c r="V94" s="12"/>
      <c r="W94" s="14"/>
      <c r="X94" s="26"/>
      <c r="Y94" s="12"/>
      <c r="Z94" s="33"/>
      <c r="AA94" s="27"/>
      <c r="AB94" s="27"/>
      <c r="AC94" s="27" t="s">
        <v>15</v>
      </c>
      <c r="AD94" s="27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</row>
    <row x14ac:dyDescent="0.25" r="95" customHeight="1" ht="18.75">
      <c r="A95" s="24"/>
      <c r="B95" s="24"/>
      <c r="C95" s="12"/>
      <c r="D95" s="12"/>
      <c r="E95" s="25"/>
      <c r="F95" s="25"/>
      <c r="G95" s="12"/>
      <c r="H95" s="12"/>
      <c r="I95" s="12"/>
      <c r="J95" s="14"/>
      <c r="K95" s="12"/>
      <c r="L95" s="14"/>
      <c r="M95" s="14"/>
      <c r="N95" s="12"/>
      <c r="O95" s="12"/>
      <c r="P95" s="12"/>
      <c r="Q95" s="14"/>
      <c r="R95" s="14"/>
      <c r="S95" s="14"/>
      <c r="T95" s="14"/>
      <c r="U95" s="14"/>
      <c r="V95" s="12"/>
      <c r="W95" s="14"/>
      <c r="X95" s="26"/>
      <c r="Y95" s="12"/>
      <c r="Z95" s="33"/>
      <c r="AA95" s="27"/>
      <c r="AB95" s="27"/>
      <c r="AC95" s="27"/>
      <c r="AD95" s="27" t="s">
        <v>15</v>
      </c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</row>
    <row x14ac:dyDescent="0.25" r="96" customHeight="1" ht="18.75">
      <c r="A96" s="24"/>
      <c r="B96" s="24"/>
      <c r="C96" s="12"/>
      <c r="D96" s="12"/>
      <c r="E96" s="25"/>
      <c r="F96" s="25"/>
      <c r="G96" s="12"/>
      <c r="H96" s="12"/>
      <c r="I96" s="12"/>
      <c r="J96" s="14"/>
      <c r="K96" s="12"/>
      <c r="L96" s="14"/>
      <c r="M96" s="14"/>
      <c r="N96" s="12"/>
      <c r="O96" s="12"/>
      <c r="P96" s="12"/>
      <c r="Q96" s="14"/>
      <c r="R96" s="14"/>
      <c r="S96" s="14"/>
      <c r="T96" s="14"/>
      <c r="U96" s="14"/>
      <c r="V96" s="12"/>
      <c r="W96" s="14"/>
      <c r="X96" s="26"/>
      <c r="Y96" s="12"/>
      <c r="Z96" s="33"/>
      <c r="AA96" s="27"/>
      <c r="AB96" s="27"/>
      <c r="AC96" s="27"/>
      <c r="AD96" s="27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</row>
    <row x14ac:dyDescent="0.25" r="97" customHeight="1" ht="18.75">
      <c r="A97" s="24"/>
      <c r="B97" s="24"/>
      <c r="C97" s="12"/>
      <c r="D97" s="12"/>
      <c r="E97" s="25"/>
      <c r="F97" s="25"/>
      <c r="G97" s="12"/>
      <c r="H97" s="12"/>
      <c r="I97" s="12"/>
      <c r="J97" s="14"/>
      <c r="K97" s="12"/>
      <c r="L97" s="14"/>
      <c r="M97" s="14"/>
      <c r="N97" s="12"/>
      <c r="O97" s="12"/>
      <c r="P97" s="12"/>
      <c r="Q97" s="14"/>
      <c r="R97" s="14"/>
      <c r="S97" s="14"/>
      <c r="T97" s="14"/>
      <c r="U97" s="14"/>
      <c r="V97" s="12"/>
      <c r="W97" s="14"/>
      <c r="X97" s="26"/>
      <c r="Y97" s="12"/>
      <c r="Z97" s="33"/>
      <c r="AA97" s="27"/>
      <c r="AB97" s="27"/>
      <c r="AC97" s="27"/>
      <c r="AD97" s="27" t="s">
        <v>15</v>
      </c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</row>
    <row x14ac:dyDescent="0.25" r="98" customHeight="1" ht="18.75">
      <c r="A98" s="24"/>
      <c r="B98" s="24"/>
      <c r="C98" s="12"/>
      <c r="D98" s="12"/>
      <c r="E98" s="25"/>
      <c r="F98" s="25"/>
      <c r="G98" s="12"/>
      <c r="H98" s="12"/>
      <c r="I98" s="12"/>
      <c r="J98" s="14"/>
      <c r="K98" s="12"/>
      <c r="L98" s="14"/>
      <c r="M98" s="14"/>
      <c r="N98" s="12"/>
      <c r="O98" s="12"/>
      <c r="P98" s="12"/>
      <c r="Q98" s="14"/>
      <c r="R98" s="14"/>
      <c r="S98" s="14"/>
      <c r="T98" s="14"/>
      <c r="U98" s="14"/>
      <c r="V98" s="12"/>
      <c r="W98" s="14"/>
      <c r="X98" s="26"/>
      <c r="Y98" s="12"/>
      <c r="Z98" s="33"/>
      <c r="AA98" s="27"/>
      <c r="AB98" s="27"/>
      <c r="AC98" s="27"/>
      <c r="AD98" s="27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</row>
    <row x14ac:dyDescent="0.25" r="99" customHeight="1" ht="18.75">
      <c r="A99" s="24"/>
      <c r="B99" s="24"/>
      <c r="C99" s="12"/>
      <c r="D99" s="12"/>
      <c r="E99" s="25"/>
      <c r="F99" s="25"/>
      <c r="G99" s="12"/>
      <c r="H99" s="12"/>
      <c r="I99" s="12"/>
      <c r="J99" s="14"/>
      <c r="K99" s="12"/>
      <c r="L99" s="14"/>
      <c r="M99" s="14"/>
      <c r="N99" s="12"/>
      <c r="O99" s="12"/>
      <c r="P99" s="12"/>
      <c r="Q99" s="14"/>
      <c r="R99" s="14"/>
      <c r="S99" s="14"/>
      <c r="T99" s="14"/>
      <c r="U99" s="14"/>
      <c r="V99" s="12"/>
      <c r="W99" s="14"/>
      <c r="X99" s="26"/>
      <c r="Y99" s="12"/>
      <c r="Z99" s="33"/>
      <c r="AA99" s="27"/>
      <c r="AB99" s="27"/>
      <c r="AC99" s="27"/>
      <c r="AD99" s="27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</row>
    <row x14ac:dyDescent="0.25" r="100" customHeight="1" ht="18.75">
      <c r="A100" s="24"/>
      <c r="B100" s="24"/>
      <c r="C100" s="12"/>
      <c r="D100" s="12"/>
      <c r="E100" s="25"/>
      <c r="F100" s="25"/>
      <c r="G100" s="12"/>
      <c r="H100" s="12"/>
      <c r="I100" s="12"/>
      <c r="J100" s="14"/>
      <c r="K100" s="12"/>
      <c r="L100" s="14"/>
      <c r="M100" s="14"/>
      <c r="N100" s="12"/>
      <c r="O100" s="12"/>
      <c r="P100" s="12"/>
      <c r="Q100" s="14"/>
      <c r="R100" s="14"/>
      <c r="S100" s="14"/>
      <c r="T100" s="14"/>
      <c r="U100" s="14"/>
      <c r="V100" s="12"/>
      <c r="W100" s="14"/>
      <c r="X100" s="26"/>
      <c r="Y100" s="12"/>
      <c r="Z100" s="33"/>
      <c r="AA100" s="27"/>
      <c r="AB100" s="27"/>
      <c r="AC100" s="27"/>
      <c r="AD100" s="27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</row>
    <row x14ac:dyDescent="0.25" r="101" customHeight="1" ht="18.75">
      <c r="A101" s="24"/>
      <c r="B101" s="24"/>
      <c r="C101" s="12"/>
      <c r="D101" s="12"/>
      <c r="E101" s="25"/>
      <c r="F101" s="25"/>
      <c r="G101" s="12"/>
      <c r="H101" s="12"/>
      <c r="I101" s="12"/>
      <c r="J101" s="14"/>
      <c r="K101" s="12"/>
      <c r="L101" s="14"/>
      <c r="M101" s="14"/>
      <c r="N101" s="12"/>
      <c r="O101" s="12"/>
      <c r="P101" s="12"/>
      <c r="Q101" s="14"/>
      <c r="R101" s="14"/>
      <c r="S101" s="14"/>
      <c r="T101" s="14"/>
      <c r="U101" s="14"/>
      <c r="V101" s="12"/>
      <c r="W101" s="14"/>
      <c r="X101" s="26"/>
      <c r="Y101" s="12"/>
      <c r="Z101" s="33"/>
      <c r="AA101" s="27"/>
      <c r="AB101" s="27"/>
      <c r="AC101" s="27"/>
      <c r="AD101" s="27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</row>
    <row x14ac:dyDescent="0.25" r="102" customHeight="1" ht="18.75">
      <c r="A102" s="24"/>
      <c r="B102" s="24"/>
      <c r="C102" s="12"/>
      <c r="D102" s="12"/>
      <c r="E102" s="25"/>
      <c r="F102" s="25"/>
      <c r="G102" s="12"/>
      <c r="H102" s="12"/>
      <c r="I102" s="12"/>
      <c r="J102" s="14"/>
      <c r="K102" s="12"/>
      <c r="L102" s="14"/>
      <c r="M102" s="14"/>
      <c r="N102" s="12"/>
      <c r="O102" s="12"/>
      <c r="P102" s="12"/>
      <c r="Q102" s="14"/>
      <c r="R102" s="14"/>
      <c r="S102" s="14"/>
      <c r="T102" s="14"/>
      <c r="U102" s="14"/>
      <c r="V102" s="12"/>
      <c r="W102" s="14"/>
      <c r="X102" s="26"/>
      <c r="Y102" s="12"/>
      <c r="Z102" s="33"/>
      <c r="AA102" s="27" t="s">
        <v>15</v>
      </c>
      <c r="AB102" s="27"/>
      <c r="AC102" s="27"/>
      <c r="AD102" s="27" t="s">
        <v>15</v>
      </c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</row>
    <row x14ac:dyDescent="0.25" r="103" customHeight="1" ht="18.75">
      <c r="A103" s="24"/>
      <c r="B103" s="24"/>
      <c r="C103" s="12"/>
      <c r="D103" s="12"/>
      <c r="E103" s="25"/>
      <c r="F103" s="25"/>
      <c r="G103" s="12"/>
      <c r="H103" s="12"/>
      <c r="I103" s="12"/>
      <c r="J103" s="14"/>
      <c r="K103" s="12"/>
      <c r="L103" s="14"/>
      <c r="M103" s="14"/>
      <c r="N103" s="12"/>
      <c r="O103" s="12"/>
      <c r="P103" s="12"/>
      <c r="Q103" s="14"/>
      <c r="R103" s="14"/>
      <c r="S103" s="14"/>
      <c r="T103" s="14"/>
      <c r="U103" s="14"/>
      <c r="V103" s="12"/>
      <c r="W103" s="14"/>
      <c r="X103" s="26"/>
      <c r="Y103" s="12"/>
      <c r="Z103" s="33"/>
      <c r="AA103" s="27"/>
      <c r="AB103" s="27"/>
      <c r="AC103" s="27"/>
      <c r="AD103" s="27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</row>
    <row x14ac:dyDescent="0.25" r="104" customHeight="1" ht="18.75">
      <c r="A104" s="24"/>
      <c r="B104" s="24"/>
      <c r="C104" s="12"/>
      <c r="D104" s="12"/>
      <c r="E104" s="25"/>
      <c r="F104" s="25"/>
      <c r="G104" s="12"/>
      <c r="H104" s="12"/>
      <c r="I104" s="12"/>
      <c r="J104" s="14"/>
      <c r="K104" s="12"/>
      <c r="L104" s="14"/>
      <c r="M104" s="14"/>
      <c r="N104" s="12"/>
      <c r="O104" s="12"/>
      <c r="P104" s="12"/>
      <c r="Q104" s="14"/>
      <c r="R104" s="14"/>
      <c r="S104" s="14"/>
      <c r="T104" s="14"/>
      <c r="U104" s="14"/>
      <c r="V104" s="12"/>
      <c r="W104" s="14"/>
      <c r="X104" s="26"/>
      <c r="Y104" s="12"/>
      <c r="Z104" s="33"/>
      <c r="AA104" s="27"/>
      <c r="AB104" s="27"/>
      <c r="AC104" s="27"/>
      <c r="AD104" s="27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</row>
    <row x14ac:dyDescent="0.25" r="105" customHeight="1" ht="18.75">
      <c r="A105" s="24"/>
      <c r="B105" s="24"/>
      <c r="C105" s="12"/>
      <c r="D105" s="12"/>
      <c r="E105" s="25"/>
      <c r="F105" s="25"/>
      <c r="G105" s="12"/>
      <c r="H105" s="12"/>
      <c r="I105" s="12"/>
      <c r="J105" s="14"/>
      <c r="K105" s="12"/>
      <c r="L105" s="14"/>
      <c r="M105" s="14"/>
      <c r="N105" s="12"/>
      <c r="O105" s="12"/>
      <c r="P105" s="12"/>
      <c r="Q105" s="14"/>
      <c r="R105" s="14"/>
      <c r="S105" s="14"/>
      <c r="T105" s="14"/>
      <c r="U105" s="14"/>
      <c r="V105" s="12"/>
      <c r="W105" s="14"/>
      <c r="X105" s="26"/>
      <c r="Y105" s="12"/>
      <c r="Z105" s="33"/>
      <c r="AA105" s="27"/>
      <c r="AB105" s="27"/>
      <c r="AC105" s="27"/>
      <c r="AD105" s="27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</row>
    <row x14ac:dyDescent="0.25" r="106" customHeight="1" ht="18.75">
      <c r="A106" s="24"/>
      <c r="B106" s="24"/>
      <c r="C106" s="12"/>
      <c r="D106" s="12"/>
      <c r="E106" s="25"/>
      <c r="F106" s="25"/>
      <c r="G106" s="12"/>
      <c r="H106" s="12"/>
      <c r="I106" s="12"/>
      <c r="J106" s="14"/>
      <c r="K106" s="12"/>
      <c r="L106" s="14"/>
      <c r="M106" s="14"/>
      <c r="N106" s="12"/>
      <c r="O106" s="12"/>
      <c r="P106" s="12"/>
      <c r="Q106" s="14"/>
      <c r="R106" s="14"/>
      <c r="S106" s="14"/>
      <c r="T106" s="14"/>
      <c r="U106" s="14"/>
      <c r="V106" s="12"/>
      <c r="W106" s="14"/>
      <c r="X106" s="26"/>
      <c r="Y106" s="12"/>
      <c r="Z106" s="33"/>
      <c r="AA106" s="27"/>
      <c r="AB106" s="27"/>
      <c r="AC106" s="27"/>
      <c r="AD106" s="27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</row>
    <row x14ac:dyDescent="0.25" r="107" customHeight="1" ht="18.75">
      <c r="A107" s="24"/>
      <c r="B107" s="24"/>
      <c r="C107" s="12"/>
      <c r="D107" s="12"/>
      <c r="E107" s="25"/>
      <c r="F107" s="25"/>
      <c r="G107" s="12"/>
      <c r="H107" s="12"/>
      <c r="I107" s="12"/>
      <c r="J107" s="14"/>
      <c r="K107" s="12"/>
      <c r="L107" s="14"/>
      <c r="M107" s="14"/>
      <c r="N107" s="12"/>
      <c r="O107" s="12"/>
      <c r="P107" s="12"/>
      <c r="Q107" s="14"/>
      <c r="R107" s="14"/>
      <c r="S107" s="14"/>
      <c r="T107" s="14"/>
      <c r="U107" s="14"/>
      <c r="V107" s="12"/>
      <c r="W107" s="14"/>
      <c r="X107" s="26"/>
      <c r="Y107" s="12"/>
      <c r="Z107" s="33"/>
      <c r="AA107" s="27"/>
      <c r="AB107" s="27"/>
      <c r="AC107" s="27"/>
      <c r="AD107" s="27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</row>
    <row x14ac:dyDescent="0.25" r="108" customHeight="1" ht="18.75">
      <c r="A108" s="24"/>
      <c r="B108" s="24"/>
      <c r="C108" s="12"/>
      <c r="D108" s="12"/>
      <c r="E108" s="25"/>
      <c r="F108" s="25"/>
      <c r="G108" s="12"/>
      <c r="H108" s="12"/>
      <c r="I108" s="12"/>
      <c r="J108" s="14"/>
      <c r="K108" s="12"/>
      <c r="L108" s="14"/>
      <c r="M108" s="14"/>
      <c r="N108" s="12"/>
      <c r="O108" s="12"/>
      <c r="P108" s="12"/>
      <c r="Q108" s="14"/>
      <c r="R108" s="14"/>
      <c r="S108" s="14"/>
      <c r="T108" s="14"/>
      <c r="U108" s="14"/>
      <c r="V108" s="12"/>
      <c r="W108" s="14"/>
      <c r="X108" s="26"/>
      <c r="Y108" s="12"/>
      <c r="Z108" s="33"/>
      <c r="AA108" s="27"/>
      <c r="AB108" s="27" t="s">
        <v>15</v>
      </c>
      <c r="AC108" s="27"/>
      <c r="AD108" s="27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</row>
    <row x14ac:dyDescent="0.25" r="109" customHeight="1" ht="18.75">
      <c r="A109" s="24"/>
      <c r="B109" s="24"/>
      <c r="C109" s="12"/>
      <c r="D109" s="12"/>
      <c r="E109" s="25"/>
      <c r="F109" s="25"/>
      <c r="G109" s="12"/>
      <c r="H109" s="12"/>
      <c r="I109" s="12"/>
      <c r="J109" s="14"/>
      <c r="K109" s="12"/>
      <c r="L109" s="14"/>
      <c r="M109" s="14"/>
      <c r="N109" s="12"/>
      <c r="O109" s="12"/>
      <c r="P109" s="12"/>
      <c r="Q109" s="14"/>
      <c r="R109" s="14"/>
      <c r="S109" s="14"/>
      <c r="T109" s="14"/>
      <c r="U109" s="14"/>
      <c r="V109" s="12"/>
      <c r="W109" s="14"/>
      <c r="X109" s="26"/>
      <c r="Y109" s="12"/>
      <c r="Z109" s="33"/>
      <c r="AA109" s="27"/>
      <c r="AB109" s="27"/>
      <c r="AC109" s="27"/>
      <c r="AD109" s="27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</row>
    <row x14ac:dyDescent="0.25" r="110" customHeight="1" ht="18.75">
      <c r="A110" s="24"/>
      <c r="B110" s="24"/>
      <c r="C110" s="12"/>
      <c r="D110" s="12"/>
      <c r="E110" s="25"/>
      <c r="F110" s="25"/>
      <c r="G110" s="12"/>
      <c r="H110" s="12"/>
      <c r="I110" s="12"/>
      <c r="J110" s="14"/>
      <c r="K110" s="12"/>
      <c r="L110" s="14"/>
      <c r="M110" s="14"/>
      <c r="N110" s="12"/>
      <c r="O110" s="12"/>
      <c r="P110" s="12"/>
      <c r="Q110" s="14"/>
      <c r="R110" s="14"/>
      <c r="S110" s="14"/>
      <c r="T110" s="14"/>
      <c r="U110" s="14"/>
      <c r="V110" s="12"/>
      <c r="W110" s="14"/>
      <c r="X110" s="26"/>
      <c r="Y110" s="12"/>
      <c r="Z110" s="33"/>
      <c r="AA110" s="27"/>
      <c r="AB110" s="27"/>
      <c r="AC110" s="27"/>
      <c r="AD110" s="27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x14ac:dyDescent="0.25" r="111" customHeight="1" ht="18.75">
      <c r="A111" s="24"/>
      <c r="B111" s="24"/>
      <c r="C111" s="12"/>
      <c r="D111" s="12"/>
      <c r="E111" s="25"/>
      <c r="F111" s="25"/>
      <c r="G111" s="12"/>
      <c r="H111" s="12"/>
      <c r="I111" s="12"/>
      <c r="J111" s="14"/>
      <c r="K111" s="12"/>
      <c r="L111" s="14"/>
      <c r="M111" s="14"/>
      <c r="N111" s="12"/>
      <c r="O111" s="12"/>
      <c r="P111" s="12"/>
      <c r="Q111" s="14"/>
      <c r="R111" s="14"/>
      <c r="S111" s="14"/>
      <c r="T111" s="14"/>
      <c r="U111" s="14"/>
      <c r="V111" s="12"/>
      <c r="W111" s="14"/>
      <c r="X111" s="26"/>
      <c r="Y111" s="12"/>
      <c r="Z111" s="33"/>
      <c r="AA111" s="27"/>
      <c r="AB111" s="27"/>
      <c r="AC111" s="27"/>
      <c r="AD111" s="27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x14ac:dyDescent="0.25" r="112" customHeight="1" ht="18.75">
      <c r="A112" s="24"/>
      <c r="B112" s="24"/>
      <c r="C112" s="12"/>
      <c r="D112" s="12"/>
      <c r="E112" s="25"/>
      <c r="F112" s="25"/>
      <c r="G112" s="12"/>
      <c r="H112" s="12"/>
      <c r="I112" s="12"/>
      <c r="J112" s="14"/>
      <c r="K112" s="12"/>
      <c r="L112" s="14"/>
      <c r="M112" s="14"/>
      <c r="N112" s="12"/>
      <c r="O112" s="12"/>
      <c r="P112" s="12"/>
      <c r="Q112" s="14"/>
      <c r="R112" s="14"/>
      <c r="S112" s="14"/>
      <c r="T112" s="14"/>
      <c r="U112" s="14"/>
      <c r="V112" s="12"/>
      <c r="W112" s="14"/>
      <c r="X112" s="26"/>
      <c r="Y112" s="12"/>
      <c r="Z112" s="33"/>
      <c r="AA112" s="27"/>
      <c r="AB112" s="27"/>
      <c r="AC112" s="27"/>
      <c r="AD112" s="27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x14ac:dyDescent="0.25" r="113" customHeight="1" ht="18.75">
      <c r="A113" s="24"/>
      <c r="B113" s="24"/>
      <c r="C113" s="12"/>
      <c r="D113" s="12"/>
      <c r="E113" s="25"/>
      <c r="F113" s="25"/>
      <c r="G113" s="12"/>
      <c r="H113" s="12"/>
      <c r="I113" s="12"/>
      <c r="J113" s="14"/>
      <c r="K113" s="12"/>
      <c r="L113" s="14"/>
      <c r="M113" s="14"/>
      <c r="N113" s="12"/>
      <c r="O113" s="12"/>
      <c r="P113" s="12"/>
      <c r="Q113" s="14"/>
      <c r="R113" s="14"/>
      <c r="S113" s="14"/>
      <c r="T113" s="14"/>
      <c r="U113" s="14"/>
      <c r="V113" s="12"/>
      <c r="W113" s="14"/>
      <c r="X113" s="26"/>
      <c r="Y113" s="12"/>
      <c r="Z113" s="33"/>
      <c r="AA113" s="27"/>
      <c r="AB113" s="27"/>
      <c r="AC113" s="27"/>
      <c r="AD113" s="27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x14ac:dyDescent="0.25" r="114" customHeight="1" ht="18.75">
      <c r="A114" s="24"/>
      <c r="B114" s="24"/>
      <c r="C114" s="12"/>
      <c r="D114" s="12"/>
      <c r="E114" s="25"/>
      <c r="F114" s="25"/>
      <c r="G114" s="12"/>
      <c r="H114" s="12"/>
      <c r="I114" s="12"/>
      <c r="J114" s="14"/>
      <c r="K114" s="12"/>
      <c r="L114" s="14"/>
      <c r="M114" s="14"/>
      <c r="N114" s="12"/>
      <c r="O114" s="12"/>
      <c r="P114" s="12"/>
      <c r="Q114" s="14"/>
      <c r="R114" s="14"/>
      <c r="S114" s="14"/>
      <c r="T114" s="14"/>
      <c r="U114" s="14"/>
      <c r="V114" s="12"/>
      <c r="W114" s="14"/>
      <c r="X114" s="26"/>
      <c r="Y114" s="12"/>
      <c r="Z114" s="33"/>
      <c r="AA114" s="27" t="s">
        <v>15</v>
      </c>
      <c r="AB114" s="27"/>
      <c r="AC114" s="27"/>
      <c r="AD114" s="27" t="s">
        <v>15</v>
      </c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x14ac:dyDescent="0.25" r="115" customHeight="1" ht="18.75">
      <c r="A115" s="24"/>
      <c r="B115" s="24"/>
      <c r="C115" s="12"/>
      <c r="D115" s="12"/>
      <c r="E115" s="25"/>
      <c r="F115" s="25"/>
      <c r="G115" s="12"/>
      <c r="H115" s="12"/>
      <c r="I115" s="12"/>
      <c r="J115" s="14"/>
      <c r="K115" s="12"/>
      <c r="L115" s="14"/>
      <c r="M115" s="14"/>
      <c r="N115" s="12"/>
      <c r="O115" s="12"/>
      <c r="P115" s="12"/>
      <c r="Q115" s="14"/>
      <c r="R115" s="14"/>
      <c r="S115" s="14"/>
      <c r="T115" s="14"/>
      <c r="U115" s="14"/>
      <c r="V115" s="12"/>
      <c r="W115" s="14"/>
      <c r="X115" s="26"/>
      <c r="Y115" s="12"/>
      <c r="Z115" s="33"/>
      <c r="AA115" s="27"/>
      <c r="AB115" s="27"/>
      <c r="AC115" s="27" t="s">
        <v>15</v>
      </c>
      <c r="AD115" s="27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x14ac:dyDescent="0.25" r="116" customHeight="1" ht="18.75">
      <c r="A116" s="24"/>
      <c r="B116" s="24"/>
      <c r="C116" s="12"/>
      <c r="D116" s="12"/>
      <c r="E116" s="25"/>
      <c r="F116" s="25"/>
      <c r="G116" s="12"/>
      <c r="H116" s="12"/>
      <c r="I116" s="12"/>
      <c r="J116" s="14"/>
      <c r="K116" s="12"/>
      <c r="L116" s="14"/>
      <c r="M116" s="14"/>
      <c r="N116" s="12"/>
      <c r="O116" s="12"/>
      <c r="P116" s="12"/>
      <c r="Q116" s="14"/>
      <c r="R116" s="14"/>
      <c r="S116" s="14"/>
      <c r="T116" s="14"/>
      <c r="U116" s="14"/>
      <c r="V116" s="12"/>
      <c r="W116" s="14"/>
      <c r="X116" s="26"/>
      <c r="Y116" s="12"/>
      <c r="Z116" s="33"/>
      <c r="AA116" s="27"/>
      <c r="AB116" s="27" t="s">
        <v>15</v>
      </c>
      <c r="AC116" s="27"/>
      <c r="AD116" s="27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x14ac:dyDescent="0.25" r="117" customHeight="1" ht="18.75">
      <c r="A117" s="24"/>
      <c r="B117" s="24"/>
      <c r="C117" s="12"/>
      <c r="D117" s="12"/>
      <c r="E117" s="25"/>
      <c r="F117" s="25"/>
      <c r="G117" s="12"/>
      <c r="H117" s="12"/>
      <c r="I117" s="12"/>
      <c r="J117" s="14"/>
      <c r="K117" s="12"/>
      <c r="L117" s="14"/>
      <c r="M117" s="14"/>
      <c r="N117" s="12"/>
      <c r="O117" s="12"/>
      <c r="P117" s="12"/>
      <c r="Q117" s="14"/>
      <c r="R117" s="14"/>
      <c r="S117" s="14"/>
      <c r="T117" s="14"/>
      <c r="U117" s="14"/>
      <c r="V117" s="12"/>
      <c r="W117" s="14"/>
      <c r="X117" s="26"/>
      <c r="Y117" s="12"/>
      <c r="Z117" s="33"/>
      <c r="AA117" s="27"/>
      <c r="AB117" s="27"/>
      <c r="AC117" s="27"/>
      <c r="AD117" s="27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x14ac:dyDescent="0.25" r="118" customHeight="1" ht="18.75">
      <c r="A118" s="24"/>
      <c r="B118" s="24"/>
      <c r="C118" s="12"/>
      <c r="D118" s="12"/>
      <c r="E118" s="25"/>
      <c r="F118" s="25"/>
      <c r="G118" s="12"/>
      <c r="H118" s="12"/>
      <c r="I118" s="12"/>
      <c r="J118" s="14"/>
      <c r="K118" s="12"/>
      <c r="L118" s="14"/>
      <c r="M118" s="14"/>
      <c r="N118" s="12"/>
      <c r="O118" s="12"/>
      <c r="P118" s="12"/>
      <c r="Q118" s="14"/>
      <c r="R118" s="14"/>
      <c r="S118" s="14"/>
      <c r="T118" s="14"/>
      <c r="U118" s="14"/>
      <c r="V118" s="12"/>
      <c r="W118" s="14"/>
      <c r="X118" s="26"/>
      <c r="Y118" s="12"/>
      <c r="Z118" s="33"/>
      <c r="AA118" s="27" t="s">
        <v>15</v>
      </c>
      <c r="AB118" s="27"/>
      <c r="AC118" s="27"/>
      <c r="AD118" s="27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x14ac:dyDescent="0.25" r="119" customHeight="1" ht="18.75">
      <c r="A119" s="24"/>
      <c r="B119" s="24"/>
      <c r="C119" s="12"/>
      <c r="D119" s="12"/>
      <c r="E119" s="25"/>
      <c r="F119" s="25"/>
      <c r="G119" s="12"/>
      <c r="H119" s="12"/>
      <c r="I119" s="12"/>
      <c r="J119" s="14"/>
      <c r="K119" s="12"/>
      <c r="L119" s="14"/>
      <c r="M119" s="14"/>
      <c r="N119" s="12"/>
      <c r="O119" s="12"/>
      <c r="P119" s="12"/>
      <c r="Q119" s="14"/>
      <c r="R119" s="14"/>
      <c r="S119" s="14"/>
      <c r="T119" s="14"/>
      <c r="U119" s="14"/>
      <c r="V119" s="12"/>
      <c r="W119" s="14"/>
      <c r="X119" s="26"/>
      <c r="Y119" s="12"/>
      <c r="Z119" s="33"/>
      <c r="AA119" s="27"/>
      <c r="AB119" s="27"/>
      <c r="AC119" s="27"/>
      <c r="AD119" s="27" t="s">
        <v>15</v>
      </c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x14ac:dyDescent="0.25" r="120" customHeight="1" ht="18.75">
      <c r="A120" s="24"/>
      <c r="B120" s="24"/>
      <c r="C120" s="12"/>
      <c r="D120" s="12"/>
      <c r="E120" s="25"/>
      <c r="F120" s="25"/>
      <c r="G120" s="12"/>
      <c r="H120" s="12"/>
      <c r="I120" s="12"/>
      <c r="J120" s="14"/>
      <c r="K120" s="12"/>
      <c r="L120" s="14"/>
      <c r="M120" s="14"/>
      <c r="N120" s="12"/>
      <c r="O120" s="12"/>
      <c r="P120" s="12"/>
      <c r="Q120" s="14"/>
      <c r="R120" s="14"/>
      <c r="S120" s="14"/>
      <c r="T120" s="14"/>
      <c r="U120" s="14"/>
      <c r="V120" s="12"/>
      <c r="W120" s="14"/>
      <c r="X120" s="26"/>
      <c r="Y120" s="12"/>
      <c r="Z120" s="33"/>
      <c r="AA120" s="27" t="s">
        <v>15</v>
      </c>
      <c r="AB120" s="27"/>
      <c r="AC120" s="27"/>
      <c r="AD120" s="27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x14ac:dyDescent="0.25" r="121" customHeight="1" ht="18.75">
      <c r="A121" s="24"/>
      <c r="B121" s="24"/>
      <c r="C121" s="12"/>
      <c r="D121" s="12"/>
      <c r="E121" s="25"/>
      <c r="F121" s="25"/>
      <c r="G121" s="12"/>
      <c r="H121" s="12"/>
      <c r="I121" s="12"/>
      <c r="J121" s="14"/>
      <c r="K121" s="12"/>
      <c r="L121" s="14"/>
      <c r="M121" s="14"/>
      <c r="N121" s="12"/>
      <c r="O121" s="12"/>
      <c r="P121" s="12"/>
      <c r="Q121" s="14"/>
      <c r="R121" s="14"/>
      <c r="S121" s="14"/>
      <c r="T121" s="14"/>
      <c r="U121" s="14"/>
      <c r="V121" s="12"/>
      <c r="W121" s="14"/>
      <c r="X121" s="26"/>
      <c r="Y121" s="12"/>
      <c r="Z121" s="33"/>
      <c r="AA121" s="27"/>
      <c r="AB121" s="27"/>
      <c r="AC121" s="27"/>
      <c r="AD121" s="27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x14ac:dyDescent="0.25" r="122" customHeight="1" ht="18.75">
      <c r="A122" s="24"/>
      <c r="B122" s="24"/>
      <c r="C122" s="12"/>
      <c r="D122" s="12"/>
      <c r="E122" s="25"/>
      <c r="F122" s="25"/>
      <c r="G122" s="12"/>
      <c r="H122" s="12"/>
      <c r="I122" s="12"/>
      <c r="J122" s="14"/>
      <c r="K122" s="12"/>
      <c r="L122" s="14"/>
      <c r="M122" s="14"/>
      <c r="N122" s="12"/>
      <c r="O122" s="12"/>
      <c r="P122" s="12"/>
      <c r="Q122" s="14"/>
      <c r="R122" s="14"/>
      <c r="S122" s="14"/>
      <c r="T122" s="14"/>
      <c r="U122" s="14"/>
      <c r="V122" s="12"/>
      <c r="W122" s="14"/>
      <c r="X122" s="26"/>
      <c r="Y122" s="12"/>
      <c r="Z122" s="33"/>
      <c r="AA122" s="27" t="s">
        <v>15</v>
      </c>
      <c r="AB122" s="27"/>
      <c r="AC122" s="27"/>
      <c r="AD122" s="27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x14ac:dyDescent="0.25" r="123" customHeight="1" ht="18.75">
      <c r="A123" s="24"/>
      <c r="B123" s="24"/>
      <c r="C123" s="12"/>
      <c r="D123" s="12"/>
      <c r="E123" s="25"/>
      <c r="F123" s="25"/>
      <c r="G123" s="12"/>
      <c r="H123" s="12"/>
      <c r="I123" s="12"/>
      <c r="J123" s="14"/>
      <c r="K123" s="12"/>
      <c r="L123" s="14"/>
      <c r="M123" s="14"/>
      <c r="N123" s="12"/>
      <c r="O123" s="12"/>
      <c r="P123" s="12"/>
      <c r="Q123" s="14"/>
      <c r="R123" s="14"/>
      <c r="S123" s="14"/>
      <c r="T123" s="14"/>
      <c r="U123" s="14"/>
      <c r="V123" s="12"/>
      <c r="W123" s="14"/>
      <c r="X123" s="26"/>
      <c r="Y123" s="12"/>
      <c r="Z123" s="33"/>
      <c r="AA123" s="27"/>
      <c r="AB123" s="27"/>
      <c r="AC123" s="27"/>
      <c r="AD123" s="27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x14ac:dyDescent="0.25" r="124" customHeight="1" ht="18.75">
      <c r="A124" s="24"/>
      <c r="B124" s="24"/>
      <c r="C124" s="12"/>
      <c r="D124" s="12"/>
      <c r="E124" s="25"/>
      <c r="F124" s="25"/>
      <c r="G124" s="12"/>
      <c r="H124" s="12"/>
      <c r="I124" s="12"/>
      <c r="J124" s="14"/>
      <c r="K124" s="12"/>
      <c r="L124" s="14"/>
      <c r="M124" s="14"/>
      <c r="N124" s="12"/>
      <c r="O124" s="12"/>
      <c r="P124" s="12"/>
      <c r="Q124" s="14"/>
      <c r="R124" s="14"/>
      <c r="S124" s="14"/>
      <c r="T124" s="14"/>
      <c r="U124" s="14"/>
      <c r="V124" s="12"/>
      <c r="W124" s="14"/>
      <c r="X124" s="26"/>
      <c r="Y124" s="12"/>
      <c r="Z124" s="33"/>
      <c r="AA124" s="27"/>
      <c r="AB124" s="27"/>
      <c r="AC124" s="27"/>
      <c r="AD124" s="27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x14ac:dyDescent="0.25" r="125" customHeight="1" ht="18.75">
      <c r="A125" s="24"/>
      <c r="B125" s="24"/>
      <c r="C125" s="12"/>
      <c r="D125" s="12"/>
      <c r="E125" s="25"/>
      <c r="F125" s="25"/>
      <c r="G125" s="12"/>
      <c r="H125" s="12"/>
      <c r="I125" s="12"/>
      <c r="J125" s="14"/>
      <c r="K125" s="12"/>
      <c r="L125" s="14"/>
      <c r="M125" s="14"/>
      <c r="N125" s="12"/>
      <c r="O125" s="12"/>
      <c r="P125" s="12"/>
      <c r="Q125" s="14"/>
      <c r="R125" s="14"/>
      <c r="S125" s="14"/>
      <c r="T125" s="14"/>
      <c r="U125" s="14"/>
      <c r="V125" s="12"/>
      <c r="W125" s="14"/>
      <c r="X125" s="26"/>
      <c r="Y125" s="12"/>
      <c r="Z125" s="33"/>
      <c r="AA125" s="27"/>
      <c r="AB125" s="27" t="s">
        <v>15</v>
      </c>
      <c r="AC125" s="27"/>
      <c r="AD125" s="27" t="s">
        <v>15</v>
      </c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x14ac:dyDescent="0.25" r="126" customHeight="1" ht="18.75">
      <c r="A126" s="24"/>
      <c r="B126" s="24"/>
      <c r="C126" s="12"/>
      <c r="D126" s="12"/>
      <c r="E126" s="25"/>
      <c r="F126" s="25"/>
      <c r="G126" s="12"/>
      <c r="H126" s="12"/>
      <c r="I126" s="12"/>
      <c r="J126" s="14"/>
      <c r="K126" s="12"/>
      <c r="L126" s="14"/>
      <c r="M126" s="14"/>
      <c r="N126" s="12"/>
      <c r="O126" s="12"/>
      <c r="P126" s="12"/>
      <c r="Q126" s="14"/>
      <c r="R126" s="14"/>
      <c r="S126" s="14"/>
      <c r="T126" s="14"/>
      <c r="U126" s="14"/>
      <c r="V126" s="12"/>
      <c r="W126" s="14"/>
      <c r="X126" s="26"/>
      <c r="Y126" s="12"/>
      <c r="Z126" s="33"/>
      <c r="AA126" s="27"/>
      <c r="AB126" s="27" t="s">
        <v>15</v>
      </c>
      <c r="AC126" s="27"/>
      <c r="AD126" s="27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x14ac:dyDescent="0.25" r="127" customHeight="1" ht="18.75">
      <c r="A127" s="24"/>
      <c r="B127" s="24"/>
      <c r="C127" s="12"/>
      <c r="D127" s="12"/>
      <c r="E127" s="25"/>
      <c r="F127" s="25"/>
      <c r="G127" s="12"/>
      <c r="H127" s="12"/>
      <c r="I127" s="12"/>
      <c r="J127" s="14"/>
      <c r="K127" s="12"/>
      <c r="L127" s="14"/>
      <c r="M127" s="14"/>
      <c r="N127" s="12"/>
      <c r="O127" s="12"/>
      <c r="P127" s="12"/>
      <c r="Q127" s="14"/>
      <c r="R127" s="14"/>
      <c r="S127" s="14"/>
      <c r="T127" s="14"/>
      <c r="U127" s="14"/>
      <c r="V127" s="12"/>
      <c r="W127" s="14"/>
      <c r="X127" s="26"/>
      <c r="Y127" s="12"/>
      <c r="Z127" s="33"/>
      <c r="AA127" s="27"/>
      <c r="AB127" s="27" t="s">
        <v>15</v>
      </c>
      <c r="AC127" s="27"/>
      <c r="AD127" s="27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x14ac:dyDescent="0.25" r="128" customHeight="1" ht="18.75">
      <c r="A128" s="24"/>
      <c r="B128" s="24"/>
      <c r="C128" s="12"/>
      <c r="D128" s="12"/>
      <c r="E128" s="25"/>
      <c r="F128" s="25"/>
      <c r="G128" s="12"/>
      <c r="H128" s="12"/>
      <c r="I128" s="12"/>
      <c r="J128" s="14"/>
      <c r="K128" s="12"/>
      <c r="L128" s="14"/>
      <c r="M128" s="14"/>
      <c r="N128" s="12"/>
      <c r="O128" s="12"/>
      <c r="P128" s="12"/>
      <c r="Q128" s="14"/>
      <c r="R128" s="14"/>
      <c r="S128" s="14"/>
      <c r="T128" s="14"/>
      <c r="U128" s="14"/>
      <c r="V128" s="12"/>
      <c r="W128" s="14"/>
      <c r="X128" s="26"/>
      <c r="Y128" s="12"/>
      <c r="Z128" s="33"/>
      <c r="AA128" s="27"/>
      <c r="AB128" s="27" t="s">
        <v>15</v>
      </c>
      <c r="AC128" s="27"/>
      <c r="AD128" s="27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x14ac:dyDescent="0.25" r="129" customHeight="1" ht="18.75">
      <c r="A129" s="24"/>
      <c r="B129" s="24"/>
      <c r="C129" s="12"/>
      <c r="D129" s="12"/>
      <c r="E129" s="25"/>
      <c r="F129" s="25"/>
      <c r="G129" s="12"/>
      <c r="H129" s="12"/>
      <c r="I129" s="12"/>
      <c r="J129" s="14"/>
      <c r="K129" s="12"/>
      <c r="L129" s="14"/>
      <c r="M129" s="14"/>
      <c r="N129" s="12"/>
      <c r="O129" s="12"/>
      <c r="P129" s="12"/>
      <c r="Q129" s="14"/>
      <c r="R129" s="14"/>
      <c r="S129" s="14"/>
      <c r="T129" s="14"/>
      <c r="U129" s="14"/>
      <c r="V129" s="12"/>
      <c r="W129" s="14"/>
      <c r="X129" s="26"/>
      <c r="Y129" s="12"/>
      <c r="Z129" s="33"/>
      <c r="AA129" s="27"/>
      <c r="AB129" s="27" t="s">
        <v>15</v>
      </c>
      <c r="AC129" s="27"/>
      <c r="AD129" s="27" t="s">
        <v>15</v>
      </c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  <row x14ac:dyDescent="0.25" r="130" customHeight="1" ht="18.75">
      <c r="A130" s="24"/>
      <c r="B130" s="24"/>
      <c r="C130" s="12"/>
      <c r="D130" s="12"/>
      <c r="E130" s="25"/>
      <c r="F130" s="25"/>
      <c r="G130" s="12"/>
      <c r="H130" s="12"/>
      <c r="I130" s="12"/>
      <c r="J130" s="14"/>
      <c r="K130" s="12"/>
      <c r="L130" s="14"/>
      <c r="M130" s="14"/>
      <c r="N130" s="12"/>
      <c r="O130" s="12"/>
      <c r="P130" s="12"/>
      <c r="Q130" s="14"/>
      <c r="R130" s="14"/>
      <c r="S130" s="14"/>
      <c r="T130" s="14"/>
      <c r="U130" s="14"/>
      <c r="V130" s="12"/>
      <c r="W130" s="14"/>
      <c r="X130" s="26"/>
      <c r="Y130" s="12"/>
      <c r="Z130" s="33"/>
      <c r="AA130" s="27"/>
      <c r="AB130" s="27" t="s">
        <v>15</v>
      </c>
      <c r="AC130" s="27"/>
      <c r="AD130" s="27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</row>
    <row x14ac:dyDescent="0.25" r="131" customHeight="1" ht="18.75">
      <c r="A131" s="24"/>
      <c r="B131" s="24"/>
      <c r="C131" s="12"/>
      <c r="D131" s="12"/>
      <c r="E131" s="25"/>
      <c r="F131" s="25"/>
      <c r="G131" s="12"/>
      <c r="H131" s="12"/>
      <c r="I131" s="12"/>
      <c r="J131" s="14"/>
      <c r="K131" s="12"/>
      <c r="L131" s="14"/>
      <c r="M131" s="14"/>
      <c r="N131" s="12"/>
      <c r="O131" s="12"/>
      <c r="P131" s="12"/>
      <c r="Q131" s="14"/>
      <c r="R131" s="14"/>
      <c r="S131" s="14"/>
      <c r="T131" s="14"/>
      <c r="U131" s="14"/>
      <c r="V131" s="12"/>
      <c r="W131" s="14"/>
      <c r="X131" s="26"/>
      <c r="Y131" s="12"/>
      <c r="Z131" s="33"/>
      <c r="AA131" s="27"/>
      <c r="AB131" s="27" t="s">
        <v>15</v>
      </c>
      <c r="AC131" s="27"/>
      <c r="AD131" s="27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</row>
    <row x14ac:dyDescent="0.25" r="132" customHeight="1" ht="18.75">
      <c r="A132" s="24"/>
      <c r="B132" s="24"/>
      <c r="C132" s="12"/>
      <c r="D132" s="12"/>
      <c r="E132" s="25"/>
      <c r="F132" s="25"/>
      <c r="G132" s="12"/>
      <c r="H132" s="12"/>
      <c r="I132" s="12"/>
      <c r="J132" s="14"/>
      <c r="K132" s="12"/>
      <c r="L132" s="14"/>
      <c r="M132" s="14"/>
      <c r="N132" s="12"/>
      <c r="O132" s="12"/>
      <c r="P132" s="12"/>
      <c r="Q132" s="14"/>
      <c r="R132" s="14"/>
      <c r="S132" s="14"/>
      <c r="T132" s="14"/>
      <c r="U132" s="14"/>
      <c r="V132" s="12"/>
      <c r="W132" s="14"/>
      <c r="X132" s="26"/>
      <c r="Y132" s="12"/>
      <c r="Z132" s="33"/>
      <c r="AA132" s="27"/>
      <c r="AB132" s="27"/>
      <c r="AC132" s="27" t="s">
        <v>15</v>
      </c>
      <c r="AD132" s="27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</row>
    <row x14ac:dyDescent="0.25" r="133" customHeight="1" ht="18.75">
      <c r="A133" s="24"/>
      <c r="B133" s="24"/>
      <c r="C133" s="12"/>
      <c r="D133" s="12"/>
      <c r="E133" s="25"/>
      <c r="F133" s="25"/>
      <c r="G133" s="12"/>
      <c r="H133" s="12"/>
      <c r="I133" s="12"/>
      <c r="J133" s="14"/>
      <c r="K133" s="12"/>
      <c r="L133" s="14"/>
      <c r="M133" s="14"/>
      <c r="N133" s="12"/>
      <c r="O133" s="12"/>
      <c r="P133" s="12"/>
      <c r="Q133" s="14"/>
      <c r="R133" s="14"/>
      <c r="S133" s="14"/>
      <c r="T133" s="14"/>
      <c r="U133" s="14"/>
      <c r="V133" s="12"/>
      <c r="W133" s="14"/>
      <c r="X133" s="26"/>
      <c r="Y133" s="12"/>
      <c r="Z133" s="33"/>
      <c r="AA133" s="27"/>
      <c r="AB133" s="27"/>
      <c r="AC133" s="27"/>
      <c r="AD133" s="27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</row>
    <row x14ac:dyDescent="0.25" r="134" customHeight="1" ht="18.75">
      <c r="A134" s="24"/>
      <c r="B134" s="24"/>
      <c r="C134" s="12"/>
      <c r="D134" s="12"/>
      <c r="E134" s="25"/>
      <c r="F134" s="25"/>
      <c r="G134" s="12"/>
      <c r="H134" s="12"/>
      <c r="I134" s="12"/>
      <c r="J134" s="14"/>
      <c r="K134" s="12"/>
      <c r="L134" s="14"/>
      <c r="M134" s="14"/>
      <c r="N134" s="12"/>
      <c r="O134" s="12"/>
      <c r="P134" s="12"/>
      <c r="Q134" s="14"/>
      <c r="R134" s="14"/>
      <c r="S134" s="14"/>
      <c r="T134" s="14"/>
      <c r="U134" s="14"/>
      <c r="V134" s="12"/>
      <c r="W134" s="14"/>
      <c r="X134" s="26"/>
      <c r="Y134" s="12"/>
      <c r="Z134" s="33"/>
      <c r="AA134" s="27" t="s">
        <v>15</v>
      </c>
      <c r="AB134" s="27" t="s">
        <v>15</v>
      </c>
      <c r="AC134" s="27"/>
      <c r="AD134" s="27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</row>
    <row x14ac:dyDescent="0.25" r="135" customHeight="1" ht="18.75">
      <c r="A135" s="24"/>
      <c r="B135" s="24"/>
      <c r="C135" s="12"/>
      <c r="D135" s="12"/>
      <c r="E135" s="25"/>
      <c r="F135" s="25"/>
      <c r="G135" s="12"/>
      <c r="H135" s="12"/>
      <c r="I135" s="12"/>
      <c r="J135" s="14"/>
      <c r="K135" s="12"/>
      <c r="L135" s="14"/>
      <c r="M135" s="14"/>
      <c r="N135" s="12"/>
      <c r="O135" s="12"/>
      <c r="P135" s="12"/>
      <c r="Q135" s="14"/>
      <c r="R135" s="14"/>
      <c r="S135" s="14"/>
      <c r="T135" s="14"/>
      <c r="U135" s="14"/>
      <c r="V135" s="12"/>
      <c r="W135" s="14"/>
      <c r="X135" s="26"/>
      <c r="Y135" s="12"/>
      <c r="Z135" s="33"/>
      <c r="AA135" s="27"/>
      <c r="AB135" s="27" t="s">
        <v>15</v>
      </c>
      <c r="AC135" s="27"/>
      <c r="AD135" s="27" t="s">
        <v>15</v>
      </c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</row>
    <row x14ac:dyDescent="0.25" r="136" customHeight="1" ht="18.75">
      <c r="A136" s="24"/>
      <c r="B136" s="24"/>
      <c r="C136" s="12"/>
      <c r="D136" s="12"/>
      <c r="E136" s="25"/>
      <c r="F136" s="25"/>
      <c r="G136" s="12"/>
      <c r="H136" s="12"/>
      <c r="I136" s="12"/>
      <c r="J136" s="14"/>
      <c r="K136" s="12"/>
      <c r="L136" s="14"/>
      <c r="M136" s="14"/>
      <c r="N136" s="12"/>
      <c r="O136" s="12"/>
      <c r="P136" s="12"/>
      <c r="Q136" s="14"/>
      <c r="R136" s="14"/>
      <c r="S136" s="14"/>
      <c r="T136" s="14"/>
      <c r="U136" s="14"/>
      <c r="V136" s="12"/>
      <c r="W136" s="14"/>
      <c r="X136" s="26"/>
      <c r="Y136" s="12"/>
      <c r="Z136" s="33"/>
      <c r="AA136" s="27"/>
      <c r="AB136" s="27" t="s">
        <v>15</v>
      </c>
      <c r="AC136" s="27"/>
      <c r="AD136" s="27" t="s">
        <v>15</v>
      </c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</row>
    <row x14ac:dyDescent="0.25" r="137" customHeight="1" ht="18.75">
      <c r="A137" s="24"/>
      <c r="B137" s="24"/>
      <c r="C137" s="12"/>
      <c r="D137" s="12"/>
      <c r="E137" s="25"/>
      <c r="F137" s="25"/>
      <c r="G137" s="12"/>
      <c r="H137" s="12"/>
      <c r="I137" s="12"/>
      <c r="J137" s="14"/>
      <c r="K137" s="12"/>
      <c r="L137" s="14"/>
      <c r="M137" s="14"/>
      <c r="N137" s="12"/>
      <c r="O137" s="12"/>
      <c r="P137" s="12"/>
      <c r="Q137" s="14"/>
      <c r="R137" s="14"/>
      <c r="S137" s="14"/>
      <c r="T137" s="14"/>
      <c r="U137" s="14"/>
      <c r="V137" s="12"/>
      <c r="W137" s="14"/>
      <c r="X137" s="26"/>
      <c r="Y137" s="12"/>
      <c r="Z137" s="33"/>
      <c r="AA137" s="27"/>
      <c r="AB137" s="27" t="s">
        <v>15</v>
      </c>
      <c r="AC137" s="27"/>
      <c r="AD137" s="27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</row>
    <row x14ac:dyDescent="0.25" r="138" customHeight="1" ht="18.75">
      <c r="A138" s="24"/>
      <c r="B138" s="24"/>
      <c r="C138" s="12"/>
      <c r="D138" s="12"/>
      <c r="E138" s="25"/>
      <c r="F138" s="25"/>
      <c r="G138" s="12"/>
      <c r="H138" s="12"/>
      <c r="I138" s="12"/>
      <c r="J138" s="14"/>
      <c r="K138" s="12"/>
      <c r="L138" s="14"/>
      <c r="M138" s="14"/>
      <c r="N138" s="12"/>
      <c r="O138" s="12"/>
      <c r="P138" s="12"/>
      <c r="Q138" s="14"/>
      <c r="R138" s="14"/>
      <c r="S138" s="14"/>
      <c r="T138" s="14"/>
      <c r="U138" s="14"/>
      <c r="V138" s="12"/>
      <c r="W138" s="14"/>
      <c r="X138" s="26"/>
      <c r="Y138" s="12"/>
      <c r="Z138" s="33"/>
      <c r="AA138" s="27"/>
      <c r="AB138" s="27" t="s">
        <v>15</v>
      </c>
      <c r="AC138" s="27"/>
      <c r="AD138" s="27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</row>
    <row x14ac:dyDescent="0.25" r="139" customHeight="1" ht="18.75">
      <c r="A139" s="24"/>
      <c r="B139" s="24"/>
      <c r="C139" s="12"/>
      <c r="D139" s="12"/>
      <c r="E139" s="25"/>
      <c r="F139" s="25"/>
      <c r="G139" s="12"/>
      <c r="H139" s="12"/>
      <c r="I139" s="12"/>
      <c r="J139" s="14"/>
      <c r="K139" s="12"/>
      <c r="L139" s="14"/>
      <c r="M139" s="14"/>
      <c r="N139" s="12"/>
      <c r="O139" s="12"/>
      <c r="P139" s="12"/>
      <c r="Q139" s="14"/>
      <c r="R139" s="14"/>
      <c r="S139" s="14"/>
      <c r="T139" s="14"/>
      <c r="U139" s="14"/>
      <c r="V139" s="12"/>
      <c r="W139" s="14"/>
      <c r="X139" s="26"/>
      <c r="Y139" s="12"/>
      <c r="Z139" s="33"/>
      <c r="AA139" s="27"/>
      <c r="AB139" s="27" t="s">
        <v>15</v>
      </c>
      <c r="AC139" s="27"/>
      <c r="AD139" s="27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</row>
    <row x14ac:dyDescent="0.25" r="140" customHeight="1" ht="18.75">
      <c r="A140" s="24"/>
      <c r="B140" s="24"/>
      <c r="C140" s="12"/>
      <c r="D140" s="12"/>
      <c r="E140" s="25"/>
      <c r="F140" s="25"/>
      <c r="G140" s="12"/>
      <c r="H140" s="12"/>
      <c r="I140" s="12"/>
      <c r="J140" s="14"/>
      <c r="K140" s="12"/>
      <c r="L140" s="14"/>
      <c r="M140" s="14"/>
      <c r="N140" s="12"/>
      <c r="O140" s="12"/>
      <c r="P140" s="12"/>
      <c r="Q140" s="14"/>
      <c r="R140" s="14"/>
      <c r="S140" s="14"/>
      <c r="T140" s="14"/>
      <c r="U140" s="14"/>
      <c r="V140" s="12"/>
      <c r="W140" s="14"/>
      <c r="X140" s="26"/>
      <c r="Y140" s="12"/>
      <c r="Z140" s="33"/>
      <c r="AA140" s="27"/>
      <c r="AB140" s="27" t="s">
        <v>15</v>
      </c>
      <c r="AC140" s="27"/>
      <c r="AD140" s="27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</row>
    <row x14ac:dyDescent="0.25" r="141" customHeight="1" ht="18.75">
      <c r="A141" s="24"/>
      <c r="B141" s="24"/>
      <c r="C141" s="12"/>
      <c r="D141" s="12"/>
      <c r="E141" s="25"/>
      <c r="F141" s="25"/>
      <c r="G141" s="12"/>
      <c r="H141" s="12"/>
      <c r="I141" s="12"/>
      <c r="J141" s="14"/>
      <c r="K141" s="12"/>
      <c r="L141" s="14"/>
      <c r="M141" s="14"/>
      <c r="N141" s="12"/>
      <c r="O141" s="12"/>
      <c r="P141" s="12"/>
      <c r="Q141" s="14"/>
      <c r="R141" s="14"/>
      <c r="S141" s="14"/>
      <c r="T141" s="14"/>
      <c r="U141" s="14"/>
      <c r="V141" s="12"/>
      <c r="W141" s="14"/>
      <c r="X141" s="26"/>
      <c r="Y141" s="12"/>
      <c r="Z141" s="33"/>
      <c r="AA141" s="27"/>
      <c r="AB141" s="27" t="s">
        <v>15</v>
      </c>
      <c r="AC141" s="27"/>
      <c r="AD141" s="27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</row>
    <row x14ac:dyDescent="0.25" r="142" customHeight="1" ht="18.75">
      <c r="A142" s="24"/>
      <c r="B142" s="24"/>
      <c r="C142" s="12"/>
      <c r="D142" s="12"/>
      <c r="E142" s="25"/>
      <c r="F142" s="25"/>
      <c r="G142" s="12"/>
      <c r="H142" s="12"/>
      <c r="I142" s="12"/>
      <c r="J142" s="14"/>
      <c r="K142" s="12"/>
      <c r="L142" s="14"/>
      <c r="M142" s="14"/>
      <c r="N142" s="12"/>
      <c r="O142" s="12"/>
      <c r="P142" s="12"/>
      <c r="Q142" s="14"/>
      <c r="R142" s="14"/>
      <c r="S142" s="14"/>
      <c r="T142" s="14"/>
      <c r="U142" s="14"/>
      <c r="V142" s="12"/>
      <c r="W142" s="14"/>
      <c r="X142" s="26"/>
      <c r="Y142" s="12"/>
      <c r="Z142" s="33"/>
      <c r="AA142" s="27"/>
      <c r="AB142" s="27" t="s">
        <v>15</v>
      </c>
      <c r="AC142" s="27"/>
      <c r="AD142" s="27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</row>
    <row x14ac:dyDescent="0.25" r="143" customHeight="1" ht="18.75">
      <c r="A143" s="24"/>
      <c r="B143" s="24"/>
      <c r="C143" s="12"/>
      <c r="D143" s="12"/>
      <c r="E143" s="25"/>
      <c r="F143" s="25"/>
      <c r="G143" s="12"/>
      <c r="H143" s="12"/>
      <c r="I143" s="12"/>
      <c r="J143" s="14"/>
      <c r="K143" s="12"/>
      <c r="L143" s="14"/>
      <c r="M143" s="14"/>
      <c r="N143" s="12"/>
      <c r="O143" s="12"/>
      <c r="P143" s="12"/>
      <c r="Q143" s="14"/>
      <c r="R143" s="14"/>
      <c r="S143" s="14"/>
      <c r="T143" s="14"/>
      <c r="U143" s="14"/>
      <c r="V143" s="12"/>
      <c r="W143" s="14"/>
      <c r="X143" s="26"/>
      <c r="Y143" s="12"/>
      <c r="Z143" s="33"/>
      <c r="AA143" s="27"/>
      <c r="AB143" s="27" t="s">
        <v>15</v>
      </c>
      <c r="AC143" s="27"/>
      <c r="AD143" s="27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</row>
    <row x14ac:dyDescent="0.25" r="144" customHeight="1" ht="18.75">
      <c r="A144" s="24"/>
      <c r="B144" s="24"/>
      <c r="C144" s="12"/>
      <c r="D144" s="12"/>
      <c r="E144" s="25"/>
      <c r="F144" s="25"/>
      <c r="G144" s="12"/>
      <c r="H144" s="12"/>
      <c r="I144" s="12"/>
      <c r="J144" s="14"/>
      <c r="K144" s="12"/>
      <c r="L144" s="14"/>
      <c r="M144" s="14"/>
      <c r="N144" s="12"/>
      <c r="O144" s="12"/>
      <c r="P144" s="12"/>
      <c r="Q144" s="14"/>
      <c r="R144" s="14"/>
      <c r="S144" s="14"/>
      <c r="T144" s="14"/>
      <c r="U144" s="14"/>
      <c r="V144" s="12"/>
      <c r="W144" s="14"/>
      <c r="X144" s="26"/>
      <c r="Y144" s="12"/>
      <c r="Z144" s="33"/>
      <c r="AA144" s="27"/>
      <c r="AB144" s="27" t="s">
        <v>15</v>
      </c>
      <c r="AC144" s="27"/>
      <c r="AD144" s="27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</row>
    <row x14ac:dyDescent="0.25" r="145" customHeight="1" ht="18.75">
      <c r="A145" s="24"/>
      <c r="B145" s="24"/>
      <c r="C145" s="12"/>
      <c r="D145" s="12"/>
      <c r="E145" s="25"/>
      <c r="F145" s="25"/>
      <c r="G145" s="12"/>
      <c r="H145" s="12"/>
      <c r="I145" s="12"/>
      <c r="J145" s="14"/>
      <c r="K145" s="12"/>
      <c r="L145" s="14"/>
      <c r="M145" s="14"/>
      <c r="N145" s="12"/>
      <c r="O145" s="12"/>
      <c r="P145" s="12"/>
      <c r="Q145" s="14"/>
      <c r="R145" s="14"/>
      <c r="S145" s="14"/>
      <c r="T145" s="14"/>
      <c r="U145" s="14"/>
      <c r="V145" s="12"/>
      <c r="W145" s="14"/>
      <c r="X145" s="26"/>
      <c r="Y145" s="12"/>
      <c r="Z145" s="33"/>
      <c r="AA145" s="27"/>
      <c r="AB145" s="27" t="s">
        <v>15</v>
      </c>
      <c r="AC145" s="27"/>
      <c r="AD145" s="27" t="s">
        <v>15</v>
      </c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</row>
    <row x14ac:dyDescent="0.25" r="146" customHeight="1" ht="18.75">
      <c r="A146" s="24"/>
      <c r="B146" s="24"/>
      <c r="C146" s="12"/>
      <c r="D146" s="12"/>
      <c r="E146" s="25"/>
      <c r="F146" s="25"/>
      <c r="G146" s="12"/>
      <c r="H146" s="12"/>
      <c r="I146" s="12"/>
      <c r="J146" s="14"/>
      <c r="K146" s="12"/>
      <c r="L146" s="14"/>
      <c r="M146" s="14"/>
      <c r="N146" s="12"/>
      <c r="O146" s="12"/>
      <c r="P146" s="12"/>
      <c r="Q146" s="14"/>
      <c r="R146" s="14"/>
      <c r="S146" s="14"/>
      <c r="T146" s="14"/>
      <c r="U146" s="14"/>
      <c r="V146" s="12"/>
      <c r="W146" s="14"/>
      <c r="X146" s="26"/>
      <c r="Y146" s="12"/>
      <c r="Z146" s="33"/>
      <c r="AA146" s="27"/>
      <c r="AB146" s="27" t="s">
        <v>15</v>
      </c>
      <c r="AC146" s="27"/>
      <c r="AD146" s="27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</row>
    <row x14ac:dyDescent="0.25" r="147" customHeight="1" ht="18.75">
      <c r="A147" s="24"/>
      <c r="B147" s="24"/>
      <c r="C147" s="12"/>
      <c r="D147" s="12"/>
      <c r="E147" s="25"/>
      <c r="F147" s="25"/>
      <c r="G147" s="12"/>
      <c r="H147" s="12"/>
      <c r="I147" s="12"/>
      <c r="J147" s="14"/>
      <c r="K147" s="12"/>
      <c r="L147" s="14"/>
      <c r="M147" s="14"/>
      <c r="N147" s="12"/>
      <c r="O147" s="12"/>
      <c r="P147" s="12"/>
      <c r="Q147" s="14"/>
      <c r="R147" s="14"/>
      <c r="S147" s="14"/>
      <c r="T147" s="14"/>
      <c r="U147" s="14"/>
      <c r="V147" s="12"/>
      <c r="W147" s="14"/>
      <c r="X147" s="26"/>
      <c r="Y147" s="12"/>
      <c r="Z147" s="33"/>
      <c r="AA147" s="27"/>
      <c r="AB147" s="27" t="s">
        <v>15</v>
      </c>
      <c r="AC147" s="27"/>
      <c r="AD147" s="27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</row>
    <row x14ac:dyDescent="0.25" r="148" customHeight="1" ht="18.75">
      <c r="A148" s="24"/>
      <c r="B148" s="24"/>
      <c r="C148" s="12"/>
      <c r="D148" s="12"/>
      <c r="E148" s="25"/>
      <c r="F148" s="25"/>
      <c r="G148" s="12"/>
      <c r="H148" s="12"/>
      <c r="I148" s="12"/>
      <c r="J148" s="14"/>
      <c r="K148" s="12"/>
      <c r="L148" s="14"/>
      <c r="M148" s="14"/>
      <c r="N148" s="12"/>
      <c r="O148" s="12"/>
      <c r="P148" s="12"/>
      <c r="Q148" s="14"/>
      <c r="R148" s="14"/>
      <c r="S148" s="14"/>
      <c r="T148" s="14"/>
      <c r="U148" s="14"/>
      <c r="V148" s="12"/>
      <c r="W148" s="14"/>
      <c r="X148" s="26"/>
      <c r="Y148" s="12"/>
      <c r="Z148" s="33"/>
      <c r="AA148" s="27"/>
      <c r="AB148" s="27" t="s">
        <v>15</v>
      </c>
      <c r="AC148" s="27"/>
      <c r="AD148" s="27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</row>
    <row x14ac:dyDescent="0.25" r="149" customHeight="1" ht="18.75">
      <c r="A149" s="24"/>
      <c r="B149" s="24"/>
      <c r="C149" s="12"/>
      <c r="D149" s="12"/>
      <c r="E149" s="25"/>
      <c r="F149" s="25"/>
      <c r="G149" s="12"/>
      <c r="H149" s="12"/>
      <c r="I149" s="12"/>
      <c r="J149" s="14"/>
      <c r="K149" s="12"/>
      <c r="L149" s="14"/>
      <c r="M149" s="14"/>
      <c r="N149" s="12"/>
      <c r="O149" s="12"/>
      <c r="P149" s="12"/>
      <c r="Q149" s="14"/>
      <c r="R149" s="14"/>
      <c r="S149" s="14"/>
      <c r="T149" s="14"/>
      <c r="U149" s="14"/>
      <c r="V149" s="12"/>
      <c r="W149" s="14"/>
      <c r="X149" s="26"/>
      <c r="Y149" s="12"/>
      <c r="Z149" s="33"/>
      <c r="AA149" s="27"/>
      <c r="AB149" s="27" t="s">
        <v>15</v>
      </c>
      <c r="AC149" s="27"/>
      <c r="AD149" s="27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</row>
    <row x14ac:dyDescent="0.25" r="150" customHeight="1" ht="18.75">
      <c r="A150" s="24"/>
      <c r="B150" s="24"/>
      <c r="C150" s="12"/>
      <c r="D150" s="12"/>
      <c r="E150" s="25"/>
      <c r="F150" s="25"/>
      <c r="G150" s="12"/>
      <c r="H150" s="12"/>
      <c r="I150" s="12"/>
      <c r="J150" s="14"/>
      <c r="K150" s="12"/>
      <c r="L150" s="14"/>
      <c r="M150" s="14"/>
      <c r="N150" s="12"/>
      <c r="O150" s="12"/>
      <c r="P150" s="12"/>
      <c r="Q150" s="14"/>
      <c r="R150" s="14"/>
      <c r="S150" s="14"/>
      <c r="T150" s="14"/>
      <c r="U150" s="14"/>
      <c r="V150" s="12"/>
      <c r="W150" s="14"/>
      <c r="X150" s="26"/>
      <c r="Y150" s="12"/>
      <c r="Z150" s="33"/>
      <c r="AA150" s="27"/>
      <c r="AB150" s="27"/>
      <c r="AC150" s="27"/>
      <c r="AD150" s="27" t="s">
        <v>15</v>
      </c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</row>
    <row x14ac:dyDescent="0.25" r="151" customHeight="1" ht="18.75">
      <c r="A151" s="24"/>
      <c r="B151" s="24"/>
      <c r="C151" s="12"/>
      <c r="D151" s="12"/>
      <c r="E151" s="25"/>
      <c r="F151" s="25"/>
      <c r="G151" s="12"/>
      <c r="H151" s="12"/>
      <c r="I151" s="12"/>
      <c r="J151" s="14"/>
      <c r="K151" s="12"/>
      <c r="L151" s="14"/>
      <c r="M151" s="14"/>
      <c r="N151" s="12"/>
      <c r="O151" s="12"/>
      <c r="P151" s="12"/>
      <c r="Q151" s="14"/>
      <c r="R151" s="14"/>
      <c r="S151" s="14"/>
      <c r="T151" s="14"/>
      <c r="U151" s="14"/>
      <c r="V151" s="12"/>
      <c r="W151" s="14"/>
      <c r="X151" s="26"/>
      <c r="Y151" s="12"/>
      <c r="Z151" s="33"/>
      <c r="AA151" s="27"/>
      <c r="AB151" s="27"/>
      <c r="AC151" s="27"/>
      <c r="AD151" s="27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</row>
    <row x14ac:dyDescent="0.25" r="152" customHeight="1" ht="18.75">
      <c r="A152" s="24"/>
      <c r="B152" s="24"/>
      <c r="C152" s="12"/>
      <c r="D152" s="12"/>
      <c r="E152" s="25"/>
      <c r="F152" s="25"/>
      <c r="G152" s="12"/>
      <c r="H152" s="12"/>
      <c r="I152" s="12"/>
      <c r="J152" s="14"/>
      <c r="K152" s="12"/>
      <c r="L152" s="14"/>
      <c r="M152" s="14"/>
      <c r="N152" s="12"/>
      <c r="O152" s="12"/>
      <c r="P152" s="12"/>
      <c r="Q152" s="14"/>
      <c r="R152" s="14"/>
      <c r="S152" s="14"/>
      <c r="T152" s="14"/>
      <c r="U152" s="14"/>
      <c r="V152" s="12"/>
      <c r="W152" s="14"/>
      <c r="X152" s="26"/>
      <c r="Y152" s="12"/>
      <c r="Z152" s="33"/>
      <c r="AA152" s="27"/>
      <c r="AB152" s="27"/>
      <c r="AC152" s="27" t="s">
        <v>15</v>
      </c>
      <c r="AD152" s="27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</row>
    <row x14ac:dyDescent="0.25" r="153" customHeight="1" ht="18.75">
      <c r="A153" s="24"/>
      <c r="B153" s="24"/>
      <c r="C153" s="12"/>
      <c r="D153" s="12"/>
      <c r="E153" s="25"/>
      <c r="F153" s="25"/>
      <c r="G153" s="12"/>
      <c r="H153" s="12"/>
      <c r="I153" s="12"/>
      <c r="J153" s="14"/>
      <c r="K153" s="12"/>
      <c r="L153" s="14"/>
      <c r="M153" s="14"/>
      <c r="N153" s="12"/>
      <c r="O153" s="12"/>
      <c r="P153" s="12"/>
      <c r="Q153" s="14"/>
      <c r="R153" s="14"/>
      <c r="S153" s="14"/>
      <c r="T153" s="14"/>
      <c r="U153" s="14"/>
      <c r="V153" s="12"/>
      <c r="W153" s="14"/>
      <c r="X153" s="26"/>
      <c r="Y153" s="12"/>
      <c r="Z153" s="33"/>
      <c r="AA153" s="27"/>
      <c r="AB153" s="27"/>
      <c r="AC153" s="27" t="s">
        <v>15</v>
      </c>
      <c r="AD153" s="27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x14ac:dyDescent="0.25" r="154" customHeight="1" ht="18.75">
      <c r="A154" s="24"/>
      <c r="B154" s="24"/>
      <c r="C154" s="12"/>
      <c r="D154" s="12"/>
      <c r="E154" s="25"/>
      <c r="F154" s="25"/>
      <c r="G154" s="12"/>
      <c r="H154" s="12"/>
      <c r="I154" s="12"/>
      <c r="J154" s="14"/>
      <c r="K154" s="12"/>
      <c r="L154" s="14"/>
      <c r="M154" s="14"/>
      <c r="N154" s="12"/>
      <c r="O154" s="12"/>
      <c r="P154" s="12"/>
      <c r="Q154" s="14"/>
      <c r="R154" s="14"/>
      <c r="S154" s="14"/>
      <c r="T154" s="14"/>
      <c r="U154" s="14"/>
      <c r="V154" s="12"/>
      <c r="W154" s="14"/>
      <c r="X154" s="26"/>
      <c r="Y154" s="12"/>
      <c r="Z154" s="33"/>
      <c r="AA154" s="27"/>
      <c r="AB154" s="27"/>
      <c r="AC154" s="27"/>
      <c r="AD154" s="27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</row>
    <row x14ac:dyDescent="0.25" r="155" customHeight="1" ht="18.75">
      <c r="A155" s="24"/>
      <c r="B155" s="24"/>
      <c r="C155" s="12"/>
      <c r="D155" s="12"/>
      <c r="E155" s="25"/>
      <c r="F155" s="25"/>
      <c r="G155" s="12"/>
      <c r="H155" s="12"/>
      <c r="I155" s="12"/>
      <c r="J155" s="14"/>
      <c r="K155" s="12"/>
      <c r="L155" s="14"/>
      <c r="M155" s="14"/>
      <c r="N155" s="12"/>
      <c r="O155" s="12"/>
      <c r="P155" s="12"/>
      <c r="Q155" s="14"/>
      <c r="R155" s="14"/>
      <c r="S155" s="14"/>
      <c r="T155" s="14"/>
      <c r="U155" s="14"/>
      <c r="V155" s="12"/>
      <c r="W155" s="14"/>
      <c r="X155" s="26"/>
      <c r="Y155" s="12"/>
      <c r="Z155" s="33"/>
      <c r="AA155" s="27" t="s">
        <v>15</v>
      </c>
      <c r="AB155" s="27"/>
      <c r="AC155" s="27"/>
      <c r="AD155" s="27" t="s">
        <v>15</v>
      </c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</row>
    <row x14ac:dyDescent="0.25" r="156" customHeight="1" ht="18.75">
      <c r="A156" s="24"/>
      <c r="B156" s="24"/>
      <c r="C156" s="12"/>
      <c r="D156" s="12"/>
      <c r="E156" s="25"/>
      <c r="F156" s="25"/>
      <c r="G156" s="12"/>
      <c r="H156" s="12"/>
      <c r="I156" s="12"/>
      <c r="J156" s="14"/>
      <c r="K156" s="12"/>
      <c r="L156" s="14"/>
      <c r="M156" s="14"/>
      <c r="N156" s="12"/>
      <c r="O156" s="12"/>
      <c r="P156" s="12"/>
      <c r="Q156" s="14"/>
      <c r="R156" s="14"/>
      <c r="S156" s="14"/>
      <c r="T156" s="14"/>
      <c r="U156" s="14"/>
      <c r="V156" s="12"/>
      <c r="W156" s="14"/>
      <c r="X156" s="26"/>
      <c r="Y156" s="12"/>
      <c r="Z156" s="33"/>
      <c r="AA156" s="27"/>
      <c r="AB156" s="27"/>
      <c r="AC156" s="27"/>
      <c r="AD156" s="27" t="s">
        <v>15</v>
      </c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</row>
    <row x14ac:dyDescent="0.25" r="157" customHeight="1" ht="18.75">
      <c r="A157" s="24"/>
      <c r="B157" s="24"/>
      <c r="C157" s="12"/>
      <c r="D157" s="12"/>
      <c r="E157" s="25"/>
      <c r="F157" s="25"/>
      <c r="G157" s="12"/>
      <c r="H157" s="12"/>
      <c r="I157" s="12"/>
      <c r="J157" s="14"/>
      <c r="K157" s="12"/>
      <c r="L157" s="14"/>
      <c r="M157" s="14"/>
      <c r="N157" s="12"/>
      <c r="O157" s="12"/>
      <c r="P157" s="12"/>
      <c r="Q157" s="14"/>
      <c r="R157" s="14"/>
      <c r="S157" s="14"/>
      <c r="T157" s="14"/>
      <c r="U157" s="14"/>
      <c r="V157" s="12"/>
      <c r="W157" s="14"/>
      <c r="X157" s="26"/>
      <c r="Y157" s="12"/>
      <c r="Z157" s="33"/>
      <c r="AA157" s="27" t="s">
        <v>15</v>
      </c>
      <c r="AB157" s="27"/>
      <c r="AC157" s="27"/>
      <c r="AD157" s="27" t="s">
        <v>15</v>
      </c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</row>
    <row x14ac:dyDescent="0.25" r="158" customHeight="1" ht="18.75">
      <c r="A158" s="24"/>
      <c r="B158" s="24"/>
      <c r="C158" s="12"/>
      <c r="D158" s="12"/>
      <c r="E158" s="25"/>
      <c r="F158" s="25"/>
      <c r="G158" s="12"/>
      <c r="H158" s="12"/>
      <c r="I158" s="12"/>
      <c r="J158" s="14"/>
      <c r="K158" s="12"/>
      <c r="L158" s="14"/>
      <c r="M158" s="14"/>
      <c r="N158" s="12"/>
      <c r="O158" s="12"/>
      <c r="P158" s="12"/>
      <c r="Q158" s="14"/>
      <c r="R158" s="14"/>
      <c r="S158" s="14"/>
      <c r="T158" s="14"/>
      <c r="U158" s="14"/>
      <c r="V158" s="12"/>
      <c r="W158" s="14"/>
      <c r="X158" s="26"/>
      <c r="Y158" s="12"/>
      <c r="Z158" s="33"/>
      <c r="AA158" s="27"/>
      <c r="AB158" s="27"/>
      <c r="AC158" s="27"/>
      <c r="AD158" s="27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</row>
    <row x14ac:dyDescent="0.25" r="159" customHeight="1" ht="18.75">
      <c r="A159" s="24"/>
      <c r="B159" s="24"/>
      <c r="C159" s="12"/>
      <c r="D159" s="12"/>
      <c r="E159" s="25"/>
      <c r="F159" s="25"/>
      <c r="G159" s="12"/>
      <c r="H159" s="12"/>
      <c r="I159" s="12"/>
      <c r="J159" s="14"/>
      <c r="K159" s="12"/>
      <c r="L159" s="14"/>
      <c r="M159" s="14"/>
      <c r="N159" s="12"/>
      <c r="O159" s="12"/>
      <c r="P159" s="12"/>
      <c r="Q159" s="14"/>
      <c r="R159" s="14"/>
      <c r="S159" s="14"/>
      <c r="T159" s="14"/>
      <c r="U159" s="14"/>
      <c r="V159" s="12"/>
      <c r="W159" s="14"/>
      <c r="X159" s="26"/>
      <c r="Y159" s="12"/>
      <c r="Z159" s="33"/>
      <c r="AA159" s="27"/>
      <c r="AB159" s="27"/>
      <c r="AC159" s="27"/>
      <c r="AD159" s="27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</row>
    <row x14ac:dyDescent="0.25" r="160" customHeight="1" ht="18.75">
      <c r="A160" s="24"/>
      <c r="B160" s="24"/>
      <c r="C160" s="12"/>
      <c r="D160" s="12"/>
      <c r="E160" s="25"/>
      <c r="F160" s="25"/>
      <c r="G160" s="12"/>
      <c r="H160" s="12"/>
      <c r="I160" s="12"/>
      <c r="J160" s="14"/>
      <c r="K160" s="12"/>
      <c r="L160" s="14"/>
      <c r="M160" s="14"/>
      <c r="N160" s="12"/>
      <c r="O160" s="12"/>
      <c r="P160" s="12"/>
      <c r="Q160" s="14"/>
      <c r="R160" s="14"/>
      <c r="S160" s="14"/>
      <c r="T160" s="14"/>
      <c r="U160" s="14"/>
      <c r="V160" s="12"/>
      <c r="W160" s="14"/>
      <c r="X160" s="26"/>
      <c r="Y160" s="12"/>
      <c r="Z160" s="33"/>
      <c r="AA160" s="27"/>
      <c r="AB160" s="27"/>
      <c r="AC160" s="27"/>
      <c r="AD160" s="27" t="s">
        <v>15</v>
      </c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</row>
    <row x14ac:dyDescent="0.25" r="161" customHeight="1" ht="18.75">
      <c r="A161" s="24"/>
      <c r="B161" s="24"/>
      <c r="C161" s="12"/>
      <c r="D161" s="12"/>
      <c r="E161" s="25"/>
      <c r="F161" s="25"/>
      <c r="G161" s="12"/>
      <c r="H161" s="12"/>
      <c r="I161" s="12"/>
      <c r="J161" s="14"/>
      <c r="K161" s="12"/>
      <c r="L161" s="14"/>
      <c r="M161" s="14"/>
      <c r="N161" s="12"/>
      <c r="O161" s="12"/>
      <c r="P161" s="12"/>
      <c r="Q161" s="14"/>
      <c r="R161" s="14"/>
      <c r="S161" s="14"/>
      <c r="T161" s="14"/>
      <c r="U161" s="14"/>
      <c r="V161" s="12"/>
      <c r="W161" s="14"/>
      <c r="X161" s="26"/>
      <c r="Y161" s="12"/>
      <c r="Z161" s="33"/>
      <c r="AA161" s="27"/>
      <c r="AB161" s="27"/>
      <c r="AC161" s="27"/>
      <c r="AD161" s="27" t="s">
        <v>15</v>
      </c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</row>
    <row x14ac:dyDescent="0.25" r="162" customHeight="1" ht="18.75">
      <c r="A162" s="24"/>
      <c r="B162" s="24"/>
      <c r="C162" s="12"/>
      <c r="D162" s="12"/>
      <c r="E162" s="25"/>
      <c r="F162" s="25"/>
      <c r="G162" s="12"/>
      <c r="H162" s="12"/>
      <c r="I162" s="12"/>
      <c r="J162" s="14"/>
      <c r="K162" s="12"/>
      <c r="L162" s="14"/>
      <c r="M162" s="14"/>
      <c r="N162" s="12"/>
      <c r="O162" s="12"/>
      <c r="P162" s="12"/>
      <c r="Q162" s="14"/>
      <c r="R162" s="14"/>
      <c r="S162" s="14"/>
      <c r="T162" s="14"/>
      <c r="U162" s="14"/>
      <c r="V162" s="12"/>
      <c r="W162" s="14"/>
      <c r="X162" s="26"/>
      <c r="Y162" s="12"/>
      <c r="Z162" s="33"/>
      <c r="AA162" s="27" t="s">
        <v>15</v>
      </c>
      <c r="AB162" s="27"/>
      <c r="AC162" s="27"/>
      <c r="AD162" s="27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</row>
    <row x14ac:dyDescent="0.25" r="163" customHeight="1" ht="18.75">
      <c r="A163" s="24"/>
      <c r="B163" s="24"/>
      <c r="C163" s="12"/>
      <c r="D163" s="12"/>
      <c r="E163" s="25"/>
      <c r="F163" s="25"/>
      <c r="G163" s="12"/>
      <c r="H163" s="12"/>
      <c r="I163" s="12"/>
      <c r="J163" s="14"/>
      <c r="K163" s="12"/>
      <c r="L163" s="14"/>
      <c r="M163" s="14"/>
      <c r="N163" s="12"/>
      <c r="O163" s="12"/>
      <c r="P163" s="12"/>
      <c r="Q163" s="14"/>
      <c r="R163" s="14"/>
      <c r="S163" s="14"/>
      <c r="T163" s="14"/>
      <c r="U163" s="14"/>
      <c r="V163" s="12"/>
      <c r="W163" s="14"/>
      <c r="X163" s="26"/>
      <c r="Y163" s="12"/>
      <c r="Z163" s="33"/>
      <c r="AA163" s="27" t="s">
        <v>15</v>
      </c>
      <c r="AB163" s="27"/>
      <c r="AC163" s="27"/>
      <c r="AD163" s="27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</row>
    <row x14ac:dyDescent="0.25" r="164" customHeight="1" ht="18.75">
      <c r="A164" s="24"/>
      <c r="B164" s="24"/>
      <c r="C164" s="12"/>
      <c r="D164" s="12"/>
      <c r="E164" s="25"/>
      <c r="F164" s="25"/>
      <c r="G164" s="12"/>
      <c r="H164" s="12"/>
      <c r="I164" s="12"/>
      <c r="J164" s="14"/>
      <c r="K164" s="12"/>
      <c r="L164" s="14"/>
      <c r="M164" s="14"/>
      <c r="N164" s="12"/>
      <c r="O164" s="12"/>
      <c r="P164" s="12"/>
      <c r="Q164" s="14"/>
      <c r="R164" s="14"/>
      <c r="S164" s="14"/>
      <c r="T164" s="14"/>
      <c r="U164" s="14"/>
      <c r="V164" s="12"/>
      <c r="W164" s="14"/>
      <c r="X164" s="26"/>
      <c r="Y164" s="12"/>
      <c r="Z164" s="33"/>
      <c r="AA164" s="27"/>
      <c r="AB164" s="27"/>
      <c r="AC164" s="27"/>
      <c r="AD164" s="27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</row>
    <row x14ac:dyDescent="0.25" r="165" customHeight="1" ht="18.75">
      <c r="A165" s="24"/>
      <c r="B165" s="24"/>
      <c r="C165" s="12"/>
      <c r="D165" s="12"/>
      <c r="E165" s="25"/>
      <c r="F165" s="25"/>
      <c r="G165" s="12"/>
      <c r="H165" s="12"/>
      <c r="I165" s="12"/>
      <c r="J165" s="14"/>
      <c r="K165" s="12"/>
      <c r="L165" s="14"/>
      <c r="M165" s="14"/>
      <c r="N165" s="12"/>
      <c r="O165" s="12"/>
      <c r="P165" s="12"/>
      <c r="Q165" s="14"/>
      <c r="R165" s="14"/>
      <c r="S165" s="14"/>
      <c r="T165" s="14"/>
      <c r="U165" s="14"/>
      <c r="V165" s="12"/>
      <c r="W165" s="14"/>
      <c r="X165" s="26"/>
      <c r="Y165" s="12"/>
      <c r="Z165" s="33"/>
      <c r="AA165" s="27"/>
      <c r="AB165" s="27"/>
      <c r="AC165" s="27"/>
      <c r="AD165" s="27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</row>
    <row x14ac:dyDescent="0.25" r="166" customHeight="1" ht="18.75">
      <c r="A166" s="24"/>
      <c r="B166" s="24"/>
      <c r="C166" s="12"/>
      <c r="D166" s="12"/>
      <c r="E166" s="25"/>
      <c r="F166" s="25"/>
      <c r="G166" s="12"/>
      <c r="H166" s="12"/>
      <c r="I166" s="12"/>
      <c r="J166" s="14"/>
      <c r="K166" s="12"/>
      <c r="L166" s="14"/>
      <c r="M166" s="14"/>
      <c r="N166" s="12"/>
      <c r="O166" s="12"/>
      <c r="P166" s="12"/>
      <c r="Q166" s="14"/>
      <c r="R166" s="14"/>
      <c r="S166" s="14"/>
      <c r="T166" s="14"/>
      <c r="U166" s="14"/>
      <c r="V166" s="12"/>
      <c r="W166" s="14"/>
      <c r="X166" s="26"/>
      <c r="Y166" s="12"/>
      <c r="Z166" s="33"/>
      <c r="AA166" s="27"/>
      <c r="AB166" s="27"/>
      <c r="AC166" s="27"/>
      <c r="AD166" s="27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</row>
    <row x14ac:dyDescent="0.25" r="167" customHeight="1" ht="18.75">
      <c r="A167" s="24"/>
      <c r="B167" s="24"/>
      <c r="C167" s="12"/>
      <c r="D167" s="12"/>
      <c r="E167" s="25"/>
      <c r="F167" s="25"/>
      <c r="G167" s="12"/>
      <c r="H167" s="12"/>
      <c r="I167" s="12"/>
      <c r="J167" s="14"/>
      <c r="K167" s="12"/>
      <c r="L167" s="14"/>
      <c r="M167" s="14"/>
      <c r="N167" s="12"/>
      <c r="O167" s="12"/>
      <c r="P167" s="12"/>
      <c r="Q167" s="14"/>
      <c r="R167" s="14"/>
      <c r="S167" s="14"/>
      <c r="T167" s="14"/>
      <c r="U167" s="14"/>
      <c r="V167" s="12"/>
      <c r="W167" s="14"/>
      <c r="X167" s="26"/>
      <c r="Y167" s="12"/>
      <c r="Z167" s="33"/>
      <c r="AA167" s="27"/>
      <c r="AB167" s="27"/>
      <c r="AC167" s="27"/>
      <c r="AD167" s="27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</row>
    <row x14ac:dyDescent="0.25" r="168" customHeight="1" ht="18.75">
      <c r="A168" s="24"/>
      <c r="B168" s="24"/>
      <c r="C168" s="12"/>
      <c r="D168" s="12"/>
      <c r="E168" s="25"/>
      <c r="F168" s="25"/>
      <c r="G168" s="12"/>
      <c r="H168" s="12"/>
      <c r="I168" s="12"/>
      <c r="J168" s="14"/>
      <c r="K168" s="12"/>
      <c r="L168" s="14"/>
      <c r="M168" s="14"/>
      <c r="N168" s="12"/>
      <c r="O168" s="12"/>
      <c r="P168" s="12"/>
      <c r="Q168" s="14"/>
      <c r="R168" s="14"/>
      <c r="S168" s="14"/>
      <c r="T168" s="14"/>
      <c r="U168" s="14"/>
      <c r="V168" s="12"/>
      <c r="W168" s="14"/>
      <c r="X168" s="26"/>
      <c r="Y168" s="12"/>
      <c r="Z168" s="33"/>
      <c r="AA168" s="27"/>
      <c r="AB168" s="27" t="s">
        <v>15</v>
      </c>
      <c r="AC168" s="27"/>
      <c r="AD168" s="27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</row>
    <row x14ac:dyDescent="0.25" r="169" customHeight="1" ht="18.75">
      <c r="A169" s="24"/>
      <c r="B169" s="24"/>
      <c r="C169" s="12"/>
      <c r="D169" s="12"/>
      <c r="E169" s="25"/>
      <c r="F169" s="25"/>
      <c r="G169" s="12"/>
      <c r="H169" s="12"/>
      <c r="I169" s="12"/>
      <c r="J169" s="14"/>
      <c r="K169" s="12"/>
      <c r="L169" s="14"/>
      <c r="M169" s="14"/>
      <c r="N169" s="12"/>
      <c r="O169" s="12"/>
      <c r="P169" s="12"/>
      <c r="Q169" s="14"/>
      <c r="R169" s="14"/>
      <c r="S169" s="14"/>
      <c r="T169" s="14"/>
      <c r="U169" s="14"/>
      <c r="V169" s="12"/>
      <c r="W169" s="14"/>
      <c r="X169" s="26"/>
      <c r="Y169" s="12"/>
      <c r="Z169" s="33"/>
      <c r="AA169" s="27"/>
      <c r="AB169" s="27"/>
      <c r="AC169" s="27"/>
      <c r="AD169" s="27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</row>
    <row x14ac:dyDescent="0.25" r="170" customHeight="1" ht="18.75">
      <c r="A170" s="24"/>
      <c r="B170" s="24"/>
      <c r="C170" s="12"/>
      <c r="D170" s="12"/>
      <c r="E170" s="25"/>
      <c r="F170" s="25"/>
      <c r="G170" s="12"/>
      <c r="H170" s="12"/>
      <c r="I170" s="12"/>
      <c r="J170" s="14"/>
      <c r="K170" s="12"/>
      <c r="L170" s="14"/>
      <c r="M170" s="14"/>
      <c r="N170" s="12"/>
      <c r="O170" s="12"/>
      <c r="P170" s="12"/>
      <c r="Q170" s="14"/>
      <c r="R170" s="14"/>
      <c r="S170" s="14"/>
      <c r="T170" s="14"/>
      <c r="U170" s="14"/>
      <c r="V170" s="12"/>
      <c r="W170" s="14"/>
      <c r="X170" s="26"/>
      <c r="Y170" s="12"/>
      <c r="Z170" s="33"/>
      <c r="AA170" s="27"/>
      <c r="AB170" s="27"/>
      <c r="AC170" s="27"/>
      <c r="AD170" s="27" t="s">
        <v>15</v>
      </c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</row>
    <row x14ac:dyDescent="0.25" r="171" customHeight="1" ht="18.75">
      <c r="A171" s="24"/>
      <c r="B171" s="24"/>
      <c r="C171" s="12"/>
      <c r="D171" s="12"/>
      <c r="E171" s="25"/>
      <c r="F171" s="25"/>
      <c r="G171" s="12"/>
      <c r="H171" s="12"/>
      <c r="I171" s="12"/>
      <c r="J171" s="14"/>
      <c r="K171" s="12"/>
      <c r="L171" s="14"/>
      <c r="M171" s="14"/>
      <c r="N171" s="12"/>
      <c r="O171" s="12"/>
      <c r="P171" s="12"/>
      <c r="Q171" s="14"/>
      <c r="R171" s="14"/>
      <c r="S171" s="14"/>
      <c r="T171" s="14"/>
      <c r="U171" s="14"/>
      <c r="V171" s="12"/>
      <c r="W171" s="14"/>
      <c r="X171" s="26"/>
      <c r="Y171" s="12"/>
      <c r="Z171" s="33"/>
      <c r="AA171" s="27"/>
      <c r="AB171" s="27"/>
      <c r="AC171" s="27"/>
      <c r="AD171" s="27" t="s">
        <v>15</v>
      </c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</row>
    <row x14ac:dyDescent="0.25" r="172" customHeight="1" ht="18.75">
      <c r="A172" s="24"/>
      <c r="B172" s="24"/>
      <c r="C172" s="12"/>
      <c r="D172" s="12"/>
      <c r="E172" s="25"/>
      <c r="F172" s="25"/>
      <c r="G172" s="12"/>
      <c r="H172" s="12"/>
      <c r="I172" s="12"/>
      <c r="J172" s="14"/>
      <c r="K172" s="12"/>
      <c r="L172" s="14"/>
      <c r="M172" s="14"/>
      <c r="N172" s="12"/>
      <c r="O172" s="12"/>
      <c r="P172" s="12"/>
      <c r="Q172" s="14"/>
      <c r="R172" s="14"/>
      <c r="S172" s="14"/>
      <c r="T172" s="14"/>
      <c r="U172" s="14"/>
      <c r="V172" s="12"/>
      <c r="W172" s="14"/>
      <c r="X172" s="26"/>
      <c r="Y172" s="12"/>
      <c r="Z172" s="33"/>
      <c r="AA172" s="27"/>
      <c r="AB172" s="27"/>
      <c r="AC172" s="27"/>
      <c r="AD172" s="27" t="s">
        <v>15</v>
      </c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</row>
    <row x14ac:dyDescent="0.25" r="173" customHeight="1" ht="18.75">
      <c r="A173" s="24"/>
      <c r="B173" s="24"/>
      <c r="C173" s="12"/>
      <c r="D173" s="12"/>
      <c r="E173" s="25"/>
      <c r="F173" s="25"/>
      <c r="G173" s="12"/>
      <c r="H173" s="12"/>
      <c r="I173" s="12"/>
      <c r="J173" s="14"/>
      <c r="K173" s="12"/>
      <c r="L173" s="14"/>
      <c r="M173" s="14"/>
      <c r="N173" s="12"/>
      <c r="O173" s="12"/>
      <c r="P173" s="12"/>
      <c r="Q173" s="14"/>
      <c r="R173" s="14"/>
      <c r="S173" s="14"/>
      <c r="T173" s="14"/>
      <c r="U173" s="14"/>
      <c r="V173" s="12"/>
      <c r="W173" s="14"/>
      <c r="X173" s="26"/>
      <c r="Y173" s="12"/>
      <c r="Z173" s="33"/>
      <c r="AA173" s="27"/>
      <c r="AB173" s="27"/>
      <c r="AC173" s="27"/>
      <c r="AD173" s="27" t="s">
        <v>15</v>
      </c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</row>
    <row x14ac:dyDescent="0.25" r="174" customHeight="1" ht="18.75">
      <c r="A174" s="24"/>
      <c r="B174" s="24"/>
      <c r="C174" s="12"/>
      <c r="D174" s="12"/>
      <c r="E174" s="25"/>
      <c r="F174" s="25"/>
      <c r="G174" s="12"/>
      <c r="H174" s="12"/>
      <c r="I174" s="12"/>
      <c r="J174" s="14"/>
      <c r="K174" s="12"/>
      <c r="L174" s="14"/>
      <c r="M174" s="14"/>
      <c r="N174" s="12"/>
      <c r="O174" s="12"/>
      <c r="P174" s="12"/>
      <c r="Q174" s="14"/>
      <c r="R174" s="14"/>
      <c r="S174" s="14"/>
      <c r="T174" s="14"/>
      <c r="U174" s="14"/>
      <c r="V174" s="12"/>
      <c r="W174" s="14"/>
      <c r="X174" s="26"/>
      <c r="Y174" s="12"/>
      <c r="Z174" s="33"/>
      <c r="AA174" s="27"/>
      <c r="AB174" s="27"/>
      <c r="AC174" s="27"/>
      <c r="AD174" s="27" t="s">
        <v>15</v>
      </c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</row>
    <row x14ac:dyDescent="0.25" r="175" customHeight="1" ht="18.75">
      <c r="A175" s="24"/>
      <c r="B175" s="24"/>
      <c r="C175" s="12"/>
      <c r="D175" s="12"/>
      <c r="E175" s="25"/>
      <c r="F175" s="25"/>
      <c r="G175" s="12"/>
      <c r="H175" s="12"/>
      <c r="I175" s="12"/>
      <c r="J175" s="14"/>
      <c r="K175" s="12"/>
      <c r="L175" s="14"/>
      <c r="M175" s="14"/>
      <c r="N175" s="12"/>
      <c r="O175" s="12"/>
      <c r="P175" s="12"/>
      <c r="Q175" s="14"/>
      <c r="R175" s="14"/>
      <c r="S175" s="14"/>
      <c r="T175" s="14"/>
      <c r="U175" s="14"/>
      <c r="V175" s="12"/>
      <c r="W175" s="14"/>
      <c r="X175" s="26"/>
      <c r="Y175" s="12"/>
      <c r="Z175" s="33"/>
      <c r="AA175" s="27"/>
      <c r="AB175" s="27"/>
      <c r="AC175" s="27"/>
      <c r="AD175" s="27" t="s">
        <v>15</v>
      </c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</row>
    <row x14ac:dyDescent="0.25" r="176" customHeight="1" ht="18.75">
      <c r="A176" s="24"/>
      <c r="B176" s="24"/>
      <c r="C176" s="12"/>
      <c r="D176" s="12"/>
      <c r="E176" s="25"/>
      <c r="F176" s="25"/>
      <c r="G176" s="12"/>
      <c r="H176" s="12"/>
      <c r="I176" s="12"/>
      <c r="J176" s="14"/>
      <c r="K176" s="12"/>
      <c r="L176" s="14"/>
      <c r="M176" s="14"/>
      <c r="N176" s="12"/>
      <c r="O176" s="12"/>
      <c r="P176" s="12"/>
      <c r="Q176" s="14"/>
      <c r="R176" s="14"/>
      <c r="S176" s="14"/>
      <c r="T176" s="14"/>
      <c r="U176" s="14"/>
      <c r="V176" s="12"/>
      <c r="W176" s="14"/>
      <c r="X176" s="26"/>
      <c r="Y176" s="12"/>
      <c r="Z176" s="33"/>
      <c r="AA176" s="27"/>
      <c r="AB176" s="27"/>
      <c r="AC176" s="27"/>
      <c r="AD176" s="27" t="s">
        <v>15</v>
      </c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</row>
    <row x14ac:dyDescent="0.25" r="177" customHeight="1" ht="18.75">
      <c r="A177" s="24"/>
      <c r="B177" s="24"/>
      <c r="C177" s="12"/>
      <c r="D177" s="12"/>
      <c r="E177" s="25"/>
      <c r="F177" s="25"/>
      <c r="G177" s="12"/>
      <c r="H177" s="12"/>
      <c r="I177" s="12"/>
      <c r="J177" s="14"/>
      <c r="K177" s="12"/>
      <c r="L177" s="14"/>
      <c r="M177" s="14"/>
      <c r="N177" s="12"/>
      <c r="O177" s="12"/>
      <c r="P177" s="12"/>
      <c r="Q177" s="14"/>
      <c r="R177" s="14"/>
      <c r="S177" s="14"/>
      <c r="T177" s="14"/>
      <c r="U177" s="14"/>
      <c r="V177" s="12"/>
      <c r="W177" s="14"/>
      <c r="X177" s="26"/>
      <c r="Y177" s="12"/>
      <c r="Z177" s="33"/>
      <c r="AA177" s="27" t="s">
        <v>15</v>
      </c>
      <c r="AB177" s="27"/>
      <c r="AC177" s="27"/>
      <c r="AD177" s="27" t="s">
        <v>15</v>
      </c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</row>
    <row x14ac:dyDescent="0.25" r="178" customHeight="1" ht="18.75">
      <c r="A178" s="24"/>
      <c r="B178" s="24"/>
      <c r="C178" s="12"/>
      <c r="D178" s="12"/>
      <c r="E178" s="25"/>
      <c r="F178" s="25"/>
      <c r="G178" s="12"/>
      <c r="H178" s="12"/>
      <c r="I178" s="12"/>
      <c r="J178" s="14"/>
      <c r="K178" s="12"/>
      <c r="L178" s="14"/>
      <c r="M178" s="14"/>
      <c r="N178" s="12"/>
      <c r="O178" s="12"/>
      <c r="P178" s="12"/>
      <c r="Q178" s="14"/>
      <c r="R178" s="14"/>
      <c r="S178" s="14"/>
      <c r="T178" s="14"/>
      <c r="U178" s="14"/>
      <c r="V178" s="12"/>
      <c r="W178" s="14"/>
      <c r="X178" s="26"/>
      <c r="Y178" s="12"/>
      <c r="Z178" s="33"/>
      <c r="AA178" s="27"/>
      <c r="AB178" s="27"/>
      <c r="AC178" s="27"/>
      <c r="AD178" s="27" t="s">
        <v>15</v>
      </c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</row>
    <row x14ac:dyDescent="0.25" r="179" customHeight="1" ht="18.75">
      <c r="A179" s="24"/>
      <c r="B179" s="24"/>
      <c r="C179" s="12"/>
      <c r="D179" s="12"/>
      <c r="E179" s="25"/>
      <c r="F179" s="25"/>
      <c r="G179" s="12"/>
      <c r="H179" s="12"/>
      <c r="I179" s="12"/>
      <c r="J179" s="14"/>
      <c r="K179" s="12"/>
      <c r="L179" s="14"/>
      <c r="M179" s="14"/>
      <c r="N179" s="12"/>
      <c r="O179" s="12"/>
      <c r="P179" s="12"/>
      <c r="Q179" s="14"/>
      <c r="R179" s="14"/>
      <c r="S179" s="14"/>
      <c r="T179" s="14"/>
      <c r="U179" s="14"/>
      <c r="V179" s="12"/>
      <c r="W179" s="14"/>
      <c r="X179" s="26"/>
      <c r="Y179" s="12"/>
      <c r="Z179" s="33"/>
      <c r="AA179" s="27"/>
      <c r="AB179" s="27"/>
      <c r="AC179" s="27"/>
      <c r="AD179" s="27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</row>
    <row x14ac:dyDescent="0.25" r="180" customHeight="1" ht="18.75">
      <c r="A180" s="24"/>
      <c r="B180" s="24"/>
      <c r="C180" s="12"/>
      <c r="D180" s="12"/>
      <c r="E180" s="25"/>
      <c r="F180" s="25"/>
      <c r="G180" s="12"/>
      <c r="H180" s="12"/>
      <c r="I180" s="12"/>
      <c r="J180" s="14"/>
      <c r="K180" s="12"/>
      <c r="L180" s="14"/>
      <c r="M180" s="14"/>
      <c r="N180" s="12"/>
      <c r="O180" s="12"/>
      <c r="P180" s="12"/>
      <c r="Q180" s="14"/>
      <c r="R180" s="14"/>
      <c r="S180" s="14"/>
      <c r="T180" s="14"/>
      <c r="U180" s="14"/>
      <c r="V180" s="12"/>
      <c r="W180" s="14"/>
      <c r="X180" s="26"/>
      <c r="Y180" s="12"/>
      <c r="Z180" s="33"/>
      <c r="AA180" s="27"/>
      <c r="AB180" s="27"/>
      <c r="AC180" s="27"/>
      <c r="AD180" s="27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</row>
    <row x14ac:dyDescent="0.25" r="181" customHeight="1" ht="18.75">
      <c r="A181" s="24"/>
      <c r="B181" s="24"/>
      <c r="C181" s="12"/>
      <c r="D181" s="12"/>
      <c r="E181" s="25"/>
      <c r="F181" s="25"/>
      <c r="G181" s="12"/>
      <c r="H181" s="12"/>
      <c r="I181" s="12"/>
      <c r="J181" s="14"/>
      <c r="K181" s="12"/>
      <c r="L181" s="14"/>
      <c r="M181" s="14"/>
      <c r="N181" s="12"/>
      <c r="O181" s="12"/>
      <c r="P181" s="12"/>
      <c r="Q181" s="14"/>
      <c r="R181" s="14"/>
      <c r="S181" s="14"/>
      <c r="T181" s="14"/>
      <c r="U181" s="14"/>
      <c r="V181" s="12"/>
      <c r="W181" s="14"/>
      <c r="X181" s="26"/>
      <c r="Y181" s="12"/>
      <c r="Z181" s="33"/>
      <c r="AA181" s="27"/>
      <c r="AB181" s="27"/>
      <c r="AC181" s="27"/>
      <c r="AD181" s="27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</row>
    <row x14ac:dyDescent="0.25" r="182" customHeight="1" ht="18.75">
      <c r="A182" s="24"/>
      <c r="B182" s="24"/>
      <c r="C182" s="12"/>
      <c r="D182" s="12"/>
      <c r="E182" s="25"/>
      <c r="F182" s="25"/>
      <c r="G182" s="12"/>
      <c r="H182" s="12"/>
      <c r="I182" s="12"/>
      <c r="J182" s="14"/>
      <c r="K182" s="12"/>
      <c r="L182" s="14"/>
      <c r="M182" s="14"/>
      <c r="N182" s="12"/>
      <c r="O182" s="12"/>
      <c r="P182" s="12"/>
      <c r="Q182" s="14"/>
      <c r="R182" s="14"/>
      <c r="S182" s="14"/>
      <c r="T182" s="14"/>
      <c r="U182" s="14"/>
      <c r="V182" s="12"/>
      <c r="W182" s="14"/>
      <c r="X182" s="26"/>
      <c r="Y182" s="12"/>
      <c r="Z182" s="33"/>
      <c r="AA182" s="27"/>
      <c r="AB182" s="27"/>
      <c r="AC182" s="27"/>
      <c r="AD182" s="27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</row>
    <row x14ac:dyDescent="0.25" r="183" customHeight="1" ht="18.75">
      <c r="A183" s="24"/>
      <c r="B183" s="24"/>
      <c r="C183" s="12"/>
      <c r="D183" s="12"/>
      <c r="E183" s="25"/>
      <c r="F183" s="25"/>
      <c r="G183" s="12"/>
      <c r="H183" s="12"/>
      <c r="I183" s="12"/>
      <c r="J183" s="14"/>
      <c r="K183" s="12"/>
      <c r="L183" s="14"/>
      <c r="M183" s="14"/>
      <c r="N183" s="12"/>
      <c r="O183" s="12"/>
      <c r="P183" s="12"/>
      <c r="Q183" s="14"/>
      <c r="R183" s="14"/>
      <c r="S183" s="14"/>
      <c r="T183" s="14"/>
      <c r="U183" s="14"/>
      <c r="V183" s="12"/>
      <c r="W183" s="14"/>
      <c r="X183" s="26"/>
      <c r="Y183" s="12"/>
      <c r="Z183" s="33"/>
      <c r="AA183" s="27"/>
      <c r="AB183" s="27"/>
      <c r="AC183" s="27"/>
      <c r="AD183" s="27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</row>
    <row x14ac:dyDescent="0.25" r="184" customHeight="1" ht="18.75">
      <c r="A184" s="24"/>
      <c r="B184" s="24"/>
      <c r="C184" s="12"/>
      <c r="D184" s="12"/>
      <c r="E184" s="25"/>
      <c r="F184" s="25"/>
      <c r="G184" s="12"/>
      <c r="H184" s="12"/>
      <c r="I184" s="12"/>
      <c r="J184" s="14"/>
      <c r="K184" s="12"/>
      <c r="L184" s="14"/>
      <c r="M184" s="14"/>
      <c r="N184" s="12"/>
      <c r="O184" s="12"/>
      <c r="P184" s="12"/>
      <c r="Q184" s="14"/>
      <c r="R184" s="14"/>
      <c r="S184" s="14"/>
      <c r="T184" s="14"/>
      <c r="U184" s="14"/>
      <c r="V184" s="12"/>
      <c r="W184" s="14"/>
      <c r="X184" s="26"/>
      <c r="Y184" s="12"/>
      <c r="Z184" s="33"/>
      <c r="AA184" s="27"/>
      <c r="AB184" s="27"/>
      <c r="AC184" s="27"/>
      <c r="AD184" s="27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</row>
    <row x14ac:dyDescent="0.25" r="185" customHeight="1" ht="18.75">
      <c r="A185" s="24"/>
      <c r="B185" s="24"/>
      <c r="C185" s="12"/>
      <c r="D185" s="12"/>
      <c r="E185" s="25"/>
      <c r="F185" s="25"/>
      <c r="G185" s="12"/>
      <c r="H185" s="12"/>
      <c r="I185" s="12"/>
      <c r="J185" s="14"/>
      <c r="K185" s="12"/>
      <c r="L185" s="14"/>
      <c r="M185" s="14"/>
      <c r="N185" s="12"/>
      <c r="O185" s="12"/>
      <c r="P185" s="12"/>
      <c r="Q185" s="14"/>
      <c r="R185" s="14"/>
      <c r="S185" s="14"/>
      <c r="T185" s="14"/>
      <c r="U185" s="14"/>
      <c r="V185" s="12"/>
      <c r="W185" s="14"/>
      <c r="X185" s="26"/>
      <c r="Y185" s="12"/>
      <c r="Z185" s="33"/>
      <c r="AA185" s="27"/>
      <c r="AB185" s="27"/>
      <c r="AC185" s="27"/>
      <c r="AD185" s="27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</row>
    <row x14ac:dyDescent="0.25" r="186" customHeight="1" ht="18.75">
      <c r="A186" s="24"/>
      <c r="B186" s="24"/>
      <c r="C186" s="12"/>
      <c r="D186" s="12"/>
      <c r="E186" s="25"/>
      <c r="F186" s="25"/>
      <c r="G186" s="12"/>
      <c r="H186" s="12"/>
      <c r="I186" s="12"/>
      <c r="J186" s="14"/>
      <c r="K186" s="12"/>
      <c r="L186" s="14"/>
      <c r="M186" s="14"/>
      <c r="N186" s="12"/>
      <c r="O186" s="12"/>
      <c r="P186" s="12"/>
      <c r="Q186" s="14"/>
      <c r="R186" s="14"/>
      <c r="S186" s="14"/>
      <c r="T186" s="14"/>
      <c r="U186" s="14"/>
      <c r="V186" s="12"/>
      <c r="W186" s="14"/>
      <c r="X186" s="26"/>
      <c r="Y186" s="12"/>
      <c r="Z186" s="33"/>
      <c r="AA186" s="27"/>
      <c r="AB186" s="27"/>
      <c r="AC186" s="27"/>
      <c r="AD186" s="27" t="s">
        <v>15</v>
      </c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</row>
    <row x14ac:dyDescent="0.25" r="187" customHeight="1" ht="18.75">
      <c r="A187" s="24"/>
      <c r="B187" s="24"/>
      <c r="C187" s="12"/>
      <c r="D187" s="12"/>
      <c r="E187" s="25"/>
      <c r="F187" s="25"/>
      <c r="G187" s="12"/>
      <c r="H187" s="12"/>
      <c r="I187" s="12"/>
      <c r="J187" s="14"/>
      <c r="K187" s="12"/>
      <c r="L187" s="14"/>
      <c r="M187" s="14"/>
      <c r="N187" s="12"/>
      <c r="O187" s="12"/>
      <c r="P187" s="12"/>
      <c r="Q187" s="14"/>
      <c r="R187" s="14"/>
      <c r="S187" s="14"/>
      <c r="T187" s="14"/>
      <c r="U187" s="14"/>
      <c r="V187" s="12"/>
      <c r="W187" s="14"/>
      <c r="X187" s="26"/>
      <c r="Y187" s="12"/>
      <c r="Z187" s="33"/>
      <c r="AA187" s="27"/>
      <c r="AB187" s="27"/>
      <c r="AC187" s="27"/>
      <c r="AD187" s="27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</row>
    <row x14ac:dyDescent="0.25" r="188" customHeight="1" ht="18.75">
      <c r="A188" s="24"/>
      <c r="B188" s="24"/>
      <c r="C188" s="12"/>
      <c r="D188" s="12"/>
      <c r="E188" s="25"/>
      <c r="F188" s="25"/>
      <c r="G188" s="12"/>
      <c r="H188" s="12"/>
      <c r="I188" s="12"/>
      <c r="J188" s="14"/>
      <c r="K188" s="12"/>
      <c r="L188" s="14"/>
      <c r="M188" s="14"/>
      <c r="N188" s="12"/>
      <c r="O188" s="12"/>
      <c r="P188" s="12"/>
      <c r="Q188" s="14"/>
      <c r="R188" s="14"/>
      <c r="S188" s="14"/>
      <c r="T188" s="14"/>
      <c r="U188" s="14"/>
      <c r="V188" s="12"/>
      <c r="W188" s="14"/>
      <c r="X188" s="26"/>
      <c r="Y188" s="12"/>
      <c r="Z188" s="33"/>
      <c r="AA188" s="27"/>
      <c r="AB188" s="27"/>
      <c r="AC188" s="27"/>
      <c r="AD188" s="27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</row>
    <row x14ac:dyDescent="0.25" r="189" customHeight="1" ht="18.75">
      <c r="A189" s="24"/>
      <c r="B189" s="24"/>
      <c r="C189" s="12"/>
      <c r="D189" s="12"/>
      <c r="E189" s="25"/>
      <c r="F189" s="25"/>
      <c r="G189" s="12"/>
      <c r="H189" s="12"/>
      <c r="I189" s="12"/>
      <c r="J189" s="14"/>
      <c r="K189" s="12"/>
      <c r="L189" s="14"/>
      <c r="M189" s="14"/>
      <c r="N189" s="12"/>
      <c r="O189" s="12"/>
      <c r="P189" s="12"/>
      <c r="Q189" s="14"/>
      <c r="R189" s="14"/>
      <c r="S189" s="14"/>
      <c r="T189" s="14"/>
      <c r="U189" s="14"/>
      <c r="V189" s="12"/>
      <c r="W189" s="14"/>
      <c r="X189" s="26"/>
      <c r="Y189" s="12"/>
      <c r="Z189" s="33"/>
      <c r="AA189" s="27"/>
      <c r="AB189" s="27"/>
      <c r="AC189" s="27"/>
      <c r="AD189" s="27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</row>
    <row x14ac:dyDescent="0.25" r="190" customHeight="1" ht="18.75">
      <c r="A190" s="24"/>
      <c r="B190" s="24"/>
      <c r="C190" s="12"/>
      <c r="D190" s="12"/>
      <c r="E190" s="25"/>
      <c r="F190" s="25"/>
      <c r="G190" s="12"/>
      <c r="H190" s="12"/>
      <c r="I190" s="12"/>
      <c r="J190" s="14"/>
      <c r="K190" s="12"/>
      <c r="L190" s="14"/>
      <c r="M190" s="14"/>
      <c r="N190" s="12"/>
      <c r="O190" s="12"/>
      <c r="P190" s="12"/>
      <c r="Q190" s="14"/>
      <c r="R190" s="14"/>
      <c r="S190" s="14"/>
      <c r="T190" s="14"/>
      <c r="U190" s="14"/>
      <c r="V190" s="12"/>
      <c r="W190" s="14"/>
      <c r="X190" s="26"/>
      <c r="Y190" s="12"/>
      <c r="Z190" s="33"/>
      <c r="AA190" s="27"/>
      <c r="AB190" s="27"/>
      <c r="AC190" s="27"/>
      <c r="AD190" s="27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</row>
    <row x14ac:dyDescent="0.25" r="191" customHeight="1" ht="18.75">
      <c r="A191" s="24"/>
      <c r="B191" s="24"/>
      <c r="C191" s="12"/>
      <c r="D191" s="12"/>
      <c r="E191" s="25"/>
      <c r="F191" s="25"/>
      <c r="G191" s="12"/>
      <c r="H191" s="12"/>
      <c r="I191" s="12"/>
      <c r="J191" s="14"/>
      <c r="K191" s="12"/>
      <c r="L191" s="14"/>
      <c r="M191" s="14"/>
      <c r="N191" s="12"/>
      <c r="O191" s="12"/>
      <c r="P191" s="12"/>
      <c r="Q191" s="14"/>
      <c r="R191" s="14"/>
      <c r="S191" s="14"/>
      <c r="T191" s="14"/>
      <c r="U191" s="14"/>
      <c r="V191" s="12"/>
      <c r="W191" s="14"/>
      <c r="X191" s="26"/>
      <c r="Y191" s="12"/>
      <c r="Z191" s="33"/>
      <c r="AA191" s="27"/>
      <c r="AB191" s="27" t="s">
        <v>15</v>
      </c>
      <c r="AC191" s="27"/>
      <c r="AD191" s="27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</row>
    <row x14ac:dyDescent="0.25" r="192" customHeight="1" ht="18.75">
      <c r="A192" s="24"/>
      <c r="B192" s="24"/>
      <c r="C192" s="12"/>
      <c r="D192" s="12"/>
      <c r="E192" s="25"/>
      <c r="F192" s="25"/>
      <c r="G192" s="12"/>
      <c r="H192" s="12"/>
      <c r="I192" s="12"/>
      <c r="J192" s="14"/>
      <c r="K192" s="12"/>
      <c r="L192" s="14"/>
      <c r="M192" s="14"/>
      <c r="N192" s="12"/>
      <c r="O192" s="12"/>
      <c r="P192" s="12"/>
      <c r="Q192" s="14"/>
      <c r="R192" s="14"/>
      <c r="S192" s="14"/>
      <c r="T192" s="14"/>
      <c r="U192" s="14"/>
      <c r="V192" s="12"/>
      <c r="W192" s="14"/>
      <c r="X192" s="26"/>
      <c r="Y192" s="12"/>
      <c r="Z192" s="33"/>
      <c r="AA192" s="27"/>
      <c r="AB192" s="27"/>
      <c r="AC192" s="27"/>
      <c r="AD192" s="27" t="s">
        <v>15</v>
      </c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</row>
    <row x14ac:dyDescent="0.25" r="193" customHeight="1" ht="18.75">
      <c r="A193" s="24"/>
      <c r="B193" s="24"/>
      <c r="C193" s="12"/>
      <c r="D193" s="12"/>
      <c r="E193" s="25"/>
      <c r="F193" s="25"/>
      <c r="G193" s="12"/>
      <c r="H193" s="12"/>
      <c r="I193" s="12"/>
      <c r="J193" s="14"/>
      <c r="K193" s="12"/>
      <c r="L193" s="14"/>
      <c r="M193" s="14"/>
      <c r="N193" s="12"/>
      <c r="O193" s="12"/>
      <c r="P193" s="12"/>
      <c r="Q193" s="14"/>
      <c r="R193" s="14"/>
      <c r="S193" s="14"/>
      <c r="T193" s="14"/>
      <c r="U193" s="14"/>
      <c r="V193" s="12"/>
      <c r="W193" s="14"/>
      <c r="X193" s="26"/>
      <c r="Y193" s="12"/>
      <c r="Z193" s="33"/>
      <c r="AA193" s="27"/>
      <c r="AB193" s="27"/>
      <c r="AC193" s="27"/>
      <c r="AD193" s="27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</row>
    <row x14ac:dyDescent="0.25" r="194" customHeight="1" ht="18.75">
      <c r="A194" s="24"/>
      <c r="B194" s="24"/>
      <c r="C194" s="12"/>
      <c r="D194" s="12"/>
      <c r="E194" s="25"/>
      <c r="F194" s="25"/>
      <c r="G194" s="12"/>
      <c r="H194" s="12"/>
      <c r="I194" s="12"/>
      <c r="J194" s="14"/>
      <c r="K194" s="12"/>
      <c r="L194" s="14"/>
      <c r="M194" s="14"/>
      <c r="N194" s="12"/>
      <c r="O194" s="12"/>
      <c r="P194" s="12"/>
      <c r="Q194" s="14"/>
      <c r="R194" s="14"/>
      <c r="S194" s="14"/>
      <c r="T194" s="14"/>
      <c r="U194" s="14"/>
      <c r="V194" s="12"/>
      <c r="W194" s="14"/>
      <c r="X194" s="26"/>
      <c r="Y194" s="12"/>
      <c r="Z194" s="33"/>
      <c r="AA194" s="27"/>
      <c r="AB194" s="27"/>
      <c r="AC194" s="27"/>
      <c r="AD194" s="27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</row>
    <row x14ac:dyDescent="0.25" r="195" customHeight="1" ht="18.75">
      <c r="A195" s="24"/>
      <c r="B195" s="24"/>
      <c r="C195" s="12"/>
      <c r="D195" s="12"/>
      <c r="E195" s="25"/>
      <c r="F195" s="25"/>
      <c r="G195" s="12"/>
      <c r="H195" s="12"/>
      <c r="I195" s="12"/>
      <c r="J195" s="14"/>
      <c r="K195" s="12"/>
      <c r="L195" s="14"/>
      <c r="M195" s="14"/>
      <c r="N195" s="12"/>
      <c r="O195" s="12"/>
      <c r="P195" s="12"/>
      <c r="Q195" s="14"/>
      <c r="R195" s="14"/>
      <c r="S195" s="14"/>
      <c r="T195" s="14"/>
      <c r="U195" s="14"/>
      <c r="V195" s="12"/>
      <c r="W195" s="14"/>
      <c r="X195" s="26"/>
      <c r="Y195" s="12"/>
      <c r="Z195" s="33"/>
      <c r="AA195" s="27"/>
      <c r="AB195" s="27"/>
      <c r="AC195" s="27"/>
      <c r="AD195" s="27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</row>
    <row x14ac:dyDescent="0.25" r="196" customHeight="1" ht="18.75">
      <c r="A196" s="24"/>
      <c r="B196" s="24"/>
      <c r="C196" s="12"/>
      <c r="D196" s="12"/>
      <c r="E196" s="25"/>
      <c r="F196" s="25"/>
      <c r="G196" s="12"/>
      <c r="H196" s="12"/>
      <c r="I196" s="12"/>
      <c r="J196" s="14"/>
      <c r="K196" s="12"/>
      <c r="L196" s="14"/>
      <c r="M196" s="14"/>
      <c r="N196" s="12"/>
      <c r="O196" s="12"/>
      <c r="P196" s="12"/>
      <c r="Q196" s="14"/>
      <c r="R196" s="14"/>
      <c r="S196" s="14"/>
      <c r="T196" s="14"/>
      <c r="U196" s="14"/>
      <c r="V196" s="12"/>
      <c r="W196" s="14"/>
      <c r="X196" s="26"/>
      <c r="Y196" s="12"/>
      <c r="Z196" s="33"/>
      <c r="AA196" s="27"/>
      <c r="AB196" s="27"/>
      <c r="AC196" s="27"/>
      <c r="AD196" s="27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</row>
    <row x14ac:dyDescent="0.25" r="197" customHeight="1" ht="18.75">
      <c r="A197" s="24"/>
      <c r="B197" s="24"/>
      <c r="C197" s="12"/>
      <c r="D197" s="12"/>
      <c r="E197" s="25"/>
      <c r="F197" s="25"/>
      <c r="G197" s="12"/>
      <c r="H197" s="12"/>
      <c r="I197" s="12"/>
      <c r="J197" s="14"/>
      <c r="K197" s="12"/>
      <c r="L197" s="14"/>
      <c r="M197" s="14"/>
      <c r="N197" s="12"/>
      <c r="O197" s="12"/>
      <c r="P197" s="12"/>
      <c r="Q197" s="14"/>
      <c r="R197" s="14"/>
      <c r="S197" s="14"/>
      <c r="T197" s="14"/>
      <c r="U197" s="14"/>
      <c r="V197" s="12"/>
      <c r="W197" s="14"/>
      <c r="X197" s="26"/>
      <c r="Y197" s="12"/>
      <c r="Z197" s="33"/>
      <c r="AA197" s="27"/>
      <c r="AB197" s="27"/>
      <c r="AC197" s="27"/>
      <c r="AD197" s="27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</row>
    <row x14ac:dyDescent="0.25" r="198" customHeight="1" ht="18.75">
      <c r="A198" s="24"/>
      <c r="B198" s="24"/>
      <c r="C198" s="12"/>
      <c r="D198" s="12"/>
      <c r="E198" s="25"/>
      <c r="F198" s="25"/>
      <c r="G198" s="12"/>
      <c r="H198" s="12"/>
      <c r="I198" s="12"/>
      <c r="J198" s="14"/>
      <c r="K198" s="12"/>
      <c r="L198" s="14"/>
      <c r="M198" s="14"/>
      <c r="N198" s="12"/>
      <c r="O198" s="12"/>
      <c r="P198" s="12"/>
      <c r="Q198" s="14"/>
      <c r="R198" s="14"/>
      <c r="S198" s="14"/>
      <c r="T198" s="14"/>
      <c r="U198" s="14"/>
      <c r="V198" s="12"/>
      <c r="W198" s="14"/>
      <c r="X198" s="26"/>
      <c r="Y198" s="12"/>
      <c r="Z198" s="33"/>
      <c r="AA198" s="27"/>
      <c r="AB198" s="27"/>
      <c r="AC198" s="27"/>
      <c r="AD198" s="27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</row>
    <row x14ac:dyDescent="0.25" r="199" customHeight="1" ht="18.75">
      <c r="A199" s="24"/>
      <c r="B199" s="24"/>
      <c r="C199" s="12"/>
      <c r="D199" s="12"/>
      <c r="E199" s="25"/>
      <c r="F199" s="25"/>
      <c r="G199" s="12"/>
      <c r="H199" s="12"/>
      <c r="I199" s="12"/>
      <c r="J199" s="14"/>
      <c r="K199" s="12"/>
      <c r="L199" s="14"/>
      <c r="M199" s="14"/>
      <c r="N199" s="12"/>
      <c r="O199" s="12"/>
      <c r="P199" s="12"/>
      <c r="Q199" s="14"/>
      <c r="R199" s="14"/>
      <c r="S199" s="14"/>
      <c r="T199" s="14"/>
      <c r="U199" s="14"/>
      <c r="V199" s="12"/>
      <c r="W199" s="14"/>
      <c r="X199" s="26"/>
      <c r="Y199" s="12"/>
      <c r="Z199" s="33"/>
      <c r="AA199" s="27"/>
      <c r="AB199" s="27"/>
      <c r="AC199" s="27"/>
      <c r="AD199" s="27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</row>
    <row x14ac:dyDescent="0.25" r="200" customHeight="1" ht="18.75">
      <c r="A200" s="24"/>
      <c r="B200" s="24"/>
      <c r="C200" s="12"/>
      <c r="D200" s="12"/>
      <c r="E200" s="25"/>
      <c r="F200" s="25"/>
      <c r="G200" s="12"/>
      <c r="H200" s="12"/>
      <c r="I200" s="12"/>
      <c r="J200" s="14"/>
      <c r="K200" s="12"/>
      <c r="L200" s="14"/>
      <c r="M200" s="14"/>
      <c r="N200" s="12"/>
      <c r="O200" s="12"/>
      <c r="P200" s="12"/>
      <c r="Q200" s="14"/>
      <c r="R200" s="14"/>
      <c r="S200" s="14"/>
      <c r="T200" s="14"/>
      <c r="U200" s="14"/>
      <c r="V200" s="12"/>
      <c r="W200" s="14"/>
      <c r="X200" s="26"/>
      <c r="Y200" s="12"/>
      <c r="Z200" s="33"/>
      <c r="AA200" s="27"/>
      <c r="AB200" s="27"/>
      <c r="AC200" s="27"/>
      <c r="AD200" s="27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</row>
    <row x14ac:dyDescent="0.25" r="201" customHeight="1" ht="18.75">
      <c r="A201" s="24"/>
      <c r="B201" s="24"/>
      <c r="C201" s="12"/>
      <c r="D201" s="12"/>
      <c r="E201" s="25"/>
      <c r="F201" s="25"/>
      <c r="G201" s="12"/>
      <c r="H201" s="12"/>
      <c r="I201" s="12"/>
      <c r="J201" s="14"/>
      <c r="K201" s="12"/>
      <c r="L201" s="14"/>
      <c r="M201" s="14"/>
      <c r="N201" s="12"/>
      <c r="O201" s="12"/>
      <c r="P201" s="12"/>
      <c r="Q201" s="14"/>
      <c r="R201" s="14"/>
      <c r="S201" s="14"/>
      <c r="T201" s="14"/>
      <c r="U201" s="14"/>
      <c r="V201" s="12"/>
      <c r="W201" s="14"/>
      <c r="X201" s="26"/>
      <c r="Y201" s="12"/>
      <c r="Z201" s="33"/>
      <c r="AA201" s="27"/>
      <c r="AB201" s="27"/>
      <c r="AC201" s="27"/>
      <c r="AD201" s="27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</row>
    <row x14ac:dyDescent="0.25" r="202" customHeight="1" ht="18.75">
      <c r="A202" s="24"/>
      <c r="B202" s="24"/>
      <c r="C202" s="12"/>
      <c r="D202" s="12"/>
      <c r="E202" s="25"/>
      <c r="F202" s="25"/>
      <c r="G202" s="12"/>
      <c r="H202" s="12"/>
      <c r="I202" s="12"/>
      <c r="J202" s="14"/>
      <c r="K202" s="12"/>
      <c r="L202" s="14"/>
      <c r="M202" s="14"/>
      <c r="N202" s="12"/>
      <c r="O202" s="12"/>
      <c r="P202" s="12"/>
      <c r="Q202" s="14"/>
      <c r="R202" s="14"/>
      <c r="S202" s="14"/>
      <c r="T202" s="14"/>
      <c r="U202" s="14"/>
      <c r="V202" s="12"/>
      <c r="W202" s="14"/>
      <c r="X202" s="26"/>
      <c r="Y202" s="12"/>
      <c r="Z202" s="33"/>
      <c r="AA202" s="27"/>
      <c r="AB202" s="27"/>
      <c r="AC202" s="27"/>
      <c r="AD202" s="27" t="s">
        <v>15</v>
      </c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</row>
    <row x14ac:dyDescent="0.25" r="203" customHeight="1" ht="18.75">
      <c r="A203" s="24"/>
      <c r="B203" s="24"/>
      <c r="C203" s="12"/>
      <c r="D203" s="12"/>
      <c r="E203" s="25"/>
      <c r="F203" s="25"/>
      <c r="G203" s="12"/>
      <c r="H203" s="12"/>
      <c r="I203" s="12"/>
      <c r="J203" s="14"/>
      <c r="K203" s="12"/>
      <c r="L203" s="14"/>
      <c r="M203" s="14"/>
      <c r="N203" s="12"/>
      <c r="O203" s="12"/>
      <c r="P203" s="12"/>
      <c r="Q203" s="14"/>
      <c r="R203" s="14"/>
      <c r="S203" s="14"/>
      <c r="T203" s="14"/>
      <c r="U203" s="14"/>
      <c r="V203" s="12"/>
      <c r="W203" s="14"/>
      <c r="X203" s="26"/>
      <c r="Y203" s="12"/>
      <c r="Z203" s="33"/>
      <c r="AA203" s="27"/>
      <c r="AB203" s="27"/>
      <c r="AC203" s="27"/>
      <c r="AD203" s="27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</row>
    <row x14ac:dyDescent="0.25" r="204" customHeight="1" ht="18.75">
      <c r="A204" s="24"/>
      <c r="B204" s="24"/>
      <c r="C204" s="12"/>
      <c r="D204" s="12"/>
      <c r="E204" s="25"/>
      <c r="F204" s="25"/>
      <c r="G204" s="12"/>
      <c r="H204" s="12"/>
      <c r="I204" s="12"/>
      <c r="J204" s="14"/>
      <c r="K204" s="12"/>
      <c r="L204" s="14"/>
      <c r="M204" s="14"/>
      <c r="N204" s="12"/>
      <c r="O204" s="12"/>
      <c r="P204" s="12"/>
      <c r="Q204" s="14"/>
      <c r="R204" s="14"/>
      <c r="S204" s="14"/>
      <c r="T204" s="14"/>
      <c r="U204" s="14"/>
      <c r="V204" s="12"/>
      <c r="W204" s="14"/>
      <c r="X204" s="26"/>
      <c r="Y204" s="12"/>
      <c r="Z204" s="33"/>
      <c r="AA204" s="27" t="s">
        <v>15</v>
      </c>
      <c r="AB204" s="27"/>
      <c r="AC204" s="27"/>
      <c r="AD204" s="27" t="s">
        <v>15</v>
      </c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</row>
    <row x14ac:dyDescent="0.25" r="205" customHeight="1" ht="18.75">
      <c r="A205" s="24"/>
      <c r="B205" s="24"/>
      <c r="C205" s="12"/>
      <c r="D205" s="12"/>
      <c r="E205" s="25"/>
      <c r="F205" s="25"/>
      <c r="G205" s="12"/>
      <c r="H205" s="12"/>
      <c r="I205" s="12"/>
      <c r="J205" s="14"/>
      <c r="K205" s="12"/>
      <c r="L205" s="14"/>
      <c r="M205" s="14"/>
      <c r="N205" s="12"/>
      <c r="O205" s="12"/>
      <c r="P205" s="12"/>
      <c r="Q205" s="14"/>
      <c r="R205" s="14"/>
      <c r="S205" s="14"/>
      <c r="T205" s="14"/>
      <c r="U205" s="14"/>
      <c r="V205" s="12"/>
      <c r="W205" s="14"/>
      <c r="X205" s="26"/>
      <c r="Y205" s="12"/>
      <c r="Z205" s="33"/>
      <c r="AA205" s="27"/>
      <c r="AB205" s="27"/>
      <c r="AC205" s="27"/>
      <c r="AD205" s="27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</row>
    <row x14ac:dyDescent="0.25" r="206" customHeight="1" ht="18.75">
      <c r="A206" s="24"/>
      <c r="B206" s="24"/>
      <c r="C206" s="12"/>
      <c r="D206" s="12"/>
      <c r="E206" s="25"/>
      <c r="F206" s="25"/>
      <c r="G206" s="12"/>
      <c r="H206" s="12"/>
      <c r="I206" s="12"/>
      <c r="J206" s="14"/>
      <c r="K206" s="12"/>
      <c r="L206" s="14"/>
      <c r="M206" s="14"/>
      <c r="N206" s="12"/>
      <c r="O206" s="12"/>
      <c r="P206" s="12"/>
      <c r="Q206" s="14"/>
      <c r="R206" s="14"/>
      <c r="S206" s="14"/>
      <c r="T206" s="14"/>
      <c r="U206" s="14"/>
      <c r="V206" s="12"/>
      <c r="W206" s="14"/>
      <c r="X206" s="26"/>
      <c r="Y206" s="12"/>
      <c r="Z206" s="33"/>
      <c r="AA206" s="27"/>
      <c r="AB206" s="27"/>
      <c r="AC206" s="27" t="s">
        <v>15</v>
      </c>
      <c r="AD206" s="27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</row>
    <row x14ac:dyDescent="0.25" r="207" customHeight="1" ht="18.75">
      <c r="A207" s="24"/>
      <c r="B207" s="24"/>
      <c r="C207" s="12"/>
      <c r="D207" s="12"/>
      <c r="E207" s="25"/>
      <c r="F207" s="25"/>
      <c r="G207" s="12"/>
      <c r="H207" s="12"/>
      <c r="I207" s="12"/>
      <c r="J207" s="14"/>
      <c r="K207" s="12"/>
      <c r="L207" s="14"/>
      <c r="M207" s="14"/>
      <c r="N207" s="12"/>
      <c r="O207" s="12"/>
      <c r="P207" s="12"/>
      <c r="Q207" s="14"/>
      <c r="R207" s="14"/>
      <c r="S207" s="14"/>
      <c r="T207" s="14"/>
      <c r="U207" s="14"/>
      <c r="V207" s="12"/>
      <c r="W207" s="14"/>
      <c r="X207" s="26"/>
      <c r="Y207" s="12"/>
      <c r="Z207" s="33"/>
      <c r="AA207" s="27"/>
      <c r="AB207" s="27"/>
      <c r="AC207" s="27"/>
      <c r="AD207" s="27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</row>
    <row x14ac:dyDescent="0.25" r="208" customHeight="1" ht="18.75">
      <c r="A208" s="24"/>
      <c r="B208" s="24"/>
      <c r="C208" s="12"/>
      <c r="D208" s="12"/>
      <c r="E208" s="25"/>
      <c r="F208" s="25"/>
      <c r="G208" s="12"/>
      <c r="H208" s="12"/>
      <c r="I208" s="12"/>
      <c r="J208" s="14"/>
      <c r="K208" s="12"/>
      <c r="L208" s="14"/>
      <c r="M208" s="14"/>
      <c r="N208" s="12"/>
      <c r="O208" s="12"/>
      <c r="P208" s="12"/>
      <c r="Q208" s="14"/>
      <c r="R208" s="14"/>
      <c r="S208" s="14"/>
      <c r="T208" s="14"/>
      <c r="U208" s="14"/>
      <c r="V208" s="12"/>
      <c r="W208" s="14"/>
      <c r="X208" s="26"/>
      <c r="Y208" s="12"/>
      <c r="Z208" s="33"/>
      <c r="AA208" s="27"/>
      <c r="AB208" s="27"/>
      <c r="AC208" s="27"/>
      <c r="AD208" s="27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</row>
    <row x14ac:dyDescent="0.25" r="209" customHeight="1" ht="18.75">
      <c r="A209" s="24"/>
      <c r="B209" s="24"/>
      <c r="C209" s="12"/>
      <c r="D209" s="12"/>
      <c r="E209" s="25"/>
      <c r="F209" s="25"/>
      <c r="G209" s="12"/>
      <c r="H209" s="12"/>
      <c r="I209" s="12"/>
      <c r="J209" s="14"/>
      <c r="K209" s="12"/>
      <c r="L209" s="14"/>
      <c r="M209" s="14"/>
      <c r="N209" s="12"/>
      <c r="O209" s="12"/>
      <c r="P209" s="12"/>
      <c r="Q209" s="14"/>
      <c r="R209" s="14"/>
      <c r="S209" s="14"/>
      <c r="T209" s="14"/>
      <c r="U209" s="14"/>
      <c r="V209" s="12"/>
      <c r="W209" s="14"/>
      <c r="X209" s="26"/>
      <c r="Y209" s="12"/>
      <c r="Z209" s="33"/>
      <c r="AA209" s="27"/>
      <c r="AB209" s="27"/>
      <c r="AC209" s="27"/>
      <c r="AD209" s="27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</row>
    <row x14ac:dyDescent="0.25" r="210" customHeight="1" ht="18.75">
      <c r="A210" s="24"/>
      <c r="B210" s="24"/>
      <c r="C210" s="12"/>
      <c r="D210" s="12"/>
      <c r="E210" s="25"/>
      <c r="F210" s="25"/>
      <c r="G210" s="12"/>
      <c r="H210" s="12"/>
      <c r="I210" s="12"/>
      <c r="J210" s="14"/>
      <c r="K210" s="12"/>
      <c r="L210" s="14"/>
      <c r="M210" s="14"/>
      <c r="N210" s="12"/>
      <c r="O210" s="12"/>
      <c r="P210" s="12"/>
      <c r="Q210" s="14"/>
      <c r="R210" s="14"/>
      <c r="S210" s="14"/>
      <c r="T210" s="14"/>
      <c r="U210" s="14"/>
      <c r="V210" s="12"/>
      <c r="W210" s="14"/>
      <c r="X210" s="26"/>
      <c r="Y210" s="12"/>
      <c r="Z210" s="33"/>
      <c r="AA210" s="27"/>
      <c r="AB210" s="27"/>
      <c r="AC210" s="27"/>
      <c r="AD210" s="27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</row>
    <row x14ac:dyDescent="0.25" r="211" customHeight="1" ht="18.75">
      <c r="A211" s="24"/>
      <c r="B211" s="24"/>
      <c r="C211" s="12"/>
      <c r="D211" s="12"/>
      <c r="E211" s="25"/>
      <c r="F211" s="25"/>
      <c r="G211" s="12"/>
      <c r="H211" s="12"/>
      <c r="I211" s="12"/>
      <c r="J211" s="14"/>
      <c r="K211" s="12"/>
      <c r="L211" s="14"/>
      <c r="M211" s="14"/>
      <c r="N211" s="12"/>
      <c r="O211" s="12"/>
      <c r="P211" s="12"/>
      <c r="Q211" s="14"/>
      <c r="R211" s="14"/>
      <c r="S211" s="14"/>
      <c r="T211" s="14"/>
      <c r="U211" s="14"/>
      <c r="V211" s="12"/>
      <c r="W211" s="14"/>
      <c r="X211" s="26"/>
      <c r="Y211" s="12"/>
      <c r="Z211" s="33"/>
      <c r="AA211" s="27" t="s">
        <v>15</v>
      </c>
      <c r="AB211" s="27"/>
      <c r="AC211" s="27"/>
      <c r="AD211" s="27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</row>
    <row x14ac:dyDescent="0.25" r="212" customHeight="1" ht="18.75">
      <c r="A212" s="24"/>
      <c r="B212" s="24"/>
      <c r="C212" s="12"/>
      <c r="D212" s="12"/>
      <c r="E212" s="25"/>
      <c r="F212" s="25"/>
      <c r="G212" s="12"/>
      <c r="H212" s="12"/>
      <c r="I212" s="12"/>
      <c r="J212" s="14"/>
      <c r="K212" s="12"/>
      <c r="L212" s="14"/>
      <c r="M212" s="14"/>
      <c r="N212" s="12"/>
      <c r="O212" s="12"/>
      <c r="P212" s="12"/>
      <c r="Q212" s="14"/>
      <c r="R212" s="14"/>
      <c r="S212" s="14"/>
      <c r="T212" s="14"/>
      <c r="U212" s="14"/>
      <c r="V212" s="12"/>
      <c r="W212" s="14"/>
      <c r="X212" s="26"/>
      <c r="Y212" s="12"/>
      <c r="Z212" s="33"/>
      <c r="AA212" s="27" t="s">
        <v>15</v>
      </c>
      <c r="AB212" s="27"/>
      <c r="AC212" s="27"/>
      <c r="AD212" s="27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</row>
    <row x14ac:dyDescent="0.25" r="213" customHeight="1" ht="18.75">
      <c r="A213" s="24"/>
      <c r="B213" s="24"/>
      <c r="C213" s="12"/>
      <c r="D213" s="12"/>
      <c r="E213" s="25"/>
      <c r="F213" s="25"/>
      <c r="G213" s="12"/>
      <c r="H213" s="12"/>
      <c r="I213" s="12"/>
      <c r="J213" s="14"/>
      <c r="K213" s="12"/>
      <c r="L213" s="14"/>
      <c r="M213" s="14"/>
      <c r="N213" s="12"/>
      <c r="O213" s="12"/>
      <c r="P213" s="12"/>
      <c r="Q213" s="14"/>
      <c r="R213" s="14"/>
      <c r="S213" s="14"/>
      <c r="T213" s="14"/>
      <c r="U213" s="14"/>
      <c r="V213" s="12"/>
      <c r="W213" s="14"/>
      <c r="X213" s="26"/>
      <c r="Y213" s="12"/>
      <c r="Z213" s="33"/>
      <c r="AA213" s="27"/>
      <c r="AB213" s="27"/>
      <c r="AC213" s="27"/>
      <c r="AD213" s="27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</row>
    <row x14ac:dyDescent="0.25" r="214" customHeight="1" ht="18.75">
      <c r="A214" s="24"/>
      <c r="B214" s="24"/>
      <c r="C214" s="12"/>
      <c r="D214" s="12"/>
      <c r="E214" s="25"/>
      <c r="F214" s="25"/>
      <c r="G214" s="12"/>
      <c r="H214" s="12"/>
      <c r="I214" s="12"/>
      <c r="J214" s="14"/>
      <c r="K214" s="12"/>
      <c r="L214" s="14"/>
      <c r="M214" s="14"/>
      <c r="N214" s="12"/>
      <c r="O214" s="12"/>
      <c r="P214" s="12"/>
      <c r="Q214" s="14"/>
      <c r="R214" s="14"/>
      <c r="S214" s="14"/>
      <c r="T214" s="14"/>
      <c r="U214" s="14"/>
      <c r="V214" s="12"/>
      <c r="W214" s="14"/>
      <c r="X214" s="26"/>
      <c r="Y214" s="12"/>
      <c r="Z214" s="33"/>
      <c r="AA214" s="27"/>
      <c r="AB214" s="27"/>
      <c r="AC214" s="27"/>
      <c r="AD214" s="27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</row>
    <row x14ac:dyDescent="0.25" r="215" customHeight="1" ht="18.75">
      <c r="A215" s="24"/>
      <c r="B215" s="24"/>
      <c r="C215" s="12"/>
      <c r="D215" s="12"/>
      <c r="E215" s="25"/>
      <c r="F215" s="25"/>
      <c r="G215" s="12"/>
      <c r="H215" s="12"/>
      <c r="I215" s="12"/>
      <c r="J215" s="14"/>
      <c r="K215" s="12"/>
      <c r="L215" s="14"/>
      <c r="M215" s="14"/>
      <c r="N215" s="12"/>
      <c r="O215" s="12"/>
      <c r="P215" s="12"/>
      <c r="Q215" s="14"/>
      <c r="R215" s="14"/>
      <c r="S215" s="14"/>
      <c r="T215" s="14"/>
      <c r="U215" s="14"/>
      <c r="V215" s="12"/>
      <c r="W215" s="14"/>
      <c r="X215" s="26"/>
      <c r="Y215" s="12"/>
      <c r="Z215" s="33"/>
      <c r="AA215" s="27"/>
      <c r="AB215" s="27"/>
      <c r="AC215" s="27"/>
      <c r="AD215" s="27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</row>
    <row x14ac:dyDescent="0.25" r="216" customHeight="1" ht="18.75">
      <c r="A216" s="24"/>
      <c r="B216" s="24"/>
      <c r="C216" s="12"/>
      <c r="D216" s="12"/>
      <c r="E216" s="25"/>
      <c r="F216" s="25"/>
      <c r="G216" s="12"/>
      <c r="H216" s="12"/>
      <c r="I216" s="12"/>
      <c r="J216" s="14"/>
      <c r="K216" s="12"/>
      <c r="L216" s="14"/>
      <c r="M216" s="14"/>
      <c r="N216" s="12"/>
      <c r="O216" s="12"/>
      <c r="P216" s="12"/>
      <c r="Q216" s="14"/>
      <c r="R216" s="14"/>
      <c r="S216" s="14"/>
      <c r="T216" s="14"/>
      <c r="U216" s="14"/>
      <c r="V216" s="12"/>
      <c r="W216" s="14"/>
      <c r="X216" s="26"/>
      <c r="Y216" s="12"/>
      <c r="Z216" s="33"/>
      <c r="AA216" s="27"/>
      <c r="AB216" s="27" t="s">
        <v>15</v>
      </c>
      <c r="AC216" s="27"/>
      <c r="AD216" s="27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</row>
    <row x14ac:dyDescent="0.25" r="217" customHeight="1" ht="18.75">
      <c r="A217" s="24"/>
      <c r="B217" s="24"/>
      <c r="C217" s="12"/>
      <c r="D217" s="12"/>
      <c r="E217" s="25"/>
      <c r="F217" s="25"/>
      <c r="G217" s="12"/>
      <c r="H217" s="12"/>
      <c r="I217" s="12"/>
      <c r="J217" s="14"/>
      <c r="K217" s="12"/>
      <c r="L217" s="14"/>
      <c r="M217" s="14"/>
      <c r="N217" s="12"/>
      <c r="O217" s="12"/>
      <c r="P217" s="12"/>
      <c r="Q217" s="14"/>
      <c r="R217" s="14"/>
      <c r="S217" s="14"/>
      <c r="T217" s="14"/>
      <c r="U217" s="14"/>
      <c r="V217" s="12"/>
      <c r="W217" s="14"/>
      <c r="X217" s="26"/>
      <c r="Y217" s="12"/>
      <c r="Z217" s="33"/>
      <c r="AA217" s="27"/>
      <c r="AB217" s="27"/>
      <c r="AC217" s="27"/>
      <c r="AD217" s="27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</row>
    <row x14ac:dyDescent="0.25" r="218" customHeight="1" ht="18.75">
      <c r="A218" s="24"/>
      <c r="B218" s="24"/>
      <c r="C218" s="12"/>
      <c r="D218" s="12"/>
      <c r="E218" s="25"/>
      <c r="F218" s="25"/>
      <c r="G218" s="12"/>
      <c r="H218" s="12"/>
      <c r="I218" s="12"/>
      <c r="J218" s="14"/>
      <c r="K218" s="12"/>
      <c r="L218" s="14"/>
      <c r="M218" s="14"/>
      <c r="N218" s="12"/>
      <c r="O218" s="12"/>
      <c r="P218" s="12"/>
      <c r="Q218" s="14"/>
      <c r="R218" s="14"/>
      <c r="S218" s="14"/>
      <c r="T218" s="14"/>
      <c r="U218" s="14"/>
      <c r="V218" s="12"/>
      <c r="W218" s="14"/>
      <c r="X218" s="26"/>
      <c r="Y218" s="12"/>
      <c r="Z218" s="33"/>
      <c r="AA218" s="27"/>
      <c r="AB218" s="27"/>
      <c r="AC218" s="27"/>
      <c r="AD218" s="27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</row>
    <row x14ac:dyDescent="0.25" r="219" customHeight="1" ht="18.75">
      <c r="A219" s="24"/>
      <c r="B219" s="24"/>
      <c r="C219" s="12"/>
      <c r="D219" s="12"/>
      <c r="E219" s="25"/>
      <c r="F219" s="25"/>
      <c r="G219" s="12"/>
      <c r="H219" s="12"/>
      <c r="I219" s="12"/>
      <c r="J219" s="14"/>
      <c r="K219" s="12"/>
      <c r="L219" s="14"/>
      <c r="M219" s="14"/>
      <c r="N219" s="12"/>
      <c r="O219" s="12"/>
      <c r="P219" s="12"/>
      <c r="Q219" s="14"/>
      <c r="R219" s="14"/>
      <c r="S219" s="14"/>
      <c r="T219" s="14"/>
      <c r="U219" s="14"/>
      <c r="V219" s="12"/>
      <c r="W219" s="14"/>
      <c r="X219" s="26"/>
      <c r="Y219" s="12"/>
      <c r="Z219" s="33"/>
      <c r="AA219" s="27" t="s">
        <v>15</v>
      </c>
      <c r="AB219" s="27"/>
      <c r="AC219" s="27"/>
      <c r="AD219" s="27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</row>
    <row x14ac:dyDescent="0.25" r="220" customHeight="1" ht="18.75">
      <c r="A220" s="24"/>
      <c r="B220" s="24"/>
      <c r="C220" s="12"/>
      <c r="D220" s="12"/>
      <c r="E220" s="25"/>
      <c r="F220" s="25"/>
      <c r="G220" s="12"/>
      <c r="H220" s="12"/>
      <c r="I220" s="12"/>
      <c r="J220" s="14"/>
      <c r="K220" s="12"/>
      <c r="L220" s="14"/>
      <c r="M220" s="14"/>
      <c r="N220" s="12"/>
      <c r="O220" s="12"/>
      <c r="P220" s="12"/>
      <c r="Q220" s="14"/>
      <c r="R220" s="14"/>
      <c r="S220" s="14"/>
      <c r="T220" s="14"/>
      <c r="U220" s="14"/>
      <c r="V220" s="12"/>
      <c r="W220" s="14"/>
      <c r="X220" s="26"/>
      <c r="Y220" s="12"/>
      <c r="Z220" s="33"/>
      <c r="AA220" s="27"/>
      <c r="AB220" s="27" t="s">
        <v>15</v>
      </c>
      <c r="AC220" s="27"/>
      <c r="AD220" s="27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</row>
    <row x14ac:dyDescent="0.25" r="221" customHeight="1" ht="18.75">
      <c r="A221" s="24"/>
      <c r="B221" s="24"/>
      <c r="C221" s="12"/>
      <c r="D221" s="12"/>
      <c r="E221" s="25"/>
      <c r="F221" s="25"/>
      <c r="G221" s="12"/>
      <c r="H221" s="12"/>
      <c r="I221" s="12"/>
      <c r="J221" s="14"/>
      <c r="K221" s="12"/>
      <c r="L221" s="14"/>
      <c r="M221" s="14"/>
      <c r="N221" s="12"/>
      <c r="O221" s="12"/>
      <c r="P221" s="12"/>
      <c r="Q221" s="14"/>
      <c r="R221" s="14"/>
      <c r="S221" s="14"/>
      <c r="T221" s="14"/>
      <c r="U221" s="14"/>
      <c r="V221" s="12"/>
      <c r="W221" s="14"/>
      <c r="X221" s="26"/>
      <c r="Y221" s="12"/>
      <c r="Z221" s="33"/>
      <c r="AA221" s="27"/>
      <c r="AB221" s="27"/>
      <c r="AC221" s="27"/>
      <c r="AD221" s="27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</row>
    <row x14ac:dyDescent="0.25" r="222" customHeight="1" ht="18.75">
      <c r="A222" s="24"/>
      <c r="B222" s="24"/>
      <c r="C222" s="12"/>
      <c r="D222" s="12"/>
      <c r="E222" s="25"/>
      <c r="F222" s="25"/>
      <c r="G222" s="12"/>
      <c r="H222" s="12"/>
      <c r="I222" s="12"/>
      <c r="J222" s="14"/>
      <c r="K222" s="12"/>
      <c r="L222" s="14"/>
      <c r="M222" s="14"/>
      <c r="N222" s="12"/>
      <c r="O222" s="12"/>
      <c r="P222" s="12"/>
      <c r="Q222" s="14"/>
      <c r="R222" s="14"/>
      <c r="S222" s="14"/>
      <c r="T222" s="14"/>
      <c r="U222" s="14"/>
      <c r="V222" s="12"/>
      <c r="W222" s="14"/>
      <c r="X222" s="26"/>
      <c r="Y222" s="12"/>
      <c r="Z222" s="33"/>
      <c r="AA222" s="27"/>
      <c r="AB222" s="27"/>
      <c r="AC222" s="27" t="s">
        <v>15</v>
      </c>
      <c r="AD222" s="27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</row>
    <row x14ac:dyDescent="0.25" r="223" customHeight="1" ht="18.75">
      <c r="A223" s="24"/>
      <c r="B223" s="24"/>
      <c r="C223" s="12"/>
      <c r="D223" s="12"/>
      <c r="E223" s="25"/>
      <c r="F223" s="25"/>
      <c r="G223" s="12"/>
      <c r="H223" s="12"/>
      <c r="I223" s="12"/>
      <c r="J223" s="14"/>
      <c r="K223" s="12"/>
      <c r="L223" s="14"/>
      <c r="M223" s="14"/>
      <c r="N223" s="12"/>
      <c r="O223" s="12"/>
      <c r="P223" s="12"/>
      <c r="Q223" s="14"/>
      <c r="R223" s="14"/>
      <c r="S223" s="14"/>
      <c r="T223" s="14"/>
      <c r="U223" s="14"/>
      <c r="V223" s="12"/>
      <c r="W223" s="14"/>
      <c r="X223" s="26"/>
      <c r="Y223" s="12"/>
      <c r="Z223" s="33"/>
      <c r="AA223" s="27"/>
      <c r="AB223" s="27"/>
      <c r="AC223" s="27" t="s">
        <v>15</v>
      </c>
      <c r="AD223" s="27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</row>
    <row x14ac:dyDescent="0.25" r="224" customHeight="1" ht="18.75">
      <c r="A224" s="24"/>
      <c r="B224" s="24"/>
      <c r="C224" s="12"/>
      <c r="D224" s="12"/>
      <c r="E224" s="25"/>
      <c r="F224" s="25"/>
      <c r="G224" s="12"/>
      <c r="H224" s="12"/>
      <c r="I224" s="12"/>
      <c r="J224" s="14"/>
      <c r="K224" s="12"/>
      <c r="L224" s="14"/>
      <c r="M224" s="14"/>
      <c r="N224" s="12"/>
      <c r="O224" s="12"/>
      <c r="P224" s="12"/>
      <c r="Q224" s="14"/>
      <c r="R224" s="14"/>
      <c r="S224" s="14"/>
      <c r="T224" s="14"/>
      <c r="U224" s="14"/>
      <c r="V224" s="12"/>
      <c r="W224" s="14"/>
      <c r="X224" s="26"/>
      <c r="Y224" s="12"/>
      <c r="Z224" s="33"/>
      <c r="AA224" s="27"/>
      <c r="AB224" s="27" t="s">
        <v>15</v>
      </c>
      <c r="AC224" s="27"/>
      <c r="AD224" s="27" t="s">
        <v>15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</row>
    <row x14ac:dyDescent="0.25" r="225" customHeight="1" ht="18.75">
      <c r="A225" s="24"/>
      <c r="B225" s="24"/>
      <c r="C225" s="12"/>
      <c r="D225" s="12"/>
      <c r="E225" s="25"/>
      <c r="F225" s="25"/>
      <c r="G225" s="12"/>
      <c r="H225" s="12"/>
      <c r="I225" s="12"/>
      <c r="J225" s="14"/>
      <c r="K225" s="12"/>
      <c r="L225" s="14"/>
      <c r="M225" s="14"/>
      <c r="N225" s="12"/>
      <c r="O225" s="12"/>
      <c r="P225" s="12"/>
      <c r="Q225" s="14"/>
      <c r="R225" s="14"/>
      <c r="S225" s="14"/>
      <c r="T225" s="14"/>
      <c r="U225" s="14"/>
      <c r="V225" s="12"/>
      <c r="W225" s="14"/>
      <c r="X225" s="26"/>
      <c r="Y225" s="12"/>
      <c r="Z225" s="33"/>
      <c r="AA225" s="27"/>
      <c r="AB225" s="27" t="s">
        <v>15</v>
      </c>
      <c r="AC225" s="27"/>
      <c r="AD225" s="27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</row>
    <row x14ac:dyDescent="0.25" r="226" customHeight="1" ht="18.75">
      <c r="A226" s="24"/>
      <c r="B226" s="24"/>
      <c r="C226" s="12"/>
      <c r="D226" s="12"/>
      <c r="E226" s="25"/>
      <c r="F226" s="25"/>
      <c r="G226" s="12"/>
      <c r="H226" s="12"/>
      <c r="I226" s="12"/>
      <c r="J226" s="14"/>
      <c r="K226" s="12"/>
      <c r="L226" s="14"/>
      <c r="M226" s="14"/>
      <c r="N226" s="12"/>
      <c r="O226" s="12"/>
      <c r="P226" s="12"/>
      <c r="Q226" s="14"/>
      <c r="R226" s="14"/>
      <c r="S226" s="14"/>
      <c r="T226" s="14"/>
      <c r="U226" s="14"/>
      <c r="V226" s="12"/>
      <c r="W226" s="14"/>
      <c r="X226" s="26"/>
      <c r="Y226" s="12"/>
      <c r="Z226" s="33"/>
      <c r="AA226" s="27"/>
      <c r="AB226" s="27"/>
      <c r="AC226" s="27"/>
      <c r="AD226" s="27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</row>
    <row x14ac:dyDescent="0.25" r="227" customHeight="1" ht="18.75">
      <c r="A227" s="24"/>
      <c r="B227" s="24"/>
      <c r="C227" s="12"/>
      <c r="D227" s="12"/>
      <c r="E227" s="25"/>
      <c r="F227" s="25"/>
      <c r="G227" s="12"/>
      <c r="H227" s="12"/>
      <c r="I227" s="12"/>
      <c r="J227" s="14"/>
      <c r="K227" s="12"/>
      <c r="L227" s="14"/>
      <c r="M227" s="14"/>
      <c r="N227" s="12"/>
      <c r="O227" s="12"/>
      <c r="P227" s="12"/>
      <c r="Q227" s="14"/>
      <c r="R227" s="14"/>
      <c r="S227" s="14"/>
      <c r="T227" s="14"/>
      <c r="U227" s="14"/>
      <c r="V227" s="12"/>
      <c r="W227" s="14"/>
      <c r="X227" s="26"/>
      <c r="Y227" s="12"/>
      <c r="Z227" s="33"/>
      <c r="AA227" s="27"/>
      <c r="AB227" s="27"/>
      <c r="AC227" s="27"/>
      <c r="AD227" s="27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</row>
    <row x14ac:dyDescent="0.25" r="228" customHeight="1" ht="18.75">
      <c r="A228" s="24"/>
      <c r="B228" s="24"/>
      <c r="C228" s="12"/>
      <c r="D228" s="12"/>
      <c r="E228" s="25"/>
      <c r="F228" s="25"/>
      <c r="G228" s="12"/>
      <c r="H228" s="12"/>
      <c r="I228" s="12"/>
      <c r="J228" s="14"/>
      <c r="K228" s="12"/>
      <c r="L228" s="14"/>
      <c r="M228" s="14"/>
      <c r="N228" s="12"/>
      <c r="O228" s="12"/>
      <c r="P228" s="12"/>
      <c r="Q228" s="14"/>
      <c r="R228" s="14"/>
      <c r="S228" s="14"/>
      <c r="T228" s="14"/>
      <c r="U228" s="14"/>
      <c r="V228" s="12"/>
      <c r="W228" s="14"/>
      <c r="X228" s="26"/>
      <c r="Y228" s="12"/>
      <c r="Z228" s="33"/>
      <c r="AA228" s="27"/>
      <c r="AB228" s="27"/>
      <c r="AC228" s="27"/>
      <c r="AD228" s="27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</row>
    <row x14ac:dyDescent="0.25" r="229" customHeight="1" ht="18.75">
      <c r="A229" s="24"/>
      <c r="B229" s="24"/>
      <c r="C229" s="12"/>
      <c r="D229" s="12"/>
      <c r="E229" s="25"/>
      <c r="F229" s="25"/>
      <c r="G229" s="12"/>
      <c r="H229" s="12"/>
      <c r="I229" s="12"/>
      <c r="J229" s="14"/>
      <c r="K229" s="12"/>
      <c r="L229" s="14"/>
      <c r="M229" s="14"/>
      <c r="N229" s="12"/>
      <c r="O229" s="12"/>
      <c r="P229" s="12"/>
      <c r="Q229" s="14"/>
      <c r="R229" s="14"/>
      <c r="S229" s="14"/>
      <c r="T229" s="14"/>
      <c r="U229" s="14"/>
      <c r="V229" s="12"/>
      <c r="W229" s="14"/>
      <c r="X229" s="26"/>
      <c r="Y229" s="12"/>
      <c r="Z229" s="33"/>
      <c r="AA229" s="27"/>
      <c r="AB229" s="27" t="s">
        <v>15</v>
      </c>
      <c r="AC229" s="27"/>
      <c r="AD229" s="27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</row>
    <row x14ac:dyDescent="0.25" r="230" customHeight="1" ht="18.75">
      <c r="A230" s="24"/>
      <c r="B230" s="24"/>
      <c r="C230" s="12"/>
      <c r="D230" s="12"/>
      <c r="E230" s="25"/>
      <c r="F230" s="25"/>
      <c r="G230" s="12"/>
      <c r="H230" s="12"/>
      <c r="I230" s="12"/>
      <c r="J230" s="14"/>
      <c r="K230" s="12"/>
      <c r="L230" s="14"/>
      <c r="M230" s="14"/>
      <c r="N230" s="12"/>
      <c r="O230" s="12"/>
      <c r="P230" s="12"/>
      <c r="Q230" s="14"/>
      <c r="R230" s="14"/>
      <c r="S230" s="14"/>
      <c r="T230" s="14"/>
      <c r="U230" s="14"/>
      <c r="V230" s="12"/>
      <c r="W230" s="14"/>
      <c r="X230" s="26"/>
      <c r="Y230" s="12"/>
      <c r="Z230" s="33"/>
      <c r="AA230" s="27"/>
      <c r="AB230" s="27"/>
      <c r="AC230" s="27"/>
      <c r="AD230" s="27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</row>
    <row x14ac:dyDescent="0.25" r="231" customHeight="1" ht="18.75">
      <c r="A231" s="24"/>
      <c r="B231" s="24"/>
      <c r="C231" s="12"/>
      <c r="D231" s="12"/>
      <c r="E231" s="25"/>
      <c r="F231" s="25"/>
      <c r="G231" s="12"/>
      <c r="H231" s="12"/>
      <c r="I231" s="12"/>
      <c r="J231" s="14"/>
      <c r="K231" s="12"/>
      <c r="L231" s="14"/>
      <c r="M231" s="14"/>
      <c r="N231" s="12"/>
      <c r="O231" s="12"/>
      <c r="P231" s="12"/>
      <c r="Q231" s="14"/>
      <c r="R231" s="14"/>
      <c r="S231" s="14"/>
      <c r="T231" s="14"/>
      <c r="U231" s="14"/>
      <c r="V231" s="12"/>
      <c r="W231" s="14"/>
      <c r="X231" s="26"/>
      <c r="Y231" s="12"/>
      <c r="Z231" s="33"/>
      <c r="AA231" s="27"/>
      <c r="AB231" s="27" t="s">
        <v>15</v>
      </c>
      <c r="AC231" s="27"/>
      <c r="AD231" s="27" t="s">
        <v>15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</row>
    <row x14ac:dyDescent="0.25" r="232" customHeight="1" ht="18.75">
      <c r="A232" s="24"/>
      <c r="B232" s="24"/>
      <c r="C232" s="12"/>
      <c r="D232" s="12"/>
      <c r="E232" s="25"/>
      <c r="F232" s="25"/>
      <c r="G232" s="12"/>
      <c r="H232" s="12"/>
      <c r="I232" s="12"/>
      <c r="J232" s="14"/>
      <c r="K232" s="12"/>
      <c r="L232" s="14"/>
      <c r="M232" s="14"/>
      <c r="N232" s="12"/>
      <c r="O232" s="12"/>
      <c r="P232" s="12"/>
      <c r="Q232" s="14"/>
      <c r="R232" s="14"/>
      <c r="S232" s="14"/>
      <c r="T232" s="14"/>
      <c r="U232" s="14"/>
      <c r="V232" s="12"/>
      <c r="W232" s="14"/>
      <c r="X232" s="26"/>
      <c r="Y232" s="12"/>
      <c r="Z232" s="33"/>
      <c r="AA232" s="27"/>
      <c r="AB232" s="27" t="s">
        <v>15</v>
      </c>
      <c r="AC232" s="27"/>
      <c r="AD232" s="27" t="s">
        <v>15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</row>
    <row x14ac:dyDescent="0.25" r="233" customHeight="1" ht="18.75">
      <c r="A233" s="24"/>
      <c r="B233" s="24"/>
      <c r="C233" s="12"/>
      <c r="D233" s="12"/>
      <c r="E233" s="25"/>
      <c r="F233" s="25"/>
      <c r="G233" s="12"/>
      <c r="H233" s="12"/>
      <c r="I233" s="12"/>
      <c r="J233" s="14"/>
      <c r="K233" s="12"/>
      <c r="L233" s="14"/>
      <c r="M233" s="14"/>
      <c r="N233" s="12"/>
      <c r="O233" s="12"/>
      <c r="P233" s="12"/>
      <c r="Q233" s="14"/>
      <c r="R233" s="14"/>
      <c r="S233" s="14"/>
      <c r="T233" s="14"/>
      <c r="U233" s="14"/>
      <c r="V233" s="12"/>
      <c r="W233" s="14"/>
      <c r="X233" s="26"/>
      <c r="Y233" s="12"/>
      <c r="Z233" s="33"/>
      <c r="AA233" s="27"/>
      <c r="AB233" s="27" t="s">
        <v>15</v>
      </c>
      <c r="AC233" s="27"/>
      <c r="AD233" s="27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</row>
    <row x14ac:dyDescent="0.25" r="234" customHeight="1" ht="18.75">
      <c r="A234" s="24"/>
      <c r="B234" s="24"/>
      <c r="C234" s="12"/>
      <c r="D234" s="12"/>
      <c r="E234" s="25"/>
      <c r="F234" s="25"/>
      <c r="G234" s="12"/>
      <c r="H234" s="12"/>
      <c r="I234" s="12"/>
      <c r="J234" s="14"/>
      <c r="K234" s="12"/>
      <c r="L234" s="14"/>
      <c r="M234" s="14"/>
      <c r="N234" s="12"/>
      <c r="O234" s="12"/>
      <c r="P234" s="12"/>
      <c r="Q234" s="14"/>
      <c r="R234" s="14"/>
      <c r="S234" s="14"/>
      <c r="T234" s="14"/>
      <c r="U234" s="14"/>
      <c r="V234" s="12"/>
      <c r="W234" s="14"/>
      <c r="X234" s="26"/>
      <c r="Y234" s="12"/>
      <c r="Z234" s="33"/>
      <c r="AA234" s="27"/>
      <c r="AB234" s="27" t="s">
        <v>15</v>
      </c>
      <c r="AC234" s="27"/>
      <c r="AD234" s="27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</row>
    <row x14ac:dyDescent="0.25" r="235" customHeight="1" ht="18.75">
      <c r="A235" s="24"/>
      <c r="B235" s="24"/>
      <c r="C235" s="12"/>
      <c r="D235" s="12"/>
      <c r="E235" s="25"/>
      <c r="F235" s="25"/>
      <c r="G235" s="12"/>
      <c r="H235" s="12"/>
      <c r="I235" s="12"/>
      <c r="J235" s="14"/>
      <c r="K235" s="12"/>
      <c r="L235" s="14"/>
      <c r="M235" s="14"/>
      <c r="N235" s="12"/>
      <c r="O235" s="12"/>
      <c r="P235" s="12"/>
      <c r="Q235" s="14"/>
      <c r="R235" s="14"/>
      <c r="S235" s="14"/>
      <c r="T235" s="14"/>
      <c r="U235" s="14"/>
      <c r="V235" s="12"/>
      <c r="W235" s="14"/>
      <c r="X235" s="26"/>
      <c r="Y235" s="12"/>
      <c r="Z235" s="33"/>
      <c r="AA235" s="27"/>
      <c r="AB235" s="27" t="s">
        <v>15</v>
      </c>
      <c r="AC235" s="27"/>
      <c r="AD235" s="27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</row>
    <row x14ac:dyDescent="0.25" r="236" customHeight="1" ht="18.75">
      <c r="A236" s="24"/>
      <c r="B236" s="24"/>
      <c r="C236" s="12"/>
      <c r="D236" s="12"/>
      <c r="E236" s="25"/>
      <c r="F236" s="25"/>
      <c r="G236" s="12"/>
      <c r="H236" s="12"/>
      <c r="I236" s="12"/>
      <c r="J236" s="14"/>
      <c r="K236" s="12"/>
      <c r="L236" s="14"/>
      <c r="M236" s="14"/>
      <c r="N236" s="12"/>
      <c r="O236" s="12"/>
      <c r="P236" s="12"/>
      <c r="Q236" s="14"/>
      <c r="R236" s="14"/>
      <c r="S236" s="14"/>
      <c r="T236" s="14"/>
      <c r="U236" s="14"/>
      <c r="V236" s="12"/>
      <c r="W236" s="14"/>
      <c r="X236" s="26"/>
      <c r="Y236" s="12"/>
      <c r="Z236" s="33"/>
      <c r="AA236" s="27"/>
      <c r="AB236" s="27" t="s">
        <v>15</v>
      </c>
      <c r="AC236" s="27"/>
      <c r="AD236" s="27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</row>
    <row x14ac:dyDescent="0.25" r="237" customHeight="1" ht="18.75">
      <c r="A237" s="24"/>
      <c r="B237" s="24"/>
      <c r="C237" s="12"/>
      <c r="D237" s="12"/>
      <c r="E237" s="25"/>
      <c r="F237" s="25"/>
      <c r="G237" s="12"/>
      <c r="H237" s="12"/>
      <c r="I237" s="12"/>
      <c r="J237" s="14"/>
      <c r="K237" s="12"/>
      <c r="L237" s="14"/>
      <c r="M237" s="14"/>
      <c r="N237" s="12"/>
      <c r="O237" s="12"/>
      <c r="P237" s="12"/>
      <c r="Q237" s="14"/>
      <c r="R237" s="14"/>
      <c r="S237" s="14"/>
      <c r="T237" s="14"/>
      <c r="U237" s="14"/>
      <c r="V237" s="12"/>
      <c r="W237" s="14"/>
      <c r="X237" s="26"/>
      <c r="Y237" s="12"/>
      <c r="Z237" s="33"/>
      <c r="AA237" s="27"/>
      <c r="AB237" s="27" t="s">
        <v>15</v>
      </c>
      <c r="AC237" s="27"/>
      <c r="AD237" s="27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</row>
    <row x14ac:dyDescent="0.25" r="238" customHeight="1" ht="18.75">
      <c r="A238" s="24"/>
      <c r="B238" s="24"/>
      <c r="C238" s="12"/>
      <c r="D238" s="12"/>
      <c r="E238" s="25"/>
      <c r="F238" s="25"/>
      <c r="G238" s="12"/>
      <c r="H238" s="12"/>
      <c r="I238" s="12"/>
      <c r="J238" s="14"/>
      <c r="K238" s="12"/>
      <c r="L238" s="14"/>
      <c r="M238" s="14"/>
      <c r="N238" s="12"/>
      <c r="O238" s="12"/>
      <c r="P238" s="12"/>
      <c r="Q238" s="14"/>
      <c r="R238" s="14"/>
      <c r="S238" s="14"/>
      <c r="T238" s="14"/>
      <c r="U238" s="14"/>
      <c r="V238" s="12"/>
      <c r="W238" s="14"/>
      <c r="X238" s="26"/>
      <c r="Y238" s="12"/>
      <c r="Z238" s="33"/>
      <c r="AA238" s="27"/>
      <c r="AB238" s="27" t="s">
        <v>15</v>
      </c>
      <c r="AC238" s="27"/>
      <c r="AD238" s="27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</row>
    <row x14ac:dyDescent="0.25" r="239" customHeight="1" ht="18.75">
      <c r="A239" s="24"/>
      <c r="B239" s="24"/>
      <c r="C239" s="12"/>
      <c r="D239" s="12"/>
      <c r="E239" s="25"/>
      <c r="F239" s="25"/>
      <c r="G239" s="12"/>
      <c r="H239" s="12"/>
      <c r="I239" s="12"/>
      <c r="J239" s="14"/>
      <c r="K239" s="12"/>
      <c r="L239" s="14"/>
      <c r="M239" s="14"/>
      <c r="N239" s="12"/>
      <c r="O239" s="12"/>
      <c r="P239" s="12"/>
      <c r="Q239" s="14"/>
      <c r="R239" s="14"/>
      <c r="S239" s="14"/>
      <c r="T239" s="14"/>
      <c r="U239" s="14"/>
      <c r="V239" s="12"/>
      <c r="W239" s="14"/>
      <c r="X239" s="26"/>
      <c r="Y239" s="12"/>
      <c r="Z239" s="33"/>
      <c r="AA239" s="27"/>
      <c r="AB239" s="27" t="s">
        <v>15</v>
      </c>
      <c r="AC239" s="27"/>
      <c r="AD239" s="27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</row>
    <row x14ac:dyDescent="0.25" r="240" customHeight="1" ht="18.75">
      <c r="A240" s="24"/>
      <c r="B240" s="24"/>
      <c r="C240" s="12"/>
      <c r="D240" s="12"/>
      <c r="E240" s="25"/>
      <c r="F240" s="25"/>
      <c r="G240" s="12"/>
      <c r="H240" s="12"/>
      <c r="I240" s="12"/>
      <c r="J240" s="14"/>
      <c r="K240" s="12"/>
      <c r="L240" s="14"/>
      <c r="M240" s="14"/>
      <c r="N240" s="12"/>
      <c r="O240" s="12"/>
      <c r="P240" s="12"/>
      <c r="Q240" s="14"/>
      <c r="R240" s="14"/>
      <c r="S240" s="14"/>
      <c r="T240" s="14"/>
      <c r="U240" s="14"/>
      <c r="V240" s="12"/>
      <c r="W240" s="14"/>
      <c r="X240" s="26"/>
      <c r="Y240" s="12"/>
      <c r="Z240" s="33"/>
      <c r="AA240" s="27" t="s">
        <v>15</v>
      </c>
      <c r="AB240" s="27" t="s">
        <v>15</v>
      </c>
      <c r="AC240" s="27"/>
      <c r="AD240" s="27" t="s">
        <v>15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</row>
    <row x14ac:dyDescent="0.25" r="241" customHeight="1" ht="18.75">
      <c r="A241" s="24"/>
      <c r="B241" s="24"/>
      <c r="C241" s="12"/>
      <c r="D241" s="12"/>
      <c r="E241" s="25"/>
      <c r="F241" s="25"/>
      <c r="G241" s="12"/>
      <c r="H241" s="12"/>
      <c r="I241" s="12"/>
      <c r="J241" s="14"/>
      <c r="K241" s="12"/>
      <c r="L241" s="14"/>
      <c r="M241" s="14"/>
      <c r="N241" s="12"/>
      <c r="O241" s="12"/>
      <c r="P241" s="12"/>
      <c r="Q241" s="14"/>
      <c r="R241" s="14"/>
      <c r="S241" s="14"/>
      <c r="T241" s="14"/>
      <c r="U241" s="14"/>
      <c r="V241" s="12"/>
      <c r="W241" s="14"/>
      <c r="X241" s="26"/>
      <c r="Y241" s="12"/>
      <c r="Z241" s="33"/>
      <c r="AA241" s="27"/>
      <c r="AB241" s="27"/>
      <c r="AC241" s="27"/>
      <c r="AD241" s="27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</row>
    <row x14ac:dyDescent="0.25" r="242" customHeight="1" ht="18.75">
      <c r="A242" s="24"/>
      <c r="B242" s="24"/>
      <c r="C242" s="12"/>
      <c r="D242" s="12"/>
      <c r="E242" s="25"/>
      <c r="F242" s="25"/>
      <c r="G242" s="12"/>
      <c r="H242" s="12"/>
      <c r="I242" s="12"/>
      <c r="J242" s="14"/>
      <c r="K242" s="12"/>
      <c r="L242" s="14"/>
      <c r="M242" s="14"/>
      <c r="N242" s="12"/>
      <c r="O242" s="12"/>
      <c r="P242" s="12"/>
      <c r="Q242" s="14"/>
      <c r="R242" s="14"/>
      <c r="S242" s="14"/>
      <c r="T242" s="14"/>
      <c r="U242" s="14"/>
      <c r="V242" s="12"/>
      <c r="W242" s="14"/>
      <c r="X242" s="26"/>
      <c r="Y242" s="12"/>
      <c r="Z242" s="33"/>
      <c r="AA242" s="27"/>
      <c r="AB242" s="27" t="s">
        <v>15</v>
      </c>
      <c r="AC242" s="27"/>
      <c r="AD242" s="27" t="s">
        <v>15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</row>
    <row x14ac:dyDescent="0.25" r="243" customHeight="1" ht="18.75">
      <c r="A243" s="24"/>
      <c r="B243" s="24"/>
      <c r="C243" s="12"/>
      <c r="D243" s="12"/>
      <c r="E243" s="25"/>
      <c r="F243" s="25"/>
      <c r="G243" s="12"/>
      <c r="H243" s="12"/>
      <c r="I243" s="12"/>
      <c r="J243" s="14"/>
      <c r="K243" s="12"/>
      <c r="L243" s="14"/>
      <c r="M243" s="14"/>
      <c r="N243" s="12"/>
      <c r="O243" s="12"/>
      <c r="P243" s="12"/>
      <c r="Q243" s="14"/>
      <c r="R243" s="14"/>
      <c r="S243" s="14"/>
      <c r="T243" s="14"/>
      <c r="U243" s="14"/>
      <c r="V243" s="12"/>
      <c r="W243" s="14"/>
      <c r="X243" s="26"/>
      <c r="Y243" s="12"/>
      <c r="Z243" s="33"/>
      <c r="AA243" s="27"/>
      <c r="AB243" s="27"/>
      <c r="AC243" s="27"/>
      <c r="AD243" s="27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</row>
    <row x14ac:dyDescent="0.25" r="244" customHeight="1" ht="18.75">
      <c r="A244" s="24"/>
      <c r="B244" s="24"/>
      <c r="C244" s="12"/>
      <c r="D244" s="12"/>
      <c r="E244" s="25"/>
      <c r="F244" s="25"/>
      <c r="G244" s="12"/>
      <c r="H244" s="12"/>
      <c r="I244" s="12"/>
      <c r="J244" s="14"/>
      <c r="K244" s="12"/>
      <c r="L244" s="14"/>
      <c r="M244" s="14"/>
      <c r="N244" s="12"/>
      <c r="O244" s="12"/>
      <c r="P244" s="12"/>
      <c r="Q244" s="14"/>
      <c r="R244" s="14"/>
      <c r="S244" s="14"/>
      <c r="T244" s="14"/>
      <c r="U244" s="14"/>
      <c r="V244" s="12"/>
      <c r="W244" s="14"/>
      <c r="X244" s="26"/>
      <c r="Y244" s="12"/>
      <c r="Z244" s="33"/>
      <c r="AA244" s="27"/>
      <c r="AB244" s="27"/>
      <c r="AC244" s="27"/>
      <c r="AD244" s="27" t="s">
        <v>15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</row>
    <row x14ac:dyDescent="0.25" r="245" customHeight="1" ht="18.75">
      <c r="A245" s="24"/>
      <c r="B245" s="24"/>
      <c r="C245" s="12"/>
      <c r="D245" s="12"/>
      <c r="E245" s="25"/>
      <c r="F245" s="25"/>
      <c r="G245" s="12"/>
      <c r="H245" s="12"/>
      <c r="I245" s="12"/>
      <c r="J245" s="14"/>
      <c r="K245" s="12"/>
      <c r="L245" s="14"/>
      <c r="M245" s="14"/>
      <c r="N245" s="12"/>
      <c r="O245" s="12"/>
      <c r="P245" s="12"/>
      <c r="Q245" s="14"/>
      <c r="R245" s="14"/>
      <c r="S245" s="14"/>
      <c r="T245" s="14"/>
      <c r="U245" s="14"/>
      <c r="V245" s="12"/>
      <c r="W245" s="14"/>
      <c r="X245" s="26"/>
      <c r="Y245" s="12"/>
      <c r="Z245" s="33"/>
      <c r="AA245" s="27" t="s">
        <v>15</v>
      </c>
      <c r="AB245" s="27"/>
      <c r="AC245" s="27"/>
      <c r="AD245" s="27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</row>
    <row x14ac:dyDescent="0.25" r="246" customHeight="1" ht="18.75">
      <c r="A246" s="24"/>
      <c r="B246" s="24"/>
      <c r="C246" s="12"/>
      <c r="D246" s="12"/>
      <c r="E246" s="25"/>
      <c r="F246" s="25"/>
      <c r="G246" s="12"/>
      <c r="H246" s="12"/>
      <c r="I246" s="12"/>
      <c r="J246" s="14"/>
      <c r="K246" s="12"/>
      <c r="L246" s="14"/>
      <c r="M246" s="14"/>
      <c r="N246" s="12"/>
      <c r="O246" s="12"/>
      <c r="P246" s="12"/>
      <c r="Q246" s="14"/>
      <c r="R246" s="14"/>
      <c r="S246" s="14"/>
      <c r="T246" s="14"/>
      <c r="U246" s="14"/>
      <c r="V246" s="12"/>
      <c r="W246" s="14"/>
      <c r="X246" s="26"/>
      <c r="Y246" s="12"/>
      <c r="Z246" s="33"/>
      <c r="AA246" s="27"/>
      <c r="AB246" s="27"/>
      <c r="AC246" s="27"/>
      <c r="AD246" s="27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</row>
    <row x14ac:dyDescent="0.25" r="247" customHeight="1" ht="18.75">
      <c r="A247" s="24"/>
      <c r="B247" s="24"/>
      <c r="C247" s="12"/>
      <c r="D247" s="12"/>
      <c r="E247" s="25"/>
      <c r="F247" s="25"/>
      <c r="G247" s="12"/>
      <c r="H247" s="12"/>
      <c r="I247" s="12"/>
      <c r="J247" s="14"/>
      <c r="K247" s="12"/>
      <c r="L247" s="14"/>
      <c r="M247" s="14"/>
      <c r="N247" s="12"/>
      <c r="O247" s="12"/>
      <c r="P247" s="12"/>
      <c r="Q247" s="14"/>
      <c r="R247" s="14"/>
      <c r="S247" s="14"/>
      <c r="T247" s="14"/>
      <c r="U247" s="14"/>
      <c r="V247" s="12"/>
      <c r="W247" s="14"/>
      <c r="X247" s="26"/>
      <c r="Y247" s="12"/>
      <c r="Z247" s="33"/>
      <c r="AA247" s="27"/>
      <c r="AB247" s="27"/>
      <c r="AC247" s="27"/>
      <c r="AD247" s="27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</row>
    <row x14ac:dyDescent="0.25" r="248" customHeight="1" ht="18.75">
      <c r="A248" s="24"/>
      <c r="B248" s="24"/>
      <c r="C248" s="12"/>
      <c r="D248" s="12"/>
      <c r="E248" s="25"/>
      <c r="F248" s="25"/>
      <c r="G248" s="12"/>
      <c r="H248" s="12"/>
      <c r="I248" s="12"/>
      <c r="J248" s="14"/>
      <c r="K248" s="12"/>
      <c r="L248" s="14"/>
      <c r="M248" s="14"/>
      <c r="N248" s="12"/>
      <c r="O248" s="12"/>
      <c r="P248" s="12"/>
      <c r="Q248" s="14"/>
      <c r="R248" s="14"/>
      <c r="S248" s="14"/>
      <c r="T248" s="14"/>
      <c r="U248" s="14"/>
      <c r="V248" s="12"/>
      <c r="W248" s="14"/>
      <c r="X248" s="26"/>
      <c r="Y248" s="12"/>
      <c r="Z248" s="33"/>
      <c r="AA248" s="27"/>
      <c r="AB248" s="27"/>
      <c r="AC248" s="27"/>
      <c r="AD248" s="27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</row>
    <row x14ac:dyDescent="0.25" r="249" customHeight="1" ht="18.75">
      <c r="A249" s="24"/>
      <c r="B249" s="24"/>
      <c r="C249" s="12"/>
      <c r="D249" s="12"/>
      <c r="E249" s="25"/>
      <c r="F249" s="25"/>
      <c r="G249" s="12"/>
      <c r="H249" s="12"/>
      <c r="I249" s="12"/>
      <c r="J249" s="14"/>
      <c r="K249" s="12"/>
      <c r="L249" s="14"/>
      <c r="M249" s="14"/>
      <c r="N249" s="12"/>
      <c r="O249" s="12"/>
      <c r="P249" s="12"/>
      <c r="Q249" s="14"/>
      <c r="R249" s="14"/>
      <c r="S249" s="14"/>
      <c r="T249" s="14"/>
      <c r="U249" s="14"/>
      <c r="V249" s="12"/>
      <c r="W249" s="14"/>
      <c r="X249" s="26"/>
      <c r="Y249" s="12"/>
      <c r="Z249" s="33"/>
      <c r="AA249" s="27"/>
      <c r="AB249" s="27"/>
      <c r="AC249" s="27"/>
      <c r="AD249" s="27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</row>
    <row x14ac:dyDescent="0.25" r="250" customHeight="1" ht="18.75">
      <c r="A250" s="24"/>
      <c r="B250" s="24"/>
      <c r="C250" s="12"/>
      <c r="D250" s="12"/>
      <c r="E250" s="25"/>
      <c r="F250" s="25"/>
      <c r="G250" s="12"/>
      <c r="H250" s="12"/>
      <c r="I250" s="12"/>
      <c r="J250" s="14"/>
      <c r="K250" s="12"/>
      <c r="L250" s="14"/>
      <c r="M250" s="14"/>
      <c r="N250" s="12"/>
      <c r="O250" s="12"/>
      <c r="P250" s="12"/>
      <c r="Q250" s="14"/>
      <c r="R250" s="14"/>
      <c r="S250" s="14"/>
      <c r="T250" s="14"/>
      <c r="U250" s="14"/>
      <c r="V250" s="12"/>
      <c r="W250" s="14"/>
      <c r="X250" s="26"/>
      <c r="Y250" s="12"/>
      <c r="Z250" s="33"/>
      <c r="AA250" s="27" t="s">
        <v>15</v>
      </c>
      <c r="AB250" s="27"/>
      <c r="AC250" s="27"/>
      <c r="AD250" s="27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</row>
    <row x14ac:dyDescent="0.25" r="251" customHeight="1" ht="18.75">
      <c r="A251" s="24"/>
      <c r="B251" s="24"/>
      <c r="C251" s="12"/>
      <c r="D251" s="12"/>
      <c r="E251" s="25"/>
      <c r="F251" s="25"/>
      <c r="G251" s="12"/>
      <c r="H251" s="12"/>
      <c r="I251" s="12"/>
      <c r="J251" s="14"/>
      <c r="K251" s="12"/>
      <c r="L251" s="14"/>
      <c r="M251" s="14"/>
      <c r="N251" s="12"/>
      <c r="O251" s="12"/>
      <c r="P251" s="12"/>
      <c r="Q251" s="14"/>
      <c r="R251" s="14"/>
      <c r="S251" s="14"/>
      <c r="T251" s="14"/>
      <c r="U251" s="14"/>
      <c r="V251" s="12"/>
      <c r="W251" s="14"/>
      <c r="X251" s="26"/>
      <c r="Y251" s="12"/>
      <c r="Z251" s="33"/>
      <c r="AA251" s="27"/>
      <c r="AB251" s="27"/>
      <c r="AC251" s="27"/>
      <c r="AD251" s="27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</row>
    <row x14ac:dyDescent="0.25" r="252" customHeight="1" ht="18.75">
      <c r="A252" s="24"/>
      <c r="B252" s="24"/>
      <c r="C252" s="12"/>
      <c r="D252" s="12"/>
      <c r="E252" s="25"/>
      <c r="F252" s="25"/>
      <c r="G252" s="12"/>
      <c r="H252" s="12"/>
      <c r="I252" s="12"/>
      <c r="J252" s="14"/>
      <c r="K252" s="12"/>
      <c r="L252" s="14"/>
      <c r="M252" s="14"/>
      <c r="N252" s="12"/>
      <c r="O252" s="12"/>
      <c r="P252" s="12"/>
      <c r="Q252" s="14"/>
      <c r="R252" s="14"/>
      <c r="S252" s="14"/>
      <c r="T252" s="14"/>
      <c r="U252" s="14"/>
      <c r="V252" s="12"/>
      <c r="W252" s="14"/>
      <c r="X252" s="26"/>
      <c r="Y252" s="12"/>
      <c r="Z252" s="33"/>
      <c r="AA252" s="27"/>
      <c r="AB252" s="27"/>
      <c r="AC252" s="27"/>
      <c r="AD252" s="27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</row>
    <row x14ac:dyDescent="0.25" r="253" customHeight="1" ht="18.75">
      <c r="A253" s="24"/>
      <c r="B253" s="24"/>
      <c r="C253" s="12"/>
      <c r="D253" s="12"/>
      <c r="E253" s="25"/>
      <c r="F253" s="25"/>
      <c r="G253" s="12"/>
      <c r="H253" s="12"/>
      <c r="I253" s="12"/>
      <c r="J253" s="14"/>
      <c r="K253" s="12"/>
      <c r="L253" s="14"/>
      <c r="M253" s="14"/>
      <c r="N253" s="12"/>
      <c r="O253" s="12"/>
      <c r="P253" s="12"/>
      <c r="Q253" s="14"/>
      <c r="R253" s="14"/>
      <c r="S253" s="14"/>
      <c r="T253" s="14"/>
      <c r="U253" s="14"/>
      <c r="V253" s="12"/>
      <c r="W253" s="14"/>
      <c r="X253" s="26"/>
      <c r="Y253" s="12"/>
      <c r="Z253" s="33"/>
      <c r="AA253" s="27" t="s">
        <v>15</v>
      </c>
      <c r="AB253" s="27"/>
      <c r="AC253" s="27"/>
      <c r="AD253" s="27" t="s">
        <v>15</v>
      </c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</row>
    <row x14ac:dyDescent="0.25" r="254" customHeight="1" ht="18.75">
      <c r="A254" s="24"/>
      <c r="B254" s="24"/>
      <c r="C254" s="12"/>
      <c r="D254" s="12"/>
      <c r="E254" s="25"/>
      <c r="F254" s="25"/>
      <c r="G254" s="12"/>
      <c r="H254" s="12"/>
      <c r="I254" s="12"/>
      <c r="J254" s="14"/>
      <c r="K254" s="12"/>
      <c r="L254" s="14"/>
      <c r="M254" s="14"/>
      <c r="N254" s="12"/>
      <c r="O254" s="12"/>
      <c r="P254" s="12"/>
      <c r="Q254" s="14"/>
      <c r="R254" s="14"/>
      <c r="S254" s="14"/>
      <c r="T254" s="14"/>
      <c r="U254" s="14"/>
      <c r="V254" s="12"/>
      <c r="W254" s="14"/>
      <c r="X254" s="26"/>
      <c r="Y254" s="12"/>
      <c r="Z254" s="33"/>
      <c r="AA254" s="27"/>
      <c r="AB254" s="27" t="s">
        <v>15</v>
      </c>
      <c r="AC254" s="27"/>
      <c r="AD254" s="27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</row>
    <row x14ac:dyDescent="0.25" r="255" customHeight="1" ht="18.75">
      <c r="A255" s="24"/>
      <c r="B255" s="24"/>
      <c r="C255" s="12"/>
      <c r="D255" s="12"/>
      <c r="E255" s="25"/>
      <c r="F255" s="25"/>
      <c r="G255" s="12"/>
      <c r="H255" s="12"/>
      <c r="I255" s="12"/>
      <c r="J255" s="14"/>
      <c r="K255" s="12"/>
      <c r="L255" s="14"/>
      <c r="M255" s="14"/>
      <c r="N255" s="12"/>
      <c r="O255" s="12"/>
      <c r="P255" s="12"/>
      <c r="Q255" s="14"/>
      <c r="R255" s="14"/>
      <c r="S255" s="14"/>
      <c r="T255" s="14"/>
      <c r="U255" s="14"/>
      <c r="V255" s="12"/>
      <c r="W255" s="14"/>
      <c r="X255" s="26"/>
      <c r="Y255" s="12"/>
      <c r="Z255" s="33"/>
      <c r="AA255" s="27"/>
      <c r="AB255" s="27"/>
      <c r="AC255" s="27"/>
      <c r="AD255" s="27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</row>
    <row x14ac:dyDescent="0.25" r="256" customHeight="1" ht="18.75">
      <c r="A256" s="24"/>
      <c r="B256" s="24"/>
      <c r="C256" s="12"/>
      <c r="D256" s="12"/>
      <c r="E256" s="25"/>
      <c r="F256" s="25"/>
      <c r="G256" s="12"/>
      <c r="H256" s="12"/>
      <c r="I256" s="12"/>
      <c r="J256" s="14"/>
      <c r="K256" s="12"/>
      <c r="L256" s="14"/>
      <c r="M256" s="14"/>
      <c r="N256" s="12"/>
      <c r="O256" s="12"/>
      <c r="P256" s="12"/>
      <c r="Q256" s="14"/>
      <c r="R256" s="14"/>
      <c r="S256" s="14"/>
      <c r="T256" s="14"/>
      <c r="U256" s="14"/>
      <c r="V256" s="12"/>
      <c r="W256" s="14"/>
      <c r="X256" s="26"/>
      <c r="Y256" s="12"/>
      <c r="Z256" s="33"/>
      <c r="AA256" s="27"/>
      <c r="AB256" s="27"/>
      <c r="AC256" s="27"/>
      <c r="AD256" s="27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</row>
    <row x14ac:dyDescent="0.25" r="257" customHeight="1" ht="18.75">
      <c r="A257" s="24"/>
      <c r="B257" s="24"/>
      <c r="C257" s="12"/>
      <c r="D257" s="12"/>
      <c r="E257" s="25"/>
      <c r="F257" s="25"/>
      <c r="G257" s="12"/>
      <c r="H257" s="12"/>
      <c r="I257" s="12"/>
      <c r="J257" s="14"/>
      <c r="K257" s="12"/>
      <c r="L257" s="14"/>
      <c r="M257" s="14"/>
      <c r="N257" s="12"/>
      <c r="O257" s="12"/>
      <c r="P257" s="12"/>
      <c r="Q257" s="14"/>
      <c r="R257" s="14"/>
      <c r="S257" s="14"/>
      <c r="T257" s="14"/>
      <c r="U257" s="14"/>
      <c r="V257" s="12"/>
      <c r="W257" s="14"/>
      <c r="X257" s="26"/>
      <c r="Y257" s="12"/>
      <c r="Z257" s="33"/>
      <c r="AA257" s="27"/>
      <c r="AB257" s="27"/>
      <c r="AC257" s="27"/>
      <c r="AD257" s="27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</row>
    <row x14ac:dyDescent="0.25" r="258" customHeight="1" ht="18.75">
      <c r="A258" s="24"/>
      <c r="B258" s="24"/>
      <c r="C258" s="12"/>
      <c r="D258" s="12"/>
      <c r="E258" s="25"/>
      <c r="F258" s="25"/>
      <c r="G258" s="12"/>
      <c r="H258" s="12"/>
      <c r="I258" s="12"/>
      <c r="J258" s="14"/>
      <c r="K258" s="12"/>
      <c r="L258" s="14"/>
      <c r="M258" s="14"/>
      <c r="N258" s="12"/>
      <c r="O258" s="12"/>
      <c r="P258" s="12"/>
      <c r="Q258" s="14"/>
      <c r="R258" s="14"/>
      <c r="S258" s="14"/>
      <c r="T258" s="14"/>
      <c r="U258" s="14"/>
      <c r="V258" s="12"/>
      <c r="W258" s="14"/>
      <c r="X258" s="26"/>
      <c r="Y258" s="12"/>
      <c r="Z258" s="33"/>
      <c r="AA258" s="27"/>
      <c r="AB258" s="27"/>
      <c r="AC258" s="27"/>
      <c r="AD258" s="27" t="s">
        <v>15</v>
      </c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</row>
    <row x14ac:dyDescent="0.25" r="259" customHeight="1" ht="18.75">
      <c r="A259" s="24"/>
      <c r="B259" s="24"/>
      <c r="C259" s="12"/>
      <c r="D259" s="12"/>
      <c r="E259" s="25"/>
      <c r="F259" s="25"/>
      <c r="G259" s="12"/>
      <c r="H259" s="12"/>
      <c r="I259" s="12"/>
      <c r="J259" s="14"/>
      <c r="K259" s="12"/>
      <c r="L259" s="14"/>
      <c r="M259" s="14"/>
      <c r="N259" s="12"/>
      <c r="O259" s="12"/>
      <c r="P259" s="12"/>
      <c r="Q259" s="14"/>
      <c r="R259" s="14"/>
      <c r="S259" s="14"/>
      <c r="T259" s="14"/>
      <c r="U259" s="14"/>
      <c r="V259" s="12"/>
      <c r="W259" s="14"/>
      <c r="X259" s="26"/>
      <c r="Y259" s="12"/>
      <c r="Z259" s="33"/>
      <c r="AA259" s="27"/>
      <c r="AB259" s="27"/>
      <c r="AC259" s="27"/>
      <c r="AD259" s="27" t="s">
        <v>15</v>
      </c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</row>
    <row x14ac:dyDescent="0.25" r="260" customHeight="1" ht="18.75">
      <c r="A260" s="24"/>
      <c r="B260" s="24"/>
      <c r="C260" s="12"/>
      <c r="D260" s="12"/>
      <c r="E260" s="25"/>
      <c r="F260" s="25"/>
      <c r="G260" s="12"/>
      <c r="H260" s="12"/>
      <c r="I260" s="12"/>
      <c r="J260" s="14"/>
      <c r="K260" s="12"/>
      <c r="L260" s="14"/>
      <c r="M260" s="14"/>
      <c r="N260" s="12"/>
      <c r="O260" s="12"/>
      <c r="P260" s="12"/>
      <c r="Q260" s="14"/>
      <c r="R260" s="14"/>
      <c r="S260" s="14"/>
      <c r="T260" s="14"/>
      <c r="U260" s="14"/>
      <c r="V260" s="12"/>
      <c r="W260" s="14"/>
      <c r="X260" s="26"/>
      <c r="Y260" s="12"/>
      <c r="Z260" s="33"/>
      <c r="AA260" s="27"/>
      <c r="AB260" s="27"/>
      <c r="AC260" s="27"/>
      <c r="AD260" s="27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</row>
    <row x14ac:dyDescent="0.25" r="261" customHeight="1" ht="18.75">
      <c r="A261" s="24"/>
      <c r="B261" s="24"/>
      <c r="C261" s="12"/>
      <c r="D261" s="12"/>
      <c r="E261" s="25"/>
      <c r="F261" s="25"/>
      <c r="G261" s="12"/>
      <c r="H261" s="12"/>
      <c r="I261" s="12"/>
      <c r="J261" s="14"/>
      <c r="K261" s="12"/>
      <c r="L261" s="14"/>
      <c r="M261" s="14"/>
      <c r="N261" s="12"/>
      <c r="O261" s="12"/>
      <c r="P261" s="12"/>
      <c r="Q261" s="14"/>
      <c r="R261" s="14"/>
      <c r="S261" s="14"/>
      <c r="T261" s="14"/>
      <c r="U261" s="14"/>
      <c r="V261" s="12"/>
      <c r="W261" s="14"/>
      <c r="X261" s="26"/>
      <c r="Y261" s="12"/>
      <c r="Z261" s="33"/>
      <c r="AA261" s="27"/>
      <c r="AB261" s="27"/>
      <c r="AC261" s="27"/>
      <c r="AD261" s="27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</row>
    <row x14ac:dyDescent="0.25" r="262" customHeight="1" ht="18.75">
      <c r="A262" s="24"/>
      <c r="B262" s="24"/>
      <c r="C262" s="12"/>
      <c r="D262" s="12"/>
      <c r="E262" s="25"/>
      <c r="F262" s="25"/>
      <c r="G262" s="12"/>
      <c r="H262" s="12"/>
      <c r="I262" s="12"/>
      <c r="J262" s="14"/>
      <c r="K262" s="12"/>
      <c r="L262" s="14"/>
      <c r="M262" s="14"/>
      <c r="N262" s="12"/>
      <c r="O262" s="12"/>
      <c r="P262" s="12"/>
      <c r="Q262" s="14"/>
      <c r="R262" s="14"/>
      <c r="S262" s="14"/>
      <c r="T262" s="14"/>
      <c r="U262" s="14"/>
      <c r="V262" s="12"/>
      <c r="W262" s="14"/>
      <c r="X262" s="26"/>
      <c r="Y262" s="12"/>
      <c r="Z262" s="33"/>
      <c r="AA262" s="27" t="s">
        <v>15</v>
      </c>
      <c r="AB262" s="27"/>
      <c r="AC262" s="27"/>
      <c r="AD262" s="27" t="s">
        <v>15</v>
      </c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</row>
    <row x14ac:dyDescent="0.25" r="263" customHeight="1" ht="18.75">
      <c r="A263" s="24"/>
      <c r="B263" s="24"/>
      <c r="C263" s="12"/>
      <c r="D263" s="12"/>
      <c r="E263" s="25"/>
      <c r="F263" s="25"/>
      <c r="G263" s="12"/>
      <c r="H263" s="12"/>
      <c r="I263" s="12"/>
      <c r="J263" s="14"/>
      <c r="K263" s="12"/>
      <c r="L263" s="14"/>
      <c r="M263" s="14"/>
      <c r="N263" s="12"/>
      <c r="O263" s="12"/>
      <c r="P263" s="12"/>
      <c r="Q263" s="14"/>
      <c r="R263" s="14"/>
      <c r="S263" s="14"/>
      <c r="T263" s="14"/>
      <c r="U263" s="14"/>
      <c r="V263" s="12"/>
      <c r="W263" s="14"/>
      <c r="X263" s="26"/>
      <c r="Y263" s="12"/>
      <c r="Z263" s="33"/>
      <c r="AA263" s="27"/>
      <c r="AB263" s="27"/>
      <c r="AC263" s="27"/>
      <c r="AD263" s="27" t="s">
        <v>15</v>
      </c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</row>
    <row x14ac:dyDescent="0.25" r="264" customHeight="1" ht="18.75">
      <c r="A264" s="24"/>
      <c r="B264" s="24"/>
      <c r="C264" s="12"/>
      <c r="D264" s="12"/>
      <c r="E264" s="25"/>
      <c r="F264" s="25"/>
      <c r="G264" s="12"/>
      <c r="H264" s="12"/>
      <c r="I264" s="12"/>
      <c r="J264" s="14"/>
      <c r="K264" s="12"/>
      <c r="L264" s="14"/>
      <c r="M264" s="14"/>
      <c r="N264" s="12"/>
      <c r="O264" s="12"/>
      <c r="P264" s="12"/>
      <c r="Q264" s="14"/>
      <c r="R264" s="14"/>
      <c r="S264" s="14"/>
      <c r="T264" s="14"/>
      <c r="U264" s="14"/>
      <c r="V264" s="12"/>
      <c r="W264" s="14"/>
      <c r="X264" s="26"/>
      <c r="Y264" s="12"/>
      <c r="Z264" s="33"/>
      <c r="AA264" s="27"/>
      <c r="AB264" s="27"/>
      <c r="AC264" s="27"/>
      <c r="AD264" s="27" t="s">
        <v>15</v>
      </c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</row>
    <row x14ac:dyDescent="0.25" r="265" customHeight="1" ht="18.75">
      <c r="A265" s="24"/>
      <c r="B265" s="24"/>
      <c r="C265" s="12"/>
      <c r="D265" s="12"/>
      <c r="E265" s="25"/>
      <c r="F265" s="25"/>
      <c r="G265" s="12"/>
      <c r="H265" s="12"/>
      <c r="I265" s="12"/>
      <c r="J265" s="14"/>
      <c r="K265" s="12"/>
      <c r="L265" s="14"/>
      <c r="M265" s="14"/>
      <c r="N265" s="12"/>
      <c r="O265" s="12"/>
      <c r="P265" s="12"/>
      <c r="Q265" s="14"/>
      <c r="R265" s="14"/>
      <c r="S265" s="14"/>
      <c r="T265" s="14"/>
      <c r="U265" s="14"/>
      <c r="V265" s="12"/>
      <c r="W265" s="14"/>
      <c r="X265" s="26"/>
      <c r="Y265" s="12"/>
      <c r="Z265" s="33"/>
      <c r="AA265" s="27" t="s">
        <v>15</v>
      </c>
      <c r="AB265" s="27"/>
      <c r="AC265" s="27"/>
      <c r="AD265" s="27" t="s">
        <v>15</v>
      </c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</row>
    <row x14ac:dyDescent="0.25" r="266" customHeight="1" ht="18.75">
      <c r="A266" s="24"/>
      <c r="B266" s="24"/>
      <c r="C266" s="12"/>
      <c r="D266" s="12"/>
      <c r="E266" s="25"/>
      <c r="F266" s="25"/>
      <c r="G266" s="12"/>
      <c r="H266" s="12"/>
      <c r="I266" s="12"/>
      <c r="J266" s="14"/>
      <c r="K266" s="12"/>
      <c r="L266" s="14"/>
      <c r="M266" s="14"/>
      <c r="N266" s="12"/>
      <c r="O266" s="12"/>
      <c r="P266" s="12"/>
      <c r="Q266" s="14"/>
      <c r="R266" s="14"/>
      <c r="S266" s="14"/>
      <c r="T266" s="14"/>
      <c r="U266" s="14"/>
      <c r="V266" s="12"/>
      <c r="W266" s="14"/>
      <c r="X266" s="26"/>
      <c r="Y266" s="12"/>
      <c r="Z266" s="33"/>
      <c r="AA266" s="27" t="s">
        <v>15</v>
      </c>
      <c r="AB266" s="27"/>
      <c r="AC266" s="27"/>
      <c r="AD266" s="27" t="s">
        <v>15</v>
      </c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</row>
    <row x14ac:dyDescent="0.25" r="267" customHeight="1" ht="18.75">
      <c r="A267" s="24"/>
      <c r="B267" s="24"/>
      <c r="C267" s="12"/>
      <c r="D267" s="12"/>
      <c r="E267" s="25"/>
      <c r="F267" s="25"/>
      <c r="G267" s="12"/>
      <c r="H267" s="12"/>
      <c r="I267" s="12"/>
      <c r="J267" s="14"/>
      <c r="K267" s="12"/>
      <c r="L267" s="14"/>
      <c r="M267" s="14"/>
      <c r="N267" s="12"/>
      <c r="O267" s="12"/>
      <c r="P267" s="12"/>
      <c r="Q267" s="14"/>
      <c r="R267" s="14"/>
      <c r="S267" s="14"/>
      <c r="T267" s="14"/>
      <c r="U267" s="14"/>
      <c r="V267" s="12"/>
      <c r="W267" s="14"/>
      <c r="X267" s="26"/>
      <c r="Y267" s="12"/>
      <c r="Z267" s="33"/>
      <c r="AA267" s="27" t="s">
        <v>15</v>
      </c>
      <c r="AB267" s="27"/>
      <c r="AC267" s="27"/>
      <c r="AD267" s="27" t="s">
        <v>15</v>
      </c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</row>
    <row x14ac:dyDescent="0.25" r="268" customHeight="1" ht="18.75">
      <c r="A268" s="24"/>
      <c r="B268" s="24"/>
      <c r="C268" s="12"/>
      <c r="D268" s="12"/>
      <c r="E268" s="25"/>
      <c r="F268" s="25"/>
      <c r="G268" s="12"/>
      <c r="H268" s="12"/>
      <c r="I268" s="12"/>
      <c r="J268" s="14"/>
      <c r="K268" s="12"/>
      <c r="L268" s="14"/>
      <c r="M268" s="14"/>
      <c r="N268" s="12"/>
      <c r="O268" s="12"/>
      <c r="P268" s="12"/>
      <c r="Q268" s="14"/>
      <c r="R268" s="14"/>
      <c r="S268" s="14"/>
      <c r="T268" s="14"/>
      <c r="U268" s="14"/>
      <c r="V268" s="12"/>
      <c r="W268" s="14"/>
      <c r="X268" s="26"/>
      <c r="Y268" s="12"/>
      <c r="Z268" s="33"/>
      <c r="AA268" s="27" t="s">
        <v>15</v>
      </c>
      <c r="AB268" s="27"/>
      <c r="AC268" s="27"/>
      <c r="AD268" s="27" t="s">
        <v>15</v>
      </c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</row>
    <row x14ac:dyDescent="0.25" r="269" customHeight="1" ht="18.75">
      <c r="A269" s="24"/>
      <c r="B269" s="24"/>
      <c r="C269" s="12"/>
      <c r="D269" s="12"/>
      <c r="E269" s="25"/>
      <c r="F269" s="25"/>
      <c r="G269" s="12"/>
      <c r="H269" s="12"/>
      <c r="I269" s="12"/>
      <c r="J269" s="14"/>
      <c r="K269" s="12"/>
      <c r="L269" s="14"/>
      <c r="M269" s="14"/>
      <c r="N269" s="12"/>
      <c r="O269" s="12"/>
      <c r="P269" s="12"/>
      <c r="Q269" s="14"/>
      <c r="R269" s="14"/>
      <c r="S269" s="14"/>
      <c r="T269" s="14"/>
      <c r="U269" s="14"/>
      <c r="V269" s="12"/>
      <c r="W269" s="14"/>
      <c r="X269" s="26"/>
      <c r="Y269" s="12"/>
      <c r="Z269" s="33"/>
      <c r="AA269" s="27" t="s">
        <v>15</v>
      </c>
      <c r="AB269" s="27"/>
      <c r="AC269" s="27"/>
      <c r="AD269" s="27" t="s">
        <v>15</v>
      </c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</row>
    <row x14ac:dyDescent="0.25" r="270" customHeight="1" ht="18.75">
      <c r="A270" s="24"/>
      <c r="B270" s="24"/>
      <c r="C270" s="12"/>
      <c r="D270" s="12"/>
      <c r="E270" s="25"/>
      <c r="F270" s="25"/>
      <c r="G270" s="12"/>
      <c r="H270" s="12"/>
      <c r="I270" s="12"/>
      <c r="J270" s="14"/>
      <c r="K270" s="12"/>
      <c r="L270" s="14"/>
      <c r="M270" s="14"/>
      <c r="N270" s="12"/>
      <c r="O270" s="12"/>
      <c r="P270" s="12"/>
      <c r="Q270" s="14"/>
      <c r="R270" s="14"/>
      <c r="S270" s="14"/>
      <c r="T270" s="14"/>
      <c r="U270" s="14"/>
      <c r="V270" s="12"/>
      <c r="W270" s="14"/>
      <c r="X270" s="26"/>
      <c r="Y270" s="12"/>
      <c r="Z270" s="33"/>
      <c r="AA270" s="27" t="s">
        <v>15</v>
      </c>
      <c r="AB270" s="27"/>
      <c r="AC270" s="27"/>
      <c r="AD270" s="27" t="s">
        <v>15</v>
      </c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</row>
    <row x14ac:dyDescent="0.25" r="271" customHeight="1" ht="18.75">
      <c r="A271" s="24"/>
      <c r="B271" s="24"/>
      <c r="C271" s="12"/>
      <c r="D271" s="12"/>
      <c r="E271" s="25"/>
      <c r="F271" s="25"/>
      <c r="G271" s="12"/>
      <c r="H271" s="12"/>
      <c r="I271" s="12"/>
      <c r="J271" s="14"/>
      <c r="K271" s="12"/>
      <c r="L271" s="14"/>
      <c r="M271" s="14"/>
      <c r="N271" s="12"/>
      <c r="O271" s="12"/>
      <c r="P271" s="12"/>
      <c r="Q271" s="14"/>
      <c r="R271" s="14"/>
      <c r="S271" s="14"/>
      <c r="T271" s="14"/>
      <c r="U271" s="14"/>
      <c r="V271" s="12"/>
      <c r="W271" s="14"/>
      <c r="X271" s="26"/>
      <c r="Y271" s="12"/>
      <c r="Z271" s="33"/>
      <c r="AA271" s="27" t="s">
        <v>15</v>
      </c>
      <c r="AB271" s="27"/>
      <c r="AC271" s="27"/>
      <c r="AD271" s="27" t="s">
        <v>15</v>
      </c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</row>
    <row x14ac:dyDescent="0.25" r="272" customHeight="1" ht="18.75">
      <c r="A272" s="24"/>
      <c r="B272" s="24"/>
      <c r="C272" s="12"/>
      <c r="D272" s="12"/>
      <c r="E272" s="25"/>
      <c r="F272" s="25"/>
      <c r="G272" s="12"/>
      <c r="H272" s="12"/>
      <c r="I272" s="12"/>
      <c r="J272" s="14"/>
      <c r="K272" s="12"/>
      <c r="L272" s="14"/>
      <c r="M272" s="14"/>
      <c r="N272" s="12"/>
      <c r="O272" s="12"/>
      <c r="P272" s="12"/>
      <c r="Q272" s="14"/>
      <c r="R272" s="14"/>
      <c r="S272" s="14"/>
      <c r="T272" s="14"/>
      <c r="U272" s="14"/>
      <c r="V272" s="12"/>
      <c r="W272" s="14"/>
      <c r="X272" s="26"/>
      <c r="Y272" s="12"/>
      <c r="Z272" s="33"/>
      <c r="AA272" s="27"/>
      <c r="AB272" s="27"/>
      <c r="AC272" s="27"/>
      <c r="AD272" s="27" t="s">
        <v>15</v>
      </c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</row>
    <row x14ac:dyDescent="0.25" r="273" customHeight="1" ht="18.75">
      <c r="A273" s="24"/>
      <c r="B273" s="24"/>
      <c r="C273" s="12"/>
      <c r="D273" s="12"/>
      <c r="E273" s="25"/>
      <c r="F273" s="25"/>
      <c r="G273" s="12"/>
      <c r="H273" s="12"/>
      <c r="I273" s="12"/>
      <c r="J273" s="14"/>
      <c r="K273" s="12"/>
      <c r="L273" s="14"/>
      <c r="M273" s="14"/>
      <c r="N273" s="12"/>
      <c r="O273" s="12"/>
      <c r="P273" s="12"/>
      <c r="Q273" s="14"/>
      <c r="R273" s="14"/>
      <c r="S273" s="14"/>
      <c r="T273" s="14"/>
      <c r="U273" s="14"/>
      <c r="V273" s="12"/>
      <c r="W273" s="14"/>
      <c r="X273" s="26"/>
      <c r="Y273" s="12"/>
      <c r="Z273" s="33"/>
      <c r="AA273" s="27" t="s">
        <v>15</v>
      </c>
      <c r="AB273" s="27"/>
      <c r="AC273" s="27"/>
      <c r="AD273" s="27" t="s">
        <v>15</v>
      </c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</row>
    <row x14ac:dyDescent="0.25" r="274" customHeight="1" ht="18.75">
      <c r="A274" s="24"/>
      <c r="B274" s="24"/>
      <c r="C274" s="12"/>
      <c r="D274" s="12"/>
      <c r="E274" s="25"/>
      <c r="F274" s="25"/>
      <c r="G274" s="12"/>
      <c r="H274" s="12"/>
      <c r="I274" s="12"/>
      <c r="J274" s="14"/>
      <c r="K274" s="12"/>
      <c r="L274" s="14"/>
      <c r="M274" s="14"/>
      <c r="N274" s="12"/>
      <c r="O274" s="12"/>
      <c r="P274" s="12"/>
      <c r="Q274" s="14"/>
      <c r="R274" s="14"/>
      <c r="S274" s="14"/>
      <c r="T274" s="14"/>
      <c r="U274" s="14"/>
      <c r="V274" s="12"/>
      <c r="W274" s="14"/>
      <c r="X274" s="26"/>
      <c r="Y274" s="12"/>
      <c r="Z274" s="33"/>
      <c r="AA274" s="27" t="s">
        <v>15</v>
      </c>
      <c r="AB274" s="27"/>
      <c r="AC274" s="27"/>
      <c r="AD274" s="27" t="s">
        <v>15</v>
      </c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</row>
    <row x14ac:dyDescent="0.25" r="275" customHeight="1" ht="18.75">
      <c r="A275" s="24"/>
      <c r="B275" s="24"/>
      <c r="C275" s="12"/>
      <c r="D275" s="12"/>
      <c r="E275" s="25"/>
      <c r="F275" s="25"/>
      <c r="G275" s="12"/>
      <c r="H275" s="12"/>
      <c r="I275" s="12"/>
      <c r="J275" s="14"/>
      <c r="K275" s="12"/>
      <c r="L275" s="14"/>
      <c r="M275" s="14"/>
      <c r="N275" s="12"/>
      <c r="O275" s="12"/>
      <c r="P275" s="12"/>
      <c r="Q275" s="14"/>
      <c r="R275" s="14"/>
      <c r="S275" s="14"/>
      <c r="T275" s="14"/>
      <c r="U275" s="14"/>
      <c r="V275" s="12"/>
      <c r="W275" s="14"/>
      <c r="X275" s="26"/>
      <c r="Y275" s="12"/>
      <c r="Z275" s="33"/>
      <c r="AA275" s="27" t="s">
        <v>15</v>
      </c>
      <c r="AB275" s="27"/>
      <c r="AC275" s="27"/>
      <c r="AD275" s="27" t="s">
        <v>15</v>
      </c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</row>
    <row x14ac:dyDescent="0.25" r="276" customHeight="1" ht="18.75">
      <c r="A276" s="24"/>
      <c r="B276" s="24"/>
      <c r="C276" s="12"/>
      <c r="D276" s="12"/>
      <c r="E276" s="25"/>
      <c r="F276" s="25"/>
      <c r="G276" s="12"/>
      <c r="H276" s="12"/>
      <c r="I276" s="12"/>
      <c r="J276" s="14"/>
      <c r="K276" s="12"/>
      <c r="L276" s="14"/>
      <c r="M276" s="14"/>
      <c r="N276" s="12"/>
      <c r="O276" s="12"/>
      <c r="P276" s="12"/>
      <c r="Q276" s="14"/>
      <c r="R276" s="14"/>
      <c r="S276" s="14"/>
      <c r="T276" s="14"/>
      <c r="U276" s="14"/>
      <c r="V276" s="12"/>
      <c r="W276" s="14"/>
      <c r="X276" s="26"/>
      <c r="Y276" s="12"/>
      <c r="Z276" s="33"/>
      <c r="AA276" s="27" t="s">
        <v>15</v>
      </c>
      <c r="AB276" s="27"/>
      <c r="AC276" s="27"/>
      <c r="AD276" s="27" t="s">
        <v>15</v>
      </c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</row>
    <row x14ac:dyDescent="0.25" r="277" customHeight="1" ht="18.75">
      <c r="A277" s="24"/>
      <c r="B277" s="24"/>
      <c r="C277" s="12"/>
      <c r="D277" s="12"/>
      <c r="E277" s="25"/>
      <c r="F277" s="25"/>
      <c r="G277" s="12"/>
      <c r="H277" s="12"/>
      <c r="I277" s="12"/>
      <c r="J277" s="14"/>
      <c r="K277" s="12"/>
      <c r="L277" s="14"/>
      <c r="M277" s="14"/>
      <c r="N277" s="12"/>
      <c r="O277" s="12"/>
      <c r="P277" s="12"/>
      <c r="Q277" s="14"/>
      <c r="R277" s="14"/>
      <c r="S277" s="14"/>
      <c r="T277" s="14"/>
      <c r="U277" s="14"/>
      <c r="V277" s="12"/>
      <c r="W277" s="14"/>
      <c r="X277" s="26"/>
      <c r="Y277" s="12"/>
      <c r="Z277" s="33"/>
      <c r="AA277" s="27" t="s">
        <v>15</v>
      </c>
      <c r="AB277" s="27"/>
      <c r="AC277" s="27"/>
      <c r="AD277" s="27" t="s">
        <v>15</v>
      </c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</row>
    <row x14ac:dyDescent="0.25" r="278" customHeight="1" ht="18.75">
      <c r="A278" s="24"/>
      <c r="B278" s="24"/>
      <c r="C278" s="12"/>
      <c r="D278" s="12"/>
      <c r="E278" s="25"/>
      <c r="F278" s="25"/>
      <c r="G278" s="12"/>
      <c r="H278" s="12"/>
      <c r="I278" s="12"/>
      <c r="J278" s="14"/>
      <c r="K278" s="12"/>
      <c r="L278" s="14"/>
      <c r="M278" s="14"/>
      <c r="N278" s="12"/>
      <c r="O278" s="12"/>
      <c r="P278" s="12"/>
      <c r="Q278" s="14"/>
      <c r="R278" s="14"/>
      <c r="S278" s="14"/>
      <c r="T278" s="14"/>
      <c r="U278" s="14"/>
      <c r="V278" s="12"/>
      <c r="W278" s="14"/>
      <c r="X278" s="26"/>
      <c r="Y278" s="12"/>
      <c r="Z278" s="33"/>
      <c r="AA278" s="27" t="s">
        <v>15</v>
      </c>
      <c r="AB278" s="27"/>
      <c r="AC278" s="27"/>
      <c r="AD278" s="27" t="s">
        <v>15</v>
      </c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</row>
    <row x14ac:dyDescent="0.25" r="279" customHeight="1" ht="18.75">
      <c r="A279" s="24"/>
      <c r="B279" s="24"/>
      <c r="C279" s="12"/>
      <c r="D279" s="12"/>
      <c r="E279" s="25"/>
      <c r="F279" s="25"/>
      <c r="G279" s="12"/>
      <c r="H279" s="12"/>
      <c r="I279" s="12"/>
      <c r="J279" s="14"/>
      <c r="K279" s="12"/>
      <c r="L279" s="14"/>
      <c r="M279" s="14"/>
      <c r="N279" s="12"/>
      <c r="O279" s="12"/>
      <c r="P279" s="12"/>
      <c r="Q279" s="14"/>
      <c r="R279" s="14"/>
      <c r="S279" s="14"/>
      <c r="T279" s="14"/>
      <c r="U279" s="14"/>
      <c r="V279" s="12"/>
      <c r="W279" s="14"/>
      <c r="X279" s="26"/>
      <c r="Y279" s="12"/>
      <c r="Z279" s="33"/>
      <c r="AA279" s="27" t="s">
        <v>15</v>
      </c>
      <c r="AB279" s="27"/>
      <c r="AC279" s="27"/>
      <c r="AD279" s="27" t="s">
        <v>15</v>
      </c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</row>
    <row x14ac:dyDescent="0.25" r="280" customHeight="1" ht="18.75">
      <c r="A280" s="24"/>
      <c r="B280" s="24"/>
      <c r="C280" s="12"/>
      <c r="D280" s="12"/>
      <c r="E280" s="25"/>
      <c r="F280" s="25"/>
      <c r="G280" s="12"/>
      <c r="H280" s="12"/>
      <c r="I280" s="12"/>
      <c r="J280" s="14"/>
      <c r="K280" s="12"/>
      <c r="L280" s="14"/>
      <c r="M280" s="14"/>
      <c r="N280" s="12"/>
      <c r="O280" s="12"/>
      <c r="P280" s="12"/>
      <c r="Q280" s="14"/>
      <c r="R280" s="14"/>
      <c r="S280" s="14"/>
      <c r="T280" s="14"/>
      <c r="U280" s="14"/>
      <c r="V280" s="12"/>
      <c r="W280" s="14"/>
      <c r="X280" s="26"/>
      <c r="Y280" s="12"/>
      <c r="Z280" s="33"/>
      <c r="AA280" s="27" t="s">
        <v>15</v>
      </c>
      <c r="AB280" s="27"/>
      <c r="AC280" s="27"/>
      <c r="AD280" s="27" t="s">
        <v>15</v>
      </c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</row>
    <row x14ac:dyDescent="0.25" r="281" customHeight="1" ht="18.75">
      <c r="A281" s="24"/>
      <c r="B281" s="24"/>
      <c r="C281" s="12"/>
      <c r="D281" s="12"/>
      <c r="E281" s="25"/>
      <c r="F281" s="25"/>
      <c r="G281" s="12"/>
      <c r="H281" s="12"/>
      <c r="I281" s="12"/>
      <c r="J281" s="14"/>
      <c r="K281" s="12"/>
      <c r="L281" s="14"/>
      <c r="M281" s="14"/>
      <c r="N281" s="12"/>
      <c r="O281" s="12"/>
      <c r="P281" s="12"/>
      <c r="Q281" s="14"/>
      <c r="R281" s="14"/>
      <c r="S281" s="14"/>
      <c r="T281" s="14"/>
      <c r="U281" s="14"/>
      <c r="V281" s="12"/>
      <c r="W281" s="14"/>
      <c r="X281" s="26"/>
      <c r="Y281" s="12"/>
      <c r="Z281" s="33"/>
      <c r="AA281" s="27" t="s">
        <v>15</v>
      </c>
      <c r="AB281" s="27"/>
      <c r="AC281" s="27"/>
      <c r="AD281" s="27" t="s">
        <v>15</v>
      </c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</row>
    <row x14ac:dyDescent="0.25" r="282" customHeight="1" ht="18.75">
      <c r="A282" s="24"/>
      <c r="B282" s="24"/>
      <c r="C282" s="12"/>
      <c r="D282" s="12"/>
      <c r="E282" s="25"/>
      <c r="F282" s="25"/>
      <c r="G282" s="12"/>
      <c r="H282" s="12"/>
      <c r="I282" s="12"/>
      <c r="J282" s="14"/>
      <c r="K282" s="12"/>
      <c r="L282" s="14"/>
      <c r="M282" s="14"/>
      <c r="N282" s="12"/>
      <c r="O282" s="12"/>
      <c r="P282" s="12"/>
      <c r="Q282" s="14"/>
      <c r="R282" s="14"/>
      <c r="S282" s="14"/>
      <c r="T282" s="14"/>
      <c r="U282" s="14"/>
      <c r="V282" s="12"/>
      <c r="W282" s="14"/>
      <c r="X282" s="26"/>
      <c r="Y282" s="12"/>
      <c r="Z282" s="33"/>
      <c r="AA282" s="27"/>
      <c r="AB282" s="27"/>
      <c r="AC282" s="27"/>
      <c r="AD282" s="27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</row>
    <row x14ac:dyDescent="0.25" r="283" customHeight="1" ht="18.75">
      <c r="A283" s="24"/>
      <c r="B283" s="24"/>
      <c r="C283" s="12"/>
      <c r="D283" s="12"/>
      <c r="E283" s="25"/>
      <c r="F283" s="25"/>
      <c r="G283" s="12"/>
      <c r="H283" s="12"/>
      <c r="I283" s="12"/>
      <c r="J283" s="14"/>
      <c r="K283" s="12"/>
      <c r="L283" s="14"/>
      <c r="M283" s="14"/>
      <c r="N283" s="12"/>
      <c r="O283" s="12"/>
      <c r="P283" s="12"/>
      <c r="Q283" s="14"/>
      <c r="R283" s="14"/>
      <c r="S283" s="14"/>
      <c r="T283" s="14"/>
      <c r="U283" s="14"/>
      <c r="V283" s="12"/>
      <c r="W283" s="14"/>
      <c r="X283" s="26"/>
      <c r="Y283" s="12"/>
      <c r="Z283" s="33"/>
      <c r="AA283" s="27" t="s">
        <v>15</v>
      </c>
      <c r="AB283" s="27"/>
      <c r="AC283" s="27"/>
      <c r="AD283" s="27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</row>
    <row x14ac:dyDescent="0.25" r="284" customHeight="1" ht="18.75">
      <c r="A284" s="24"/>
      <c r="B284" s="24"/>
      <c r="C284" s="12"/>
      <c r="D284" s="12"/>
      <c r="E284" s="25"/>
      <c r="F284" s="25"/>
      <c r="G284" s="12"/>
      <c r="H284" s="12"/>
      <c r="I284" s="12"/>
      <c r="J284" s="14"/>
      <c r="K284" s="12"/>
      <c r="L284" s="14"/>
      <c r="M284" s="14"/>
      <c r="N284" s="12"/>
      <c r="O284" s="12"/>
      <c r="P284" s="12"/>
      <c r="Q284" s="14"/>
      <c r="R284" s="14"/>
      <c r="S284" s="14"/>
      <c r="T284" s="14"/>
      <c r="U284" s="14"/>
      <c r="V284" s="12"/>
      <c r="W284" s="14"/>
      <c r="X284" s="26"/>
      <c r="Y284" s="12"/>
      <c r="Z284" s="33"/>
      <c r="AA284" s="27" t="s">
        <v>15</v>
      </c>
      <c r="AB284" s="27"/>
      <c r="AC284" s="27"/>
      <c r="AD284" s="27" t="s">
        <v>15</v>
      </c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</row>
    <row x14ac:dyDescent="0.25" r="285" customHeight="1" ht="18.75">
      <c r="A285" s="24"/>
      <c r="B285" s="24"/>
      <c r="C285" s="12"/>
      <c r="D285" s="12"/>
      <c r="E285" s="25"/>
      <c r="F285" s="25"/>
      <c r="G285" s="12"/>
      <c r="H285" s="12"/>
      <c r="I285" s="12"/>
      <c r="J285" s="14"/>
      <c r="K285" s="12"/>
      <c r="L285" s="14"/>
      <c r="M285" s="14"/>
      <c r="N285" s="12"/>
      <c r="O285" s="12"/>
      <c r="P285" s="12"/>
      <c r="Q285" s="14"/>
      <c r="R285" s="14"/>
      <c r="S285" s="14"/>
      <c r="T285" s="14"/>
      <c r="U285" s="14"/>
      <c r="V285" s="12"/>
      <c r="W285" s="14"/>
      <c r="X285" s="26"/>
      <c r="Y285" s="12"/>
      <c r="Z285" s="33"/>
      <c r="AA285" s="27" t="s">
        <v>15</v>
      </c>
      <c r="AB285" s="27"/>
      <c r="AC285" s="27"/>
      <c r="AD285" s="27" t="s">
        <v>15</v>
      </c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</row>
    <row x14ac:dyDescent="0.25" r="286" customHeight="1" ht="18.75">
      <c r="A286" s="24"/>
      <c r="B286" s="24"/>
      <c r="C286" s="12"/>
      <c r="D286" s="12"/>
      <c r="E286" s="25"/>
      <c r="F286" s="25"/>
      <c r="G286" s="12"/>
      <c r="H286" s="12"/>
      <c r="I286" s="12"/>
      <c r="J286" s="14"/>
      <c r="K286" s="12"/>
      <c r="L286" s="14"/>
      <c r="M286" s="14"/>
      <c r="N286" s="12"/>
      <c r="O286" s="12"/>
      <c r="P286" s="12"/>
      <c r="Q286" s="14"/>
      <c r="R286" s="14"/>
      <c r="S286" s="14"/>
      <c r="T286" s="14"/>
      <c r="U286" s="14"/>
      <c r="V286" s="12"/>
      <c r="W286" s="14"/>
      <c r="X286" s="26"/>
      <c r="Y286" s="12"/>
      <c r="Z286" s="33"/>
      <c r="AA286" s="27" t="s">
        <v>15</v>
      </c>
      <c r="AB286" s="27"/>
      <c r="AC286" s="27"/>
      <c r="AD286" s="27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</row>
    <row x14ac:dyDescent="0.25" r="287" customHeight="1" ht="18.75">
      <c r="A287" s="24"/>
      <c r="B287" s="24"/>
      <c r="C287" s="12"/>
      <c r="D287" s="12"/>
      <c r="E287" s="25"/>
      <c r="F287" s="25"/>
      <c r="G287" s="12"/>
      <c r="H287" s="12"/>
      <c r="I287" s="12"/>
      <c r="J287" s="14"/>
      <c r="K287" s="12"/>
      <c r="L287" s="14"/>
      <c r="M287" s="14"/>
      <c r="N287" s="12"/>
      <c r="O287" s="12"/>
      <c r="P287" s="12"/>
      <c r="Q287" s="14"/>
      <c r="R287" s="14"/>
      <c r="S287" s="14"/>
      <c r="T287" s="14"/>
      <c r="U287" s="14"/>
      <c r="V287" s="12"/>
      <c r="W287" s="14"/>
      <c r="X287" s="26"/>
      <c r="Y287" s="12"/>
      <c r="Z287" s="33"/>
      <c r="AA287" s="27" t="s">
        <v>15</v>
      </c>
      <c r="AB287" s="27"/>
      <c r="AC287" s="27"/>
      <c r="AD287" s="27" t="s">
        <v>15</v>
      </c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</row>
    <row x14ac:dyDescent="0.25" r="288" customHeight="1" ht="18.75">
      <c r="A288" s="24"/>
      <c r="B288" s="24"/>
      <c r="C288" s="12"/>
      <c r="D288" s="12"/>
      <c r="E288" s="25"/>
      <c r="F288" s="25"/>
      <c r="G288" s="12"/>
      <c r="H288" s="12"/>
      <c r="I288" s="12"/>
      <c r="J288" s="14"/>
      <c r="K288" s="12"/>
      <c r="L288" s="14"/>
      <c r="M288" s="14"/>
      <c r="N288" s="12"/>
      <c r="O288" s="12"/>
      <c r="P288" s="12"/>
      <c r="Q288" s="14"/>
      <c r="R288" s="14"/>
      <c r="S288" s="14"/>
      <c r="T288" s="14"/>
      <c r="U288" s="14"/>
      <c r="V288" s="12"/>
      <c r="W288" s="14"/>
      <c r="X288" s="26"/>
      <c r="Y288" s="12"/>
      <c r="Z288" s="33"/>
      <c r="AA288" s="27" t="s">
        <v>15</v>
      </c>
      <c r="AB288" s="27"/>
      <c r="AC288" s="27"/>
      <c r="AD288" s="27" t="s">
        <v>15</v>
      </c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</row>
    <row x14ac:dyDescent="0.25" r="289" customHeight="1" ht="18.75">
      <c r="A289" s="24"/>
      <c r="B289" s="24"/>
      <c r="C289" s="12"/>
      <c r="D289" s="12"/>
      <c r="E289" s="25"/>
      <c r="F289" s="25"/>
      <c r="G289" s="12"/>
      <c r="H289" s="12"/>
      <c r="I289" s="12"/>
      <c r="J289" s="14"/>
      <c r="K289" s="12"/>
      <c r="L289" s="14"/>
      <c r="M289" s="14"/>
      <c r="N289" s="12"/>
      <c r="O289" s="12"/>
      <c r="P289" s="12"/>
      <c r="Q289" s="14"/>
      <c r="R289" s="14"/>
      <c r="S289" s="14"/>
      <c r="T289" s="14"/>
      <c r="U289" s="14"/>
      <c r="V289" s="12"/>
      <c r="W289" s="14"/>
      <c r="X289" s="26"/>
      <c r="Y289" s="12"/>
      <c r="Z289" s="33"/>
      <c r="AA289" s="27"/>
      <c r="AB289" s="27"/>
      <c r="AC289" s="27"/>
      <c r="AD289" s="27" t="s">
        <v>15</v>
      </c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</row>
    <row x14ac:dyDescent="0.25" r="290" customHeight="1" ht="18.75">
      <c r="A290" s="24"/>
      <c r="B290" s="24"/>
      <c r="C290" s="12"/>
      <c r="D290" s="12"/>
      <c r="E290" s="25"/>
      <c r="F290" s="25"/>
      <c r="G290" s="12"/>
      <c r="H290" s="12"/>
      <c r="I290" s="12"/>
      <c r="J290" s="14"/>
      <c r="K290" s="12"/>
      <c r="L290" s="14"/>
      <c r="M290" s="14"/>
      <c r="N290" s="12"/>
      <c r="O290" s="12"/>
      <c r="P290" s="12"/>
      <c r="Q290" s="14"/>
      <c r="R290" s="14"/>
      <c r="S290" s="14"/>
      <c r="T290" s="14"/>
      <c r="U290" s="14"/>
      <c r="V290" s="12"/>
      <c r="W290" s="14"/>
      <c r="X290" s="26"/>
      <c r="Y290" s="12"/>
      <c r="Z290" s="33"/>
      <c r="AA290" s="27"/>
      <c r="AB290" s="27"/>
      <c r="AC290" s="27"/>
      <c r="AD290" s="27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</row>
    <row x14ac:dyDescent="0.25" r="291" customHeight="1" ht="18.75">
      <c r="A291" s="24"/>
      <c r="B291" s="24"/>
      <c r="C291" s="12"/>
      <c r="D291" s="12"/>
      <c r="E291" s="25"/>
      <c r="F291" s="25"/>
      <c r="G291" s="12"/>
      <c r="H291" s="12"/>
      <c r="I291" s="12"/>
      <c r="J291" s="14"/>
      <c r="K291" s="12"/>
      <c r="L291" s="14"/>
      <c r="M291" s="14"/>
      <c r="N291" s="12"/>
      <c r="O291" s="12"/>
      <c r="P291" s="12"/>
      <c r="Q291" s="14"/>
      <c r="R291" s="14"/>
      <c r="S291" s="14"/>
      <c r="T291" s="14"/>
      <c r="U291" s="14"/>
      <c r="V291" s="12"/>
      <c r="W291" s="14"/>
      <c r="X291" s="26"/>
      <c r="Y291" s="12"/>
      <c r="Z291" s="33"/>
      <c r="AA291" s="27"/>
      <c r="AB291" s="27"/>
      <c r="AC291" s="27"/>
      <c r="AD291" s="27" t="s">
        <v>15</v>
      </c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</row>
    <row x14ac:dyDescent="0.25" r="292" customHeight="1" ht="18.75">
      <c r="A292" s="24"/>
      <c r="B292" s="24"/>
      <c r="C292" s="12"/>
      <c r="D292" s="12"/>
      <c r="E292" s="25"/>
      <c r="F292" s="25"/>
      <c r="G292" s="12"/>
      <c r="H292" s="12"/>
      <c r="I292" s="12"/>
      <c r="J292" s="14"/>
      <c r="K292" s="12"/>
      <c r="L292" s="14"/>
      <c r="M292" s="14"/>
      <c r="N292" s="12"/>
      <c r="O292" s="12"/>
      <c r="P292" s="12"/>
      <c r="Q292" s="14"/>
      <c r="R292" s="14"/>
      <c r="S292" s="14"/>
      <c r="T292" s="14"/>
      <c r="U292" s="14"/>
      <c r="V292" s="12"/>
      <c r="W292" s="14"/>
      <c r="X292" s="26"/>
      <c r="Y292" s="12"/>
      <c r="Z292" s="33"/>
      <c r="AA292" s="27"/>
      <c r="AB292" s="27"/>
      <c r="AC292" s="27"/>
      <c r="AD292" s="27" t="s">
        <v>15</v>
      </c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</row>
    <row x14ac:dyDescent="0.25" r="293" customHeight="1" ht="18.75">
      <c r="A293" s="24"/>
      <c r="B293" s="24"/>
      <c r="C293" s="12"/>
      <c r="D293" s="12"/>
      <c r="E293" s="25"/>
      <c r="F293" s="25"/>
      <c r="G293" s="12"/>
      <c r="H293" s="12"/>
      <c r="I293" s="12"/>
      <c r="J293" s="14"/>
      <c r="K293" s="12"/>
      <c r="L293" s="14"/>
      <c r="M293" s="14"/>
      <c r="N293" s="12"/>
      <c r="O293" s="12"/>
      <c r="P293" s="12"/>
      <c r="Q293" s="14"/>
      <c r="R293" s="14"/>
      <c r="S293" s="14"/>
      <c r="T293" s="14"/>
      <c r="U293" s="14"/>
      <c r="V293" s="12"/>
      <c r="W293" s="14"/>
      <c r="X293" s="26"/>
      <c r="Y293" s="12"/>
      <c r="Z293" s="33"/>
      <c r="AA293" s="27"/>
      <c r="AB293" s="27"/>
      <c r="AC293" s="27"/>
      <c r="AD293" s="27" t="s">
        <v>15</v>
      </c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</row>
    <row x14ac:dyDescent="0.25" r="294" customHeight="1" ht="18.75">
      <c r="A294" s="24"/>
      <c r="B294" s="24"/>
      <c r="C294" s="12"/>
      <c r="D294" s="12"/>
      <c r="E294" s="25"/>
      <c r="F294" s="25"/>
      <c r="G294" s="12"/>
      <c r="H294" s="12"/>
      <c r="I294" s="12"/>
      <c r="J294" s="14"/>
      <c r="K294" s="12"/>
      <c r="L294" s="14"/>
      <c r="M294" s="14"/>
      <c r="N294" s="12"/>
      <c r="O294" s="12"/>
      <c r="P294" s="12"/>
      <c r="Q294" s="14"/>
      <c r="R294" s="14"/>
      <c r="S294" s="14"/>
      <c r="T294" s="14"/>
      <c r="U294" s="14"/>
      <c r="V294" s="12"/>
      <c r="W294" s="14"/>
      <c r="X294" s="26"/>
      <c r="Y294" s="12"/>
      <c r="Z294" s="33"/>
      <c r="AA294" s="27"/>
      <c r="AB294" s="27"/>
      <c r="AC294" s="27"/>
      <c r="AD294" s="27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</row>
    <row x14ac:dyDescent="0.25" r="295" customHeight="1" ht="18.75">
      <c r="A295" s="24"/>
      <c r="B295" s="24"/>
      <c r="C295" s="12"/>
      <c r="D295" s="12"/>
      <c r="E295" s="25"/>
      <c r="F295" s="25"/>
      <c r="G295" s="12"/>
      <c r="H295" s="12"/>
      <c r="I295" s="12"/>
      <c r="J295" s="14"/>
      <c r="K295" s="12"/>
      <c r="L295" s="14"/>
      <c r="M295" s="14"/>
      <c r="N295" s="12"/>
      <c r="O295" s="12"/>
      <c r="P295" s="12"/>
      <c r="Q295" s="14"/>
      <c r="R295" s="14"/>
      <c r="S295" s="14"/>
      <c r="T295" s="14"/>
      <c r="U295" s="14"/>
      <c r="V295" s="12"/>
      <c r="W295" s="14"/>
      <c r="X295" s="26"/>
      <c r="Y295" s="12"/>
      <c r="Z295" s="33"/>
      <c r="AA295" s="27"/>
      <c r="AB295" s="27" t="s">
        <v>15</v>
      </c>
      <c r="AC295" s="27"/>
      <c r="AD295" s="27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</row>
    <row x14ac:dyDescent="0.25" r="296" customHeight="1" ht="18.75">
      <c r="A296" s="24"/>
      <c r="B296" s="24"/>
      <c r="C296" s="12"/>
      <c r="D296" s="12"/>
      <c r="E296" s="25"/>
      <c r="F296" s="25"/>
      <c r="G296" s="12"/>
      <c r="H296" s="12"/>
      <c r="I296" s="12"/>
      <c r="J296" s="14"/>
      <c r="K296" s="12"/>
      <c r="L296" s="14"/>
      <c r="M296" s="14"/>
      <c r="N296" s="12"/>
      <c r="O296" s="12"/>
      <c r="P296" s="12"/>
      <c r="Q296" s="14"/>
      <c r="R296" s="14"/>
      <c r="S296" s="14"/>
      <c r="T296" s="14"/>
      <c r="U296" s="14"/>
      <c r="V296" s="12"/>
      <c r="W296" s="14"/>
      <c r="X296" s="26"/>
      <c r="Y296" s="12"/>
      <c r="Z296" s="33"/>
      <c r="AA296" s="27"/>
      <c r="AB296" s="27" t="s">
        <v>15</v>
      </c>
      <c r="AC296" s="27"/>
      <c r="AD296" s="27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</row>
    <row x14ac:dyDescent="0.25" r="297" customHeight="1" ht="18.75">
      <c r="A297" s="24"/>
      <c r="B297" s="24"/>
      <c r="C297" s="12"/>
      <c r="D297" s="12"/>
      <c r="E297" s="25"/>
      <c r="F297" s="25"/>
      <c r="G297" s="12"/>
      <c r="H297" s="12"/>
      <c r="I297" s="12"/>
      <c r="J297" s="14"/>
      <c r="K297" s="12"/>
      <c r="L297" s="14"/>
      <c r="M297" s="14"/>
      <c r="N297" s="12"/>
      <c r="O297" s="12"/>
      <c r="P297" s="12"/>
      <c r="Q297" s="14"/>
      <c r="R297" s="14"/>
      <c r="S297" s="14"/>
      <c r="T297" s="14"/>
      <c r="U297" s="14"/>
      <c r="V297" s="12"/>
      <c r="W297" s="14"/>
      <c r="X297" s="26"/>
      <c r="Y297" s="12"/>
      <c r="Z297" s="33"/>
      <c r="AA297" s="27"/>
      <c r="AB297" s="27"/>
      <c r="AC297" s="27" t="s">
        <v>15</v>
      </c>
      <c r="AD297" s="27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</row>
    <row x14ac:dyDescent="0.25" r="298" customHeight="1" ht="18.75">
      <c r="A298" s="24"/>
      <c r="B298" s="24"/>
      <c r="C298" s="12"/>
      <c r="D298" s="12"/>
      <c r="E298" s="25"/>
      <c r="F298" s="25"/>
      <c r="G298" s="12"/>
      <c r="H298" s="12"/>
      <c r="I298" s="12"/>
      <c r="J298" s="14"/>
      <c r="K298" s="12"/>
      <c r="L298" s="14"/>
      <c r="M298" s="14"/>
      <c r="N298" s="12"/>
      <c r="O298" s="12"/>
      <c r="P298" s="12"/>
      <c r="Q298" s="14"/>
      <c r="R298" s="14"/>
      <c r="S298" s="14"/>
      <c r="T298" s="14"/>
      <c r="U298" s="14"/>
      <c r="V298" s="12"/>
      <c r="W298" s="14"/>
      <c r="X298" s="26"/>
      <c r="Y298" s="12"/>
      <c r="Z298" s="33"/>
      <c r="AA298" s="27"/>
      <c r="AB298" s="27"/>
      <c r="AC298" s="27" t="s">
        <v>15</v>
      </c>
      <c r="AD298" s="27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</row>
    <row x14ac:dyDescent="0.25" r="299" customHeight="1" ht="18.75">
      <c r="A299" s="24"/>
      <c r="B299" s="24"/>
      <c r="C299" s="12"/>
      <c r="D299" s="12"/>
      <c r="E299" s="25"/>
      <c r="F299" s="25"/>
      <c r="G299" s="12"/>
      <c r="H299" s="12"/>
      <c r="I299" s="12"/>
      <c r="J299" s="14"/>
      <c r="K299" s="12"/>
      <c r="L299" s="14"/>
      <c r="M299" s="14"/>
      <c r="N299" s="12"/>
      <c r="O299" s="12"/>
      <c r="P299" s="12"/>
      <c r="Q299" s="14"/>
      <c r="R299" s="14"/>
      <c r="S299" s="14"/>
      <c r="T299" s="14"/>
      <c r="U299" s="14"/>
      <c r="V299" s="12"/>
      <c r="W299" s="14"/>
      <c r="X299" s="26"/>
      <c r="Y299" s="12"/>
      <c r="Z299" s="33"/>
      <c r="AA299" s="27"/>
      <c r="AB299" s="27"/>
      <c r="AC299" s="27"/>
      <c r="AD299" s="27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</row>
    <row x14ac:dyDescent="0.25" r="300" customHeight="1" ht="18.75">
      <c r="A300" s="24"/>
      <c r="B300" s="24"/>
      <c r="C300" s="12"/>
      <c r="D300" s="12"/>
      <c r="E300" s="25"/>
      <c r="F300" s="25"/>
      <c r="G300" s="12"/>
      <c r="H300" s="12"/>
      <c r="I300" s="12"/>
      <c r="J300" s="14"/>
      <c r="K300" s="12"/>
      <c r="L300" s="14"/>
      <c r="M300" s="14"/>
      <c r="N300" s="12"/>
      <c r="O300" s="12"/>
      <c r="P300" s="12"/>
      <c r="Q300" s="14"/>
      <c r="R300" s="14"/>
      <c r="S300" s="14"/>
      <c r="T300" s="14"/>
      <c r="U300" s="14"/>
      <c r="V300" s="12"/>
      <c r="W300" s="14"/>
      <c r="X300" s="26"/>
      <c r="Y300" s="12"/>
      <c r="Z300" s="33"/>
      <c r="AA300" s="27" t="s">
        <v>15</v>
      </c>
      <c r="AB300" s="27"/>
      <c r="AC300" s="27"/>
      <c r="AD300" s="27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</row>
    <row x14ac:dyDescent="0.25" r="301" customHeight="1" ht="18.75">
      <c r="A301" s="24"/>
      <c r="B301" s="24"/>
      <c r="C301" s="12"/>
      <c r="D301" s="12"/>
      <c r="E301" s="25"/>
      <c r="F301" s="25"/>
      <c r="G301" s="12"/>
      <c r="H301" s="12"/>
      <c r="I301" s="12"/>
      <c r="J301" s="14"/>
      <c r="K301" s="12"/>
      <c r="L301" s="14"/>
      <c r="M301" s="14"/>
      <c r="N301" s="12"/>
      <c r="O301" s="12"/>
      <c r="P301" s="12"/>
      <c r="Q301" s="14"/>
      <c r="R301" s="14"/>
      <c r="S301" s="14"/>
      <c r="T301" s="14"/>
      <c r="U301" s="14"/>
      <c r="V301" s="12"/>
      <c r="W301" s="14"/>
      <c r="X301" s="26"/>
      <c r="Y301" s="12"/>
      <c r="Z301" s="33"/>
      <c r="AA301" s="27" t="s">
        <v>15</v>
      </c>
      <c r="AB301" s="27"/>
      <c r="AC301" s="27"/>
      <c r="AD301" s="27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</row>
    <row x14ac:dyDescent="0.25" r="302" customHeight="1" ht="18.75">
      <c r="A302" s="24"/>
      <c r="B302" s="24"/>
      <c r="C302" s="12"/>
      <c r="D302" s="12"/>
      <c r="E302" s="25"/>
      <c r="F302" s="25"/>
      <c r="G302" s="12"/>
      <c r="H302" s="12"/>
      <c r="I302" s="12"/>
      <c r="J302" s="14"/>
      <c r="K302" s="12"/>
      <c r="L302" s="14"/>
      <c r="M302" s="14"/>
      <c r="N302" s="12"/>
      <c r="O302" s="12"/>
      <c r="P302" s="12"/>
      <c r="Q302" s="14"/>
      <c r="R302" s="14"/>
      <c r="S302" s="14"/>
      <c r="T302" s="14"/>
      <c r="U302" s="14"/>
      <c r="V302" s="12"/>
      <c r="W302" s="14"/>
      <c r="X302" s="26"/>
      <c r="Y302" s="12"/>
      <c r="Z302" s="33"/>
      <c r="AA302" s="27" t="s">
        <v>15</v>
      </c>
      <c r="AB302" s="27"/>
      <c r="AC302" s="27"/>
      <c r="AD302" s="27" t="s">
        <v>15</v>
      </c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</row>
    <row x14ac:dyDescent="0.25" r="303" customHeight="1" ht="18.75">
      <c r="A303" s="24"/>
      <c r="B303" s="24"/>
      <c r="C303" s="12"/>
      <c r="D303" s="12"/>
      <c r="E303" s="25"/>
      <c r="F303" s="25"/>
      <c r="G303" s="12"/>
      <c r="H303" s="12"/>
      <c r="I303" s="12"/>
      <c r="J303" s="14"/>
      <c r="K303" s="12"/>
      <c r="L303" s="14"/>
      <c r="M303" s="14"/>
      <c r="N303" s="12"/>
      <c r="O303" s="12"/>
      <c r="P303" s="12"/>
      <c r="Q303" s="14"/>
      <c r="R303" s="14"/>
      <c r="S303" s="14"/>
      <c r="T303" s="14"/>
      <c r="U303" s="14"/>
      <c r="V303" s="12"/>
      <c r="W303" s="14"/>
      <c r="X303" s="26"/>
      <c r="Y303" s="12"/>
      <c r="Z303" s="33"/>
      <c r="AA303" s="27"/>
      <c r="AB303" s="27"/>
      <c r="AC303" s="27"/>
      <c r="AD303" s="27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</row>
    <row x14ac:dyDescent="0.25" r="304" customHeight="1" ht="18.75">
      <c r="A304" s="24"/>
      <c r="B304" s="24"/>
      <c r="C304" s="12"/>
      <c r="D304" s="12"/>
      <c r="E304" s="25"/>
      <c r="F304" s="25"/>
      <c r="G304" s="12"/>
      <c r="H304" s="12"/>
      <c r="I304" s="12"/>
      <c r="J304" s="14"/>
      <c r="K304" s="12"/>
      <c r="L304" s="14"/>
      <c r="M304" s="14"/>
      <c r="N304" s="12"/>
      <c r="O304" s="12"/>
      <c r="P304" s="12"/>
      <c r="Q304" s="14"/>
      <c r="R304" s="14"/>
      <c r="S304" s="14"/>
      <c r="T304" s="14"/>
      <c r="U304" s="14"/>
      <c r="V304" s="12"/>
      <c r="W304" s="14"/>
      <c r="X304" s="26"/>
      <c r="Y304" s="12"/>
      <c r="Z304" s="33"/>
      <c r="AA304" s="27"/>
      <c r="AB304" s="27"/>
      <c r="AC304" s="27"/>
      <c r="AD304" s="27" t="s">
        <v>15</v>
      </c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</row>
    <row x14ac:dyDescent="0.25" r="305" customHeight="1" ht="18.75">
      <c r="A305" s="24"/>
      <c r="B305" s="24"/>
      <c r="C305" s="12"/>
      <c r="D305" s="12"/>
      <c r="E305" s="25"/>
      <c r="F305" s="25"/>
      <c r="G305" s="12"/>
      <c r="H305" s="12"/>
      <c r="I305" s="12"/>
      <c r="J305" s="14"/>
      <c r="K305" s="12"/>
      <c r="L305" s="14"/>
      <c r="M305" s="14"/>
      <c r="N305" s="12"/>
      <c r="O305" s="12"/>
      <c r="P305" s="12"/>
      <c r="Q305" s="14"/>
      <c r="R305" s="14"/>
      <c r="S305" s="14"/>
      <c r="T305" s="14"/>
      <c r="U305" s="14"/>
      <c r="V305" s="12"/>
      <c r="W305" s="14"/>
      <c r="X305" s="26"/>
      <c r="Y305" s="12"/>
      <c r="Z305" s="33"/>
      <c r="AA305" s="27"/>
      <c r="AB305" s="27"/>
      <c r="AC305" s="27"/>
      <c r="AD305" s="27" t="s">
        <v>15</v>
      </c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</row>
    <row x14ac:dyDescent="0.25" r="306" customHeight="1" ht="18.75">
      <c r="A306" s="24"/>
      <c r="B306" s="24"/>
      <c r="C306" s="12"/>
      <c r="D306" s="12"/>
      <c r="E306" s="25"/>
      <c r="F306" s="25"/>
      <c r="G306" s="12"/>
      <c r="H306" s="12"/>
      <c r="I306" s="12"/>
      <c r="J306" s="14"/>
      <c r="K306" s="12"/>
      <c r="L306" s="14"/>
      <c r="M306" s="14"/>
      <c r="N306" s="12"/>
      <c r="O306" s="12"/>
      <c r="P306" s="12"/>
      <c r="Q306" s="14"/>
      <c r="R306" s="14"/>
      <c r="S306" s="14"/>
      <c r="T306" s="14"/>
      <c r="U306" s="14"/>
      <c r="V306" s="12"/>
      <c r="W306" s="14"/>
      <c r="X306" s="26"/>
      <c r="Y306" s="12"/>
      <c r="Z306" s="33"/>
      <c r="AA306" s="27"/>
      <c r="AB306" s="27"/>
      <c r="AC306" s="27"/>
      <c r="AD306" s="27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</row>
    <row x14ac:dyDescent="0.25" r="307" customHeight="1" ht="18.75">
      <c r="A307" s="24"/>
      <c r="B307" s="24"/>
      <c r="C307" s="12"/>
      <c r="D307" s="12"/>
      <c r="E307" s="25"/>
      <c r="F307" s="25"/>
      <c r="G307" s="12"/>
      <c r="H307" s="12"/>
      <c r="I307" s="12"/>
      <c r="J307" s="14"/>
      <c r="K307" s="12"/>
      <c r="L307" s="14"/>
      <c r="M307" s="14"/>
      <c r="N307" s="12"/>
      <c r="O307" s="12"/>
      <c r="P307" s="12"/>
      <c r="Q307" s="14"/>
      <c r="R307" s="14"/>
      <c r="S307" s="14"/>
      <c r="T307" s="14"/>
      <c r="U307" s="14"/>
      <c r="V307" s="12"/>
      <c r="W307" s="14"/>
      <c r="X307" s="26"/>
      <c r="Y307" s="12"/>
      <c r="Z307" s="33"/>
      <c r="AA307" s="27"/>
      <c r="AB307" s="27" t="s">
        <v>15</v>
      </c>
      <c r="AC307" s="27"/>
      <c r="AD307" s="27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</row>
    <row x14ac:dyDescent="0.25" r="308" customHeight="1" ht="18.75">
      <c r="A308" s="24"/>
      <c r="B308" s="24"/>
      <c r="C308" s="12"/>
      <c r="D308" s="12"/>
      <c r="E308" s="25"/>
      <c r="F308" s="25"/>
      <c r="G308" s="12"/>
      <c r="H308" s="12"/>
      <c r="I308" s="12"/>
      <c r="J308" s="14"/>
      <c r="K308" s="12"/>
      <c r="L308" s="14"/>
      <c r="M308" s="14"/>
      <c r="N308" s="12"/>
      <c r="O308" s="12"/>
      <c r="P308" s="12"/>
      <c r="Q308" s="14"/>
      <c r="R308" s="14"/>
      <c r="S308" s="14"/>
      <c r="T308" s="14"/>
      <c r="U308" s="14"/>
      <c r="V308" s="12"/>
      <c r="W308" s="14"/>
      <c r="X308" s="26"/>
      <c r="Y308" s="12"/>
      <c r="Z308" s="33"/>
      <c r="AA308" s="27"/>
      <c r="AB308" s="27" t="s">
        <v>15</v>
      </c>
      <c r="AC308" s="27"/>
      <c r="AD308" s="27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</row>
    <row x14ac:dyDescent="0.25" r="309" customHeight="1" ht="18.75">
      <c r="A309" s="24"/>
      <c r="B309" s="24"/>
      <c r="C309" s="12"/>
      <c r="D309" s="12"/>
      <c r="E309" s="25"/>
      <c r="F309" s="25"/>
      <c r="G309" s="12"/>
      <c r="H309" s="12"/>
      <c r="I309" s="12"/>
      <c r="J309" s="14"/>
      <c r="K309" s="12"/>
      <c r="L309" s="14"/>
      <c r="M309" s="14"/>
      <c r="N309" s="12"/>
      <c r="O309" s="12"/>
      <c r="P309" s="12"/>
      <c r="Q309" s="14"/>
      <c r="R309" s="14"/>
      <c r="S309" s="14"/>
      <c r="T309" s="14"/>
      <c r="U309" s="14"/>
      <c r="V309" s="12"/>
      <c r="W309" s="14"/>
      <c r="X309" s="26"/>
      <c r="Y309" s="12"/>
      <c r="Z309" s="33"/>
      <c r="AA309" s="27"/>
      <c r="AB309" s="27"/>
      <c r="AC309" s="27"/>
      <c r="AD309" s="27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</row>
    <row x14ac:dyDescent="0.25" r="310" customHeight="1" ht="18.75">
      <c r="A310" s="24"/>
      <c r="B310" s="24"/>
      <c r="C310" s="12"/>
      <c r="D310" s="12"/>
      <c r="E310" s="25"/>
      <c r="F310" s="25"/>
      <c r="G310" s="12"/>
      <c r="H310" s="12"/>
      <c r="I310" s="12"/>
      <c r="J310" s="14"/>
      <c r="K310" s="12"/>
      <c r="L310" s="14"/>
      <c r="M310" s="14"/>
      <c r="N310" s="12"/>
      <c r="O310" s="12"/>
      <c r="P310" s="12"/>
      <c r="Q310" s="14"/>
      <c r="R310" s="14"/>
      <c r="S310" s="14"/>
      <c r="T310" s="14"/>
      <c r="U310" s="14"/>
      <c r="V310" s="12"/>
      <c r="W310" s="14"/>
      <c r="X310" s="26"/>
      <c r="Y310" s="12"/>
      <c r="Z310" s="33"/>
      <c r="AA310" s="27"/>
      <c r="AB310" s="27"/>
      <c r="AC310" s="27"/>
      <c r="AD310" s="27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</row>
    <row x14ac:dyDescent="0.25" r="311" customHeight="1" ht="18.75">
      <c r="A311" s="24"/>
      <c r="B311" s="24"/>
      <c r="C311" s="12"/>
      <c r="D311" s="12"/>
      <c r="E311" s="25"/>
      <c r="F311" s="25"/>
      <c r="G311" s="12"/>
      <c r="H311" s="12"/>
      <c r="I311" s="12"/>
      <c r="J311" s="14"/>
      <c r="K311" s="12"/>
      <c r="L311" s="14"/>
      <c r="M311" s="14"/>
      <c r="N311" s="12"/>
      <c r="O311" s="12"/>
      <c r="P311" s="12"/>
      <c r="Q311" s="14"/>
      <c r="R311" s="14"/>
      <c r="S311" s="14"/>
      <c r="T311" s="14"/>
      <c r="U311" s="14"/>
      <c r="V311" s="12"/>
      <c r="W311" s="14"/>
      <c r="X311" s="26"/>
      <c r="Y311" s="12"/>
      <c r="Z311" s="33"/>
      <c r="AA311" s="27"/>
      <c r="AB311" s="27"/>
      <c r="AC311" s="27"/>
      <c r="AD311" s="27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</row>
    <row x14ac:dyDescent="0.25" r="312" customHeight="1" ht="18.75">
      <c r="A312" s="24"/>
      <c r="B312" s="24"/>
      <c r="C312" s="12"/>
      <c r="D312" s="12"/>
      <c r="E312" s="25"/>
      <c r="F312" s="25"/>
      <c r="G312" s="12"/>
      <c r="H312" s="12"/>
      <c r="I312" s="12"/>
      <c r="J312" s="14"/>
      <c r="K312" s="12"/>
      <c r="L312" s="14"/>
      <c r="M312" s="14"/>
      <c r="N312" s="12"/>
      <c r="O312" s="12"/>
      <c r="P312" s="12"/>
      <c r="Q312" s="14"/>
      <c r="R312" s="14"/>
      <c r="S312" s="14"/>
      <c r="T312" s="14"/>
      <c r="U312" s="14"/>
      <c r="V312" s="12"/>
      <c r="W312" s="14"/>
      <c r="X312" s="26"/>
      <c r="Y312" s="12"/>
      <c r="Z312" s="33"/>
      <c r="AA312" s="27"/>
      <c r="AB312" s="27"/>
      <c r="AC312" s="27"/>
      <c r="AD312" s="27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</row>
    <row x14ac:dyDescent="0.25" r="313" customHeight="1" ht="18.75">
      <c r="A313" s="24"/>
      <c r="B313" s="24"/>
      <c r="C313" s="12"/>
      <c r="D313" s="12"/>
      <c r="E313" s="25"/>
      <c r="F313" s="25"/>
      <c r="G313" s="12"/>
      <c r="H313" s="12"/>
      <c r="I313" s="12"/>
      <c r="J313" s="14"/>
      <c r="K313" s="12"/>
      <c r="L313" s="14"/>
      <c r="M313" s="14"/>
      <c r="N313" s="12"/>
      <c r="O313" s="12"/>
      <c r="P313" s="12"/>
      <c r="Q313" s="14"/>
      <c r="R313" s="14"/>
      <c r="S313" s="14"/>
      <c r="T313" s="14"/>
      <c r="U313" s="14"/>
      <c r="V313" s="12"/>
      <c r="W313" s="14"/>
      <c r="X313" s="26"/>
      <c r="Y313" s="12"/>
      <c r="Z313" s="33"/>
      <c r="AA313" s="27"/>
      <c r="AB313" s="27"/>
      <c r="AC313" s="27"/>
      <c r="AD313" s="27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</row>
    <row x14ac:dyDescent="0.25" r="314" customHeight="1" ht="18.75">
      <c r="A314" s="24"/>
      <c r="B314" s="24"/>
      <c r="C314" s="12"/>
      <c r="D314" s="12"/>
      <c r="E314" s="25"/>
      <c r="F314" s="25"/>
      <c r="G314" s="12"/>
      <c r="H314" s="12"/>
      <c r="I314" s="12"/>
      <c r="J314" s="14"/>
      <c r="K314" s="12"/>
      <c r="L314" s="14"/>
      <c r="M314" s="14"/>
      <c r="N314" s="12"/>
      <c r="O314" s="12"/>
      <c r="P314" s="12"/>
      <c r="Q314" s="14"/>
      <c r="R314" s="14"/>
      <c r="S314" s="14"/>
      <c r="T314" s="14"/>
      <c r="U314" s="14"/>
      <c r="V314" s="12"/>
      <c r="W314" s="14"/>
      <c r="X314" s="26"/>
      <c r="Y314" s="12"/>
      <c r="Z314" s="33"/>
      <c r="AA314" s="27"/>
      <c r="AB314" s="27"/>
      <c r="AC314" s="27"/>
      <c r="AD314" s="27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</row>
    <row x14ac:dyDescent="0.25" r="315" customHeight="1" ht="18.75">
      <c r="A315" s="24"/>
      <c r="B315" s="24"/>
      <c r="C315" s="12"/>
      <c r="D315" s="12"/>
      <c r="E315" s="25"/>
      <c r="F315" s="25"/>
      <c r="G315" s="12"/>
      <c r="H315" s="12"/>
      <c r="I315" s="12"/>
      <c r="J315" s="14"/>
      <c r="K315" s="12"/>
      <c r="L315" s="14"/>
      <c r="M315" s="14"/>
      <c r="N315" s="12"/>
      <c r="O315" s="12"/>
      <c r="P315" s="12"/>
      <c r="Q315" s="14"/>
      <c r="R315" s="14"/>
      <c r="S315" s="14"/>
      <c r="T315" s="14"/>
      <c r="U315" s="14"/>
      <c r="V315" s="12"/>
      <c r="W315" s="14"/>
      <c r="X315" s="26"/>
      <c r="Y315" s="12"/>
      <c r="Z315" s="33"/>
      <c r="AA315" s="27"/>
      <c r="AB315" s="27"/>
      <c r="AC315" s="27" t="s">
        <v>15</v>
      </c>
      <c r="AD315" s="27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</row>
    <row x14ac:dyDescent="0.25" r="316" customHeight="1" ht="18.75">
      <c r="A316" s="24"/>
      <c r="B316" s="24"/>
      <c r="C316" s="12"/>
      <c r="D316" s="12"/>
      <c r="E316" s="25"/>
      <c r="F316" s="25"/>
      <c r="G316" s="12"/>
      <c r="H316" s="12"/>
      <c r="I316" s="12"/>
      <c r="J316" s="14"/>
      <c r="K316" s="12"/>
      <c r="L316" s="14"/>
      <c r="M316" s="14"/>
      <c r="N316" s="12"/>
      <c r="O316" s="12"/>
      <c r="P316" s="12"/>
      <c r="Q316" s="14"/>
      <c r="R316" s="14"/>
      <c r="S316" s="14"/>
      <c r="T316" s="14"/>
      <c r="U316" s="14"/>
      <c r="V316" s="12"/>
      <c r="W316" s="14"/>
      <c r="X316" s="26"/>
      <c r="Y316" s="12"/>
      <c r="Z316" s="33"/>
      <c r="AA316" s="27"/>
      <c r="AB316" s="27"/>
      <c r="AC316" s="27"/>
      <c r="AD316" s="27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</row>
    <row x14ac:dyDescent="0.25" r="317" customHeight="1" ht="18.75">
      <c r="A317" s="24"/>
      <c r="B317" s="24"/>
      <c r="C317" s="12"/>
      <c r="D317" s="12"/>
      <c r="E317" s="25"/>
      <c r="F317" s="25"/>
      <c r="G317" s="12"/>
      <c r="H317" s="12"/>
      <c r="I317" s="12"/>
      <c r="J317" s="14"/>
      <c r="K317" s="12"/>
      <c r="L317" s="14"/>
      <c r="M317" s="14"/>
      <c r="N317" s="12"/>
      <c r="O317" s="12"/>
      <c r="P317" s="12"/>
      <c r="Q317" s="14"/>
      <c r="R317" s="14"/>
      <c r="S317" s="14"/>
      <c r="T317" s="14"/>
      <c r="U317" s="14"/>
      <c r="V317" s="12"/>
      <c r="W317" s="14"/>
      <c r="X317" s="26"/>
      <c r="Y317" s="12"/>
      <c r="Z317" s="33"/>
      <c r="AA317" s="27"/>
      <c r="AB317" s="27"/>
      <c r="AC317" s="27" t="s">
        <v>15</v>
      </c>
      <c r="AD317" s="27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</row>
    <row x14ac:dyDescent="0.25" r="318" customHeight="1" ht="18.75">
      <c r="A318" s="24"/>
      <c r="B318" s="24"/>
      <c r="C318" s="12"/>
      <c r="D318" s="12"/>
      <c r="E318" s="25"/>
      <c r="F318" s="25"/>
      <c r="G318" s="12"/>
      <c r="H318" s="12"/>
      <c r="I318" s="12"/>
      <c r="J318" s="14"/>
      <c r="K318" s="12"/>
      <c r="L318" s="14"/>
      <c r="M318" s="14"/>
      <c r="N318" s="12"/>
      <c r="O318" s="12"/>
      <c r="P318" s="12"/>
      <c r="Q318" s="14"/>
      <c r="R318" s="14"/>
      <c r="S318" s="14"/>
      <c r="T318" s="14"/>
      <c r="U318" s="14"/>
      <c r="V318" s="12"/>
      <c r="W318" s="14"/>
      <c r="X318" s="26"/>
      <c r="Y318" s="12"/>
      <c r="Z318" s="33"/>
      <c r="AA318" s="27"/>
      <c r="AB318" s="27"/>
      <c r="AC318" s="27"/>
      <c r="AD318" s="27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</row>
    <row x14ac:dyDescent="0.25" r="319" customHeight="1" ht="18.75">
      <c r="A319" s="24"/>
      <c r="B319" s="24"/>
      <c r="C319" s="12"/>
      <c r="D319" s="12"/>
      <c r="E319" s="25"/>
      <c r="F319" s="25"/>
      <c r="G319" s="12"/>
      <c r="H319" s="12"/>
      <c r="I319" s="12"/>
      <c r="J319" s="14"/>
      <c r="K319" s="12"/>
      <c r="L319" s="14"/>
      <c r="M319" s="14"/>
      <c r="N319" s="12"/>
      <c r="O319" s="12"/>
      <c r="P319" s="12"/>
      <c r="Q319" s="14"/>
      <c r="R319" s="14"/>
      <c r="S319" s="14"/>
      <c r="T319" s="14"/>
      <c r="U319" s="14"/>
      <c r="V319" s="12"/>
      <c r="W319" s="14"/>
      <c r="X319" s="26"/>
      <c r="Y319" s="12"/>
      <c r="Z319" s="33"/>
      <c r="AA319" s="27" t="s">
        <v>15</v>
      </c>
      <c r="AB319" s="27"/>
      <c r="AC319" s="27"/>
      <c r="AD319" s="27" t="s">
        <v>15</v>
      </c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</row>
    <row x14ac:dyDescent="0.25" r="320" customHeight="1" ht="18.75">
      <c r="A320" s="24"/>
      <c r="B320" s="24"/>
      <c r="C320" s="12"/>
      <c r="D320" s="12"/>
      <c r="E320" s="25"/>
      <c r="F320" s="25"/>
      <c r="G320" s="12"/>
      <c r="H320" s="12"/>
      <c r="I320" s="12"/>
      <c r="J320" s="14"/>
      <c r="K320" s="12"/>
      <c r="L320" s="14"/>
      <c r="M320" s="14"/>
      <c r="N320" s="12"/>
      <c r="O320" s="12"/>
      <c r="P320" s="12"/>
      <c r="Q320" s="14"/>
      <c r="R320" s="14"/>
      <c r="S320" s="14"/>
      <c r="T320" s="14"/>
      <c r="U320" s="14"/>
      <c r="V320" s="12"/>
      <c r="W320" s="14"/>
      <c r="X320" s="26"/>
      <c r="Y320" s="12"/>
      <c r="Z320" s="33"/>
      <c r="AA320" s="27"/>
      <c r="AB320" s="27"/>
      <c r="AC320" s="27"/>
      <c r="AD320" s="27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</row>
    <row x14ac:dyDescent="0.25" r="321" customHeight="1" ht="18.75">
      <c r="A321" s="24"/>
      <c r="B321" s="24"/>
      <c r="C321" s="12"/>
      <c r="D321" s="12"/>
      <c r="E321" s="25"/>
      <c r="F321" s="25"/>
      <c r="G321" s="12"/>
      <c r="H321" s="12"/>
      <c r="I321" s="12"/>
      <c r="J321" s="14"/>
      <c r="K321" s="12"/>
      <c r="L321" s="14"/>
      <c r="M321" s="14"/>
      <c r="N321" s="12"/>
      <c r="O321" s="12"/>
      <c r="P321" s="12"/>
      <c r="Q321" s="14"/>
      <c r="R321" s="14"/>
      <c r="S321" s="14"/>
      <c r="T321" s="14"/>
      <c r="U321" s="14"/>
      <c r="V321" s="12"/>
      <c r="W321" s="14"/>
      <c r="X321" s="26"/>
      <c r="Y321" s="12"/>
      <c r="Z321" s="33"/>
      <c r="AA321" s="27"/>
      <c r="AB321" s="27"/>
      <c r="AC321" s="27" t="s">
        <v>15</v>
      </c>
      <c r="AD321" s="27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</row>
    <row x14ac:dyDescent="0.25" r="322" customHeight="1" ht="18.75">
      <c r="A322" s="24"/>
      <c r="B322" s="24"/>
      <c r="C322" s="12"/>
      <c r="D322" s="12"/>
      <c r="E322" s="25"/>
      <c r="F322" s="25"/>
      <c r="G322" s="12"/>
      <c r="H322" s="12"/>
      <c r="I322" s="12"/>
      <c r="J322" s="14"/>
      <c r="K322" s="12"/>
      <c r="L322" s="14"/>
      <c r="M322" s="14"/>
      <c r="N322" s="12"/>
      <c r="O322" s="12"/>
      <c r="P322" s="12"/>
      <c r="Q322" s="14"/>
      <c r="R322" s="14"/>
      <c r="S322" s="14"/>
      <c r="T322" s="14"/>
      <c r="U322" s="14"/>
      <c r="V322" s="12"/>
      <c r="W322" s="14"/>
      <c r="X322" s="26"/>
      <c r="Y322" s="12"/>
      <c r="Z322" s="33"/>
      <c r="AA322" s="27" t="s">
        <v>15</v>
      </c>
      <c r="AB322" s="27"/>
      <c r="AC322" s="27"/>
      <c r="AD322" s="27" t="s">
        <v>15</v>
      </c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</row>
    <row x14ac:dyDescent="0.25" r="323" customHeight="1" ht="18.75">
      <c r="A323" s="24"/>
      <c r="B323" s="24"/>
      <c r="C323" s="12"/>
      <c r="D323" s="12"/>
      <c r="E323" s="25"/>
      <c r="F323" s="25"/>
      <c r="G323" s="12"/>
      <c r="H323" s="12"/>
      <c r="I323" s="12"/>
      <c r="J323" s="14"/>
      <c r="K323" s="12"/>
      <c r="L323" s="14"/>
      <c r="M323" s="14"/>
      <c r="N323" s="12"/>
      <c r="O323" s="12"/>
      <c r="P323" s="12"/>
      <c r="Q323" s="14"/>
      <c r="R323" s="14"/>
      <c r="S323" s="14"/>
      <c r="T323" s="14"/>
      <c r="U323" s="14"/>
      <c r="V323" s="12"/>
      <c r="W323" s="14"/>
      <c r="X323" s="26"/>
      <c r="Y323" s="12"/>
      <c r="Z323" s="33"/>
      <c r="AA323" s="27"/>
      <c r="AB323" s="27"/>
      <c r="AC323" s="27" t="s">
        <v>15</v>
      </c>
      <c r="AD323" s="27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</row>
    <row x14ac:dyDescent="0.25" r="324" customHeight="1" ht="18.75">
      <c r="A324" s="24"/>
      <c r="B324" s="24"/>
      <c r="C324" s="12"/>
      <c r="D324" s="12"/>
      <c r="E324" s="25"/>
      <c r="F324" s="25"/>
      <c r="G324" s="12"/>
      <c r="H324" s="12"/>
      <c r="I324" s="12"/>
      <c r="J324" s="14"/>
      <c r="K324" s="12"/>
      <c r="L324" s="14"/>
      <c r="M324" s="14"/>
      <c r="N324" s="12"/>
      <c r="O324" s="12"/>
      <c r="P324" s="12"/>
      <c r="Q324" s="14"/>
      <c r="R324" s="14"/>
      <c r="S324" s="14"/>
      <c r="T324" s="14"/>
      <c r="U324" s="14"/>
      <c r="V324" s="12"/>
      <c r="W324" s="14"/>
      <c r="X324" s="26"/>
      <c r="Y324" s="12"/>
      <c r="Z324" s="33"/>
      <c r="AA324" s="27"/>
      <c r="AB324" s="27"/>
      <c r="AC324" s="27"/>
      <c r="AD324" s="27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</row>
    <row x14ac:dyDescent="0.25" r="325" customHeight="1" ht="18.75">
      <c r="A325" s="24"/>
      <c r="B325" s="24"/>
      <c r="C325" s="12"/>
      <c r="D325" s="12"/>
      <c r="E325" s="25"/>
      <c r="F325" s="25"/>
      <c r="G325" s="12"/>
      <c r="H325" s="12"/>
      <c r="I325" s="12"/>
      <c r="J325" s="14"/>
      <c r="K325" s="12"/>
      <c r="L325" s="14"/>
      <c r="M325" s="14"/>
      <c r="N325" s="12"/>
      <c r="O325" s="12"/>
      <c r="P325" s="12"/>
      <c r="Q325" s="14"/>
      <c r="R325" s="14"/>
      <c r="S325" s="14"/>
      <c r="T325" s="14"/>
      <c r="U325" s="14"/>
      <c r="V325" s="12"/>
      <c r="W325" s="14"/>
      <c r="X325" s="26"/>
      <c r="Y325" s="12"/>
      <c r="Z325" s="33"/>
      <c r="AA325" s="27"/>
      <c r="AB325" s="27"/>
      <c r="AC325" s="27"/>
      <c r="AD325" s="27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</row>
    <row x14ac:dyDescent="0.25" r="326" customHeight="1" ht="18.75">
      <c r="A326" s="24"/>
      <c r="B326" s="24"/>
      <c r="C326" s="12"/>
      <c r="D326" s="12"/>
      <c r="E326" s="25"/>
      <c r="F326" s="25"/>
      <c r="G326" s="12"/>
      <c r="H326" s="12"/>
      <c r="I326" s="12"/>
      <c r="J326" s="14"/>
      <c r="K326" s="12"/>
      <c r="L326" s="14"/>
      <c r="M326" s="14"/>
      <c r="N326" s="12"/>
      <c r="O326" s="12"/>
      <c r="P326" s="12"/>
      <c r="Q326" s="14"/>
      <c r="R326" s="14"/>
      <c r="S326" s="14"/>
      <c r="T326" s="14"/>
      <c r="U326" s="14"/>
      <c r="V326" s="12"/>
      <c r="W326" s="14"/>
      <c r="X326" s="26"/>
      <c r="Y326" s="12"/>
      <c r="Z326" s="33"/>
      <c r="AA326" s="27"/>
      <c r="AB326" s="27"/>
      <c r="AC326" s="27"/>
      <c r="AD326" s="27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</row>
    <row x14ac:dyDescent="0.25" r="327" customHeight="1" ht="18.75">
      <c r="A327" s="24"/>
      <c r="B327" s="24"/>
      <c r="C327" s="12"/>
      <c r="D327" s="12"/>
      <c r="E327" s="25"/>
      <c r="F327" s="25"/>
      <c r="G327" s="12"/>
      <c r="H327" s="12"/>
      <c r="I327" s="12"/>
      <c r="J327" s="14"/>
      <c r="K327" s="12"/>
      <c r="L327" s="14"/>
      <c r="M327" s="14"/>
      <c r="N327" s="12"/>
      <c r="O327" s="12"/>
      <c r="P327" s="12"/>
      <c r="Q327" s="14"/>
      <c r="R327" s="14"/>
      <c r="S327" s="14"/>
      <c r="T327" s="14"/>
      <c r="U327" s="14"/>
      <c r="V327" s="12"/>
      <c r="W327" s="14"/>
      <c r="X327" s="26"/>
      <c r="Y327" s="12"/>
      <c r="Z327" s="33"/>
      <c r="AA327" s="27"/>
      <c r="AB327" s="27"/>
      <c r="AC327" s="27"/>
      <c r="AD327" s="27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</row>
    <row x14ac:dyDescent="0.25" r="328" customHeight="1" ht="18.75">
      <c r="A328" s="24"/>
      <c r="B328" s="24"/>
      <c r="C328" s="12"/>
      <c r="D328" s="12"/>
      <c r="E328" s="25"/>
      <c r="F328" s="25"/>
      <c r="G328" s="12"/>
      <c r="H328" s="12"/>
      <c r="I328" s="12"/>
      <c r="J328" s="14"/>
      <c r="K328" s="12"/>
      <c r="L328" s="14"/>
      <c r="M328" s="14"/>
      <c r="N328" s="12"/>
      <c r="O328" s="12"/>
      <c r="P328" s="12"/>
      <c r="Q328" s="14"/>
      <c r="R328" s="14"/>
      <c r="S328" s="14"/>
      <c r="T328" s="14"/>
      <c r="U328" s="14"/>
      <c r="V328" s="12"/>
      <c r="W328" s="14"/>
      <c r="X328" s="26"/>
      <c r="Y328" s="12"/>
      <c r="Z328" s="33"/>
      <c r="AA328" s="27"/>
      <c r="AB328" s="27"/>
      <c r="AC328" s="27"/>
      <c r="AD328" s="27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</row>
    <row x14ac:dyDescent="0.25" r="329" customHeight="1" ht="18.75">
      <c r="A329" s="24"/>
      <c r="B329" s="24"/>
      <c r="C329" s="12"/>
      <c r="D329" s="12"/>
      <c r="E329" s="25"/>
      <c r="F329" s="25"/>
      <c r="G329" s="12"/>
      <c r="H329" s="12"/>
      <c r="I329" s="12"/>
      <c r="J329" s="14"/>
      <c r="K329" s="12"/>
      <c r="L329" s="14"/>
      <c r="M329" s="14"/>
      <c r="N329" s="12"/>
      <c r="O329" s="12"/>
      <c r="P329" s="12"/>
      <c r="Q329" s="14"/>
      <c r="R329" s="14"/>
      <c r="S329" s="14"/>
      <c r="T329" s="14"/>
      <c r="U329" s="14"/>
      <c r="V329" s="12"/>
      <c r="W329" s="14"/>
      <c r="X329" s="26"/>
      <c r="Y329" s="12"/>
      <c r="Z329" s="33"/>
      <c r="AA329" s="27"/>
      <c r="AB329" s="27"/>
      <c r="AC329" s="27" t="s">
        <v>15</v>
      </c>
      <c r="AD329" s="27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</row>
    <row x14ac:dyDescent="0.25" r="330" customHeight="1" ht="18.75">
      <c r="A330" s="24"/>
      <c r="B330" s="24"/>
      <c r="C330" s="12"/>
      <c r="D330" s="12"/>
      <c r="E330" s="25"/>
      <c r="F330" s="25"/>
      <c r="G330" s="12"/>
      <c r="H330" s="12"/>
      <c r="I330" s="12"/>
      <c r="J330" s="14"/>
      <c r="K330" s="12"/>
      <c r="L330" s="14"/>
      <c r="M330" s="14"/>
      <c r="N330" s="12"/>
      <c r="O330" s="12"/>
      <c r="P330" s="12"/>
      <c r="Q330" s="14"/>
      <c r="R330" s="14"/>
      <c r="S330" s="14"/>
      <c r="T330" s="14"/>
      <c r="U330" s="14"/>
      <c r="V330" s="12"/>
      <c r="W330" s="14"/>
      <c r="X330" s="26"/>
      <c r="Y330" s="12"/>
      <c r="Z330" s="33"/>
      <c r="AA330" s="27"/>
      <c r="AB330" s="27"/>
      <c r="AC330" s="27"/>
      <c r="AD330" s="27" t="s">
        <v>15</v>
      </c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</row>
    <row x14ac:dyDescent="0.25" r="331" customHeight="1" ht="18.75">
      <c r="A331" s="24"/>
      <c r="B331" s="24"/>
      <c r="C331" s="12"/>
      <c r="D331" s="12"/>
      <c r="E331" s="25"/>
      <c r="F331" s="25"/>
      <c r="G331" s="12"/>
      <c r="H331" s="12"/>
      <c r="I331" s="12"/>
      <c r="J331" s="14"/>
      <c r="K331" s="12"/>
      <c r="L331" s="14"/>
      <c r="M331" s="14"/>
      <c r="N331" s="12"/>
      <c r="O331" s="12"/>
      <c r="P331" s="12"/>
      <c r="Q331" s="14"/>
      <c r="R331" s="14"/>
      <c r="S331" s="14"/>
      <c r="T331" s="14"/>
      <c r="U331" s="14"/>
      <c r="V331" s="12"/>
      <c r="W331" s="14"/>
      <c r="X331" s="26"/>
      <c r="Y331" s="12"/>
      <c r="Z331" s="33"/>
      <c r="AA331" s="27" t="s">
        <v>15</v>
      </c>
      <c r="AB331" s="27"/>
      <c r="AC331" s="27"/>
      <c r="AD331" s="27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</row>
    <row x14ac:dyDescent="0.25" r="332" customHeight="1" ht="18.75">
      <c r="A332" s="24"/>
      <c r="B332" s="24"/>
      <c r="C332" s="12"/>
      <c r="D332" s="12"/>
      <c r="E332" s="25"/>
      <c r="F332" s="25"/>
      <c r="G332" s="12"/>
      <c r="H332" s="12"/>
      <c r="I332" s="12"/>
      <c r="J332" s="14"/>
      <c r="K332" s="12"/>
      <c r="L332" s="14"/>
      <c r="M332" s="14"/>
      <c r="N332" s="12"/>
      <c r="O332" s="12"/>
      <c r="P332" s="12"/>
      <c r="Q332" s="14"/>
      <c r="R332" s="14"/>
      <c r="S332" s="14"/>
      <c r="T332" s="14"/>
      <c r="U332" s="14"/>
      <c r="V332" s="12"/>
      <c r="W332" s="14"/>
      <c r="X332" s="26"/>
      <c r="Y332" s="12"/>
      <c r="Z332" s="33"/>
      <c r="AA332" s="27"/>
      <c r="AB332" s="27"/>
      <c r="AC332" s="27"/>
      <c r="AD332" s="27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</row>
    <row x14ac:dyDescent="0.25" r="333" customHeight="1" ht="18.75">
      <c r="A333" s="24"/>
      <c r="B333" s="24"/>
      <c r="C333" s="12"/>
      <c r="D333" s="12"/>
      <c r="E333" s="25"/>
      <c r="F333" s="25"/>
      <c r="G333" s="12"/>
      <c r="H333" s="12"/>
      <c r="I333" s="12"/>
      <c r="J333" s="14"/>
      <c r="K333" s="12"/>
      <c r="L333" s="14"/>
      <c r="M333" s="14"/>
      <c r="N333" s="12"/>
      <c r="O333" s="12"/>
      <c r="P333" s="12"/>
      <c r="Q333" s="14"/>
      <c r="R333" s="14"/>
      <c r="S333" s="14"/>
      <c r="T333" s="14"/>
      <c r="U333" s="14"/>
      <c r="V333" s="12"/>
      <c r="W333" s="14"/>
      <c r="X333" s="26"/>
      <c r="Y333" s="12"/>
      <c r="Z333" s="33"/>
      <c r="AA333" s="27"/>
      <c r="AB333" s="27" t="s">
        <v>15</v>
      </c>
      <c r="AC333" s="27"/>
      <c r="AD333" s="27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</row>
    <row x14ac:dyDescent="0.25" r="334" customHeight="1" ht="18.75">
      <c r="A334" s="24"/>
      <c r="B334" s="24"/>
      <c r="C334" s="12"/>
      <c r="D334" s="12"/>
      <c r="E334" s="25"/>
      <c r="F334" s="25"/>
      <c r="G334" s="12"/>
      <c r="H334" s="12"/>
      <c r="I334" s="12"/>
      <c r="J334" s="14"/>
      <c r="K334" s="12"/>
      <c r="L334" s="14"/>
      <c r="M334" s="14"/>
      <c r="N334" s="12"/>
      <c r="O334" s="12"/>
      <c r="P334" s="12"/>
      <c r="Q334" s="14"/>
      <c r="R334" s="14"/>
      <c r="S334" s="14"/>
      <c r="T334" s="14"/>
      <c r="U334" s="14"/>
      <c r="V334" s="12"/>
      <c r="W334" s="14"/>
      <c r="X334" s="26"/>
      <c r="Y334" s="12"/>
      <c r="Z334" s="33"/>
      <c r="AA334" s="27"/>
      <c r="AB334" s="27" t="s">
        <v>15</v>
      </c>
      <c r="AC334" s="27"/>
      <c r="AD334" s="27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</row>
    <row x14ac:dyDescent="0.25" r="335" customHeight="1" ht="18.75">
      <c r="A335" s="24"/>
      <c r="B335" s="24"/>
      <c r="C335" s="12"/>
      <c r="D335" s="12"/>
      <c r="E335" s="25"/>
      <c r="F335" s="25"/>
      <c r="G335" s="12"/>
      <c r="H335" s="12"/>
      <c r="I335" s="12"/>
      <c r="J335" s="14"/>
      <c r="K335" s="12"/>
      <c r="L335" s="14"/>
      <c r="M335" s="14"/>
      <c r="N335" s="12"/>
      <c r="O335" s="12"/>
      <c r="P335" s="12"/>
      <c r="Q335" s="14"/>
      <c r="R335" s="14"/>
      <c r="S335" s="14"/>
      <c r="T335" s="14"/>
      <c r="U335" s="14"/>
      <c r="V335" s="12"/>
      <c r="W335" s="14"/>
      <c r="X335" s="26"/>
      <c r="Y335" s="12"/>
      <c r="Z335" s="33"/>
      <c r="AA335" s="27"/>
      <c r="AB335" s="27"/>
      <c r="AC335" s="27"/>
      <c r="AD335" s="27" t="s">
        <v>15</v>
      </c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</row>
    <row x14ac:dyDescent="0.25" r="336" customHeight="1" ht="18.75">
      <c r="A336" s="24"/>
      <c r="B336" s="24"/>
      <c r="C336" s="12"/>
      <c r="D336" s="12"/>
      <c r="E336" s="25"/>
      <c r="F336" s="25"/>
      <c r="G336" s="12"/>
      <c r="H336" s="12"/>
      <c r="I336" s="12"/>
      <c r="J336" s="14"/>
      <c r="K336" s="12"/>
      <c r="L336" s="14"/>
      <c r="M336" s="14"/>
      <c r="N336" s="12"/>
      <c r="O336" s="12"/>
      <c r="P336" s="12"/>
      <c r="Q336" s="14"/>
      <c r="R336" s="14"/>
      <c r="S336" s="14"/>
      <c r="T336" s="14"/>
      <c r="U336" s="14"/>
      <c r="V336" s="12"/>
      <c r="W336" s="14"/>
      <c r="X336" s="26"/>
      <c r="Y336" s="12"/>
      <c r="Z336" s="33"/>
      <c r="AA336" s="27" t="s">
        <v>15</v>
      </c>
      <c r="AB336" s="27"/>
      <c r="AC336" s="27"/>
      <c r="AD336" s="27" t="s">
        <v>15</v>
      </c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</row>
    <row x14ac:dyDescent="0.25" r="337" customHeight="1" ht="18.75">
      <c r="A337" s="24"/>
      <c r="B337" s="24"/>
      <c r="C337" s="12"/>
      <c r="D337" s="12"/>
      <c r="E337" s="25"/>
      <c r="F337" s="25"/>
      <c r="G337" s="12"/>
      <c r="H337" s="12"/>
      <c r="I337" s="12"/>
      <c r="J337" s="14"/>
      <c r="K337" s="12"/>
      <c r="L337" s="14"/>
      <c r="M337" s="14"/>
      <c r="N337" s="12"/>
      <c r="O337" s="12"/>
      <c r="P337" s="12"/>
      <c r="Q337" s="14"/>
      <c r="R337" s="14"/>
      <c r="S337" s="14"/>
      <c r="T337" s="14"/>
      <c r="U337" s="14"/>
      <c r="V337" s="12"/>
      <c r="W337" s="14"/>
      <c r="X337" s="26"/>
      <c r="Y337" s="12"/>
      <c r="Z337" s="33"/>
      <c r="AA337" s="27" t="s">
        <v>15</v>
      </c>
      <c r="AB337" s="27"/>
      <c r="AC337" s="27"/>
      <c r="AD337" s="27" t="s">
        <v>15</v>
      </c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</row>
    <row x14ac:dyDescent="0.25" r="338" customHeight="1" ht="18.75">
      <c r="A338" s="24"/>
      <c r="B338" s="24"/>
      <c r="C338" s="12"/>
      <c r="D338" s="12"/>
      <c r="E338" s="25"/>
      <c r="F338" s="25"/>
      <c r="G338" s="12"/>
      <c r="H338" s="12"/>
      <c r="I338" s="12"/>
      <c r="J338" s="14"/>
      <c r="K338" s="12"/>
      <c r="L338" s="14"/>
      <c r="M338" s="14"/>
      <c r="N338" s="12"/>
      <c r="O338" s="12"/>
      <c r="P338" s="12"/>
      <c r="Q338" s="14"/>
      <c r="R338" s="14"/>
      <c r="S338" s="14"/>
      <c r="T338" s="14"/>
      <c r="U338" s="14"/>
      <c r="V338" s="12"/>
      <c r="W338" s="14"/>
      <c r="X338" s="26"/>
      <c r="Y338" s="12"/>
      <c r="Z338" s="33"/>
      <c r="AA338" s="27" t="s">
        <v>15</v>
      </c>
      <c r="AB338" s="27" t="s">
        <v>15</v>
      </c>
      <c r="AC338" s="27"/>
      <c r="AD338" s="27" t="s">
        <v>15</v>
      </c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</row>
    <row x14ac:dyDescent="0.25" r="339" customHeight="1" ht="18.75">
      <c r="A339" s="24"/>
      <c r="B339" s="24"/>
      <c r="C339" s="12"/>
      <c r="D339" s="12"/>
      <c r="E339" s="25"/>
      <c r="F339" s="25"/>
      <c r="G339" s="12"/>
      <c r="H339" s="12"/>
      <c r="I339" s="12"/>
      <c r="J339" s="14"/>
      <c r="K339" s="12"/>
      <c r="L339" s="14"/>
      <c r="M339" s="14"/>
      <c r="N339" s="12"/>
      <c r="O339" s="12"/>
      <c r="P339" s="12"/>
      <c r="Q339" s="14"/>
      <c r="R339" s="14"/>
      <c r="S339" s="14"/>
      <c r="T339" s="14"/>
      <c r="U339" s="14"/>
      <c r="V339" s="12"/>
      <c r="W339" s="14"/>
      <c r="X339" s="26"/>
      <c r="Y339" s="12"/>
      <c r="Z339" s="33"/>
      <c r="AA339" s="27" t="s">
        <v>15</v>
      </c>
      <c r="AB339" s="27"/>
      <c r="AC339" s="27"/>
      <c r="AD339" s="27" t="s">
        <v>15</v>
      </c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</row>
    <row x14ac:dyDescent="0.25" r="340" customHeight="1" ht="18.75">
      <c r="A340" s="24"/>
      <c r="B340" s="24"/>
      <c r="C340" s="12"/>
      <c r="D340" s="12"/>
      <c r="E340" s="25"/>
      <c r="F340" s="25"/>
      <c r="G340" s="12"/>
      <c r="H340" s="12"/>
      <c r="I340" s="12"/>
      <c r="J340" s="14"/>
      <c r="K340" s="12"/>
      <c r="L340" s="14"/>
      <c r="M340" s="14"/>
      <c r="N340" s="12"/>
      <c r="O340" s="12"/>
      <c r="P340" s="12"/>
      <c r="Q340" s="14"/>
      <c r="R340" s="14"/>
      <c r="S340" s="14"/>
      <c r="T340" s="14"/>
      <c r="U340" s="14"/>
      <c r="V340" s="12"/>
      <c r="W340" s="14"/>
      <c r="X340" s="26"/>
      <c r="Y340" s="12"/>
      <c r="Z340" s="33"/>
      <c r="AA340" s="27" t="s">
        <v>15</v>
      </c>
      <c r="AB340" s="27"/>
      <c r="AC340" s="27"/>
      <c r="AD340" s="27" t="s">
        <v>15</v>
      </c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</row>
    <row x14ac:dyDescent="0.25" r="341" customHeight="1" ht="18.75">
      <c r="A341" s="24"/>
      <c r="B341" s="24"/>
      <c r="C341" s="12"/>
      <c r="D341" s="12"/>
      <c r="E341" s="25"/>
      <c r="F341" s="25"/>
      <c r="G341" s="12"/>
      <c r="H341" s="12"/>
      <c r="I341" s="12"/>
      <c r="J341" s="14"/>
      <c r="K341" s="12"/>
      <c r="L341" s="14"/>
      <c r="M341" s="14"/>
      <c r="N341" s="12"/>
      <c r="O341" s="12"/>
      <c r="P341" s="12"/>
      <c r="Q341" s="14"/>
      <c r="R341" s="14"/>
      <c r="S341" s="14"/>
      <c r="T341" s="14"/>
      <c r="U341" s="14"/>
      <c r="V341" s="12"/>
      <c r="W341" s="14"/>
      <c r="X341" s="26"/>
      <c r="Y341" s="12"/>
      <c r="Z341" s="33"/>
      <c r="AA341" s="27" t="s">
        <v>15</v>
      </c>
      <c r="AB341" s="27"/>
      <c r="AC341" s="27"/>
      <c r="AD341" s="27" t="s">
        <v>15</v>
      </c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</row>
    <row x14ac:dyDescent="0.25" r="342" customHeight="1" ht="18.75">
      <c r="A342" s="24"/>
      <c r="B342" s="24"/>
      <c r="C342" s="12"/>
      <c r="D342" s="12"/>
      <c r="E342" s="25"/>
      <c r="F342" s="25"/>
      <c r="G342" s="12"/>
      <c r="H342" s="12"/>
      <c r="I342" s="12"/>
      <c r="J342" s="14"/>
      <c r="K342" s="12"/>
      <c r="L342" s="14"/>
      <c r="M342" s="14"/>
      <c r="N342" s="12"/>
      <c r="O342" s="12"/>
      <c r="P342" s="12"/>
      <c r="Q342" s="14"/>
      <c r="R342" s="14"/>
      <c r="S342" s="14"/>
      <c r="T342" s="14"/>
      <c r="U342" s="14"/>
      <c r="V342" s="12"/>
      <c r="W342" s="14"/>
      <c r="X342" s="26"/>
      <c r="Y342" s="12"/>
      <c r="Z342" s="33"/>
      <c r="AA342" s="27" t="s">
        <v>15</v>
      </c>
      <c r="AB342" s="27"/>
      <c r="AC342" s="27"/>
      <c r="AD342" s="27" t="s">
        <v>15</v>
      </c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</row>
    <row x14ac:dyDescent="0.25" r="343" customHeight="1" ht="18.75">
      <c r="A343" s="24"/>
      <c r="B343" s="24"/>
      <c r="C343" s="12"/>
      <c r="D343" s="12"/>
      <c r="E343" s="25"/>
      <c r="F343" s="25"/>
      <c r="G343" s="12"/>
      <c r="H343" s="12"/>
      <c r="I343" s="12"/>
      <c r="J343" s="14"/>
      <c r="K343" s="12"/>
      <c r="L343" s="14"/>
      <c r="M343" s="14"/>
      <c r="N343" s="12"/>
      <c r="O343" s="12"/>
      <c r="P343" s="12"/>
      <c r="Q343" s="14"/>
      <c r="R343" s="14"/>
      <c r="S343" s="14"/>
      <c r="T343" s="14"/>
      <c r="U343" s="14"/>
      <c r="V343" s="12"/>
      <c r="W343" s="14"/>
      <c r="X343" s="26"/>
      <c r="Y343" s="12"/>
      <c r="Z343" s="33"/>
      <c r="AA343" s="27" t="s">
        <v>15</v>
      </c>
      <c r="AB343" s="27"/>
      <c r="AC343" s="27"/>
      <c r="AD343" s="27" t="s">
        <v>15</v>
      </c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</row>
    <row x14ac:dyDescent="0.25" r="344" customHeight="1" ht="18.75">
      <c r="A344" s="24"/>
      <c r="B344" s="24"/>
      <c r="C344" s="12"/>
      <c r="D344" s="12"/>
      <c r="E344" s="25"/>
      <c r="F344" s="25"/>
      <c r="G344" s="12"/>
      <c r="H344" s="12"/>
      <c r="I344" s="12"/>
      <c r="J344" s="14"/>
      <c r="K344" s="12"/>
      <c r="L344" s="14"/>
      <c r="M344" s="14"/>
      <c r="N344" s="12"/>
      <c r="O344" s="12"/>
      <c r="P344" s="12"/>
      <c r="Q344" s="14"/>
      <c r="R344" s="14"/>
      <c r="S344" s="14"/>
      <c r="T344" s="14"/>
      <c r="U344" s="14"/>
      <c r="V344" s="12"/>
      <c r="W344" s="14"/>
      <c r="X344" s="26"/>
      <c r="Y344" s="12"/>
      <c r="Z344" s="33"/>
      <c r="AA344" s="27" t="s">
        <v>15</v>
      </c>
      <c r="AB344" s="27"/>
      <c r="AC344" s="27"/>
      <c r="AD344" s="27" t="s">
        <v>15</v>
      </c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</row>
    <row x14ac:dyDescent="0.25" r="345" customHeight="1" ht="18.75">
      <c r="A345" s="24"/>
      <c r="B345" s="24"/>
      <c r="C345" s="12"/>
      <c r="D345" s="12"/>
      <c r="E345" s="25"/>
      <c r="F345" s="25"/>
      <c r="G345" s="12"/>
      <c r="H345" s="12"/>
      <c r="I345" s="12"/>
      <c r="J345" s="14"/>
      <c r="K345" s="12"/>
      <c r="L345" s="14"/>
      <c r="M345" s="14"/>
      <c r="N345" s="12"/>
      <c r="O345" s="12"/>
      <c r="P345" s="12"/>
      <c r="Q345" s="14"/>
      <c r="R345" s="14"/>
      <c r="S345" s="14"/>
      <c r="T345" s="14"/>
      <c r="U345" s="14"/>
      <c r="V345" s="12"/>
      <c r="W345" s="14"/>
      <c r="X345" s="26"/>
      <c r="Y345" s="12"/>
      <c r="Z345" s="33"/>
      <c r="AA345" s="27" t="s">
        <v>15</v>
      </c>
      <c r="AB345" s="27"/>
      <c r="AC345" s="27"/>
      <c r="AD345" s="27" t="s">
        <v>15</v>
      </c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</row>
    <row x14ac:dyDescent="0.25" r="346" customHeight="1" ht="18.75">
      <c r="A346" s="24"/>
      <c r="B346" s="24"/>
      <c r="C346" s="12"/>
      <c r="D346" s="12"/>
      <c r="E346" s="25"/>
      <c r="F346" s="25"/>
      <c r="G346" s="12"/>
      <c r="H346" s="12"/>
      <c r="I346" s="12"/>
      <c r="J346" s="14"/>
      <c r="K346" s="12"/>
      <c r="L346" s="14"/>
      <c r="M346" s="14"/>
      <c r="N346" s="12"/>
      <c r="O346" s="12"/>
      <c r="P346" s="12"/>
      <c r="Q346" s="14"/>
      <c r="R346" s="14"/>
      <c r="S346" s="14"/>
      <c r="T346" s="14"/>
      <c r="U346" s="14"/>
      <c r="V346" s="12"/>
      <c r="W346" s="14"/>
      <c r="X346" s="26"/>
      <c r="Y346" s="12"/>
      <c r="Z346" s="33"/>
      <c r="AA346" s="27"/>
      <c r="AB346" s="27"/>
      <c r="AC346" s="27"/>
      <c r="AD346" s="27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</row>
    <row x14ac:dyDescent="0.25" r="347" customHeight="1" ht="18.75">
      <c r="A347" s="24"/>
      <c r="B347" s="24"/>
      <c r="C347" s="12"/>
      <c r="D347" s="12"/>
      <c r="E347" s="25"/>
      <c r="F347" s="25"/>
      <c r="G347" s="12"/>
      <c r="H347" s="12"/>
      <c r="I347" s="12"/>
      <c r="J347" s="14"/>
      <c r="K347" s="12"/>
      <c r="L347" s="14"/>
      <c r="M347" s="14"/>
      <c r="N347" s="12"/>
      <c r="O347" s="12"/>
      <c r="P347" s="12"/>
      <c r="Q347" s="14"/>
      <c r="R347" s="14"/>
      <c r="S347" s="14"/>
      <c r="T347" s="14"/>
      <c r="U347" s="14"/>
      <c r="V347" s="12"/>
      <c r="W347" s="14"/>
      <c r="X347" s="26"/>
      <c r="Y347" s="12"/>
      <c r="Z347" s="33"/>
      <c r="AA347" s="27"/>
      <c r="AB347" s="27"/>
      <c r="AC347" s="27"/>
      <c r="AD347" s="27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</row>
    <row x14ac:dyDescent="0.25" r="348" customHeight="1" ht="18.75">
      <c r="A348" s="24"/>
      <c r="B348" s="24"/>
      <c r="C348" s="12"/>
      <c r="D348" s="12"/>
      <c r="E348" s="25"/>
      <c r="F348" s="25"/>
      <c r="G348" s="12"/>
      <c r="H348" s="12"/>
      <c r="I348" s="12"/>
      <c r="J348" s="14"/>
      <c r="K348" s="12"/>
      <c r="L348" s="14"/>
      <c r="M348" s="14"/>
      <c r="N348" s="12"/>
      <c r="O348" s="12"/>
      <c r="P348" s="12"/>
      <c r="Q348" s="14"/>
      <c r="R348" s="14"/>
      <c r="S348" s="14"/>
      <c r="T348" s="14"/>
      <c r="U348" s="14"/>
      <c r="V348" s="12"/>
      <c r="W348" s="14"/>
      <c r="X348" s="26"/>
      <c r="Y348" s="12"/>
      <c r="Z348" s="33"/>
      <c r="AA348" s="27"/>
      <c r="AB348" s="27"/>
      <c r="AC348" s="27"/>
      <c r="AD348" s="27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</row>
    <row x14ac:dyDescent="0.25" r="349" customHeight="1" ht="18.75">
      <c r="A349" s="24"/>
      <c r="B349" s="24"/>
      <c r="C349" s="12"/>
      <c r="D349" s="12"/>
      <c r="E349" s="25"/>
      <c r="F349" s="25"/>
      <c r="G349" s="12"/>
      <c r="H349" s="12"/>
      <c r="I349" s="12"/>
      <c r="J349" s="14"/>
      <c r="K349" s="12"/>
      <c r="L349" s="14"/>
      <c r="M349" s="14"/>
      <c r="N349" s="12"/>
      <c r="O349" s="12"/>
      <c r="P349" s="12"/>
      <c r="Q349" s="14"/>
      <c r="R349" s="14"/>
      <c r="S349" s="14"/>
      <c r="T349" s="14"/>
      <c r="U349" s="14"/>
      <c r="V349" s="12"/>
      <c r="W349" s="14"/>
      <c r="X349" s="26"/>
      <c r="Y349" s="12"/>
      <c r="Z349" s="33"/>
      <c r="AA349" s="27" t="s">
        <v>15</v>
      </c>
      <c r="AB349" s="27"/>
      <c r="AC349" s="27"/>
      <c r="AD349" s="27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</row>
    <row x14ac:dyDescent="0.25" r="350" customHeight="1" ht="18.75">
      <c r="A350" s="24"/>
      <c r="B350" s="24"/>
      <c r="C350" s="12"/>
      <c r="D350" s="12"/>
      <c r="E350" s="25"/>
      <c r="F350" s="25"/>
      <c r="G350" s="12"/>
      <c r="H350" s="12"/>
      <c r="I350" s="12"/>
      <c r="J350" s="14"/>
      <c r="K350" s="12"/>
      <c r="L350" s="14"/>
      <c r="M350" s="14"/>
      <c r="N350" s="12"/>
      <c r="O350" s="12"/>
      <c r="P350" s="12"/>
      <c r="Q350" s="14"/>
      <c r="R350" s="14"/>
      <c r="S350" s="14"/>
      <c r="T350" s="14"/>
      <c r="U350" s="14"/>
      <c r="V350" s="12"/>
      <c r="W350" s="14"/>
      <c r="X350" s="26"/>
      <c r="Y350" s="12"/>
      <c r="Z350" s="33"/>
      <c r="AA350" s="27"/>
      <c r="AB350" s="27"/>
      <c r="AC350" s="27" t="s">
        <v>15</v>
      </c>
      <c r="AD350" s="27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</row>
    <row x14ac:dyDescent="0.25" r="351" customHeight="1" ht="18.75">
      <c r="A351" s="24"/>
      <c r="B351" s="24"/>
      <c r="C351" s="12"/>
      <c r="D351" s="12"/>
      <c r="E351" s="25"/>
      <c r="F351" s="25"/>
      <c r="G351" s="12"/>
      <c r="H351" s="12"/>
      <c r="I351" s="12"/>
      <c r="J351" s="14"/>
      <c r="K351" s="12"/>
      <c r="L351" s="14"/>
      <c r="M351" s="14"/>
      <c r="N351" s="12"/>
      <c r="O351" s="12"/>
      <c r="P351" s="12"/>
      <c r="Q351" s="14"/>
      <c r="R351" s="14"/>
      <c r="S351" s="14"/>
      <c r="T351" s="14"/>
      <c r="U351" s="14"/>
      <c r="V351" s="12"/>
      <c r="W351" s="14"/>
      <c r="X351" s="26"/>
      <c r="Y351" s="12"/>
      <c r="Z351" s="33"/>
      <c r="AA351" s="27"/>
      <c r="AB351" s="27"/>
      <c r="AC351" s="27" t="s">
        <v>15</v>
      </c>
      <c r="AD351" s="27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</row>
    <row x14ac:dyDescent="0.25" r="352" customHeight="1" ht="18.75">
      <c r="A352" s="24"/>
      <c r="B352" s="24"/>
      <c r="C352" s="12"/>
      <c r="D352" s="12"/>
      <c r="E352" s="25"/>
      <c r="F352" s="25"/>
      <c r="G352" s="12"/>
      <c r="H352" s="12"/>
      <c r="I352" s="12"/>
      <c r="J352" s="14"/>
      <c r="K352" s="12"/>
      <c r="L352" s="14"/>
      <c r="M352" s="14"/>
      <c r="N352" s="12"/>
      <c r="O352" s="12"/>
      <c r="P352" s="12"/>
      <c r="Q352" s="14"/>
      <c r="R352" s="14"/>
      <c r="S352" s="14"/>
      <c r="T352" s="14"/>
      <c r="U352" s="14"/>
      <c r="V352" s="12"/>
      <c r="W352" s="14"/>
      <c r="X352" s="26"/>
      <c r="Y352" s="12"/>
      <c r="Z352" s="33"/>
      <c r="AA352" s="27"/>
      <c r="AB352" s="27"/>
      <c r="AC352" s="27"/>
      <c r="AD352" s="27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</row>
    <row x14ac:dyDescent="0.25" r="353" customHeight="1" ht="18.75">
      <c r="A353" s="24"/>
      <c r="B353" s="24"/>
      <c r="C353" s="12"/>
      <c r="D353" s="12"/>
      <c r="E353" s="25"/>
      <c r="F353" s="25"/>
      <c r="G353" s="12"/>
      <c r="H353" s="12"/>
      <c r="I353" s="12"/>
      <c r="J353" s="14"/>
      <c r="K353" s="12"/>
      <c r="L353" s="14"/>
      <c r="M353" s="14"/>
      <c r="N353" s="12"/>
      <c r="O353" s="12"/>
      <c r="P353" s="12"/>
      <c r="Q353" s="14"/>
      <c r="R353" s="14"/>
      <c r="S353" s="14"/>
      <c r="T353" s="14"/>
      <c r="U353" s="14"/>
      <c r="V353" s="12"/>
      <c r="W353" s="14"/>
      <c r="X353" s="26"/>
      <c r="Y353" s="12"/>
      <c r="Z353" s="33"/>
      <c r="AA353" s="27"/>
      <c r="AB353" s="27"/>
      <c r="AC353" s="27"/>
      <c r="AD353" s="27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</row>
    <row x14ac:dyDescent="0.25" r="354" customHeight="1" ht="18.75">
      <c r="A354" s="24"/>
      <c r="B354" s="24"/>
      <c r="C354" s="12"/>
      <c r="D354" s="12"/>
      <c r="E354" s="25"/>
      <c r="F354" s="25"/>
      <c r="G354" s="12"/>
      <c r="H354" s="12"/>
      <c r="I354" s="12"/>
      <c r="J354" s="14"/>
      <c r="K354" s="12"/>
      <c r="L354" s="14"/>
      <c r="M354" s="14"/>
      <c r="N354" s="12"/>
      <c r="O354" s="12"/>
      <c r="P354" s="12"/>
      <c r="Q354" s="14"/>
      <c r="R354" s="14"/>
      <c r="S354" s="14"/>
      <c r="T354" s="14"/>
      <c r="U354" s="14"/>
      <c r="V354" s="12"/>
      <c r="W354" s="14"/>
      <c r="X354" s="26"/>
      <c r="Y354" s="12"/>
      <c r="Z354" s="33"/>
      <c r="AA354" s="27" t="s">
        <v>15</v>
      </c>
      <c r="AB354" s="27"/>
      <c r="AC354" s="27"/>
      <c r="AD354" s="27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</row>
    <row x14ac:dyDescent="0.25" r="355" customHeight="1" ht="18.75">
      <c r="A355" s="24"/>
      <c r="B355" s="24"/>
      <c r="C355" s="12"/>
      <c r="D355" s="12"/>
      <c r="E355" s="25"/>
      <c r="F355" s="25"/>
      <c r="G355" s="12"/>
      <c r="H355" s="12"/>
      <c r="I355" s="12"/>
      <c r="J355" s="14"/>
      <c r="K355" s="12"/>
      <c r="L355" s="14"/>
      <c r="M355" s="14"/>
      <c r="N355" s="12"/>
      <c r="O355" s="12"/>
      <c r="P355" s="12"/>
      <c r="Q355" s="14"/>
      <c r="R355" s="14"/>
      <c r="S355" s="14"/>
      <c r="T355" s="14"/>
      <c r="U355" s="14"/>
      <c r="V355" s="12"/>
      <c r="W355" s="14"/>
      <c r="X355" s="26"/>
      <c r="Y355" s="12"/>
      <c r="Z355" s="33"/>
      <c r="AA355" s="27" t="s">
        <v>15</v>
      </c>
      <c r="AB355" s="27"/>
      <c r="AC355" s="27"/>
      <c r="AD355" s="27" t="s">
        <v>15</v>
      </c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</row>
    <row x14ac:dyDescent="0.25" r="356" customHeight="1" ht="18.75">
      <c r="A356" s="24"/>
      <c r="B356" s="24"/>
      <c r="C356" s="12"/>
      <c r="D356" s="12"/>
      <c r="E356" s="25"/>
      <c r="F356" s="25"/>
      <c r="G356" s="12"/>
      <c r="H356" s="12"/>
      <c r="I356" s="12"/>
      <c r="J356" s="14"/>
      <c r="K356" s="12"/>
      <c r="L356" s="14"/>
      <c r="M356" s="14"/>
      <c r="N356" s="12"/>
      <c r="O356" s="12"/>
      <c r="P356" s="12"/>
      <c r="Q356" s="14"/>
      <c r="R356" s="14"/>
      <c r="S356" s="14"/>
      <c r="T356" s="14"/>
      <c r="U356" s="14"/>
      <c r="V356" s="12"/>
      <c r="W356" s="14"/>
      <c r="X356" s="26"/>
      <c r="Y356" s="12"/>
      <c r="Z356" s="33"/>
      <c r="AA356" s="27" t="s">
        <v>15</v>
      </c>
      <c r="AB356" s="27"/>
      <c r="AC356" s="27"/>
      <c r="AD356" s="27" t="s">
        <v>15</v>
      </c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</row>
    <row x14ac:dyDescent="0.25" r="357" customHeight="1" ht="18.75">
      <c r="A357" s="24"/>
      <c r="B357" s="24"/>
      <c r="C357" s="12"/>
      <c r="D357" s="12"/>
      <c r="E357" s="25"/>
      <c r="F357" s="25"/>
      <c r="G357" s="12"/>
      <c r="H357" s="12"/>
      <c r="I357" s="12"/>
      <c r="J357" s="14"/>
      <c r="K357" s="12"/>
      <c r="L357" s="14"/>
      <c r="M357" s="14"/>
      <c r="N357" s="12"/>
      <c r="O357" s="12"/>
      <c r="P357" s="12"/>
      <c r="Q357" s="14"/>
      <c r="R357" s="14"/>
      <c r="S357" s="14"/>
      <c r="T357" s="14"/>
      <c r="U357" s="14"/>
      <c r="V357" s="12"/>
      <c r="W357" s="14"/>
      <c r="X357" s="26"/>
      <c r="Y357" s="12"/>
      <c r="Z357" s="33"/>
      <c r="AA357" s="27" t="s">
        <v>15</v>
      </c>
      <c r="AB357" s="27"/>
      <c r="AC357" s="27"/>
      <c r="AD357" s="27" t="s">
        <v>15</v>
      </c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</row>
    <row x14ac:dyDescent="0.25" r="358" customHeight="1" ht="18.75">
      <c r="A358" s="24"/>
      <c r="B358" s="24"/>
      <c r="C358" s="12"/>
      <c r="D358" s="12"/>
      <c r="E358" s="25"/>
      <c r="F358" s="25"/>
      <c r="G358" s="12"/>
      <c r="H358" s="12"/>
      <c r="I358" s="12"/>
      <c r="J358" s="14"/>
      <c r="K358" s="12"/>
      <c r="L358" s="14"/>
      <c r="M358" s="14"/>
      <c r="N358" s="12"/>
      <c r="O358" s="12"/>
      <c r="P358" s="12"/>
      <c r="Q358" s="14"/>
      <c r="R358" s="14"/>
      <c r="S358" s="14"/>
      <c r="T358" s="14"/>
      <c r="U358" s="14"/>
      <c r="V358" s="12"/>
      <c r="W358" s="14"/>
      <c r="X358" s="26"/>
      <c r="Y358" s="12"/>
      <c r="Z358" s="33"/>
      <c r="AA358" s="27" t="s">
        <v>15</v>
      </c>
      <c r="AB358" s="27"/>
      <c r="AC358" s="27"/>
      <c r="AD358" s="27" t="s">
        <v>15</v>
      </c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</row>
    <row x14ac:dyDescent="0.25" r="359" customHeight="1" ht="18.75">
      <c r="A359" s="24"/>
      <c r="B359" s="24"/>
      <c r="C359" s="12"/>
      <c r="D359" s="12"/>
      <c r="E359" s="25"/>
      <c r="F359" s="25"/>
      <c r="G359" s="12"/>
      <c r="H359" s="12"/>
      <c r="I359" s="12"/>
      <c r="J359" s="14"/>
      <c r="K359" s="12"/>
      <c r="L359" s="14"/>
      <c r="M359" s="14"/>
      <c r="N359" s="12"/>
      <c r="O359" s="12"/>
      <c r="P359" s="12"/>
      <c r="Q359" s="14"/>
      <c r="R359" s="14"/>
      <c r="S359" s="14"/>
      <c r="T359" s="14"/>
      <c r="U359" s="14"/>
      <c r="V359" s="12"/>
      <c r="W359" s="14"/>
      <c r="X359" s="26"/>
      <c r="Y359" s="12"/>
      <c r="Z359" s="33"/>
      <c r="AA359" s="27" t="s">
        <v>15</v>
      </c>
      <c r="AB359" s="27"/>
      <c r="AC359" s="27"/>
      <c r="AD359" s="27" t="s">
        <v>15</v>
      </c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</row>
    <row x14ac:dyDescent="0.25" r="360" customHeight="1" ht="18.75">
      <c r="A360" s="24"/>
      <c r="B360" s="24"/>
      <c r="C360" s="12"/>
      <c r="D360" s="12"/>
      <c r="E360" s="25"/>
      <c r="F360" s="25"/>
      <c r="G360" s="12"/>
      <c r="H360" s="12"/>
      <c r="I360" s="12"/>
      <c r="J360" s="14"/>
      <c r="K360" s="12"/>
      <c r="L360" s="14"/>
      <c r="M360" s="14"/>
      <c r="N360" s="12"/>
      <c r="O360" s="12"/>
      <c r="P360" s="12"/>
      <c r="Q360" s="14"/>
      <c r="R360" s="14"/>
      <c r="S360" s="14"/>
      <c r="T360" s="14"/>
      <c r="U360" s="14"/>
      <c r="V360" s="12"/>
      <c r="W360" s="14"/>
      <c r="X360" s="26"/>
      <c r="Y360" s="12"/>
      <c r="Z360" s="33"/>
      <c r="AA360" s="27"/>
      <c r="AB360" s="27"/>
      <c r="AC360" s="27"/>
      <c r="AD360" s="27" t="s">
        <v>15</v>
      </c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360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3" width="22.719285714285714" customWidth="1" bestFit="1"/>
    <col min="2" max="2" style="3" width="24.433571428571426" customWidth="1" bestFit="1"/>
    <col min="3" max="3" style="17" width="13.576428571428572" customWidth="1" bestFit="1" hidden="1"/>
    <col min="4" max="4" style="17" width="5.433571428571429" customWidth="1" bestFit="1"/>
    <col min="5" max="5" style="29" width="13.576428571428572" customWidth="1" bestFit="1" hidden="1"/>
    <col min="6" max="6" style="29" width="76.57642857142856" customWidth="1" bestFit="1"/>
    <col min="7" max="7" style="17" width="2.862142857142857" customWidth="1" bestFit="1"/>
    <col min="8" max="8" style="17" width="2.862142857142857" customWidth="1" bestFit="1"/>
    <col min="9" max="9" style="17" width="2.862142857142857" customWidth="1" bestFit="1"/>
    <col min="10" max="10" style="19" width="2.862142857142857" customWidth="1" bestFit="1"/>
    <col min="11" max="11" style="17" width="6.862142857142857" customWidth="1" bestFit="1"/>
    <col min="12" max="12" style="19" width="2.862142857142857" customWidth="1" bestFit="1"/>
    <col min="13" max="13" style="19" width="3.5764285714285715" customWidth="1" bestFit="1"/>
    <col min="14" max="14" style="17" width="2.862142857142857" customWidth="1" bestFit="1"/>
    <col min="15" max="15" style="17" width="2.862142857142857" customWidth="1" bestFit="1"/>
    <col min="16" max="16" style="17" width="2.862142857142857" customWidth="1" bestFit="1"/>
    <col min="17" max="17" style="19" width="2.862142857142857" customWidth="1" bestFit="1"/>
    <col min="18" max="18" style="19" width="2.862142857142857" customWidth="1" bestFit="1"/>
    <col min="19" max="19" style="19" width="2.862142857142857" customWidth="1" bestFit="1"/>
    <col min="20" max="20" style="19" width="2.862142857142857" customWidth="1" bestFit="1"/>
    <col min="21" max="21" style="19" width="2.862142857142857" customWidth="1" bestFit="1"/>
    <col min="22" max="22" style="19" width="2.862142857142857" customWidth="1" bestFit="1"/>
    <col min="23" max="23" style="19" width="2.862142857142857" customWidth="1" bestFit="1"/>
    <col min="24" max="24" style="17" width="2.862142857142857" customWidth="1" bestFit="1"/>
    <col min="25" max="25" style="17" width="2.862142857142857" customWidth="1" bestFit="1"/>
    <col min="26" max="26" style="19" width="2.862142857142857" customWidth="1" bestFit="1"/>
    <col min="27" max="27" style="35" width="2.862142857142857" customWidth="1" bestFit="1"/>
    <col min="28" max="28" style="35" width="2.862142857142857" customWidth="1" bestFit="1"/>
    <col min="29" max="29" style="35" width="2.862142857142857" customWidth="1" bestFit="1"/>
    <col min="30" max="30" style="35" width="2.862142857142857" customWidth="1" bestFit="1"/>
    <col min="31" max="31" style="17" width="2.862142857142857" customWidth="1" bestFit="1"/>
    <col min="32" max="32" style="17" width="2.862142857142857" customWidth="1" bestFit="1"/>
    <col min="33" max="33" style="17" width="2.862142857142857" customWidth="1" bestFit="1"/>
    <col min="34" max="34" style="17" width="2.862142857142857" customWidth="1" bestFit="1"/>
    <col min="35" max="35" style="17" width="2.862142857142857" customWidth="1" bestFit="1"/>
    <col min="36" max="36" style="17" width="2.862142857142857" customWidth="1" bestFit="1"/>
    <col min="37" max="37" style="17" width="2.862142857142857" customWidth="1" bestFit="1"/>
    <col min="38" max="38" style="17" width="2.862142857142857" customWidth="1" bestFit="1"/>
    <col min="39" max="39" style="17" width="2.862142857142857" customWidth="1" bestFit="1"/>
    <col min="40" max="40" style="17" width="2.862142857142857" customWidth="1" bestFit="1"/>
    <col min="41" max="41" style="17" width="2.862142857142857" customWidth="1" bestFit="1"/>
    <col min="42" max="42" style="17" width="2.862142857142857" customWidth="1" bestFit="1"/>
    <col min="43" max="43" style="17" width="2.862142857142857" customWidth="1" bestFit="1"/>
    <col min="44" max="44" style="17" width="2.862142857142857" customWidth="1" bestFit="1"/>
    <col min="45" max="45" style="17" width="2.862142857142857" customWidth="1" bestFit="1"/>
    <col min="46" max="46" style="17" width="2.862142857142857" customWidth="1" bestFit="1"/>
    <col min="47" max="47" style="17" width="2.862142857142857" customWidth="1" bestFit="1"/>
    <col min="48" max="48" style="17" width="2.862142857142857" customWidth="1" bestFit="1"/>
    <col min="49" max="49" style="17" width="2.862142857142857" customWidth="1" bestFit="1"/>
    <col min="50" max="50" style="17" width="2.862142857142857" customWidth="1" bestFit="1"/>
  </cols>
  <sheetData>
    <row x14ac:dyDescent="0.25" r="1" customHeight="1" ht="18.75">
      <c r="A1" s="20" t="s">
        <v>131</v>
      </c>
      <c r="B1" s="20" t="s">
        <v>132</v>
      </c>
      <c r="C1" s="21"/>
      <c r="D1" s="21" t="s">
        <v>133</v>
      </c>
      <c r="E1" s="20" t="s">
        <v>134</v>
      </c>
      <c r="F1" s="20" t="s">
        <v>135</v>
      </c>
      <c r="G1" s="21" t="s">
        <v>136</v>
      </c>
      <c r="H1" s="21" t="s">
        <v>137</v>
      </c>
      <c r="I1" s="21" t="s">
        <v>138</v>
      </c>
      <c r="J1" s="22" t="s">
        <v>139</v>
      </c>
      <c r="K1" s="21" t="s">
        <v>140</v>
      </c>
      <c r="L1" s="22" t="s">
        <v>141</v>
      </c>
      <c r="M1" s="22" t="s">
        <v>142</v>
      </c>
      <c r="N1" s="21" t="s">
        <v>143</v>
      </c>
      <c r="O1" s="21" t="s">
        <v>144</v>
      </c>
      <c r="P1" s="21" t="s">
        <v>145</v>
      </c>
      <c r="Q1" s="22" t="s">
        <v>146</v>
      </c>
      <c r="R1" s="22" t="s">
        <v>147</v>
      </c>
      <c r="S1" s="22" t="s">
        <v>149</v>
      </c>
      <c r="T1" s="22" t="s">
        <v>148</v>
      </c>
      <c r="U1" s="22" t="s">
        <v>150</v>
      </c>
      <c r="V1" s="22" t="s">
        <v>151</v>
      </c>
      <c r="W1" s="22" t="s">
        <v>152</v>
      </c>
      <c r="X1" s="21" t="s">
        <v>153</v>
      </c>
      <c r="Y1" s="21" t="s">
        <v>154</v>
      </c>
      <c r="Z1" s="22" t="s">
        <v>155</v>
      </c>
      <c r="AA1" s="30" t="s">
        <v>13</v>
      </c>
      <c r="AB1" s="30" t="s">
        <v>32</v>
      </c>
      <c r="AC1" s="30" t="s">
        <v>53</v>
      </c>
      <c r="AD1" s="30" t="s">
        <v>70</v>
      </c>
      <c r="AE1" s="21" t="s">
        <v>19</v>
      </c>
      <c r="AF1" s="21" t="s">
        <v>97</v>
      </c>
      <c r="AG1" s="21" t="s">
        <v>22</v>
      </c>
      <c r="AH1" s="21" t="s">
        <v>25</v>
      </c>
      <c r="AI1" s="21" t="s">
        <v>103</v>
      </c>
      <c r="AJ1" s="21" t="s">
        <v>39</v>
      </c>
      <c r="AK1" s="21" t="s">
        <v>43</v>
      </c>
      <c r="AL1" s="21" t="s">
        <v>45</v>
      </c>
      <c r="AM1" s="21" t="s">
        <v>48</v>
      </c>
      <c r="AN1" s="21" t="s">
        <v>50</v>
      </c>
      <c r="AO1" s="21" t="s">
        <v>56</v>
      </c>
      <c r="AP1" s="21" t="s">
        <v>59</v>
      </c>
      <c r="AQ1" s="21" t="s">
        <v>156</v>
      </c>
      <c r="AR1" s="21" t="s">
        <v>68</v>
      </c>
      <c r="AS1" s="21" t="s">
        <v>74</v>
      </c>
      <c r="AT1" s="21" t="s">
        <v>77</v>
      </c>
      <c r="AU1" s="21" t="s">
        <v>79</v>
      </c>
      <c r="AV1" s="21" t="s">
        <v>84</v>
      </c>
      <c r="AW1" s="21" t="s">
        <v>86</v>
      </c>
      <c r="AX1" s="21" t="s">
        <v>89</v>
      </c>
    </row>
    <row x14ac:dyDescent="0.25" r="2" customHeight="1" ht="18.75" hidden="1">
      <c r="A2" s="24"/>
      <c r="B2" s="24"/>
      <c r="C2" s="12"/>
      <c r="D2" s="12"/>
      <c r="E2" s="25"/>
      <c r="F2" s="24"/>
      <c r="G2" s="12"/>
      <c r="H2" s="12"/>
      <c r="I2" s="12"/>
      <c r="J2" s="14"/>
      <c r="K2" s="12"/>
      <c r="L2" s="14"/>
      <c r="M2" s="14"/>
      <c r="N2" s="12"/>
      <c r="O2" s="12"/>
      <c r="P2" s="12"/>
      <c r="Q2" s="14"/>
      <c r="R2" s="14"/>
      <c r="S2" s="14"/>
      <c r="T2" s="14"/>
      <c r="U2" s="14"/>
      <c r="V2" s="14"/>
      <c r="W2" s="14"/>
      <c r="X2" s="12"/>
      <c r="Y2" s="12"/>
      <c r="Z2" s="14"/>
      <c r="AA2" s="31">
        <v>0.22</v>
      </c>
      <c r="AB2" s="31">
        <v>0.21</v>
      </c>
      <c r="AC2" s="31">
        <v>0.11</v>
      </c>
      <c r="AD2" s="31">
        <v>0.34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x14ac:dyDescent="0.25" r="3" customHeight="1" ht="18.75" hidden="1">
      <c r="A3" s="24"/>
      <c r="B3" s="24"/>
      <c r="C3" s="12"/>
      <c r="D3" s="12"/>
      <c r="E3" s="25"/>
      <c r="F3" s="24"/>
      <c r="G3" s="12"/>
      <c r="H3" s="12"/>
      <c r="I3" s="12"/>
      <c r="J3" s="14"/>
      <c r="K3" s="12"/>
      <c r="L3" s="14"/>
      <c r="M3" s="14"/>
      <c r="N3" s="12"/>
      <c r="O3" s="12"/>
      <c r="P3" s="12"/>
      <c r="Q3" s="14"/>
      <c r="R3" s="14"/>
      <c r="S3" s="14"/>
      <c r="T3" s="14"/>
      <c r="U3" s="14"/>
      <c r="V3" s="14"/>
      <c r="W3" s="14"/>
      <c r="X3" s="12"/>
      <c r="Y3" s="12"/>
      <c r="Z3" s="14"/>
      <c r="AA3" s="32">
        <f>(95-COUNTBLANK(AA$4:AA$98))/95</f>
      </c>
      <c r="AB3" s="32">
        <f>(95-COUNTBLANK(AB$4:AB$98))/95</f>
      </c>
      <c r="AC3" s="32">
        <f>(95-COUNTBLANK(AC$4:AC$98))/95</f>
      </c>
      <c r="AD3" s="32">
        <f>(95-COUNTBLANK(AD$4:AD$98))/95</f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x14ac:dyDescent="0.25" r="4" customHeight="1" ht="18.75">
      <c r="A4" s="24" t="s">
        <v>163</v>
      </c>
      <c r="B4" s="1" t="s">
        <v>164</v>
      </c>
      <c r="C4" s="12" t="s">
        <v>116</v>
      </c>
      <c r="D4" s="12" t="s">
        <v>160</v>
      </c>
      <c r="E4" s="25"/>
      <c r="F4" s="25" t="s">
        <v>165</v>
      </c>
      <c r="G4" s="12"/>
      <c r="H4" s="12"/>
      <c r="I4" s="12" t="s">
        <v>15</v>
      </c>
      <c r="J4" s="14">
        <v>5</v>
      </c>
      <c r="K4" s="12" t="s">
        <v>166</v>
      </c>
      <c r="L4" s="14">
        <v>1</v>
      </c>
      <c r="M4" s="14">
        <v>190</v>
      </c>
      <c r="N4" s="12"/>
      <c r="O4" s="12"/>
      <c r="P4" s="12" t="s">
        <v>15</v>
      </c>
      <c r="Q4" s="14"/>
      <c r="R4" s="14"/>
      <c r="S4" s="14">
        <v>2</v>
      </c>
      <c r="T4" s="14"/>
      <c r="U4" s="14"/>
      <c r="V4" s="14"/>
      <c r="W4" s="14"/>
      <c r="X4" s="26"/>
      <c r="Y4" s="12"/>
      <c r="Z4" s="33">
        <f>if(ISBLANK($X4), sum(Q4:W4), 1)</f>
      </c>
      <c r="AA4" s="34"/>
      <c r="AB4" s="34"/>
      <c r="AC4" s="34" t="s">
        <v>15</v>
      </c>
      <c r="AD4" s="34"/>
      <c r="AE4" s="28">
        <f>if(J4&lt;4,"X","")</f>
      </c>
      <c r="AF4" s="28">
        <f>if(countblank(N4:P4)&lt;=1,"X","")</f>
      </c>
      <c r="AG4" s="28">
        <f>$H4</f>
      </c>
      <c r="AH4" s="28">
        <f>if($R4 &gt; 0, "X", "")</f>
      </c>
      <c r="AI4" s="28">
        <f>if(sum(Q4:U4) = 3, "X", "")</f>
      </c>
      <c r="AJ4" s="28">
        <f>if(or($K4="ground", $K4="wild"), "X", "")</f>
      </c>
      <c r="AK4" s="28">
        <f>$G4</f>
      </c>
      <c r="AL4" s="28">
        <f>if($S4 &gt; 0, "X", "")</f>
      </c>
      <c r="AM4" s="28">
        <f>if(and($Q4 &gt; 0, isblank($W4), isblank($R4), isblank($T4), isblank($S4), isblank($U4)), "X", "")</f>
      </c>
      <c r="AN4" s="28">
        <f>if(and(not(isblank($N4)), isblank($O4), isblank($P4)), "X", "")</f>
      </c>
      <c r="AO4" s="28">
        <f>if(or(M4&gt;65, M4="*"),"X","")</f>
      </c>
      <c r="AP4" s="28">
        <f>if(or($K4="cavity", $K4="wild"), "X", "")</f>
      </c>
      <c r="AQ4" s="28">
        <f>if($W4 &gt; 0, "X", "")</f>
      </c>
      <c r="AR4" s="28">
        <f>if(or(M4&lt;=30, M4="*"),"X","")</f>
      </c>
      <c r="AS4" s="28">
        <f>if(or($K4="platform", $K4="wild"), "X", "")</f>
      </c>
      <c r="AT4" s="28">
        <f>if(and(not(isblank($O4)), isblank($P4), isblank($N4)), "X", "")</f>
      </c>
      <c r="AU4" s="28">
        <f>if($U4 &gt; 0, "X", "")</f>
      </c>
      <c r="AV4" s="28">
        <f>if($T4 &gt; 0, "X", "")</f>
      </c>
      <c r="AW4" s="28">
        <f>if(and(not(isblank($P4)), isblank($N4), isblank($O4)), "X", "")</f>
      </c>
      <c r="AX4" s="28">
        <f>if(or($K4="bowl", $K4="wild"), "X", "")</f>
      </c>
    </row>
    <row x14ac:dyDescent="0.25" r="5" customHeight="1" ht="18.75">
      <c r="A5" s="24" t="s">
        <v>167</v>
      </c>
      <c r="B5" s="1" t="s">
        <v>168</v>
      </c>
      <c r="C5" s="12" t="s">
        <v>116</v>
      </c>
      <c r="D5" s="12" t="s">
        <v>169</v>
      </c>
      <c r="E5" s="25" t="s">
        <v>137</v>
      </c>
      <c r="F5" s="25" t="s">
        <v>170</v>
      </c>
      <c r="G5" s="12"/>
      <c r="H5" s="12" t="s">
        <v>15</v>
      </c>
      <c r="I5" s="12"/>
      <c r="J5" s="14">
        <v>3</v>
      </c>
      <c r="K5" s="12" t="s">
        <v>162</v>
      </c>
      <c r="L5" s="14">
        <v>4</v>
      </c>
      <c r="M5" s="14">
        <v>31</v>
      </c>
      <c r="N5" s="12"/>
      <c r="O5" s="12" t="s">
        <v>15</v>
      </c>
      <c r="P5" s="12"/>
      <c r="Q5" s="14">
        <v>1</v>
      </c>
      <c r="R5" s="14">
        <v>1</v>
      </c>
      <c r="S5" s="14"/>
      <c r="T5" s="14"/>
      <c r="U5" s="14"/>
      <c r="V5" s="14"/>
      <c r="W5" s="14"/>
      <c r="X5" s="26"/>
      <c r="Y5" s="12"/>
      <c r="Z5" s="33">
        <f>if(ISBLANK($X5), sum(Q5:W5), 1)</f>
      </c>
      <c r="AA5" s="34"/>
      <c r="AB5" s="34"/>
      <c r="AC5" s="34"/>
      <c r="AD5" s="34"/>
      <c r="AE5" s="28">
        <f>if(J5&lt;4,"X","")</f>
      </c>
      <c r="AF5" s="28">
        <f>if(countblank(N5:P5)&lt;=1,"X","")</f>
      </c>
      <c r="AG5" s="28">
        <f>$H5</f>
      </c>
      <c r="AH5" s="28">
        <f>if($R5 &gt; 0, "X", "")</f>
      </c>
      <c r="AI5" s="28">
        <f>if(sum(Q5:U5) = 3, "X", "")</f>
      </c>
      <c r="AJ5" s="28">
        <f>if(or($K5="ground", $K5="wild"), "X", "")</f>
      </c>
      <c r="AK5" s="28">
        <f>$G5</f>
      </c>
      <c r="AL5" s="28">
        <f>if($S5 &gt; 0, "X", "")</f>
      </c>
      <c r="AM5" s="28">
        <f>if(and($Q5 &gt; 0, isblank($W5), isblank($R5), isblank($T5), isblank($S5), isblank($U5)), "X", "")</f>
      </c>
      <c r="AN5" s="28">
        <f>if(and(not(isblank($N5)), isblank($O5), isblank($P5)), "X", "")</f>
      </c>
      <c r="AO5" s="28">
        <f>if(M5&gt;65,"X","")</f>
      </c>
      <c r="AP5" s="28">
        <f>if(or($K5="cavity", $K5="wild"), "X", "")</f>
      </c>
      <c r="AQ5" s="28">
        <f>if($W5 &gt; 0, "X", "")</f>
      </c>
      <c r="AR5" s="28">
        <f>if(or(M5&lt;=30, M5="*"),"X","")</f>
      </c>
      <c r="AS5" s="28">
        <f>if(or($K5="platform", $K5="wild"), "X", "")</f>
      </c>
      <c r="AT5" s="28">
        <f>if(and(not(isblank($O5)), isblank($P5), isblank($N5)), "X", "")</f>
      </c>
      <c r="AU5" s="28">
        <f>if($U5 &gt; 0, "X", "")</f>
      </c>
      <c r="AV5" s="28">
        <f>if($T5 &gt; 0, "X", "")</f>
      </c>
      <c r="AW5" s="28">
        <f>if(and(not(isblank($P5)), isblank($N5), isblank($O5)), "X", "")</f>
      </c>
      <c r="AX5" s="28">
        <f>if(or($K5="bowl", $K5="wild"), "X", "")</f>
      </c>
    </row>
    <row x14ac:dyDescent="0.25" r="6" customHeight="1" ht="18.75">
      <c r="A6" s="24" t="s">
        <v>171</v>
      </c>
      <c r="B6" s="1" t="s">
        <v>172</v>
      </c>
      <c r="C6" s="12" t="s">
        <v>116</v>
      </c>
      <c r="D6" s="12" t="s">
        <v>173</v>
      </c>
      <c r="E6" s="25" t="s">
        <v>174</v>
      </c>
      <c r="F6" s="25" t="s">
        <v>175</v>
      </c>
      <c r="G6" s="12"/>
      <c r="H6" s="12"/>
      <c r="I6" s="12"/>
      <c r="J6" s="14">
        <v>4</v>
      </c>
      <c r="K6" s="12" t="s">
        <v>162</v>
      </c>
      <c r="L6" s="14">
        <v>4</v>
      </c>
      <c r="M6" s="14">
        <v>75</v>
      </c>
      <c r="N6" s="12"/>
      <c r="O6" s="12"/>
      <c r="P6" s="12" t="s">
        <v>15</v>
      </c>
      <c r="Q6" s="14">
        <v>1</v>
      </c>
      <c r="R6" s="14">
        <v>1</v>
      </c>
      <c r="S6" s="14"/>
      <c r="T6" s="14"/>
      <c r="U6" s="14"/>
      <c r="V6" s="14"/>
      <c r="W6" s="14"/>
      <c r="X6" s="26"/>
      <c r="Y6" s="12"/>
      <c r="Z6" s="33">
        <f>if(ISBLANK($X6), sum(Q6:W6), 1)</f>
      </c>
      <c r="AA6" s="34"/>
      <c r="AB6" s="34" t="s">
        <v>15</v>
      </c>
      <c r="AC6" s="34"/>
      <c r="AD6" s="34"/>
      <c r="AE6" s="28">
        <f>if(J6&lt;4,"X","")</f>
      </c>
      <c r="AF6" s="28">
        <f>if(countblank(N6:P6)&lt;=1,"X","")</f>
      </c>
      <c r="AG6" s="28">
        <f>$H6</f>
      </c>
      <c r="AH6" s="28">
        <f>if($R6 &gt; 0, "X", "")</f>
      </c>
      <c r="AI6" s="28">
        <f>if(sum(Q6:U6) = 3, "X", "")</f>
      </c>
      <c r="AJ6" s="28">
        <f>if(or($K6="ground", $K6="wild"), "X", "")</f>
      </c>
      <c r="AK6" s="28">
        <f>$G6</f>
      </c>
      <c r="AL6" s="28">
        <f>if($S6 &gt; 0, "X", "")</f>
      </c>
      <c r="AM6" s="28">
        <f>if(and($Q6 &gt; 0, isblank($W6), isblank($R6), isblank($T6), isblank($S6), isblank($U6)), "X", "")</f>
      </c>
      <c r="AN6" s="28">
        <f>if(and(not(isblank($N6)), isblank($O6), isblank($P6)), "X", "")</f>
      </c>
      <c r="AO6" s="28">
        <f>if(M6&gt;65,"X","")</f>
      </c>
      <c r="AP6" s="28">
        <f>if(or($K6="cavity", $K6="wild"), "X", "")</f>
      </c>
      <c r="AQ6" s="28">
        <f>if($W6 &gt; 0, "X", "")</f>
      </c>
      <c r="AR6" s="28">
        <f>if(or(M6&lt;=30, M6="*"),"X","")</f>
      </c>
      <c r="AS6" s="28">
        <f>if(or($K6="platform", $K6="wild"), "X", "")</f>
      </c>
      <c r="AT6" s="28">
        <f>if(and(not(isblank($O6)), isblank($P6), isblank($N6)), "X", "")</f>
      </c>
      <c r="AU6" s="28">
        <f>if($U6 &gt; 0, "X", "")</f>
      </c>
      <c r="AV6" s="28">
        <f>if($T6 &gt; 0, "X", "")</f>
      </c>
      <c r="AW6" s="28">
        <f>if(and(not(isblank($P6)), isblank($N6), isblank($O6)), "X", "")</f>
      </c>
      <c r="AX6" s="28">
        <f>if(or($K6="bowl", $K6="wild"), "X", "")</f>
      </c>
    </row>
    <row x14ac:dyDescent="0.25" r="7" customHeight="1" ht="18.75">
      <c r="A7" s="24" t="s">
        <v>176</v>
      </c>
      <c r="B7" s="1" t="s">
        <v>177</v>
      </c>
      <c r="C7" s="12" t="s">
        <v>116</v>
      </c>
      <c r="D7" s="12" t="s">
        <v>173</v>
      </c>
      <c r="E7" s="25" t="s">
        <v>178</v>
      </c>
      <c r="F7" s="25" t="s">
        <v>179</v>
      </c>
      <c r="G7" s="12"/>
      <c r="H7" s="12" t="s">
        <v>15</v>
      </c>
      <c r="I7" s="12"/>
      <c r="J7" s="14">
        <v>5</v>
      </c>
      <c r="K7" s="12" t="s">
        <v>166</v>
      </c>
      <c r="L7" s="14">
        <v>2</v>
      </c>
      <c r="M7" s="14">
        <v>118</v>
      </c>
      <c r="N7" s="12"/>
      <c r="O7" s="12" t="s">
        <v>15</v>
      </c>
      <c r="P7" s="12" t="s">
        <v>15</v>
      </c>
      <c r="Q7" s="14">
        <v>1</v>
      </c>
      <c r="R7" s="14"/>
      <c r="S7" s="14">
        <v>1</v>
      </c>
      <c r="T7" s="14"/>
      <c r="U7" s="14"/>
      <c r="V7" s="14"/>
      <c r="W7" s="14">
        <v>1</v>
      </c>
      <c r="X7" s="26"/>
      <c r="Y7" s="12"/>
      <c r="Z7" s="33">
        <f>if(ISBLANK($X7), sum(Q7:W7), 1)</f>
      </c>
      <c r="AA7" s="34"/>
      <c r="AB7" s="34" t="s">
        <v>15</v>
      </c>
      <c r="AC7" s="34"/>
      <c r="AD7" s="34"/>
      <c r="AE7" s="28">
        <f>if(J7&lt;4,"X","")</f>
      </c>
      <c r="AF7" s="28">
        <f>if(countblank(N7:P7)&lt;=1,"X","")</f>
      </c>
      <c r="AG7" s="28">
        <f>$H7</f>
      </c>
      <c r="AH7" s="28">
        <f>if($R7 &gt; 0, "X", "")</f>
      </c>
      <c r="AI7" s="28">
        <f>if(sum(Q7:U7) = 3, "X", "")</f>
      </c>
      <c r="AJ7" s="28">
        <f>if(or($K7="ground", $K7="wild"), "X", "")</f>
      </c>
      <c r="AK7" s="28">
        <f>$G7</f>
      </c>
      <c r="AL7" s="28">
        <f>if($S7 &gt; 0, "X", "")</f>
      </c>
      <c r="AM7" s="28">
        <f>if(and($Q7 &gt; 0, isblank($W7), isblank($R7), isblank($T7), isblank($S7), isblank($U7)), "X", "")</f>
      </c>
      <c r="AN7" s="28">
        <f>if(and(not(isblank($N7)), isblank($O7), isblank($P7)), "X", "")</f>
      </c>
      <c r="AO7" s="28">
        <f>if(M7&gt;65,"X","")</f>
      </c>
      <c r="AP7" s="28">
        <f>if(or($K7="cavity", $K7="wild"), "X", "")</f>
      </c>
      <c r="AQ7" s="28">
        <f>if($W7 &gt; 0, "X", "")</f>
      </c>
      <c r="AR7" s="28">
        <f>if(or(M7&lt;=30, M7="*"),"X","")</f>
      </c>
      <c r="AS7" s="28">
        <f>if(or($K7="platform", $K7="wild"), "X", "")</f>
      </c>
      <c r="AT7" s="28">
        <f>if(and(not(isblank($O7)), isblank($P7), isblank($N7)), "X", "")</f>
      </c>
      <c r="AU7" s="28">
        <f>if($U7 &gt; 0, "X", "")</f>
      </c>
      <c r="AV7" s="28">
        <f>if($T7 &gt; 0, "X", "")</f>
      </c>
      <c r="AW7" s="28">
        <f>if(and(not(isblank($P7)), isblank($N7), isblank($O7)), "X", "")</f>
      </c>
      <c r="AX7" s="28">
        <f>if(or($K7="bowl", $K7="wild"), "X", "")</f>
      </c>
    </row>
    <row x14ac:dyDescent="0.25" r="8" customHeight="1" ht="18.75">
      <c r="A8" s="24" t="s">
        <v>180</v>
      </c>
      <c r="B8" s="1" t="s">
        <v>181</v>
      </c>
      <c r="C8" s="12" t="s">
        <v>116</v>
      </c>
      <c r="D8" s="12" t="s">
        <v>169</v>
      </c>
      <c r="E8" s="25" t="s">
        <v>182</v>
      </c>
      <c r="F8" s="25" t="s">
        <v>183</v>
      </c>
      <c r="G8" s="12"/>
      <c r="H8" s="12"/>
      <c r="I8" s="12"/>
      <c r="J8" s="14">
        <v>4</v>
      </c>
      <c r="K8" s="12" t="s">
        <v>166</v>
      </c>
      <c r="L8" s="14">
        <v>2</v>
      </c>
      <c r="M8" s="14">
        <v>75</v>
      </c>
      <c r="N8" s="12"/>
      <c r="O8" s="12" t="s">
        <v>15</v>
      </c>
      <c r="P8" s="12"/>
      <c r="Q8" s="14">
        <v>1</v>
      </c>
      <c r="R8" s="14"/>
      <c r="S8" s="14"/>
      <c r="T8" s="14"/>
      <c r="U8" s="14">
        <v>2</v>
      </c>
      <c r="V8" s="14"/>
      <c r="W8" s="14"/>
      <c r="X8" s="26"/>
      <c r="Y8" s="12"/>
      <c r="Z8" s="33">
        <f>if(ISBLANK($X8), sum(Q8:W8), 1)</f>
      </c>
      <c r="AA8" s="34"/>
      <c r="AB8" s="34" t="s">
        <v>15</v>
      </c>
      <c r="AC8" s="34"/>
      <c r="AD8" s="34"/>
      <c r="AE8" s="28">
        <f>if(J8&lt;4,"X","")</f>
      </c>
      <c r="AF8" s="28">
        <f>if(countblank(N8:P8)&lt;=1,"X","")</f>
      </c>
      <c r="AG8" s="28">
        <f>$H8</f>
      </c>
      <c r="AH8" s="28">
        <f>if($R8 &gt; 0, "X", "")</f>
      </c>
      <c r="AI8" s="28">
        <f>if(sum(Q8:U8) = 3, "X", "")</f>
      </c>
      <c r="AJ8" s="28">
        <f>if(or($K8="ground", $K8="wild"), "X", "")</f>
      </c>
      <c r="AK8" s="28">
        <f>$G8</f>
      </c>
      <c r="AL8" s="28">
        <f>if($S8 &gt; 0, "X", "")</f>
      </c>
      <c r="AM8" s="28">
        <f>if(and($Q8 &gt; 0, isblank($W8), isblank($R8), isblank($T8), isblank($S8), isblank($U8)), "X", "")</f>
      </c>
      <c r="AN8" s="28">
        <f>if(and(not(isblank($N8)), isblank($O8), isblank($P8)), "X", "")</f>
      </c>
      <c r="AO8" s="28">
        <f>if(M8&gt;65,"X","")</f>
      </c>
      <c r="AP8" s="28">
        <f>if(or($K8="cavity", $K8="wild"), "X", "")</f>
      </c>
      <c r="AQ8" s="28">
        <f>if($W8 &gt; 0, "X", "")</f>
      </c>
      <c r="AR8" s="28">
        <f>if(or(M8&lt;=30, M8="*"),"X","")</f>
      </c>
      <c r="AS8" s="28">
        <f>if(or($K8="platform", $K8="wild"), "X", "")</f>
      </c>
      <c r="AT8" s="28">
        <f>if(and(not(isblank($O8)), isblank($P8), isblank($N8)), "X", "")</f>
      </c>
      <c r="AU8" s="28">
        <f>if($U8 &gt; 0, "X", "")</f>
      </c>
      <c r="AV8" s="28">
        <f>if($T8 &gt; 0, "X", "")</f>
      </c>
      <c r="AW8" s="28">
        <f>if(and(not(isblank($P8)), isblank($N8), isblank($O8)), "X", "")</f>
      </c>
      <c r="AX8" s="28">
        <f>if(or($K8="bowl", $K8="wild"), "X", "")</f>
      </c>
    </row>
    <row x14ac:dyDescent="0.25" r="9" customHeight="1" ht="18.75">
      <c r="A9" s="24" t="s">
        <v>184</v>
      </c>
      <c r="B9" s="1" t="s">
        <v>185</v>
      </c>
      <c r="C9" s="12" t="s">
        <v>116</v>
      </c>
      <c r="D9" s="12" t="s">
        <v>186</v>
      </c>
      <c r="E9" s="25" t="s">
        <v>182</v>
      </c>
      <c r="F9" s="25" t="s">
        <v>187</v>
      </c>
      <c r="G9" s="12"/>
      <c r="H9" s="12"/>
      <c r="I9" s="12"/>
      <c r="J9" s="14">
        <v>2</v>
      </c>
      <c r="K9" s="12" t="s">
        <v>188</v>
      </c>
      <c r="L9" s="14">
        <v>2</v>
      </c>
      <c r="M9" s="14">
        <v>28</v>
      </c>
      <c r="N9" s="12" t="s">
        <v>15</v>
      </c>
      <c r="O9" s="12" t="s">
        <v>15</v>
      </c>
      <c r="P9" s="12" t="s">
        <v>15</v>
      </c>
      <c r="Q9" s="14">
        <v>1</v>
      </c>
      <c r="R9" s="14"/>
      <c r="S9" s="14"/>
      <c r="T9" s="14"/>
      <c r="U9" s="14">
        <v>1</v>
      </c>
      <c r="V9" s="14"/>
      <c r="W9" s="14"/>
      <c r="X9" s="26" t="s">
        <v>15</v>
      </c>
      <c r="Y9" s="12"/>
      <c r="Z9" s="33">
        <f>if(ISBLANK($X9), sum(Q9:W9), 1)</f>
      </c>
      <c r="AA9" s="34"/>
      <c r="AB9" s="34" t="s">
        <v>15</v>
      </c>
      <c r="AC9" s="34"/>
      <c r="AD9" s="34"/>
      <c r="AE9" s="28">
        <f>if(J9&lt;4,"X","")</f>
      </c>
      <c r="AF9" s="28">
        <f>if(countblank(N9:P9)&lt;=1,"X","")</f>
      </c>
      <c r="AG9" s="28">
        <f>$H9</f>
      </c>
      <c r="AH9" s="28">
        <f>if($R9 &gt; 0, "X", "")</f>
      </c>
      <c r="AI9" s="28">
        <f>if(sum(Q9:U9) = 3, "X", "")</f>
      </c>
      <c r="AJ9" s="28">
        <f>if(or($K9="ground", $K9="wild"), "X", "")</f>
      </c>
      <c r="AK9" s="28">
        <f>$G9</f>
      </c>
      <c r="AL9" s="28">
        <f>if($S9 &gt; 0, "X", "")</f>
      </c>
      <c r="AM9" s="28">
        <f>if(and($Q9 &gt; 0, isblank($W9), isblank($R9), isblank($T9), isblank($S9), isblank($U9)), "X", "")</f>
      </c>
      <c r="AN9" s="28">
        <f>if(and(not(isblank($N9)), isblank($O9), isblank($P9)), "X", "")</f>
      </c>
      <c r="AO9" s="28">
        <f>if(M9&gt;65,"X","")</f>
      </c>
      <c r="AP9" s="28">
        <f>if(or($K9="cavity", $K9="wild"), "X", "")</f>
      </c>
      <c r="AQ9" s="28">
        <f>if($W9 &gt; 0, "X", "")</f>
      </c>
      <c r="AR9" s="28">
        <f>if(or(M9&lt;=30, M9="*"),"X","")</f>
      </c>
      <c r="AS9" s="28">
        <f>if(or($K9="platform", $K9="wild"), "X", "")</f>
      </c>
      <c r="AT9" s="28">
        <f>if(and(not(isblank($O9)), isblank($P9), isblank($N9)), "X", "")</f>
      </c>
      <c r="AU9" s="28">
        <f>if($U9 &gt; 0, "X", "")</f>
      </c>
      <c r="AV9" s="28">
        <f>if($T9 &gt; 0, "X", "")</f>
      </c>
      <c r="AW9" s="28">
        <f>if(and(not(isblank($P9)), isblank($N9), isblank($O9)), "X", "")</f>
      </c>
      <c r="AX9" s="28">
        <f>if(or($K9="bowl", $K9="wild"), "X", "")</f>
      </c>
    </row>
    <row x14ac:dyDescent="0.25" r="10" customHeight="1" ht="18.75">
      <c r="A10" s="24" t="s">
        <v>189</v>
      </c>
      <c r="B10" s="1" t="s">
        <v>190</v>
      </c>
      <c r="C10" s="12" t="s">
        <v>116</v>
      </c>
      <c r="D10" s="12" t="s">
        <v>169</v>
      </c>
      <c r="E10" s="25" t="s">
        <v>137</v>
      </c>
      <c r="F10" s="24" t="s">
        <v>191</v>
      </c>
      <c r="G10" s="12"/>
      <c r="H10" s="12"/>
      <c r="I10" s="12"/>
      <c r="J10" s="14">
        <v>7</v>
      </c>
      <c r="K10" s="12" t="s">
        <v>166</v>
      </c>
      <c r="L10" s="14">
        <v>3</v>
      </c>
      <c r="M10" s="14">
        <v>100</v>
      </c>
      <c r="N10" s="12" t="s">
        <v>15</v>
      </c>
      <c r="O10" s="12" t="s">
        <v>15</v>
      </c>
      <c r="P10" s="12" t="s">
        <v>15</v>
      </c>
      <c r="Q10" s="14">
        <v>1</v>
      </c>
      <c r="R10" s="14"/>
      <c r="S10" s="14"/>
      <c r="T10" s="14"/>
      <c r="U10" s="14">
        <v>1</v>
      </c>
      <c r="V10" s="14"/>
      <c r="W10" s="14">
        <v>1</v>
      </c>
      <c r="X10" s="26"/>
      <c r="Y10" s="12"/>
      <c r="Z10" s="33">
        <f>if(ISBLANK($X10), sum(Q10:W10), 1)</f>
      </c>
      <c r="AA10" s="34"/>
      <c r="AB10" s="34" t="s">
        <v>15</v>
      </c>
      <c r="AC10" s="34"/>
      <c r="AD10" s="34" t="s">
        <v>15</v>
      </c>
      <c r="AE10" s="28">
        <f>if(J10&lt;4,"X","")</f>
      </c>
      <c r="AF10" s="28">
        <f>if(countblank(N10:P10)&lt;=1,"X","")</f>
      </c>
      <c r="AG10" s="28">
        <f>$H10</f>
      </c>
      <c r="AH10" s="28">
        <f>if($R10 &gt; 0, "X", "")</f>
      </c>
      <c r="AI10" s="28">
        <f>if(sum(Q10:U10) = 3, "X", "")</f>
      </c>
      <c r="AJ10" s="28">
        <f>if(or($K10="ground", $K10="wild"), "X", "")</f>
      </c>
      <c r="AK10" s="28">
        <f>$G10</f>
      </c>
      <c r="AL10" s="28">
        <f>if($S10 &gt; 0, "X", "")</f>
      </c>
      <c r="AM10" s="28">
        <f>if(and($Q10 &gt; 0, isblank($W10), isblank($R10), isblank($T10), isblank($S10), isblank($U10)), "X", "")</f>
      </c>
      <c r="AN10" s="28">
        <f>if(and(not(isblank($N10)), isblank($O10), isblank($P10)), "X", "")</f>
      </c>
      <c r="AO10" s="28">
        <f>if(M10&gt;65,"X","")</f>
      </c>
      <c r="AP10" s="28">
        <f>if(or($K10="cavity", $K10="wild"), "X", "")</f>
      </c>
      <c r="AQ10" s="28">
        <f>if($W10 &gt; 0, "X", "")</f>
      </c>
      <c r="AR10" s="28">
        <f>if(or(M10&lt;=30, M10="*"),"X","")</f>
      </c>
      <c r="AS10" s="28">
        <f>if(or($K10="platform", $K10="wild"), "X", "")</f>
      </c>
      <c r="AT10" s="28">
        <f>if(and(not(isblank($O10)), isblank($P10), isblank($N10)), "X", "")</f>
      </c>
      <c r="AU10" s="28">
        <f>if($U10 &gt; 0, "X", "")</f>
      </c>
      <c r="AV10" s="28">
        <f>if($T10 &gt; 0, "X", "")</f>
      </c>
      <c r="AW10" s="28">
        <f>if(and(not(isblank($P10)), isblank($N10), isblank($O10)), "X", "")</f>
      </c>
      <c r="AX10" s="28">
        <f>if(or($K10="bowl", $K10="wild"), "X", "")</f>
      </c>
    </row>
    <row x14ac:dyDescent="0.25" r="11" customHeight="1" ht="18.75">
      <c r="A11" s="24" t="s">
        <v>192</v>
      </c>
      <c r="B11" s="1" t="s">
        <v>193</v>
      </c>
      <c r="C11" s="12" t="s">
        <v>116</v>
      </c>
      <c r="D11" s="12" t="s">
        <v>160</v>
      </c>
      <c r="E11" s="25"/>
      <c r="F11" s="25" t="s">
        <v>194</v>
      </c>
      <c r="G11" s="12"/>
      <c r="H11" s="12"/>
      <c r="I11" s="12"/>
      <c r="J11" s="14">
        <v>2</v>
      </c>
      <c r="K11" s="12" t="s">
        <v>195</v>
      </c>
      <c r="L11" s="14">
        <v>3</v>
      </c>
      <c r="M11" s="14">
        <v>21</v>
      </c>
      <c r="N11" s="12"/>
      <c r="O11" s="12"/>
      <c r="P11" s="12" t="s">
        <v>15</v>
      </c>
      <c r="Q11" s="14">
        <v>1</v>
      </c>
      <c r="R11" s="14"/>
      <c r="S11" s="14"/>
      <c r="T11" s="14"/>
      <c r="U11" s="14"/>
      <c r="V11" s="14"/>
      <c r="W11" s="14"/>
      <c r="X11" s="26"/>
      <c r="Y11" s="12"/>
      <c r="Z11" s="33">
        <f>if(ISBLANK($X11), sum(Q11:W11), 1)</f>
      </c>
      <c r="AA11" s="34"/>
      <c r="AB11" s="34" t="s">
        <v>15</v>
      </c>
      <c r="AC11" s="34"/>
      <c r="AD11" s="34"/>
      <c r="AE11" s="28">
        <f>if(J11&lt;4,"X","")</f>
      </c>
      <c r="AF11" s="28">
        <f>if(countblank(N11:P11)&lt;=1,"X","")</f>
      </c>
      <c r="AG11" s="28">
        <f>$H11</f>
      </c>
      <c r="AH11" s="28">
        <f>if($R11 &gt; 0, "X", "")</f>
      </c>
      <c r="AI11" s="28">
        <f>if(sum(Q11:U11) = 3, "X", "")</f>
      </c>
      <c r="AJ11" s="28">
        <f>if(or($K11="ground", $K11="wild"), "X", "")</f>
      </c>
      <c r="AK11" s="28">
        <f>$G11</f>
      </c>
      <c r="AL11" s="28">
        <f>if($S11 &gt; 0, "X", "")</f>
      </c>
      <c r="AM11" s="28">
        <f>if(and($Q11 &gt; 0, isblank($W11), isblank($R11), isblank($T11), isblank($S11), isblank($U11)), "X", "")</f>
      </c>
      <c r="AN11" s="28">
        <f>if(and(not(isblank($N11)), isblank($O11), isblank($P11)), "X", "")</f>
      </c>
      <c r="AO11" s="28">
        <f>if(M11&gt;65,"X","")</f>
      </c>
      <c r="AP11" s="28">
        <f>if(or($K11="cavity", $K11="wild"), "X", "")</f>
      </c>
      <c r="AQ11" s="28">
        <f>if($W11 &gt; 0, "X", "")</f>
      </c>
      <c r="AR11" s="28">
        <f>if(or(M11&lt;=30, M11="*"),"X","")</f>
      </c>
      <c r="AS11" s="28">
        <f>if(or($K11="platform", $K11="wild"), "X", "")</f>
      </c>
      <c r="AT11" s="28">
        <f>if(and(not(isblank($O11)), isblank($P11), isblank($N11)), "X", "")</f>
      </c>
      <c r="AU11" s="28">
        <f>if($U11 &gt; 0, "X", "")</f>
      </c>
      <c r="AV11" s="28">
        <f>if($T11 &gt; 0, "X", "")</f>
      </c>
      <c r="AW11" s="28">
        <f>if(and(not(isblank($P11)), isblank($N11), isblank($O11)), "X", "")</f>
      </c>
      <c r="AX11" s="28">
        <f>if(or($K11="bowl", $K11="wild"), "X", "")</f>
      </c>
    </row>
    <row x14ac:dyDescent="0.25" r="12" customHeight="1" ht="18.75">
      <c r="A12" s="24" t="s">
        <v>196</v>
      </c>
      <c r="B12" s="1" t="s">
        <v>197</v>
      </c>
      <c r="C12" s="12" t="s">
        <v>116</v>
      </c>
      <c r="D12" s="12" t="s">
        <v>173</v>
      </c>
      <c r="E12" s="25" t="s">
        <v>198</v>
      </c>
      <c r="F12" s="25" t="s">
        <v>199</v>
      </c>
      <c r="G12" s="12"/>
      <c r="H12" s="12"/>
      <c r="I12" s="12"/>
      <c r="J12" s="14">
        <v>3</v>
      </c>
      <c r="K12" s="12" t="s">
        <v>188</v>
      </c>
      <c r="L12" s="14">
        <v>4</v>
      </c>
      <c r="M12" s="14">
        <v>113</v>
      </c>
      <c r="N12" s="12"/>
      <c r="O12" s="12"/>
      <c r="P12" s="12" t="s">
        <v>15</v>
      </c>
      <c r="Q12" s="14">
        <v>1</v>
      </c>
      <c r="R12" s="14">
        <v>1</v>
      </c>
      <c r="S12" s="14"/>
      <c r="T12" s="14"/>
      <c r="U12" s="14"/>
      <c r="V12" s="14"/>
      <c r="W12" s="14"/>
      <c r="X12" s="26"/>
      <c r="Y12" s="12"/>
      <c r="Z12" s="33">
        <f>if(ISBLANK($X12), sum(Q12:W12), 1)</f>
      </c>
      <c r="AA12" s="34"/>
      <c r="AB12" s="34" t="s">
        <v>15</v>
      </c>
      <c r="AC12" s="34"/>
      <c r="AD12" s="34"/>
      <c r="AE12" s="28">
        <f>if(J12&lt;4,"X","")</f>
      </c>
      <c r="AF12" s="28">
        <f>if(countblank(N12:P12)&lt;=1,"X","")</f>
      </c>
      <c r="AG12" s="28">
        <f>$H12</f>
      </c>
      <c r="AH12" s="28">
        <f>if($R12 &gt; 0, "X", "")</f>
      </c>
      <c r="AI12" s="28">
        <f>if(sum(Q12:U12) = 3, "X", "")</f>
      </c>
      <c r="AJ12" s="28">
        <f>if(or($K12="ground", $K12="wild"), "X", "")</f>
      </c>
      <c r="AK12" s="28">
        <f>$G12</f>
      </c>
      <c r="AL12" s="28">
        <f>if($S12 &gt; 0, "X", "")</f>
      </c>
      <c r="AM12" s="28">
        <f>if(and($Q12 &gt; 0, isblank($W12), isblank($R12), isblank($T12), isblank($S12), isblank($U12)), "X", "")</f>
      </c>
      <c r="AN12" s="28">
        <f>if(and(not(isblank($N12)), isblank($O12), isblank($P12)), "X", "")</f>
      </c>
      <c r="AO12" s="28">
        <f>if(M12&gt;65,"X","")</f>
      </c>
      <c r="AP12" s="28">
        <f>if(or($K12="cavity", $K12="wild"), "X", "")</f>
      </c>
      <c r="AQ12" s="28">
        <f>if($W12 &gt; 0, "X", "")</f>
      </c>
      <c r="AR12" s="28">
        <f>if(or(M12&lt;=30, M12="*"),"X","")</f>
      </c>
      <c r="AS12" s="28">
        <f>if(or($K12="platform", $K12="wild"), "X", "")</f>
      </c>
      <c r="AT12" s="28">
        <f>if(and(not(isblank($O12)), isblank($P12), isblank($N12)), "X", "")</f>
      </c>
      <c r="AU12" s="28">
        <f>if($U12 &gt; 0, "X", "")</f>
      </c>
      <c r="AV12" s="28">
        <f>if($T12 &gt; 0, "X", "")</f>
      </c>
      <c r="AW12" s="28">
        <f>if(and(not(isblank($P12)), isblank($N12), isblank($O12)), "X", "")</f>
      </c>
      <c r="AX12" s="28">
        <f>if(or($K12="bowl", $K12="wild"), "X", "")</f>
      </c>
    </row>
    <row x14ac:dyDescent="0.25" r="13" customHeight="1" ht="18.75">
      <c r="A13" s="24" t="s">
        <v>200</v>
      </c>
      <c r="B13" s="1" t="s">
        <v>201</v>
      </c>
      <c r="C13" s="12" t="s">
        <v>116</v>
      </c>
      <c r="D13" s="12" t="s">
        <v>173</v>
      </c>
      <c r="E13" s="25" t="s">
        <v>198</v>
      </c>
      <c r="F13" s="25" t="s">
        <v>202</v>
      </c>
      <c r="G13" s="12"/>
      <c r="H13" s="12"/>
      <c r="I13" s="12"/>
      <c r="J13" s="14">
        <v>1</v>
      </c>
      <c r="K13" s="12" t="s">
        <v>203</v>
      </c>
      <c r="L13" s="14">
        <v>3</v>
      </c>
      <c r="M13" s="14">
        <v>22</v>
      </c>
      <c r="N13" s="12"/>
      <c r="O13" s="12" t="s">
        <v>15</v>
      </c>
      <c r="P13" s="12"/>
      <c r="Q13" s="14"/>
      <c r="R13" s="14">
        <v>1</v>
      </c>
      <c r="S13" s="14"/>
      <c r="T13" s="14"/>
      <c r="U13" s="14"/>
      <c r="V13" s="14"/>
      <c r="W13" s="14"/>
      <c r="X13" s="26"/>
      <c r="Y13" s="12"/>
      <c r="Z13" s="33">
        <f>if(ISBLANK($X13), sum(Q13:W13), 1)</f>
      </c>
      <c r="AA13" s="34"/>
      <c r="AB13" s="34" t="s">
        <v>15</v>
      </c>
      <c r="AC13" s="34"/>
      <c r="AD13" s="34" t="s">
        <v>15</v>
      </c>
      <c r="AE13" s="28">
        <f>if(J13&lt;4,"X","")</f>
      </c>
      <c r="AF13" s="28">
        <f>if(countblank(N13:P13)&lt;=1,"X","")</f>
      </c>
      <c r="AG13" s="28">
        <f>$H13</f>
      </c>
      <c r="AH13" s="28">
        <f>if($R13 &gt; 0, "X", "")</f>
      </c>
      <c r="AI13" s="28">
        <f>if(sum(Q13:U13) = 3, "X", "")</f>
      </c>
      <c r="AJ13" s="28">
        <f>if(or($K13="ground", $K13="wild"), "X", "")</f>
      </c>
      <c r="AK13" s="28">
        <f>$G13</f>
      </c>
      <c r="AL13" s="28">
        <f>if($S13 &gt; 0, "X", "")</f>
      </c>
      <c r="AM13" s="28">
        <f>if(and($Q13 &gt; 0, isblank($W13), isblank($R13), isblank($T13), isblank($S13), isblank($U13)), "X", "")</f>
      </c>
      <c r="AN13" s="28">
        <f>if(and(not(isblank($N13)), isblank($O13), isblank($P13)), "X", "")</f>
      </c>
      <c r="AO13" s="28">
        <f>if(M13&gt;65,"X","")</f>
      </c>
      <c r="AP13" s="28">
        <f>if(or($K13="cavity", $K13="wild"), "X", "")</f>
      </c>
      <c r="AQ13" s="28">
        <f>if($W13 &gt; 0, "X", "")</f>
      </c>
      <c r="AR13" s="28">
        <f>if(or(M13&lt;=30, M13="*"),"X","")</f>
      </c>
      <c r="AS13" s="28">
        <f>if(or($K13="platform", $K13="wild"), "X", "")</f>
      </c>
      <c r="AT13" s="28">
        <f>if(and(not(isblank($O13)), isblank($P13), isblank($N13)), "X", "")</f>
      </c>
      <c r="AU13" s="28">
        <f>if($U13 &gt; 0, "X", "")</f>
      </c>
      <c r="AV13" s="28">
        <f>if($T13 &gt; 0, "X", "")</f>
      </c>
      <c r="AW13" s="28">
        <f>if(and(not(isblank($P13)), isblank($N13), isblank($O13)), "X", "")</f>
      </c>
      <c r="AX13" s="28">
        <f>if(or($K13="bowl", $K13="wild"), "X", "")</f>
      </c>
    </row>
    <row x14ac:dyDescent="0.25" r="14" customHeight="1" ht="18.75">
      <c r="A14" s="24" t="s">
        <v>204</v>
      </c>
      <c r="B14" s="1" t="s">
        <v>205</v>
      </c>
      <c r="C14" s="12" t="s">
        <v>116</v>
      </c>
      <c r="D14" s="12" t="s">
        <v>173</v>
      </c>
      <c r="E14" s="25" t="s">
        <v>198</v>
      </c>
      <c r="F14" s="25" t="s">
        <v>206</v>
      </c>
      <c r="G14" s="12"/>
      <c r="H14" s="12" t="s">
        <v>15</v>
      </c>
      <c r="I14" s="12"/>
      <c r="J14" s="14">
        <v>9</v>
      </c>
      <c r="K14" s="12" t="s">
        <v>166</v>
      </c>
      <c r="L14" s="14">
        <v>1</v>
      </c>
      <c r="M14" s="14">
        <v>69</v>
      </c>
      <c r="N14" s="12"/>
      <c r="O14" s="12"/>
      <c r="P14" s="12" t="s">
        <v>15</v>
      </c>
      <c r="Q14" s="14"/>
      <c r="R14" s="14"/>
      <c r="S14" s="14">
        <v>3</v>
      </c>
      <c r="T14" s="14"/>
      <c r="U14" s="14"/>
      <c r="V14" s="14"/>
      <c r="W14" s="14"/>
      <c r="X14" s="26"/>
      <c r="Y14" s="12"/>
      <c r="Z14" s="33">
        <f>if(ISBLANK($X14), sum(Q14:W14), 1)</f>
      </c>
      <c r="AA14" s="34"/>
      <c r="AB14" s="34" t="s">
        <v>15</v>
      </c>
      <c r="AC14" s="34"/>
      <c r="AD14" s="34"/>
      <c r="AE14" s="28">
        <f>if(J14&lt;4,"X","")</f>
      </c>
      <c r="AF14" s="28">
        <f>if(countblank(N14:P14)&lt;=1,"X","")</f>
      </c>
      <c r="AG14" s="28">
        <f>$H14</f>
      </c>
      <c r="AH14" s="28">
        <f>if($R14 &gt; 0, "X", "")</f>
      </c>
      <c r="AI14" s="28">
        <f>if(sum(Q14:U14) = 3, "X", "")</f>
      </c>
      <c r="AJ14" s="28">
        <f>if(or($K14="ground", $K14="wild"), "X", "")</f>
      </c>
      <c r="AK14" s="28">
        <f>$G14</f>
      </c>
      <c r="AL14" s="28">
        <f>if($S14 &gt; 0, "X", "")</f>
      </c>
      <c r="AM14" s="28">
        <f>if(and($Q14 &gt; 0, isblank($W14), isblank($R14), isblank($T14), isblank($S14), isblank($U14)), "X", "")</f>
      </c>
      <c r="AN14" s="28">
        <f>if(and(not(isblank($N14)), isblank($O14), isblank($P14)), "X", "")</f>
      </c>
      <c r="AO14" s="28">
        <f>if(M14&gt;65,"X","")</f>
      </c>
      <c r="AP14" s="28">
        <f>if(or($K14="cavity", $K14="wild"), "X", "")</f>
      </c>
      <c r="AQ14" s="28">
        <f>if($W14 &gt; 0, "X", "")</f>
      </c>
      <c r="AR14" s="28">
        <f>if(or(M14&lt;=30, M14="*"),"X","")</f>
      </c>
      <c r="AS14" s="28">
        <f>if(or($K14="platform", $K14="wild"), "X", "")</f>
      </c>
      <c r="AT14" s="28">
        <f>if(and(not(isblank($O14)), isblank($P14), isblank($N14)), "X", "")</f>
      </c>
      <c r="AU14" s="28">
        <f>if($U14 &gt; 0, "X", "")</f>
      </c>
      <c r="AV14" s="28">
        <f>if($T14 &gt; 0, "X", "")</f>
      </c>
      <c r="AW14" s="28">
        <f>if(and(not(isblank($P14)), isblank($N14), isblank($O14)), "X", "")</f>
      </c>
      <c r="AX14" s="28">
        <f>if(or($K14="bowl", $K14="wild"), "X", "")</f>
      </c>
    </row>
    <row x14ac:dyDescent="0.25" r="15" customHeight="1" ht="18.75">
      <c r="A15" s="24" t="s">
        <v>207</v>
      </c>
      <c r="B15" s="1" t="s">
        <v>208</v>
      </c>
      <c r="C15" s="12" t="s">
        <v>116</v>
      </c>
      <c r="D15" s="12" t="s">
        <v>169</v>
      </c>
      <c r="E15" s="25" t="s">
        <v>198</v>
      </c>
      <c r="F15" s="25" t="s">
        <v>209</v>
      </c>
      <c r="G15" s="12"/>
      <c r="H15" s="12"/>
      <c r="I15" s="12"/>
      <c r="J15" s="14">
        <v>6</v>
      </c>
      <c r="K15" s="12" t="s">
        <v>162</v>
      </c>
      <c r="L15" s="14">
        <v>3</v>
      </c>
      <c r="M15" s="14">
        <v>180</v>
      </c>
      <c r="N15" s="12"/>
      <c r="O15" s="12"/>
      <c r="P15" s="12" t="s">
        <v>15</v>
      </c>
      <c r="Q15" s="14"/>
      <c r="R15" s="14">
        <v>1</v>
      </c>
      <c r="S15" s="14"/>
      <c r="T15" s="14"/>
      <c r="U15" s="14"/>
      <c r="V15" s="14"/>
      <c r="W15" s="14">
        <v>2</v>
      </c>
      <c r="X15" s="26"/>
      <c r="Y15" s="12"/>
      <c r="Z15" s="33">
        <f>if(ISBLANK($X15), sum(Q15:W15), 1)</f>
      </c>
      <c r="AA15" s="34"/>
      <c r="AB15" s="34" t="s">
        <v>15</v>
      </c>
      <c r="AC15" s="34"/>
      <c r="AD15" s="34" t="s">
        <v>15</v>
      </c>
      <c r="AE15" s="28">
        <f>if(J15&lt;4,"X","")</f>
      </c>
      <c r="AF15" s="28">
        <f>if(countblank(N15:P15)&lt;=1,"X","")</f>
      </c>
      <c r="AG15" s="28">
        <f>$H15</f>
      </c>
      <c r="AH15" s="28">
        <f>if($R15 &gt; 0, "X", "")</f>
      </c>
      <c r="AI15" s="28">
        <f>if(sum(Q15:U15) = 3, "X", "")</f>
      </c>
      <c r="AJ15" s="28">
        <f>if(or($K15="ground", $K15="wild"), "X", "")</f>
      </c>
      <c r="AK15" s="28">
        <f>$G15</f>
      </c>
      <c r="AL15" s="28">
        <f>if($S15 &gt; 0, "X", "")</f>
      </c>
      <c r="AM15" s="28">
        <f>if(and($Q15 &gt; 0, isblank($W15), isblank($R15), isblank($T15), isblank($S15), isblank($U15)), "X", "")</f>
      </c>
      <c r="AN15" s="28">
        <f>if(and(not(isblank($N15)), isblank($O15), isblank($P15)), "X", "")</f>
      </c>
      <c r="AO15" s="28">
        <f>if(M15&gt;65,"X","")</f>
      </c>
      <c r="AP15" s="28">
        <f>if(or($K15="cavity", $K15="wild"), "X", "")</f>
      </c>
      <c r="AQ15" s="28">
        <f>if($W15 &gt; 0, "X", "")</f>
      </c>
      <c r="AR15" s="28">
        <f>if(or(M15&lt;=30, M15="*"),"X","")</f>
      </c>
      <c r="AS15" s="28">
        <f>if(or($K15="platform", $K15="wild"), "X", "")</f>
      </c>
      <c r="AT15" s="28">
        <f>if(and(not(isblank($O15)), isblank($P15), isblank($N15)), "X", "")</f>
      </c>
      <c r="AU15" s="28">
        <f>if($U15 &gt; 0, "X", "")</f>
      </c>
      <c r="AV15" s="28">
        <f>if($T15 &gt; 0, "X", "")</f>
      </c>
      <c r="AW15" s="28">
        <f>if(and(not(isblank($P15)), isblank($N15), isblank($O15)), "X", "")</f>
      </c>
      <c r="AX15" s="28">
        <f>if(or($K15="bowl", $K15="wild"), "X", "")</f>
      </c>
    </row>
    <row x14ac:dyDescent="0.25" r="16" customHeight="1" ht="18.75">
      <c r="A16" s="24" t="s">
        <v>210</v>
      </c>
      <c r="B16" s="1" t="s">
        <v>211</v>
      </c>
      <c r="C16" s="12" t="s">
        <v>116</v>
      </c>
      <c r="D16" s="12" t="s">
        <v>173</v>
      </c>
      <c r="E16" s="25" t="s">
        <v>182</v>
      </c>
      <c r="F16" s="25" t="s">
        <v>212</v>
      </c>
      <c r="G16" s="12" t="s">
        <v>15</v>
      </c>
      <c r="H16" s="12"/>
      <c r="I16" s="12"/>
      <c r="J16" s="14">
        <v>2</v>
      </c>
      <c r="K16" s="12" t="s">
        <v>166</v>
      </c>
      <c r="L16" s="14">
        <v>3</v>
      </c>
      <c r="M16" s="14">
        <v>87</v>
      </c>
      <c r="N16" s="12"/>
      <c r="O16" s="12" t="s">
        <v>15</v>
      </c>
      <c r="P16" s="12"/>
      <c r="Q16" s="14"/>
      <c r="R16" s="14"/>
      <c r="S16" s="14"/>
      <c r="T16" s="14"/>
      <c r="U16" s="14">
        <v>2</v>
      </c>
      <c r="V16" s="14"/>
      <c r="W16" s="14"/>
      <c r="X16" s="26"/>
      <c r="Y16" s="12"/>
      <c r="Z16" s="33">
        <f>if(ISBLANK($X16), sum(Q16:W16), 1)</f>
      </c>
      <c r="AA16" s="34"/>
      <c r="AB16" s="34" t="s">
        <v>15</v>
      </c>
      <c r="AC16" s="34"/>
      <c r="AD16" s="34"/>
      <c r="AE16" s="28">
        <f>if(J16&lt;4,"X","")</f>
      </c>
      <c r="AF16" s="28">
        <f>if(countblank(N16:P16)&lt;=1,"X","")</f>
      </c>
      <c r="AG16" s="28">
        <f>$H16</f>
      </c>
      <c r="AH16" s="28">
        <f>if($R16 &gt; 0, "X", "")</f>
      </c>
      <c r="AI16" s="28">
        <f>if(sum(Q16:U16) = 3, "X", "")</f>
      </c>
      <c r="AJ16" s="28">
        <f>if(or($K16="ground", $K16="wild"), "X", "")</f>
      </c>
      <c r="AK16" s="28">
        <f>$G16</f>
      </c>
      <c r="AL16" s="28">
        <f>if($S16 &gt; 0, "X", "")</f>
      </c>
      <c r="AM16" s="28">
        <f>if(and($Q16 &gt; 0, isblank($W16), isblank($R16), isblank($T16), isblank($S16), isblank($U16)), "X", "")</f>
      </c>
      <c r="AN16" s="28">
        <f>if(and(not(isblank($N16)), isblank($O16), isblank($P16)), "X", "")</f>
      </c>
      <c r="AO16" s="28">
        <f>if(M16&gt;65,"X","")</f>
      </c>
      <c r="AP16" s="28">
        <f>if(or($K16="cavity", $K16="wild"), "X", "")</f>
      </c>
      <c r="AQ16" s="28">
        <f>if($W16 &gt; 0, "X", "")</f>
      </c>
      <c r="AR16" s="28">
        <f>if(or(M16&lt;=30, M16="*"),"X","")</f>
      </c>
      <c r="AS16" s="28">
        <f>if(or($K16="platform", $K16="wild"), "X", "")</f>
      </c>
      <c r="AT16" s="28">
        <f>if(and(not(isblank($O16)), isblank($P16), isblank($N16)), "X", "")</f>
      </c>
      <c r="AU16" s="28">
        <f>if($U16 &gt; 0, "X", "")</f>
      </c>
      <c r="AV16" s="28">
        <f>if($T16 &gt; 0, "X", "")</f>
      </c>
      <c r="AW16" s="28">
        <f>if(and(not(isblank($P16)), isblank($N16), isblank($O16)), "X", "")</f>
      </c>
      <c r="AX16" s="28">
        <f>if(or($K16="bowl", $K16="wild"), "X", "")</f>
      </c>
    </row>
    <row x14ac:dyDescent="0.25" r="17" customHeight="1" ht="18.75">
      <c r="A17" s="24" t="s">
        <v>213</v>
      </c>
      <c r="B17" s="1" t="s">
        <v>214</v>
      </c>
      <c r="C17" s="12" t="s">
        <v>116</v>
      </c>
      <c r="D17" s="12" t="s">
        <v>160</v>
      </c>
      <c r="E17" s="25"/>
      <c r="F17" s="25" t="s">
        <v>215</v>
      </c>
      <c r="G17" s="12"/>
      <c r="H17" s="12" t="s">
        <v>15</v>
      </c>
      <c r="I17" s="12"/>
      <c r="J17" s="14">
        <v>7</v>
      </c>
      <c r="K17" s="12" t="s">
        <v>188</v>
      </c>
      <c r="L17" s="14">
        <v>2</v>
      </c>
      <c r="M17" s="14">
        <v>150</v>
      </c>
      <c r="N17" s="12" t="s">
        <v>15</v>
      </c>
      <c r="O17" s="12"/>
      <c r="P17" s="12"/>
      <c r="Q17" s="14"/>
      <c r="R17" s="14"/>
      <c r="S17" s="14"/>
      <c r="T17" s="14">
        <v>3</v>
      </c>
      <c r="U17" s="14"/>
      <c r="V17" s="14"/>
      <c r="W17" s="14"/>
      <c r="X17" s="26"/>
      <c r="Y17" s="12"/>
      <c r="Z17" s="33">
        <f>if(ISBLANK($X17), sum(Q17:W17), 1)</f>
      </c>
      <c r="AA17" s="34"/>
      <c r="AB17" s="34"/>
      <c r="AC17" s="34"/>
      <c r="AD17" s="34"/>
      <c r="AE17" s="28">
        <f>if(J17&lt;4,"X","")</f>
      </c>
      <c r="AF17" s="28">
        <f>if(countblank(N17:P17)&lt;=1,"X","")</f>
      </c>
      <c r="AG17" s="28">
        <f>$H17</f>
      </c>
      <c r="AH17" s="28">
        <f>if($R17 &gt; 0, "X", "")</f>
      </c>
      <c r="AI17" s="28">
        <f>if(sum(Q17:U17) = 3, "X", "")</f>
      </c>
      <c r="AJ17" s="28">
        <f>if(or($K17="ground", $K17="wild"), "X", "")</f>
      </c>
      <c r="AK17" s="28">
        <f>$G17</f>
      </c>
      <c r="AL17" s="28">
        <f>if($S17 &gt; 0, "X", "")</f>
      </c>
      <c r="AM17" s="28">
        <f>if(and($Q17 &gt; 0, isblank($W17), isblank($R17), isblank($T17), isblank($S17), isblank($U17)), "X", "")</f>
      </c>
      <c r="AN17" s="28">
        <f>if(and(not(isblank($N17)), isblank($O17), isblank($P17)), "X", "")</f>
      </c>
      <c r="AO17" s="28">
        <f>if(M17&gt;65,"X","")</f>
      </c>
      <c r="AP17" s="28">
        <f>if(or($K17="cavity", $K17="wild"), "X", "")</f>
      </c>
      <c r="AQ17" s="28">
        <f>if($W17 &gt; 0, "X", "")</f>
      </c>
      <c r="AR17" s="28">
        <f>if(or(M17&lt;=30, M17="*"),"X","")</f>
      </c>
      <c r="AS17" s="28">
        <f>if(or($K17="platform", $K17="wild"), "X", "")</f>
      </c>
      <c r="AT17" s="28">
        <f>if(and(not(isblank($O17)), isblank($P17), isblank($N17)), "X", "")</f>
      </c>
      <c r="AU17" s="28">
        <f>if($U17 &gt; 0, "X", "")</f>
      </c>
      <c r="AV17" s="28">
        <f>if($T17 &gt; 0, "X", "")</f>
      </c>
      <c r="AW17" s="28">
        <f>if(and(not(isblank($P17)), isblank($N17), isblank($O17)), "X", "")</f>
      </c>
      <c r="AX17" s="28">
        <f>if(or($K17="bowl", $K17="wild"), "X", "")</f>
      </c>
    </row>
    <row x14ac:dyDescent="0.25" r="18" customHeight="1" ht="18.75">
      <c r="A18" s="24" t="s">
        <v>216</v>
      </c>
      <c r="B18" s="1" t="s">
        <v>217</v>
      </c>
      <c r="C18" s="12" t="s">
        <v>116</v>
      </c>
      <c r="D18" s="12" t="s">
        <v>173</v>
      </c>
      <c r="E18" s="25" t="s">
        <v>198</v>
      </c>
      <c r="F18" s="25" t="s">
        <v>218</v>
      </c>
      <c r="G18" s="12"/>
      <c r="H18" s="12"/>
      <c r="I18" s="12"/>
      <c r="J18" s="14">
        <v>6</v>
      </c>
      <c r="K18" s="12" t="s">
        <v>162</v>
      </c>
      <c r="L18" s="14">
        <v>2</v>
      </c>
      <c r="M18" s="14">
        <v>215</v>
      </c>
      <c r="N18" s="12"/>
      <c r="O18" s="12"/>
      <c r="P18" s="12" t="s">
        <v>15</v>
      </c>
      <c r="Q18" s="14">
        <v>1</v>
      </c>
      <c r="R18" s="14">
        <v>1</v>
      </c>
      <c r="S18" s="14"/>
      <c r="T18" s="14"/>
      <c r="U18" s="14"/>
      <c r="V18" s="14"/>
      <c r="W18" s="14">
        <v>1</v>
      </c>
      <c r="X18" s="26"/>
      <c r="Y18" s="12"/>
      <c r="Z18" s="33">
        <f>if(ISBLANK($X18), sum(Q18:W18), 1)</f>
      </c>
      <c r="AA18" s="34"/>
      <c r="AB18" s="34"/>
      <c r="AC18" s="34" t="s">
        <v>15</v>
      </c>
      <c r="AD18" s="34"/>
      <c r="AE18" s="28">
        <f>if(J18&lt;4,"X","")</f>
      </c>
      <c r="AF18" s="28">
        <f>if(countblank(N18:P18)&lt;=1,"X","")</f>
      </c>
      <c r="AG18" s="28">
        <f>$H18</f>
      </c>
      <c r="AH18" s="28">
        <f>if($R18 &gt; 0, "X", "")</f>
      </c>
      <c r="AI18" s="28">
        <f>if(sum(Q18:U18) = 3, "X", "")</f>
      </c>
      <c r="AJ18" s="28">
        <f>if(or($K18="ground", $K18="wild"), "X", "")</f>
      </c>
      <c r="AK18" s="28">
        <f>$G18</f>
      </c>
      <c r="AL18" s="28">
        <f>if($S18 &gt; 0, "X", "")</f>
      </c>
      <c r="AM18" s="28">
        <f>if(and($Q18 &gt; 0, isblank($W18), isblank($R18), isblank($T18), isblank($S18), isblank($U18)), "X", "")</f>
      </c>
      <c r="AN18" s="28">
        <f>if(and(not(isblank($N18)), isblank($O18), isblank($P18)), "X", "")</f>
      </c>
      <c r="AO18" s="28">
        <f>if(M18&gt;65,"X","")</f>
      </c>
      <c r="AP18" s="28">
        <f>if(or($K18="cavity", $K18="wild"), "X", "")</f>
      </c>
      <c r="AQ18" s="28">
        <f>if($W18 &gt; 0, "X", "")</f>
      </c>
      <c r="AR18" s="28">
        <f>if(or(M18&lt;=30, M18="*"),"X","")</f>
      </c>
      <c r="AS18" s="28">
        <f>if(or($K18="platform", $K18="wild"), "X", "")</f>
      </c>
      <c r="AT18" s="28">
        <f>if(and(not(isblank($O18)), isblank($P18), isblank($N18)), "X", "")</f>
      </c>
      <c r="AU18" s="28">
        <f>if($U18 &gt; 0, "X", "")</f>
      </c>
      <c r="AV18" s="28">
        <f>if($T18 &gt; 0, "X", "")</f>
      </c>
      <c r="AW18" s="28">
        <f>if(and(not(isblank($P18)), isblank($N18), isblank($O18)), "X", "")</f>
      </c>
      <c r="AX18" s="28">
        <f>if(or($K18="bowl", $K18="wild"), "X", "")</f>
      </c>
    </row>
    <row x14ac:dyDescent="0.25" r="19" customHeight="1" ht="18.75">
      <c r="A19" s="24" t="s">
        <v>219</v>
      </c>
      <c r="B19" s="1" t="s">
        <v>220</v>
      </c>
      <c r="C19" s="12" t="s">
        <v>116</v>
      </c>
      <c r="D19" s="12" t="s">
        <v>173</v>
      </c>
      <c r="E19" s="25" t="s">
        <v>221</v>
      </c>
      <c r="F19" s="25" t="s">
        <v>222</v>
      </c>
      <c r="G19" s="12" t="s">
        <v>15</v>
      </c>
      <c r="H19" s="12"/>
      <c r="I19" s="12"/>
      <c r="J19" s="14">
        <v>5</v>
      </c>
      <c r="K19" s="12" t="s">
        <v>166</v>
      </c>
      <c r="L19" s="14">
        <v>2</v>
      </c>
      <c r="M19" s="14">
        <v>102</v>
      </c>
      <c r="N19" s="12" t="s">
        <v>15</v>
      </c>
      <c r="O19" s="12" t="s">
        <v>15</v>
      </c>
      <c r="P19" s="12" t="s">
        <v>15</v>
      </c>
      <c r="Q19" s="14">
        <v>1</v>
      </c>
      <c r="R19" s="14"/>
      <c r="S19" s="14"/>
      <c r="T19" s="14"/>
      <c r="U19" s="14">
        <v>1</v>
      </c>
      <c r="V19" s="14"/>
      <c r="W19" s="14"/>
      <c r="X19" s="26"/>
      <c r="Y19" s="12"/>
      <c r="Z19" s="33">
        <f>if(ISBLANK($X19), sum(Q19:W19), 1)</f>
      </c>
      <c r="AA19" s="34" t="s">
        <v>15</v>
      </c>
      <c r="AB19" s="34"/>
      <c r="AC19" s="34"/>
      <c r="AD19" s="34" t="s">
        <v>15</v>
      </c>
      <c r="AE19" s="28">
        <f>if(J19&lt;4,"X","")</f>
      </c>
      <c r="AF19" s="28">
        <f>if(countblank(N19:P19)&lt;=1,"X","")</f>
      </c>
      <c r="AG19" s="28">
        <f>$H19</f>
      </c>
      <c r="AH19" s="28">
        <f>if($R19 &gt; 0, "X", "")</f>
      </c>
      <c r="AI19" s="28">
        <f>if(sum(Q19:U19) = 3, "X", "")</f>
      </c>
      <c r="AJ19" s="28">
        <f>if(or($K19="ground", $K19="wild"), "X", "")</f>
      </c>
      <c r="AK19" s="28">
        <f>$G19</f>
      </c>
      <c r="AL19" s="28">
        <f>if($S19 &gt; 0, "X", "")</f>
      </c>
      <c r="AM19" s="28">
        <f>if(and($Q19 &gt; 0, isblank($W19), isblank($R19), isblank($T19), isblank($S19), isblank($U19)), "X", "")</f>
      </c>
      <c r="AN19" s="28">
        <f>if(and(not(isblank($N19)), isblank($O19), isblank($P19)), "X", "")</f>
      </c>
      <c r="AO19" s="28">
        <f>if(M19&gt;65,"X","")</f>
      </c>
      <c r="AP19" s="28">
        <f>if(or($K19="cavity", $K19="wild"), "X", "")</f>
      </c>
      <c r="AQ19" s="28">
        <f>if($W19 &gt; 0, "X", "")</f>
      </c>
      <c r="AR19" s="28">
        <f>if(or(M19&lt;=30, M19="*"),"X","")</f>
      </c>
      <c r="AS19" s="28">
        <f>if(or($K19="platform", $K19="wild"), "X", "")</f>
      </c>
      <c r="AT19" s="28">
        <f>if(and(not(isblank($O19)), isblank($P19), isblank($N19)), "X", "")</f>
      </c>
      <c r="AU19" s="28">
        <f>if($U19 &gt; 0, "X", "")</f>
      </c>
      <c r="AV19" s="28">
        <f>if($T19 &gt; 0, "X", "")</f>
      </c>
      <c r="AW19" s="28">
        <f>if(and(not(isblank($P19)), isblank($N19), isblank($O19)), "X", "")</f>
      </c>
      <c r="AX19" s="28">
        <f>if(or($K19="bowl", $K19="wild"), "X", "")</f>
      </c>
    </row>
    <row x14ac:dyDescent="0.25" r="20" customHeight="1" ht="18.75">
      <c r="A20" s="24" t="s">
        <v>223</v>
      </c>
      <c r="B20" s="1" t="s">
        <v>224</v>
      </c>
      <c r="C20" s="12" t="s">
        <v>116</v>
      </c>
      <c r="D20" s="12" t="s">
        <v>173</v>
      </c>
      <c r="E20" s="25" t="s">
        <v>178</v>
      </c>
      <c r="F20" s="25" t="s">
        <v>225</v>
      </c>
      <c r="G20" s="12"/>
      <c r="H20" s="12" t="s">
        <v>15</v>
      </c>
      <c r="I20" s="12"/>
      <c r="J20" s="14">
        <v>0</v>
      </c>
      <c r="K20" s="12" t="s">
        <v>188</v>
      </c>
      <c r="L20" s="14">
        <v>3</v>
      </c>
      <c r="M20" s="14">
        <v>30</v>
      </c>
      <c r="N20" s="12" t="s">
        <v>15</v>
      </c>
      <c r="O20" s="12" t="s">
        <v>15</v>
      </c>
      <c r="P20" s="12" t="s">
        <v>15</v>
      </c>
      <c r="Q20" s="14"/>
      <c r="R20" s="14">
        <v>1</v>
      </c>
      <c r="S20" s="14"/>
      <c r="T20" s="14"/>
      <c r="U20" s="14"/>
      <c r="V20" s="14"/>
      <c r="W20" s="14"/>
      <c r="X20" s="26"/>
      <c r="Y20" s="12"/>
      <c r="Z20" s="33">
        <f>if(ISBLANK($X20), sum(Q20:W20), 1)</f>
      </c>
      <c r="AA20" s="34"/>
      <c r="AB20" s="34" t="s">
        <v>15</v>
      </c>
      <c r="AC20" s="34"/>
      <c r="AD20" s="34"/>
      <c r="AE20" s="28">
        <f>if(J20&lt;4,"X","")</f>
      </c>
      <c r="AF20" s="28">
        <f>if(countblank(N20:P20)&lt;=1,"X","")</f>
      </c>
      <c r="AG20" s="28">
        <f>$H20</f>
      </c>
      <c r="AH20" s="28">
        <f>if($R20 &gt; 0, "X", "")</f>
      </c>
      <c r="AI20" s="28">
        <f>if(sum(Q20:U20) = 3, "X", "")</f>
      </c>
      <c r="AJ20" s="28">
        <f>if(or($K20="ground", $K20="wild"), "X", "")</f>
      </c>
      <c r="AK20" s="28">
        <f>$G20</f>
      </c>
      <c r="AL20" s="28">
        <f>if($S20 &gt; 0, "X", "")</f>
      </c>
      <c r="AM20" s="28">
        <f>if(and($Q20 &gt; 0, isblank($W20), isblank($R20), isblank($T20), isblank($S20), isblank($U20)), "X", "")</f>
      </c>
      <c r="AN20" s="28">
        <f>if(and(not(isblank($N20)), isblank($O20), isblank($P20)), "X", "")</f>
      </c>
      <c r="AO20" s="28">
        <f>if(M20&gt;65,"X","")</f>
      </c>
      <c r="AP20" s="28">
        <f>if(or($K20="cavity", $K20="wild"), "X", "")</f>
      </c>
      <c r="AQ20" s="28">
        <f>if($W20 &gt; 0, "X", "")</f>
      </c>
      <c r="AR20" s="28">
        <f>if(or(M20&lt;=30, M20="*"),"X","")</f>
      </c>
      <c r="AS20" s="28">
        <f>if(or($K20="platform", $K20="wild"), "X", "")</f>
      </c>
      <c r="AT20" s="28">
        <f>if(and(not(isblank($O20)), isblank($P20), isblank($N20)), "X", "")</f>
      </c>
      <c r="AU20" s="28">
        <f>if($U20 &gt; 0, "X", "")</f>
      </c>
      <c r="AV20" s="28">
        <f>if($T20 &gt; 0, "X", "")</f>
      </c>
      <c r="AW20" s="28">
        <f>if(and(not(isblank($P20)), isblank($N20), isblank($O20)), "X", "")</f>
      </c>
      <c r="AX20" s="28">
        <f>if(or($K20="bowl", $K20="wild"), "X", "")</f>
      </c>
    </row>
    <row x14ac:dyDescent="0.25" r="21" customHeight="1" ht="18.75">
      <c r="A21" s="24" t="s">
        <v>226</v>
      </c>
      <c r="B21" s="1" t="s">
        <v>227</v>
      </c>
      <c r="C21" s="12" t="s">
        <v>116</v>
      </c>
      <c r="D21" s="12" t="s">
        <v>173</v>
      </c>
      <c r="E21" s="25" t="s">
        <v>221</v>
      </c>
      <c r="F21" s="25" t="s">
        <v>228</v>
      </c>
      <c r="G21" s="12"/>
      <c r="H21" s="12" t="s">
        <v>15</v>
      </c>
      <c r="I21" s="12"/>
      <c r="J21" s="14">
        <v>2</v>
      </c>
      <c r="K21" s="12" t="s">
        <v>188</v>
      </c>
      <c r="L21" s="14">
        <v>5</v>
      </c>
      <c r="M21" s="14">
        <v>32</v>
      </c>
      <c r="N21" s="12" t="s">
        <v>15</v>
      </c>
      <c r="O21" s="12" t="s">
        <v>15</v>
      </c>
      <c r="P21" s="12" t="s">
        <v>15</v>
      </c>
      <c r="Q21" s="14"/>
      <c r="R21" s="14">
        <v>1</v>
      </c>
      <c r="S21" s="14"/>
      <c r="T21" s="14"/>
      <c r="U21" s="14"/>
      <c r="V21" s="14"/>
      <c r="W21" s="14"/>
      <c r="X21" s="26"/>
      <c r="Y21" s="12"/>
      <c r="Z21" s="33">
        <f>if(ISBLANK($X21), sum(Q21:W21), 1)</f>
      </c>
      <c r="AA21" s="34"/>
      <c r="AB21" s="34"/>
      <c r="AC21" s="34" t="s">
        <v>15</v>
      </c>
      <c r="AD21" s="34"/>
      <c r="AE21" s="28">
        <f>if(J21&lt;4,"X","")</f>
      </c>
      <c r="AF21" s="28">
        <f>if(countblank(N21:P21)&lt;=1,"X","")</f>
      </c>
      <c r="AG21" s="28">
        <f>$H21</f>
      </c>
      <c r="AH21" s="28">
        <f>if($R21 &gt; 0, "X", "")</f>
      </c>
      <c r="AI21" s="28">
        <f>if(sum(Q21:U21) = 3, "X", "")</f>
      </c>
      <c r="AJ21" s="28">
        <f>if(or($K21="ground", $K21="wild"), "X", "")</f>
      </c>
      <c r="AK21" s="28">
        <f>$G21</f>
      </c>
      <c r="AL21" s="28">
        <f>if($S21 &gt; 0, "X", "")</f>
      </c>
      <c r="AM21" s="28">
        <f>if(and($Q21 &gt; 0, isblank($W21), isblank($R21), isblank($T21), isblank($S21), isblank($U21)), "X", "")</f>
      </c>
      <c r="AN21" s="28">
        <f>if(and(not(isblank($N21)), isblank($O21), isblank($P21)), "X", "")</f>
      </c>
      <c r="AO21" s="28">
        <f>if(M21&gt;65,"X","")</f>
      </c>
      <c r="AP21" s="28">
        <f>if(or($K21="cavity", $K21="wild"), "X", "")</f>
      </c>
      <c r="AQ21" s="28">
        <f>if($W21 &gt; 0, "X", "")</f>
      </c>
      <c r="AR21" s="28">
        <f>if(or(M21&lt;=30, M21="*"),"X","")</f>
      </c>
      <c r="AS21" s="28">
        <f>if(or($K21="platform", $K21="wild"), "X", "")</f>
      </c>
      <c r="AT21" s="28">
        <f>if(and(not(isblank($O21)), isblank($P21), isblank($N21)), "X", "")</f>
      </c>
      <c r="AU21" s="28">
        <f>if($U21 &gt; 0, "X", "")</f>
      </c>
      <c r="AV21" s="28">
        <f>if($T21 &gt; 0, "X", "")</f>
      </c>
      <c r="AW21" s="28">
        <f>if(and(not(isblank($P21)), isblank($N21), isblank($O21)), "X", "")</f>
      </c>
      <c r="AX21" s="28">
        <f>if(or($K21="bowl", $K21="wild"), "X", "")</f>
      </c>
    </row>
    <row x14ac:dyDescent="0.25" r="22" customHeight="1" ht="18.75">
      <c r="A22" s="24" t="s">
        <v>229</v>
      </c>
      <c r="B22" s="1" t="s">
        <v>230</v>
      </c>
      <c r="C22" s="12" t="s">
        <v>116</v>
      </c>
      <c r="D22" s="12" t="s">
        <v>173</v>
      </c>
      <c r="E22" s="25" t="s">
        <v>174</v>
      </c>
      <c r="F22" s="25" t="s">
        <v>231</v>
      </c>
      <c r="G22" s="12"/>
      <c r="H22" s="12"/>
      <c r="I22" s="12"/>
      <c r="J22" s="14">
        <v>7</v>
      </c>
      <c r="K22" s="12" t="s">
        <v>195</v>
      </c>
      <c r="L22" s="14">
        <v>2</v>
      </c>
      <c r="M22" s="14">
        <v>22</v>
      </c>
      <c r="N22" s="12" t="s">
        <v>15</v>
      </c>
      <c r="O22" s="12"/>
      <c r="P22" s="12"/>
      <c r="Q22" s="14">
        <v>1</v>
      </c>
      <c r="R22" s="14"/>
      <c r="S22" s="14"/>
      <c r="T22" s="14">
        <v>2</v>
      </c>
      <c r="U22" s="14"/>
      <c r="V22" s="14"/>
      <c r="W22" s="14"/>
      <c r="X22" s="26"/>
      <c r="Y22" s="12"/>
      <c r="Z22" s="33">
        <f>if(ISBLANK($X22), sum(Q22:W22), 1)</f>
      </c>
      <c r="AA22" s="34"/>
      <c r="AB22" s="34" t="s">
        <v>15</v>
      </c>
      <c r="AC22" s="34"/>
      <c r="AD22" s="34"/>
      <c r="AE22" s="28">
        <f>if(J22&lt;4,"X","")</f>
      </c>
      <c r="AF22" s="28">
        <f>if(countblank(N22:P22)&lt;=1,"X","")</f>
      </c>
      <c r="AG22" s="28">
        <f>$H22</f>
      </c>
      <c r="AH22" s="28">
        <f>if($R22 &gt; 0, "X", "")</f>
      </c>
      <c r="AI22" s="28">
        <f>if(sum(Q22:U22) = 3, "X", "")</f>
      </c>
      <c r="AJ22" s="28">
        <f>if(or($K22="ground", $K22="wild"), "X", "")</f>
      </c>
      <c r="AK22" s="28">
        <f>$G22</f>
      </c>
      <c r="AL22" s="28">
        <f>if($S22 &gt; 0, "X", "")</f>
      </c>
      <c r="AM22" s="28">
        <f>if(and($Q22 &gt; 0, isblank($W22), isblank($R22), isblank($T22), isblank($S22), isblank($U22)), "X", "")</f>
      </c>
      <c r="AN22" s="28">
        <f>if(and(not(isblank($N22)), isblank($O22), isblank($P22)), "X", "")</f>
      </c>
      <c r="AO22" s="28">
        <f>if(M22&gt;65,"X","")</f>
      </c>
      <c r="AP22" s="28">
        <f>if(or($K22="cavity", $K22="wild"), "X", "")</f>
      </c>
      <c r="AQ22" s="28">
        <f>if($W22 &gt; 0, "X", "")</f>
      </c>
      <c r="AR22" s="28">
        <f>if(or(M22&lt;=30, M22="*"),"X","")</f>
      </c>
      <c r="AS22" s="28">
        <f>if(or($K22="platform", $K22="wild"), "X", "")</f>
      </c>
      <c r="AT22" s="28">
        <f>if(and(not(isblank($O22)), isblank($P22), isblank($N22)), "X", "")</f>
      </c>
      <c r="AU22" s="28">
        <f>if($U22 &gt; 0, "X", "")</f>
      </c>
      <c r="AV22" s="28">
        <f>if($T22 &gt; 0, "X", "")</f>
      </c>
      <c r="AW22" s="28">
        <f>if(and(not(isblank($P22)), isblank($N22), isblank($O22)), "X", "")</f>
      </c>
      <c r="AX22" s="28">
        <f>if(or($K22="bowl", $K22="wild"), "X", "")</f>
      </c>
    </row>
    <row x14ac:dyDescent="0.25" r="23" customHeight="1" ht="18.75">
      <c r="A23" s="24" t="s">
        <v>232</v>
      </c>
      <c r="B23" s="1" t="s">
        <v>233</v>
      </c>
      <c r="C23" s="12" t="s">
        <v>116</v>
      </c>
      <c r="D23" s="12" t="s">
        <v>169</v>
      </c>
      <c r="E23" s="25" t="s">
        <v>174</v>
      </c>
      <c r="F23" s="24" t="s">
        <v>234</v>
      </c>
      <c r="G23" s="12"/>
      <c r="H23" s="12"/>
      <c r="I23" s="12"/>
      <c r="J23" s="14">
        <v>3</v>
      </c>
      <c r="K23" s="12" t="s">
        <v>166</v>
      </c>
      <c r="L23" s="14">
        <v>4</v>
      </c>
      <c r="M23" s="14">
        <v>45</v>
      </c>
      <c r="N23" s="12"/>
      <c r="O23" s="12" t="s">
        <v>15</v>
      </c>
      <c r="P23" s="12"/>
      <c r="Q23" s="14"/>
      <c r="R23" s="14">
        <v>1</v>
      </c>
      <c r="S23" s="14"/>
      <c r="T23" s="14"/>
      <c r="U23" s="14"/>
      <c r="V23" s="14"/>
      <c r="W23" s="14"/>
      <c r="X23" s="26"/>
      <c r="Y23" s="12"/>
      <c r="Z23" s="33">
        <f>if(ISBLANK($X23), sum(Q23:W23), 1)</f>
      </c>
      <c r="AA23" s="34"/>
      <c r="AB23" s="34" t="s">
        <v>15</v>
      </c>
      <c r="AC23" s="34"/>
      <c r="AD23" s="34"/>
      <c r="AE23" s="28">
        <f>if(J23&lt;4,"X","")</f>
      </c>
      <c r="AF23" s="28">
        <f>if(countblank(N23:P23)&lt;=1,"X","")</f>
      </c>
      <c r="AG23" s="28">
        <f>$H23</f>
      </c>
      <c r="AH23" s="28">
        <f>if($R23 &gt; 0, "X", "")</f>
      </c>
      <c r="AI23" s="28">
        <f>if(sum(Q23:U23) = 3, "X", "")</f>
      </c>
      <c r="AJ23" s="28">
        <f>if(or($K23="ground", $K23="wild"), "X", "")</f>
      </c>
      <c r="AK23" s="28">
        <f>$G23</f>
      </c>
      <c r="AL23" s="28">
        <f>if($S23 &gt; 0, "X", "")</f>
      </c>
      <c r="AM23" s="28">
        <f>if(and($Q23 &gt; 0, isblank($W23), isblank($R23), isblank($T23), isblank($S23), isblank($U23)), "X", "")</f>
      </c>
      <c r="AN23" s="28">
        <f>if(and(not(isblank($N23)), isblank($O23), isblank($P23)), "X", "")</f>
      </c>
      <c r="AO23" s="28">
        <f>if(M23&gt;65,"X","")</f>
      </c>
      <c r="AP23" s="28">
        <f>if(or($K23="cavity", $K23="wild"), "X", "")</f>
      </c>
      <c r="AQ23" s="28">
        <f>if($W23 &gt; 0, "X", "")</f>
      </c>
      <c r="AR23" s="28">
        <f>if(or(M23&lt;=30, M23="*"),"X","")</f>
      </c>
      <c r="AS23" s="28">
        <f>if(or($K23="platform", $K23="wild"), "X", "")</f>
      </c>
      <c r="AT23" s="28">
        <f>if(and(not(isblank($O23)), isblank($P23), isblank($N23)), "X", "")</f>
      </c>
      <c r="AU23" s="28">
        <f>if($U23 &gt; 0, "X", "")</f>
      </c>
      <c r="AV23" s="28">
        <f>if($T23 &gt; 0, "X", "")</f>
      </c>
      <c r="AW23" s="28">
        <f>if(and(not(isblank($P23)), isblank($N23), isblank($O23)), "X", "")</f>
      </c>
      <c r="AX23" s="28">
        <f>if(or($K23="bowl", $K23="wild"), "X", "")</f>
      </c>
    </row>
    <row x14ac:dyDescent="0.25" r="24" customHeight="1" ht="18.75">
      <c r="A24" s="24" t="s">
        <v>235</v>
      </c>
      <c r="B24" s="1" t="s">
        <v>236</v>
      </c>
      <c r="C24" s="12" t="s">
        <v>116</v>
      </c>
      <c r="D24" s="12" t="s">
        <v>173</v>
      </c>
      <c r="E24" s="25" t="s">
        <v>182</v>
      </c>
      <c r="F24" s="25" t="s">
        <v>237</v>
      </c>
      <c r="G24" s="12"/>
      <c r="H24" s="12" t="s">
        <v>15</v>
      </c>
      <c r="I24" s="12"/>
      <c r="J24" s="14">
        <v>4</v>
      </c>
      <c r="K24" s="12" t="s">
        <v>195</v>
      </c>
      <c r="L24" s="14">
        <v>2</v>
      </c>
      <c r="M24" s="14">
        <v>19</v>
      </c>
      <c r="N24" s="12"/>
      <c r="O24" s="12" t="s">
        <v>15</v>
      </c>
      <c r="P24" s="12"/>
      <c r="Q24" s="14">
        <v>1</v>
      </c>
      <c r="R24" s="14">
        <v>1</v>
      </c>
      <c r="S24" s="14"/>
      <c r="T24" s="14">
        <v>1</v>
      </c>
      <c r="U24" s="14"/>
      <c r="V24" s="14"/>
      <c r="W24" s="14"/>
      <c r="X24" s="26" t="s">
        <v>15</v>
      </c>
      <c r="Y24" s="12"/>
      <c r="Z24" s="33">
        <f>if(ISBLANK($X24), sum(Q24:W24), 1)</f>
      </c>
      <c r="AA24" s="34"/>
      <c r="AB24" s="34" t="s">
        <v>15</v>
      </c>
      <c r="AC24" s="34"/>
      <c r="AD24" s="34"/>
      <c r="AE24" s="28">
        <f>if(J24&lt;4,"X","")</f>
      </c>
      <c r="AF24" s="28">
        <f>if(countblank(N24:P24)&lt;=1,"X","")</f>
      </c>
      <c r="AG24" s="28">
        <f>$H24</f>
      </c>
      <c r="AH24" s="28">
        <f>if($R24 &gt; 0, "X", "")</f>
      </c>
      <c r="AI24" s="28">
        <f>if(sum(Q24:U24) = 3, "X", "")</f>
      </c>
      <c r="AJ24" s="28">
        <f>if(or($K24="ground", $K24="wild"), "X", "")</f>
      </c>
      <c r="AK24" s="28">
        <f>$G24</f>
      </c>
      <c r="AL24" s="28">
        <f>if($S24 &gt; 0, "X", "")</f>
      </c>
      <c r="AM24" s="28">
        <f>if(and($Q24 &gt; 0, isblank($W24), isblank($R24), isblank($T24), isblank($S24), isblank($U24)), "X", "")</f>
      </c>
      <c r="AN24" s="28">
        <f>if(and(not(isblank($N24)), isblank($O24), isblank($P24)), "X", "")</f>
      </c>
      <c r="AO24" s="28">
        <f>if(M24&gt;65,"X","")</f>
      </c>
      <c r="AP24" s="28">
        <f>if(or($K24="cavity", $K24="wild"), "X", "")</f>
      </c>
      <c r="AQ24" s="28">
        <f>if($W24 &gt; 0, "X", "")</f>
      </c>
      <c r="AR24" s="28">
        <f>if(or(M24&lt;=30, M24="*"),"X","")</f>
      </c>
      <c r="AS24" s="28">
        <f>if(or($K24="platform", $K24="wild"), "X", "")</f>
      </c>
      <c r="AT24" s="28">
        <f>if(and(not(isblank($O24)), isblank($P24), isblank($N24)), "X", "")</f>
      </c>
      <c r="AU24" s="28">
        <f>if($U24 &gt; 0, "X", "")</f>
      </c>
      <c r="AV24" s="28">
        <f>if($T24 &gt; 0, "X", "")</f>
      </c>
      <c r="AW24" s="28">
        <f>if(and(not(isblank($P24)), isblank($N24), isblank($O24)), "X", "")</f>
      </c>
      <c r="AX24" s="28">
        <f>if(or($K24="bowl", $K24="wild"), "X", "")</f>
      </c>
    </row>
    <row x14ac:dyDescent="0.25" r="25" customHeight="1" ht="18.75">
      <c r="A25" s="24" t="s">
        <v>238</v>
      </c>
      <c r="B25" s="1" t="s">
        <v>239</v>
      </c>
      <c r="C25" s="12" t="s">
        <v>116</v>
      </c>
      <c r="D25" s="12" t="s">
        <v>173</v>
      </c>
      <c r="E25" s="25" t="s">
        <v>137</v>
      </c>
      <c r="F25" s="25" t="s">
        <v>240</v>
      </c>
      <c r="G25" s="12"/>
      <c r="H25" s="12"/>
      <c r="I25" s="12"/>
      <c r="J25" s="14">
        <v>4</v>
      </c>
      <c r="K25" s="12" t="s">
        <v>188</v>
      </c>
      <c r="L25" s="14">
        <v>3</v>
      </c>
      <c r="M25" s="14">
        <v>48</v>
      </c>
      <c r="N25" s="12" t="s">
        <v>15</v>
      </c>
      <c r="O25" s="12" t="s">
        <v>15</v>
      </c>
      <c r="P25" s="12"/>
      <c r="Q25" s="14"/>
      <c r="R25" s="14">
        <v>1</v>
      </c>
      <c r="S25" s="14"/>
      <c r="T25" s="14"/>
      <c r="U25" s="14"/>
      <c r="V25" s="14">
        <v>2</v>
      </c>
      <c r="W25" s="14"/>
      <c r="X25" s="26"/>
      <c r="Y25" s="12"/>
      <c r="Z25" s="33">
        <f>if(ISBLANK($X25), sum(Q25:W25), 1)</f>
      </c>
      <c r="AA25" s="34"/>
      <c r="AB25" s="34" t="s">
        <v>15</v>
      </c>
      <c r="AC25" s="34"/>
      <c r="AD25" s="34"/>
      <c r="AE25" s="28">
        <f>if(J25&lt;4,"X","")</f>
      </c>
      <c r="AF25" s="28">
        <f>if(countblank(N25:P25)&lt;=1,"X","")</f>
      </c>
      <c r="AG25" s="28">
        <f>$H25</f>
      </c>
      <c r="AH25" s="28">
        <f>if($R25 &gt; 0, "X", "")</f>
      </c>
      <c r="AI25" s="28">
        <f>if(sum(Q25:U25) = 3, "X", "")</f>
      </c>
      <c r="AJ25" s="28">
        <f>if(or($K25="ground", $K25="wild"), "X", "")</f>
      </c>
      <c r="AK25" s="28">
        <f>$G25</f>
      </c>
      <c r="AL25" s="28">
        <f>if($S25 &gt; 0, "X", "")</f>
      </c>
      <c r="AM25" s="28">
        <f>if(and($Q25 &gt; 0, isblank($W25), isblank($R25), isblank($T25), isblank($S25), isblank($U25)), "X", "")</f>
      </c>
      <c r="AN25" s="28">
        <f>if(and(not(isblank($N25)), isblank($O25), isblank($P25)), "X", "")</f>
      </c>
      <c r="AO25" s="28">
        <f>if(M25&gt;65,"X","")</f>
      </c>
      <c r="AP25" s="28">
        <f>if(or($K25="cavity", $K25="wild"), "X", "")</f>
      </c>
      <c r="AQ25" s="28">
        <f>if($W25 &gt; 0, "X", "")</f>
      </c>
      <c r="AR25" s="28">
        <f>if(or(M25&lt;=30, M25="*"),"X","")</f>
      </c>
      <c r="AS25" s="28">
        <f>if(or($K25="platform", $K25="wild"), "X", "")</f>
      </c>
      <c r="AT25" s="28">
        <f>if(and(not(isblank($O25)), isblank($P25), isblank($N25)), "X", "")</f>
      </c>
      <c r="AU25" s="28">
        <f>if($U25 &gt; 0, "X", "")</f>
      </c>
      <c r="AV25" s="28">
        <f>if($T25 &gt; 0, "X", "")</f>
      </c>
      <c r="AW25" s="28">
        <f>if(and(not(isblank($P25)), isblank($N25), isblank($O25)), "X", "")</f>
      </c>
      <c r="AX25" s="28">
        <f>if(or($K25="bowl", $K25="wild"), "X", "")</f>
      </c>
    </row>
    <row x14ac:dyDescent="0.25" r="26" customHeight="1" ht="18.75">
      <c r="A26" s="24" t="s">
        <v>241</v>
      </c>
      <c r="B26" s="1" t="s">
        <v>242</v>
      </c>
      <c r="C26" s="12" t="s">
        <v>116</v>
      </c>
      <c r="D26" s="12" t="s">
        <v>173</v>
      </c>
      <c r="E26" s="25" t="s">
        <v>182</v>
      </c>
      <c r="F26" s="25" t="s">
        <v>243</v>
      </c>
      <c r="G26" s="12"/>
      <c r="H26" s="12"/>
      <c r="I26" s="12"/>
      <c r="J26" s="14">
        <v>5</v>
      </c>
      <c r="K26" s="12" t="s">
        <v>195</v>
      </c>
      <c r="L26" s="14">
        <v>2</v>
      </c>
      <c r="M26" s="14">
        <v>30</v>
      </c>
      <c r="N26" s="12" t="s">
        <v>15</v>
      </c>
      <c r="O26" s="12"/>
      <c r="P26" s="12"/>
      <c r="Q26" s="14">
        <v>1</v>
      </c>
      <c r="R26" s="14">
        <v>1</v>
      </c>
      <c r="S26" s="14"/>
      <c r="T26" s="14"/>
      <c r="U26" s="14"/>
      <c r="V26" s="14"/>
      <c r="W26" s="14"/>
      <c r="X26" s="26"/>
      <c r="Y26" s="12"/>
      <c r="Z26" s="33">
        <f>if(ISBLANK($X26), sum(Q26:W26), 1)</f>
      </c>
      <c r="AA26" s="34"/>
      <c r="AB26" s="34" t="s">
        <v>15</v>
      </c>
      <c r="AC26" s="34"/>
      <c r="AD26" s="34"/>
      <c r="AE26" s="28">
        <f>if(J26&lt;4,"X","")</f>
      </c>
      <c r="AF26" s="28">
        <f>if(countblank(N26:P26)&lt;=1,"X","")</f>
      </c>
      <c r="AG26" s="28">
        <f>$H26</f>
      </c>
      <c r="AH26" s="28">
        <f>if($R26 &gt; 0, "X", "")</f>
      </c>
      <c r="AI26" s="28">
        <f>if(sum(Q26:U26) = 3, "X", "")</f>
      </c>
      <c r="AJ26" s="28">
        <f>if(or($K26="ground", $K26="wild"), "X", "")</f>
      </c>
      <c r="AK26" s="28">
        <f>$G26</f>
      </c>
      <c r="AL26" s="28">
        <f>if($S26 &gt; 0, "X", "")</f>
      </c>
      <c r="AM26" s="28">
        <f>if(and($Q26 &gt; 0, isblank($W26), isblank($R26), isblank($T26), isblank($S26), isblank($U26)), "X", "")</f>
      </c>
      <c r="AN26" s="28">
        <f>if(and(not(isblank($N26)), isblank($O26), isblank($P26)), "X", "")</f>
      </c>
      <c r="AO26" s="28">
        <f>if(M26&gt;65,"X","")</f>
      </c>
      <c r="AP26" s="28">
        <f>if(or($K26="cavity", $K26="wild"), "X", "")</f>
      </c>
      <c r="AQ26" s="28">
        <f>if($W26 &gt; 0, "X", "")</f>
      </c>
      <c r="AR26" s="28">
        <f>if(or(M26&lt;=30, M26="*"),"X","")</f>
      </c>
      <c r="AS26" s="28">
        <f>if(or($K26="platform", $K26="wild"), "X", "")</f>
      </c>
      <c r="AT26" s="28">
        <f>if(and(not(isblank($O26)), isblank($P26), isblank($N26)), "X", "")</f>
      </c>
      <c r="AU26" s="28">
        <f>if($U26 &gt; 0, "X", "")</f>
      </c>
      <c r="AV26" s="28">
        <f>if($T26 &gt; 0, "X", "")</f>
      </c>
      <c r="AW26" s="28">
        <f>if(and(not(isblank($P26)), isblank($N26), isblank($O26)), "X", "")</f>
      </c>
      <c r="AX26" s="28">
        <f>if(or($K26="bowl", $K26="wild"), "X", "")</f>
      </c>
    </row>
    <row x14ac:dyDescent="0.25" r="27" customHeight="1" ht="18.75">
      <c r="A27" s="24" t="s">
        <v>244</v>
      </c>
      <c r="B27" s="1" t="s">
        <v>245</v>
      </c>
      <c r="C27" s="12" t="s">
        <v>116</v>
      </c>
      <c r="D27" s="12" t="s">
        <v>173</v>
      </c>
      <c r="E27" s="25" t="s">
        <v>182</v>
      </c>
      <c r="F27" s="25" t="s">
        <v>246</v>
      </c>
      <c r="G27" s="12"/>
      <c r="H27" s="12"/>
      <c r="I27" s="12"/>
      <c r="J27" s="14">
        <v>4</v>
      </c>
      <c r="K27" s="12" t="s">
        <v>162</v>
      </c>
      <c r="L27" s="14">
        <v>6</v>
      </c>
      <c r="M27" s="14" t="s">
        <v>247</v>
      </c>
      <c r="N27" s="12" t="s">
        <v>15</v>
      </c>
      <c r="O27" s="12" t="s">
        <v>15</v>
      </c>
      <c r="P27" s="12" t="s">
        <v>15</v>
      </c>
      <c r="Q27" s="14">
        <v>1</v>
      </c>
      <c r="R27" s="14">
        <v>1</v>
      </c>
      <c r="S27" s="14"/>
      <c r="T27" s="14">
        <v>1</v>
      </c>
      <c r="U27" s="14"/>
      <c r="V27" s="14"/>
      <c r="W27" s="14"/>
      <c r="X27" s="26"/>
      <c r="Y27" s="12"/>
      <c r="Z27" s="33">
        <f>if(ISBLANK($X27), sum(Q27:W27), 1)</f>
      </c>
      <c r="AA27" s="34"/>
      <c r="AB27" s="34" t="s">
        <v>15</v>
      </c>
      <c r="AC27" s="34"/>
      <c r="AD27" s="34"/>
      <c r="AE27" s="28">
        <f>if(J27&lt;4,"X","")</f>
      </c>
      <c r="AF27" s="28">
        <f>if(countblank(N27:P27)&lt;=1,"X","")</f>
      </c>
      <c r="AG27" s="28">
        <f>$H27</f>
      </c>
      <c r="AH27" s="28">
        <f>if($R27 &gt; 0, "X", "")</f>
      </c>
      <c r="AI27" s="28">
        <f>if(sum(Q27:U27) = 3, "X", "")</f>
      </c>
      <c r="AJ27" s="28">
        <f>if(or($K27="ground", $K27="wild"), "X", "")</f>
      </c>
      <c r="AK27" s="28">
        <f>$G27</f>
      </c>
      <c r="AL27" s="28">
        <f>if($S27 &gt; 0, "X", "")</f>
      </c>
      <c r="AM27" s="28">
        <f>if(and($Q27 &gt; 0, isblank($W27), isblank($R27), isblank($T27), isblank($S27), isblank($U27)), "X", "")</f>
      </c>
      <c r="AN27" s="28">
        <f>if(and(not(isblank($N27)), isblank($O27), isblank($P27)), "X", "")</f>
      </c>
      <c r="AO27" s="28">
        <f>if(M27&gt;65,"X","")</f>
      </c>
      <c r="AP27" s="28">
        <f>if(or($K27="cavity", $K27="wild"), "X", "")</f>
      </c>
      <c r="AQ27" s="28">
        <f>if($W27 &gt; 0, "X", "")</f>
      </c>
      <c r="AR27" s="28">
        <f>if(or(M27&lt;=30, M27="*"),"X","")</f>
      </c>
      <c r="AS27" s="28">
        <f>if(or($K27="platform", $K27="wild"), "X", "")</f>
      </c>
      <c r="AT27" s="28">
        <f>if(and(not(isblank($O27)), isblank($P27), isblank($N27)), "X", "")</f>
      </c>
      <c r="AU27" s="28">
        <f>if($U27 &gt; 0, "X", "")</f>
      </c>
      <c r="AV27" s="28">
        <f>if($T27 &gt; 0, "X", "")</f>
      </c>
      <c r="AW27" s="28">
        <f>if(and(not(isblank($P27)), isblank($N27), isblank($O27)), "X", "")</f>
      </c>
      <c r="AX27" s="28">
        <f>if(or($K27="bowl", $K27="wild"), "X", "")</f>
      </c>
    </row>
    <row x14ac:dyDescent="0.25" r="28" customHeight="1" ht="18.75">
      <c r="A28" s="24" t="s">
        <v>248</v>
      </c>
      <c r="B28" s="1" t="s">
        <v>249</v>
      </c>
      <c r="C28" s="12" t="s">
        <v>116</v>
      </c>
      <c r="D28" s="12" t="s">
        <v>173</v>
      </c>
      <c r="E28" s="25" t="s">
        <v>250</v>
      </c>
      <c r="F28" s="25" t="s">
        <v>251</v>
      </c>
      <c r="G28" s="12"/>
      <c r="H28" s="12" t="s">
        <v>15</v>
      </c>
      <c r="I28" s="12"/>
      <c r="J28" s="14">
        <v>5</v>
      </c>
      <c r="K28" s="12" t="s">
        <v>188</v>
      </c>
      <c r="L28" s="14">
        <v>2</v>
      </c>
      <c r="M28" s="14">
        <v>75</v>
      </c>
      <c r="N28" s="12" t="s">
        <v>15</v>
      </c>
      <c r="O28" s="12" t="s">
        <v>15</v>
      </c>
      <c r="P28" s="12"/>
      <c r="Q28" s="14"/>
      <c r="R28" s="14">
        <v>3</v>
      </c>
      <c r="S28" s="14"/>
      <c r="T28" s="14"/>
      <c r="U28" s="14"/>
      <c r="V28" s="14"/>
      <c r="W28" s="14"/>
      <c r="X28" s="26"/>
      <c r="Y28" s="12"/>
      <c r="Z28" s="33">
        <f>if(ISBLANK($X28), sum(Q28:W28), 1)</f>
      </c>
      <c r="AA28" s="34"/>
      <c r="AB28" s="34" t="s">
        <v>15</v>
      </c>
      <c r="AC28" s="34"/>
      <c r="AD28" s="34"/>
      <c r="AE28" s="28">
        <f>if(J28&lt;4,"X","")</f>
      </c>
      <c r="AF28" s="28">
        <f>if(countblank(N28:P28)&lt;=1,"X","")</f>
      </c>
      <c r="AG28" s="28">
        <f>$H28</f>
      </c>
      <c r="AH28" s="28">
        <f>if($R28 &gt; 0, "X", "")</f>
      </c>
      <c r="AI28" s="28">
        <f>if(sum(Q28:U28) = 3, "X", "")</f>
      </c>
      <c r="AJ28" s="28">
        <f>if(or($K28="ground", $K28="wild"), "X", "")</f>
      </c>
      <c r="AK28" s="28">
        <f>$G28</f>
      </c>
      <c r="AL28" s="28">
        <f>if($S28 &gt; 0, "X", "")</f>
      </c>
      <c r="AM28" s="28">
        <f>if(and($Q28 &gt; 0, isblank($W28), isblank($R28), isblank($T28), isblank($S28), isblank($U28)), "X", "")</f>
      </c>
      <c r="AN28" s="28">
        <f>if(and(not(isblank($N28)), isblank($O28), isblank($P28)), "X", "")</f>
      </c>
      <c r="AO28" s="28">
        <f>if(M28&gt;65,"X","")</f>
      </c>
      <c r="AP28" s="28">
        <f>if(or($K28="cavity", $K28="wild"), "X", "")</f>
      </c>
      <c r="AQ28" s="28">
        <f>if($W28 &gt; 0, "X", "")</f>
      </c>
      <c r="AR28" s="28">
        <f>if(or(M28&lt;=30, M28="*"),"X","")</f>
      </c>
      <c r="AS28" s="28">
        <f>if(or($K28="platform", $K28="wild"), "X", "")</f>
      </c>
      <c r="AT28" s="28">
        <f>if(and(not(isblank($O28)), isblank($P28), isblank($N28)), "X", "")</f>
      </c>
      <c r="AU28" s="28">
        <f>if($U28 &gt; 0, "X", "")</f>
      </c>
      <c r="AV28" s="28">
        <f>if($T28 &gt; 0, "X", "")</f>
      </c>
      <c r="AW28" s="28">
        <f>if(and(not(isblank($P28)), isblank($N28), isblank($O28)), "X", "")</f>
      </c>
      <c r="AX28" s="28">
        <f>if(or($K28="bowl", $K28="wild"), "X", "")</f>
      </c>
    </row>
    <row x14ac:dyDescent="0.25" r="29" customHeight="1" ht="18.75">
      <c r="A29" s="24" t="s">
        <v>252</v>
      </c>
      <c r="B29" s="1" t="s">
        <v>253</v>
      </c>
      <c r="C29" s="12" t="s">
        <v>116</v>
      </c>
      <c r="D29" s="12" t="s">
        <v>160</v>
      </c>
      <c r="E29" s="25"/>
      <c r="F29" s="25" t="s">
        <v>254</v>
      </c>
      <c r="G29" s="12"/>
      <c r="H29" s="12"/>
      <c r="I29" s="12"/>
      <c r="J29" s="14">
        <v>1</v>
      </c>
      <c r="K29" s="12" t="s">
        <v>203</v>
      </c>
      <c r="L29" s="14">
        <v>3</v>
      </c>
      <c r="M29" s="14">
        <v>15</v>
      </c>
      <c r="N29" s="12"/>
      <c r="O29" s="12" t="s">
        <v>15</v>
      </c>
      <c r="P29" s="12"/>
      <c r="Q29" s="14">
        <v>1</v>
      </c>
      <c r="R29" s="14"/>
      <c r="S29" s="14"/>
      <c r="T29" s="14"/>
      <c r="U29" s="14"/>
      <c r="V29" s="14"/>
      <c r="W29" s="14"/>
      <c r="X29" s="26"/>
      <c r="Y29" s="12"/>
      <c r="Z29" s="33">
        <f>if(ISBLANK($X29), sum(Q29:W29), 1)</f>
      </c>
      <c r="AA29" s="34"/>
      <c r="AB29" s="34" t="s">
        <v>15</v>
      </c>
      <c r="AC29" s="34"/>
      <c r="AD29" s="34"/>
      <c r="AE29" s="28">
        <f>if(J29&lt;4,"X","")</f>
      </c>
      <c r="AF29" s="28">
        <f>if(countblank(N29:P29)&lt;=1,"X","")</f>
      </c>
      <c r="AG29" s="28">
        <f>$H29</f>
      </c>
      <c r="AH29" s="28">
        <f>if($R29 &gt; 0, "X", "")</f>
      </c>
      <c r="AI29" s="28">
        <f>if(sum(Q29:U29) = 3, "X", "")</f>
      </c>
      <c r="AJ29" s="28">
        <f>if(or($K29="ground", $K29="wild"), "X", "")</f>
      </c>
      <c r="AK29" s="28">
        <f>$G29</f>
      </c>
      <c r="AL29" s="28">
        <f>if($S29 &gt; 0, "X", "")</f>
      </c>
      <c r="AM29" s="28">
        <f>if(and($Q29 &gt; 0, isblank($W29), isblank($R29), isblank($T29), isblank($S29), isblank($U29)), "X", "")</f>
      </c>
      <c r="AN29" s="28">
        <f>if(and(not(isblank($N29)), isblank($O29), isblank($P29)), "X", "")</f>
      </c>
      <c r="AO29" s="28">
        <f>if(M29&gt;65,"X","")</f>
      </c>
      <c r="AP29" s="28">
        <f>if(or($K29="cavity", $K29="wild"), "X", "")</f>
      </c>
      <c r="AQ29" s="28">
        <f>if($W29 &gt; 0, "X", "")</f>
      </c>
      <c r="AR29" s="28">
        <f>if(or(M29&lt;=30, M29="*"),"X","")</f>
      </c>
      <c r="AS29" s="28">
        <f>if(or($K29="platform", $K29="wild"), "X", "")</f>
      </c>
      <c r="AT29" s="28">
        <f>if(and(not(isblank($O29)), isblank($P29), isblank($N29)), "X", "")</f>
      </c>
      <c r="AU29" s="28">
        <f>if($U29 &gt; 0, "X", "")</f>
      </c>
      <c r="AV29" s="28">
        <f>if($T29 &gt; 0, "X", "")</f>
      </c>
      <c r="AW29" s="28">
        <f>if(and(not(isblank($P29)), isblank($N29), isblank($O29)), "X", "")</f>
      </c>
      <c r="AX29" s="28">
        <f>if(or($K29="bowl", $K29="wild"), "X", "")</f>
      </c>
    </row>
    <row x14ac:dyDescent="0.25" r="30" customHeight="1" ht="18.75">
      <c r="A30" s="24" t="s">
        <v>255</v>
      </c>
      <c r="B30" s="1" t="s">
        <v>256</v>
      </c>
      <c r="C30" s="12" t="s">
        <v>116</v>
      </c>
      <c r="D30" s="12" t="s">
        <v>169</v>
      </c>
      <c r="E30" s="25" t="s">
        <v>137</v>
      </c>
      <c r="F30" s="25" t="s">
        <v>257</v>
      </c>
      <c r="G30" s="12"/>
      <c r="H30" s="12"/>
      <c r="I30" s="12"/>
      <c r="J30" s="14">
        <v>3</v>
      </c>
      <c r="K30" s="12" t="s">
        <v>188</v>
      </c>
      <c r="L30" s="14">
        <v>3</v>
      </c>
      <c r="M30" s="14">
        <v>14</v>
      </c>
      <c r="N30" s="12" t="s">
        <v>15</v>
      </c>
      <c r="O30" s="12" t="s">
        <v>15</v>
      </c>
      <c r="P30" s="12" t="s">
        <v>15</v>
      </c>
      <c r="Q30" s="14"/>
      <c r="R30" s="14">
        <v>1</v>
      </c>
      <c r="S30" s="14"/>
      <c r="T30" s="14"/>
      <c r="U30" s="14"/>
      <c r="V30" s="14"/>
      <c r="W30" s="14"/>
      <c r="X30" s="26"/>
      <c r="Y30" s="12"/>
      <c r="Z30" s="33">
        <f>if(ISBLANK($X30), sum(Q30:W30), 1)</f>
      </c>
      <c r="AA30" s="34"/>
      <c r="AB30" s="34" t="s">
        <v>15</v>
      </c>
      <c r="AC30" s="34"/>
      <c r="AD30" s="34"/>
      <c r="AE30" s="28">
        <f>if(J30&lt;4,"X","")</f>
      </c>
      <c r="AF30" s="28">
        <f>if(countblank(N30:P30)&lt;=1,"X","")</f>
      </c>
      <c r="AG30" s="28">
        <f>$H30</f>
      </c>
      <c r="AH30" s="28">
        <f>if($R30 &gt; 0, "X", "")</f>
      </c>
      <c r="AI30" s="28">
        <f>if(sum(Q30:U30) = 3, "X", "")</f>
      </c>
      <c r="AJ30" s="28">
        <f>if(or($K30="ground", $K30="wild"), "X", "")</f>
      </c>
      <c r="AK30" s="28">
        <f>$G30</f>
      </c>
      <c r="AL30" s="28">
        <f>if($S30 &gt; 0, "X", "")</f>
      </c>
      <c r="AM30" s="28">
        <f>if(and($Q30 &gt; 0, isblank($W30), isblank($R30), isblank($T30), isblank($S30), isblank($U30)), "X", "")</f>
      </c>
      <c r="AN30" s="28">
        <f>if(and(not(isblank($N30)), isblank($O30), isblank($P30)), "X", "")</f>
      </c>
      <c r="AO30" s="28">
        <f>if(M30&gt;65,"X","")</f>
      </c>
      <c r="AP30" s="28">
        <f>if(or($K30="cavity", $K30="wild"), "X", "")</f>
      </c>
      <c r="AQ30" s="28">
        <f>if($W30 &gt; 0, "X", "")</f>
      </c>
      <c r="AR30" s="28">
        <f>if(or(M30&lt;=30, M30="*"),"X","")</f>
      </c>
      <c r="AS30" s="28">
        <f>if(or($K30="platform", $K30="wild"), "X", "")</f>
      </c>
      <c r="AT30" s="28">
        <f>if(and(not(isblank($O30)), isblank($P30), isblank($N30)), "X", "")</f>
      </c>
      <c r="AU30" s="28">
        <f>if($U30 &gt; 0, "X", "")</f>
      </c>
      <c r="AV30" s="28">
        <f>if($T30 &gt; 0, "X", "")</f>
      </c>
      <c r="AW30" s="28">
        <f>if(and(not(isblank($P30)), isblank($N30), isblank($O30)), "X", "")</f>
      </c>
      <c r="AX30" s="28">
        <f>if(or($K30="bowl", $K30="wild"), "X", "")</f>
      </c>
    </row>
    <row x14ac:dyDescent="0.25" r="31" customHeight="1" ht="18.75">
      <c r="A31" s="24" t="s">
        <v>258</v>
      </c>
      <c r="B31" s="1" t="s">
        <v>259</v>
      </c>
      <c r="C31" s="12" t="s">
        <v>116</v>
      </c>
      <c r="D31" s="12" t="s">
        <v>173</v>
      </c>
      <c r="E31" s="25" t="s">
        <v>182</v>
      </c>
      <c r="F31" s="1" t="s">
        <v>260</v>
      </c>
      <c r="G31" s="12"/>
      <c r="H31" s="12"/>
      <c r="I31" s="12"/>
      <c r="J31" s="14">
        <v>4</v>
      </c>
      <c r="K31" s="12" t="s">
        <v>188</v>
      </c>
      <c r="L31" s="14">
        <v>4</v>
      </c>
      <c r="M31" s="14">
        <v>54</v>
      </c>
      <c r="N31" s="12"/>
      <c r="O31" s="12"/>
      <c r="P31" s="12" t="s">
        <v>15</v>
      </c>
      <c r="Q31" s="14"/>
      <c r="R31" s="14">
        <v>2</v>
      </c>
      <c r="S31" s="14"/>
      <c r="T31" s="14"/>
      <c r="U31" s="14"/>
      <c r="V31" s="14"/>
      <c r="W31" s="14"/>
      <c r="X31" s="26"/>
      <c r="Y31" s="12"/>
      <c r="Z31" s="33">
        <f>if(ISBLANK($X31), sum(Q31:W31), 1)</f>
      </c>
      <c r="AA31" s="34"/>
      <c r="AB31" s="34"/>
      <c r="AC31" s="34" t="s">
        <v>15</v>
      </c>
      <c r="AD31" s="34"/>
      <c r="AE31" s="28">
        <f>if(J31&lt;4,"X","")</f>
      </c>
      <c r="AF31" s="28">
        <f>if(countblank(N31:P31)&lt;=1,"X","")</f>
      </c>
      <c r="AG31" s="28">
        <f>$H31</f>
      </c>
      <c r="AH31" s="28">
        <f>if($R31 &gt; 0, "X", "")</f>
      </c>
      <c r="AI31" s="28">
        <f>if(sum(Q31:U31) = 3, "X", "")</f>
      </c>
      <c r="AJ31" s="28">
        <f>if(or($K31="ground", $K31="wild"), "X", "")</f>
      </c>
      <c r="AK31" s="28">
        <f>$G31</f>
      </c>
      <c r="AL31" s="28">
        <f>if($S31 &gt; 0, "X", "")</f>
      </c>
      <c r="AM31" s="28">
        <f>if(and($Q31 &gt; 0, isblank($W31), isblank($R31), isblank($T31), isblank($S31), isblank($U31)), "X", "")</f>
      </c>
      <c r="AN31" s="28">
        <f>if(and(not(isblank($N31)), isblank($O31), isblank($P31)), "X", "")</f>
      </c>
      <c r="AO31" s="28">
        <f>if(M31&gt;65,"X","")</f>
      </c>
      <c r="AP31" s="28">
        <f>if(or($K31="cavity", $K31="wild"), "X", "")</f>
      </c>
      <c r="AQ31" s="28">
        <f>if($W31 &gt; 0, "X", "")</f>
      </c>
      <c r="AR31" s="28">
        <f>if(or(M31&lt;=30, M31="*"),"X","")</f>
      </c>
      <c r="AS31" s="28">
        <f>if(or($K31="platform", $K31="wild"), "X", "")</f>
      </c>
      <c r="AT31" s="28">
        <f>if(and(not(isblank($O31)), isblank($P31), isblank($N31)), "X", "")</f>
      </c>
      <c r="AU31" s="28">
        <f>if($U31 &gt; 0, "X", "")</f>
      </c>
      <c r="AV31" s="28">
        <f>if($T31 &gt; 0, "X", "")</f>
      </c>
      <c r="AW31" s="28">
        <f>if(and(not(isblank($P31)), isblank($N31), isblank($O31)), "X", "")</f>
      </c>
      <c r="AX31" s="28">
        <f>if(or($K31="bowl", $K31="wild"), "X", "")</f>
      </c>
    </row>
    <row x14ac:dyDescent="0.25" r="32" customHeight="1" ht="18.75">
      <c r="A32" s="24" t="s">
        <v>261</v>
      </c>
      <c r="B32" s="1" t="s">
        <v>262</v>
      </c>
      <c r="C32" s="12" t="s">
        <v>116</v>
      </c>
      <c r="D32" s="12" t="s">
        <v>173</v>
      </c>
      <c r="E32" s="25" t="s">
        <v>250</v>
      </c>
      <c r="F32" s="25" t="s">
        <v>263</v>
      </c>
      <c r="G32" s="12" t="s">
        <v>15</v>
      </c>
      <c r="H32" s="12"/>
      <c r="I32" s="12"/>
      <c r="J32" s="14">
        <v>5</v>
      </c>
      <c r="K32" s="12" t="s">
        <v>195</v>
      </c>
      <c r="L32" s="14">
        <v>2</v>
      </c>
      <c r="M32" s="14">
        <v>40</v>
      </c>
      <c r="N32" s="12" t="s">
        <v>15</v>
      </c>
      <c r="O32" s="12" t="s">
        <v>15</v>
      </c>
      <c r="P32" s="12" t="s">
        <v>15</v>
      </c>
      <c r="Q32" s="14">
        <v>1</v>
      </c>
      <c r="R32" s="14"/>
      <c r="S32" s="14"/>
      <c r="T32" s="14"/>
      <c r="U32" s="14">
        <v>1</v>
      </c>
      <c r="V32" s="14"/>
      <c r="W32" s="14">
        <v>1</v>
      </c>
      <c r="X32" s="26"/>
      <c r="Y32" s="12"/>
      <c r="Z32" s="33">
        <f>if(ISBLANK($X32), sum(Q32:W32), 1)</f>
      </c>
      <c r="AA32" s="34"/>
      <c r="AB32" s="34"/>
      <c r="AC32" s="34"/>
      <c r="AD32" s="34"/>
      <c r="AE32" s="28">
        <f>if(J32&lt;4,"X","")</f>
      </c>
      <c r="AF32" s="28">
        <f>if(countblank(N32:P32)&lt;=1,"X","")</f>
      </c>
      <c r="AG32" s="28">
        <f>$H32</f>
      </c>
      <c r="AH32" s="28">
        <f>if($R32 &gt; 0, "X", "")</f>
      </c>
      <c r="AI32" s="28">
        <f>if(sum(Q32:U32) = 3, "X", "")</f>
      </c>
      <c r="AJ32" s="28">
        <f>if(or($K32="ground", $K32="wild"), "X", "")</f>
      </c>
      <c r="AK32" s="28">
        <f>$G32</f>
      </c>
      <c r="AL32" s="28">
        <f>if($S32 &gt; 0, "X", "")</f>
      </c>
      <c r="AM32" s="28">
        <f>if(and($Q32 &gt; 0, isblank($W32), isblank($R32), isblank($T32), isblank($S32), isblank($U32)), "X", "")</f>
      </c>
      <c r="AN32" s="28">
        <f>if(and(not(isblank($N32)), isblank($O32), isblank($P32)), "X", "")</f>
      </c>
      <c r="AO32" s="28">
        <f>if(M32&gt;65,"X","")</f>
      </c>
      <c r="AP32" s="28">
        <f>if(or($K32="cavity", $K32="wild"), "X", "")</f>
      </c>
      <c r="AQ32" s="28">
        <f>if($W32 &gt; 0, "X", "")</f>
      </c>
      <c r="AR32" s="28">
        <f>if(or(M32&lt;=30, M32="*"),"X","")</f>
      </c>
      <c r="AS32" s="28">
        <f>if(or($K32="platform", $K32="wild"), "X", "")</f>
      </c>
      <c r="AT32" s="28">
        <f>if(and(not(isblank($O32)), isblank($P32), isblank($N32)), "X", "")</f>
      </c>
      <c r="AU32" s="28">
        <f>if($U32 &gt; 0, "X", "")</f>
      </c>
      <c r="AV32" s="28">
        <f>if($T32 &gt; 0, "X", "")</f>
      </c>
      <c r="AW32" s="28">
        <f>if(and(not(isblank($P32)), isblank($N32), isblank($O32)), "X", "")</f>
      </c>
      <c r="AX32" s="28">
        <f>if(or($K32="bowl", $K32="wild"), "X", "")</f>
      </c>
    </row>
    <row x14ac:dyDescent="0.25" r="33" customHeight="1" ht="18.75">
      <c r="A33" s="24" t="s">
        <v>264</v>
      </c>
      <c r="B33" s="1" t="s">
        <v>265</v>
      </c>
      <c r="C33" s="12" t="s">
        <v>116</v>
      </c>
      <c r="D33" s="12" t="s">
        <v>173</v>
      </c>
      <c r="E33" s="25" t="s">
        <v>174</v>
      </c>
      <c r="F33" s="25" t="s">
        <v>266</v>
      </c>
      <c r="G33" s="12" t="s">
        <v>15</v>
      </c>
      <c r="H33" s="12"/>
      <c r="I33" s="12"/>
      <c r="J33" s="14">
        <v>2</v>
      </c>
      <c r="K33" s="12" t="s">
        <v>195</v>
      </c>
      <c r="L33" s="14">
        <v>3</v>
      </c>
      <c r="M33" s="14">
        <v>26</v>
      </c>
      <c r="N33" s="12" t="s">
        <v>15</v>
      </c>
      <c r="O33" s="12"/>
      <c r="P33" s="12"/>
      <c r="Q33" s="14">
        <v>1</v>
      </c>
      <c r="R33" s="14"/>
      <c r="S33" s="14"/>
      <c r="T33" s="14"/>
      <c r="U33" s="14"/>
      <c r="V33" s="14">
        <v>1</v>
      </c>
      <c r="W33" s="14"/>
      <c r="X33" s="26" t="s">
        <v>15</v>
      </c>
      <c r="Y33" s="12"/>
      <c r="Z33" s="33">
        <f>if(ISBLANK($X33), sum(Q33:W33), 1)</f>
      </c>
      <c r="AA33" s="34"/>
      <c r="AB33" s="34" t="s">
        <v>15</v>
      </c>
      <c r="AC33" s="34"/>
      <c r="AD33" s="34"/>
      <c r="AE33" s="28">
        <f>if(J33&lt;4,"X","")</f>
      </c>
      <c r="AF33" s="28">
        <f>if(countblank(N33:P33)&lt;=1,"X","")</f>
      </c>
      <c r="AG33" s="28">
        <f>$H33</f>
      </c>
      <c r="AH33" s="28">
        <f>if($R33 &gt; 0, "X", "")</f>
      </c>
      <c r="AI33" s="28">
        <f>if(sum(Q33:U33) = 3, "X", "")</f>
      </c>
      <c r="AJ33" s="28">
        <f>if(or($K33="ground", $K33="wild"), "X", "")</f>
      </c>
      <c r="AK33" s="28">
        <f>$G33</f>
      </c>
      <c r="AL33" s="28">
        <f>if($S33 &gt; 0, "X", "")</f>
      </c>
      <c r="AM33" s="28">
        <f>if(and($Q33 &gt; 0, isblank($W33), isblank($R33), isblank($T33), isblank($S33), isblank($U33)), "X", "")</f>
      </c>
      <c r="AN33" s="28">
        <f>if(and(not(isblank($N33)), isblank($O33), isblank($P33)), "X", "")</f>
      </c>
      <c r="AO33" s="28">
        <f>if(M33&gt;65,"X","")</f>
      </c>
      <c r="AP33" s="28">
        <f>if(or($K33="cavity", $K33="wild"), "X", "")</f>
      </c>
      <c r="AQ33" s="28">
        <f>if($W33 &gt; 0, "X", "")</f>
      </c>
      <c r="AR33" s="28">
        <f>if(or(M33&lt;=30, M33="*"),"X","")</f>
      </c>
      <c r="AS33" s="28">
        <f>if(or($K33="platform", $K33="wild"), "X", "")</f>
      </c>
      <c r="AT33" s="28">
        <f>if(and(not(isblank($O33)), isblank($P33), isblank($N33)), "X", "")</f>
      </c>
      <c r="AU33" s="28">
        <f>if($U33 &gt; 0, "X", "")</f>
      </c>
      <c r="AV33" s="28">
        <f>if($T33 &gt; 0, "X", "")</f>
      </c>
      <c r="AW33" s="28">
        <f>if(and(not(isblank($P33)), isblank($N33), isblank($O33)), "X", "")</f>
      </c>
      <c r="AX33" s="28">
        <f>if(or($K33="bowl", $K33="wild"), "X", "")</f>
      </c>
    </row>
    <row x14ac:dyDescent="0.25" r="34" customHeight="1" ht="18.75">
      <c r="A34" s="24" t="s">
        <v>267</v>
      </c>
      <c r="B34" s="1" t="s">
        <v>268</v>
      </c>
      <c r="C34" s="12" t="s">
        <v>116</v>
      </c>
      <c r="D34" s="12" t="s">
        <v>173</v>
      </c>
      <c r="E34" s="25" t="s">
        <v>198</v>
      </c>
      <c r="F34" s="25" t="s">
        <v>269</v>
      </c>
      <c r="G34" s="12"/>
      <c r="H34" s="12" t="s">
        <v>15</v>
      </c>
      <c r="I34" s="12"/>
      <c r="J34" s="14">
        <v>2</v>
      </c>
      <c r="K34" s="12" t="s">
        <v>162</v>
      </c>
      <c r="L34" s="14">
        <v>5</v>
      </c>
      <c r="M34" s="14">
        <v>64</v>
      </c>
      <c r="N34" s="12"/>
      <c r="O34" s="12"/>
      <c r="P34" s="12" t="s">
        <v>15</v>
      </c>
      <c r="Q34" s="14">
        <v>1</v>
      </c>
      <c r="R34" s="14">
        <v>1</v>
      </c>
      <c r="S34" s="14"/>
      <c r="T34" s="14"/>
      <c r="U34" s="14"/>
      <c r="V34" s="14"/>
      <c r="W34" s="14"/>
      <c r="X34" s="26"/>
      <c r="Y34" s="12"/>
      <c r="Z34" s="33">
        <f>if(ISBLANK($X34), sum(Q34:W34), 1)</f>
      </c>
      <c r="AA34" s="34"/>
      <c r="AB34" s="34"/>
      <c r="AC34" s="34"/>
      <c r="AD34" s="34"/>
      <c r="AE34" s="28">
        <f>if(J34&lt;4,"X","")</f>
      </c>
      <c r="AF34" s="28">
        <f>if(countblank(N34:P34)&lt;=1,"X","")</f>
      </c>
      <c r="AG34" s="28">
        <f>$H34</f>
      </c>
      <c r="AH34" s="28">
        <f>if($R34 &gt; 0, "X", "")</f>
      </c>
      <c r="AI34" s="28">
        <f>if(sum(Q34:U34) = 3, "X", "")</f>
      </c>
      <c r="AJ34" s="28">
        <f>if(or($K34="ground", $K34="wild"), "X", "")</f>
      </c>
      <c r="AK34" s="28">
        <f>$G34</f>
      </c>
      <c r="AL34" s="28">
        <f>if($S34 &gt; 0, "X", "")</f>
      </c>
      <c r="AM34" s="28">
        <f>if(and($Q34 &gt; 0, isblank($W34), isblank($R34), isblank($T34), isblank($S34), isblank($U34)), "X", "")</f>
      </c>
      <c r="AN34" s="28">
        <f>if(and(not(isblank($N34)), isblank($O34), isblank($P34)), "X", "")</f>
      </c>
      <c r="AO34" s="28">
        <f>if(M34&gt;65,"X","")</f>
      </c>
      <c r="AP34" s="28">
        <f>if(or($K34="cavity", $K34="wild"), "X", "")</f>
      </c>
      <c r="AQ34" s="28">
        <f>if($W34 &gt; 0, "X", "")</f>
      </c>
      <c r="AR34" s="28">
        <f>if(or(M34&lt;=30, M34="*"),"X","")</f>
      </c>
      <c r="AS34" s="28">
        <f>if(or($K34="platform", $K34="wild"), "X", "")</f>
      </c>
      <c r="AT34" s="28">
        <f>if(and(not(isblank($O34)), isblank($P34), isblank($N34)), "X", "")</f>
      </c>
      <c r="AU34" s="28">
        <f>if($U34 &gt; 0, "X", "")</f>
      </c>
      <c r="AV34" s="28">
        <f>if($T34 &gt; 0, "X", "")</f>
      </c>
      <c r="AW34" s="28">
        <f>if(and(not(isblank($P34)), isblank($N34), isblank($O34)), "X", "")</f>
      </c>
      <c r="AX34" s="28">
        <f>if(or($K34="bowl", $K34="wild"), "X", "")</f>
      </c>
    </row>
    <row x14ac:dyDescent="0.25" r="35" customHeight="1" ht="18.75">
      <c r="A35" s="24" t="s">
        <v>270</v>
      </c>
      <c r="B35" s="1" t="s">
        <v>271</v>
      </c>
      <c r="C35" s="12" t="s">
        <v>116</v>
      </c>
      <c r="D35" s="12" t="s">
        <v>160</v>
      </c>
      <c r="E35" s="25"/>
      <c r="F35" s="25" t="s">
        <v>272</v>
      </c>
      <c r="G35" s="12"/>
      <c r="H35" s="12"/>
      <c r="I35" s="12"/>
      <c r="J35" s="14">
        <v>1</v>
      </c>
      <c r="K35" s="12" t="s">
        <v>203</v>
      </c>
      <c r="L35" s="14">
        <v>3</v>
      </c>
      <c r="M35" s="14">
        <v>16</v>
      </c>
      <c r="N35" s="12" t="s">
        <v>15</v>
      </c>
      <c r="O35" s="12"/>
      <c r="P35" s="12"/>
      <c r="Q35" s="14">
        <v>1</v>
      </c>
      <c r="R35" s="14">
        <v>1</v>
      </c>
      <c r="S35" s="14"/>
      <c r="T35" s="14">
        <v>1</v>
      </c>
      <c r="U35" s="14"/>
      <c r="V35" s="14"/>
      <c r="W35" s="14"/>
      <c r="X35" s="26" t="s">
        <v>15</v>
      </c>
      <c r="Y35" s="12"/>
      <c r="Z35" s="33">
        <f>if(ISBLANK($X35), sum(Q35:W35), 1)</f>
      </c>
      <c r="AA35" s="34"/>
      <c r="AB35" s="34"/>
      <c r="AC35" s="34"/>
      <c r="AD35" s="34"/>
      <c r="AE35" s="28">
        <f>if(J35&lt;4,"X","")</f>
      </c>
      <c r="AF35" s="28">
        <f>if(countblank(N35:P35)&lt;=1,"X","")</f>
      </c>
      <c r="AG35" s="28">
        <f>$H35</f>
      </c>
      <c r="AH35" s="28">
        <f>if($R35 &gt; 0, "X", "")</f>
      </c>
      <c r="AI35" s="28">
        <f>if(sum(Q35:U35) = 3, "X", "")</f>
      </c>
      <c r="AJ35" s="28">
        <f>if(or($K35="ground", $K35="wild"), "X", "")</f>
      </c>
      <c r="AK35" s="28">
        <f>$G35</f>
      </c>
      <c r="AL35" s="28">
        <f>if($S35 &gt; 0, "X", "")</f>
      </c>
      <c r="AM35" s="28">
        <f>if(and($Q35 &gt; 0, isblank($W35), isblank($R35), isblank($T35), isblank($S35), isblank($U35)), "X", "")</f>
      </c>
      <c r="AN35" s="28">
        <f>if(and(not(isblank($N35)), isblank($O35), isblank($P35)), "X", "")</f>
      </c>
      <c r="AO35" s="28">
        <f>if(M35&gt;65,"X","")</f>
      </c>
      <c r="AP35" s="28">
        <f>if(or($K35="cavity", $K35="wild"), "X", "")</f>
      </c>
      <c r="AQ35" s="28">
        <f>if($W35 &gt; 0, "X", "")</f>
      </c>
      <c r="AR35" s="28">
        <f>if(or(M35&lt;=30, M35="*"),"X","")</f>
      </c>
      <c r="AS35" s="28">
        <f>if(or($K35="platform", $K35="wild"), "X", "")</f>
      </c>
      <c r="AT35" s="28">
        <f>if(and(not(isblank($O35)), isblank($P35), isblank($N35)), "X", "")</f>
      </c>
      <c r="AU35" s="28">
        <f>if($U35 &gt; 0, "X", "")</f>
      </c>
      <c r="AV35" s="28">
        <f>if($T35 &gt; 0, "X", "")</f>
      </c>
      <c r="AW35" s="28">
        <f>if(and(not(isblank($P35)), isblank($N35), isblank($O35)), "X", "")</f>
      </c>
      <c r="AX35" s="28">
        <f>if(or($K35="bowl", $K35="wild"), "X", "")</f>
      </c>
    </row>
    <row x14ac:dyDescent="0.25" r="36" customHeight="1" ht="18.75">
      <c r="A36" s="24" t="s">
        <v>273</v>
      </c>
      <c r="B36" s="1" t="s">
        <v>274</v>
      </c>
      <c r="C36" s="12" t="s">
        <v>116</v>
      </c>
      <c r="D36" s="12" t="s">
        <v>169</v>
      </c>
      <c r="E36" s="25" t="s">
        <v>250</v>
      </c>
      <c r="F36" s="25" t="s">
        <v>275</v>
      </c>
      <c r="G36" s="12"/>
      <c r="H36" s="12"/>
      <c r="I36" s="12"/>
      <c r="J36" s="14">
        <v>2</v>
      </c>
      <c r="K36" s="12" t="s">
        <v>203</v>
      </c>
      <c r="L36" s="14">
        <v>3</v>
      </c>
      <c r="M36" s="14">
        <v>15</v>
      </c>
      <c r="N36" s="12"/>
      <c r="O36" s="12" t="s">
        <v>15</v>
      </c>
      <c r="P36" s="12"/>
      <c r="Q36" s="14"/>
      <c r="R36" s="14">
        <v>1</v>
      </c>
      <c r="S36" s="14"/>
      <c r="T36" s="14"/>
      <c r="U36" s="14"/>
      <c r="V36" s="14"/>
      <c r="W36" s="14"/>
      <c r="X36" s="26"/>
      <c r="Y36" s="12"/>
      <c r="Z36" s="33">
        <f>if(ISBLANK($X36), sum(Q36:W36), 1)</f>
      </c>
      <c r="AA36" s="34"/>
      <c r="AB36" s="34"/>
      <c r="AC36" s="34"/>
      <c r="AD36" s="34"/>
      <c r="AE36" s="28">
        <f>if(J36&lt;4,"X","")</f>
      </c>
      <c r="AF36" s="28">
        <f>if(countblank(N36:P36)&lt;=1,"X","")</f>
      </c>
      <c r="AG36" s="28">
        <f>$H36</f>
      </c>
      <c r="AH36" s="28">
        <f>if($R36 &gt; 0, "X", "")</f>
      </c>
      <c r="AI36" s="28">
        <f>if(sum(Q36:U36) = 3, "X", "")</f>
      </c>
      <c r="AJ36" s="28">
        <f>if(or($K36="ground", $K36="wild"), "X", "")</f>
      </c>
      <c r="AK36" s="28">
        <f>$G36</f>
      </c>
      <c r="AL36" s="28">
        <f>if($S36 &gt; 0, "X", "")</f>
      </c>
      <c r="AM36" s="28">
        <f>if(and($Q36 &gt; 0, isblank($W36), isblank($R36), isblank($T36), isblank($S36), isblank($U36)), "X", "")</f>
      </c>
      <c r="AN36" s="28">
        <f>if(and(not(isblank($N36)), isblank($O36), isblank($P36)), "X", "")</f>
      </c>
      <c r="AO36" s="28">
        <f>if(M36&gt;65,"X","")</f>
      </c>
      <c r="AP36" s="28">
        <f>if(or($K36="cavity", $K36="wild"), "X", "")</f>
      </c>
      <c r="AQ36" s="28">
        <f>if($W36 &gt; 0, "X", "")</f>
      </c>
      <c r="AR36" s="28">
        <f>if(or(M36&lt;=30, M36="*"),"X","")</f>
      </c>
      <c r="AS36" s="28">
        <f>if(or($K36="platform", $K36="wild"), "X", "")</f>
      </c>
      <c r="AT36" s="28">
        <f>if(and(not(isblank($O36)), isblank($P36), isblank($N36)), "X", "")</f>
      </c>
      <c r="AU36" s="28">
        <f>if($U36 &gt; 0, "X", "")</f>
      </c>
      <c r="AV36" s="28">
        <f>if($T36 &gt; 0, "X", "")</f>
      </c>
      <c r="AW36" s="28">
        <f>if(and(not(isblank($P36)), isblank($N36), isblank($O36)), "X", "")</f>
      </c>
      <c r="AX36" s="28">
        <f>if(or($K36="bowl", $K36="wild"), "X", "")</f>
      </c>
    </row>
    <row x14ac:dyDescent="0.25" r="37" customHeight="1" ht="18.75">
      <c r="A37" s="24" t="s">
        <v>276</v>
      </c>
      <c r="B37" s="1" t="s">
        <v>277</v>
      </c>
      <c r="C37" s="12" t="s">
        <v>116</v>
      </c>
      <c r="D37" s="12" t="s">
        <v>186</v>
      </c>
      <c r="E37" s="25" t="s">
        <v>178</v>
      </c>
      <c r="F37" s="25" t="s">
        <v>278</v>
      </c>
      <c r="G37" s="12"/>
      <c r="H37" s="12"/>
      <c r="I37" s="12"/>
      <c r="J37" s="14">
        <v>2</v>
      </c>
      <c r="K37" s="12"/>
      <c r="L37" s="14">
        <v>0</v>
      </c>
      <c r="M37" s="14">
        <v>29</v>
      </c>
      <c r="N37" s="12" t="s">
        <v>15</v>
      </c>
      <c r="O37" s="12" t="s">
        <v>15</v>
      </c>
      <c r="P37" s="12" t="s">
        <v>15</v>
      </c>
      <c r="Q37" s="14">
        <v>1</v>
      </c>
      <c r="R37" s="14"/>
      <c r="S37" s="14"/>
      <c r="T37" s="14"/>
      <c r="U37" s="14"/>
      <c r="V37" s="14"/>
      <c r="W37" s="14"/>
      <c r="X37" s="26"/>
      <c r="Y37" s="12"/>
      <c r="Z37" s="33">
        <f>if(ISBLANK($X37), sum(Q37:W37), 1)</f>
      </c>
      <c r="AA37" s="34" t="s">
        <v>15</v>
      </c>
      <c r="AB37" s="34"/>
      <c r="AC37" s="34" t="s">
        <v>15</v>
      </c>
      <c r="AD37" s="34" t="s">
        <v>15</v>
      </c>
      <c r="AE37" s="28">
        <f>if(J37&lt;4,"X","")</f>
      </c>
      <c r="AF37" s="28">
        <f>if(countblank(N37:P37)&lt;=1,"X","")</f>
      </c>
      <c r="AG37" s="28">
        <f>$H37</f>
      </c>
      <c r="AH37" s="28">
        <f>if($R37 &gt; 0, "X", "")</f>
      </c>
      <c r="AI37" s="28">
        <f>if(sum(Q37:U37) = 3, "X", "")</f>
      </c>
      <c r="AJ37" s="28">
        <f>if(or($K37="ground", $K37="wild"), "X", "")</f>
      </c>
      <c r="AK37" s="28">
        <f>$G37</f>
      </c>
      <c r="AL37" s="28">
        <f>if($S37 &gt; 0, "X", "")</f>
      </c>
      <c r="AM37" s="28">
        <f>if(and($Q37 &gt; 0, isblank($W37), isblank($R37), isblank($T37), isblank($S37), isblank($U37)), "X", "")</f>
      </c>
      <c r="AN37" s="28">
        <f>if(and(not(isblank($N37)), isblank($O37), isblank($P37)), "X", "")</f>
      </c>
      <c r="AO37" s="28">
        <f>if(M37&gt;65,"X","")</f>
      </c>
      <c r="AP37" s="28">
        <f>if(or($K37="cavity", $K37="wild"), "X", "")</f>
      </c>
      <c r="AQ37" s="28">
        <f>if($W37 &gt; 0, "X", "")</f>
      </c>
      <c r="AR37" s="28">
        <f>if(or(M37&lt;=30, M37="*"),"X","")</f>
      </c>
      <c r="AS37" s="28">
        <f>if(or($K37="platform", $K37="wild"), "X", "")</f>
      </c>
      <c r="AT37" s="28">
        <f>if(and(not(isblank($O37)), isblank($P37), isblank($N37)), "X", "")</f>
      </c>
      <c r="AU37" s="28">
        <f>if($U37 &gt; 0, "X", "")</f>
      </c>
      <c r="AV37" s="28">
        <f>if($T37 &gt; 0, "X", "")</f>
      </c>
      <c r="AW37" s="28">
        <f>if(and(not(isblank($P37)), isblank($N37), isblank($O37)), "X", "")</f>
      </c>
      <c r="AX37" s="28">
        <f>if(or($K37="bowl", $K37="wild"), "X", "")</f>
      </c>
    </row>
    <row x14ac:dyDescent="0.25" r="38" customHeight="1" ht="18.75">
      <c r="A38" s="24" t="s">
        <v>279</v>
      </c>
      <c r="B38" s="1" t="s">
        <v>280</v>
      </c>
      <c r="C38" s="12" t="s">
        <v>116</v>
      </c>
      <c r="D38" s="12" t="s">
        <v>173</v>
      </c>
      <c r="E38" s="25" t="s">
        <v>182</v>
      </c>
      <c r="F38" s="25" t="s">
        <v>281</v>
      </c>
      <c r="G38" s="12"/>
      <c r="H38" s="12"/>
      <c r="I38" s="12"/>
      <c r="J38" s="14">
        <v>2</v>
      </c>
      <c r="K38" s="12" t="s">
        <v>162</v>
      </c>
      <c r="L38" s="14">
        <v>2</v>
      </c>
      <c r="M38" s="14">
        <v>12</v>
      </c>
      <c r="N38" s="12"/>
      <c r="O38" s="12" t="s">
        <v>15</v>
      </c>
      <c r="P38" s="12"/>
      <c r="Q38" s="14">
        <v>1</v>
      </c>
      <c r="R38" s="14">
        <v>1</v>
      </c>
      <c r="S38" s="14"/>
      <c r="T38" s="14"/>
      <c r="U38" s="14"/>
      <c r="V38" s="14"/>
      <c r="W38" s="14"/>
      <c r="X38" s="26"/>
      <c r="Y38" s="12"/>
      <c r="Z38" s="33">
        <f>if(ISBLANK($X38), sum(Q38:W38), 1)</f>
      </c>
      <c r="AA38" s="34"/>
      <c r="AB38" s="34"/>
      <c r="AC38" s="34" t="s">
        <v>15</v>
      </c>
      <c r="AD38" s="34"/>
      <c r="AE38" s="28">
        <f>if(J38&lt;4,"X","")</f>
      </c>
      <c r="AF38" s="28">
        <f>if(countblank(N38:P38)&lt;=1,"X","")</f>
      </c>
      <c r="AG38" s="28">
        <f>$H38</f>
      </c>
      <c r="AH38" s="28">
        <f>if($R38 &gt; 0, "X", "")</f>
      </c>
      <c r="AI38" s="28">
        <f>if(sum(Q38:U38) = 3, "X", "")</f>
      </c>
      <c r="AJ38" s="28">
        <f>if(or($K38="ground", $K38="wild"), "X", "")</f>
      </c>
      <c r="AK38" s="28">
        <f>$G38</f>
      </c>
      <c r="AL38" s="28">
        <f>if($S38 &gt; 0, "X", "")</f>
      </c>
      <c r="AM38" s="28">
        <f>if(and($Q38 &gt; 0, isblank($W38), isblank($R38), isblank($T38), isblank($S38), isblank($U38)), "X", "")</f>
      </c>
      <c r="AN38" s="28">
        <f>if(and(not(isblank($N38)), isblank($O38), isblank($P38)), "X", "")</f>
      </c>
      <c r="AO38" s="28">
        <f>if(M38&gt;65,"X","")</f>
      </c>
      <c r="AP38" s="28">
        <f>if(or($K38="cavity", $K38="wild"), "X", "")</f>
      </c>
      <c r="AQ38" s="28">
        <f>if($W38 &gt; 0, "X", "")</f>
      </c>
      <c r="AR38" s="28">
        <f>if(or(M38&lt;=30, M38="*"),"X","")</f>
      </c>
      <c r="AS38" s="28">
        <f>if(or($K38="platform", $K38="wild"), "X", "")</f>
      </c>
      <c r="AT38" s="28">
        <f>if(and(not(isblank($O38)), isblank($P38), isblank($N38)), "X", "")</f>
      </c>
      <c r="AU38" s="28">
        <f>if($U38 &gt; 0, "X", "")</f>
      </c>
      <c r="AV38" s="28">
        <f>if($T38 &gt; 0, "X", "")</f>
      </c>
      <c r="AW38" s="28">
        <f>if(and(not(isblank($P38)), isblank($N38), isblank($O38)), "X", "")</f>
      </c>
      <c r="AX38" s="28">
        <f>if(or($K38="bowl", $K38="wild"), "X", "")</f>
      </c>
    </row>
    <row x14ac:dyDescent="0.25" r="39" customHeight="1" ht="18.75">
      <c r="A39" s="1" t="s">
        <v>282</v>
      </c>
      <c r="B39" s="1" t="s">
        <v>283</v>
      </c>
      <c r="C39" s="12" t="s">
        <v>116</v>
      </c>
      <c r="D39" s="12" t="s">
        <v>169</v>
      </c>
      <c r="E39" s="25" t="s">
        <v>198</v>
      </c>
      <c r="F39" s="25" t="s">
        <v>284</v>
      </c>
      <c r="G39" s="12"/>
      <c r="H39" s="12"/>
      <c r="I39" s="12" t="s">
        <v>15</v>
      </c>
      <c r="J39" s="14">
        <v>4</v>
      </c>
      <c r="K39" s="12" t="s">
        <v>162</v>
      </c>
      <c r="L39" s="14">
        <v>2</v>
      </c>
      <c r="M39" s="14" t="s">
        <v>247</v>
      </c>
      <c r="N39" s="12" t="s">
        <v>15</v>
      </c>
      <c r="O39" s="12"/>
      <c r="P39" s="12"/>
      <c r="Q39" s="14"/>
      <c r="R39" s="14">
        <v>1</v>
      </c>
      <c r="S39" s="14"/>
      <c r="T39" s="14">
        <v>1</v>
      </c>
      <c r="U39" s="14"/>
      <c r="V39" s="14"/>
      <c r="W39" s="14"/>
      <c r="X39" s="26"/>
      <c r="Y39" s="12"/>
      <c r="Z39" s="33">
        <f>if(ISBLANK($X39), sum(Q39:W39), 1)</f>
      </c>
      <c r="AA39" s="34"/>
      <c r="AB39" s="34"/>
      <c r="AC39" s="34"/>
      <c r="AD39" s="34"/>
      <c r="AE39" s="28">
        <f>if(J39&lt;4,"X","")</f>
      </c>
      <c r="AF39" s="28">
        <f>if(countblank(N39:P39)&lt;=1,"X","")</f>
      </c>
      <c r="AG39" s="28">
        <f>$H39</f>
      </c>
      <c r="AH39" s="28">
        <f>if($R39 &gt; 0, "X", "")</f>
      </c>
      <c r="AI39" s="28">
        <f>if(sum(Q39:U39) = 3, "X", "")</f>
      </c>
      <c r="AJ39" s="28">
        <f>if(or($K39="ground", $K39="wild"), "X", "")</f>
      </c>
      <c r="AK39" s="28">
        <f>$G39</f>
      </c>
      <c r="AL39" s="28">
        <f>if($S39 &gt; 0, "X", "")</f>
      </c>
      <c r="AM39" s="28">
        <f>if(and($Q39 &gt; 0, isblank($W39), isblank($R39), isblank($T39), isblank($S39), isblank($U39)), "X", "")</f>
      </c>
      <c r="AN39" s="28">
        <f>if(and(not(isblank($N39)), isblank($O39), isblank($P39)), "X", "")</f>
      </c>
      <c r="AO39" s="28">
        <f>if(M39&gt;65,"X","")</f>
      </c>
      <c r="AP39" s="28">
        <f>if(or($K39="cavity", $K39="wild"), "X", "")</f>
      </c>
      <c r="AQ39" s="28">
        <f>if($W39 &gt; 0, "X", "")</f>
      </c>
      <c r="AR39" s="28">
        <f>if(or(M39&lt;=30, M39="*"),"X","")</f>
      </c>
      <c r="AS39" s="28">
        <f>if(or($K39="platform", $K39="wild"), "X", "")</f>
      </c>
      <c r="AT39" s="28">
        <f>if(and(not(isblank($O39)), isblank($P39), isblank($N39)), "X", "")</f>
      </c>
      <c r="AU39" s="28">
        <f>if($U39 &gt; 0, "X", "")</f>
      </c>
      <c r="AV39" s="28">
        <f>if($T39 &gt; 0, "X", "")</f>
      </c>
      <c r="AW39" s="28">
        <f>if(and(not(isblank($P39)), isblank($N39), isblank($O39)), "X", "")</f>
      </c>
      <c r="AX39" s="28">
        <f>if(or($K39="bowl", $K39="wild"), "X", "")</f>
      </c>
    </row>
    <row x14ac:dyDescent="0.25" r="40" customHeight="1" ht="18.75">
      <c r="A40" s="24" t="s">
        <v>285</v>
      </c>
      <c r="B40" s="1" t="s">
        <v>286</v>
      </c>
      <c r="C40" s="12" t="s">
        <v>116</v>
      </c>
      <c r="D40" s="12" t="s">
        <v>160</v>
      </c>
      <c r="E40" s="25"/>
      <c r="F40" s="25" t="s">
        <v>287</v>
      </c>
      <c r="G40" s="12"/>
      <c r="H40" s="12"/>
      <c r="I40" s="12" t="s">
        <v>15</v>
      </c>
      <c r="J40" s="14">
        <v>5</v>
      </c>
      <c r="K40" s="12" t="s">
        <v>162</v>
      </c>
      <c r="L40" s="14">
        <v>2</v>
      </c>
      <c r="M40" s="14">
        <v>90</v>
      </c>
      <c r="N40" s="12" t="s">
        <v>15</v>
      </c>
      <c r="O40" s="12" t="s">
        <v>15</v>
      </c>
      <c r="P40" s="12"/>
      <c r="Q40" s="14"/>
      <c r="R40" s="14"/>
      <c r="S40" s="14"/>
      <c r="T40" s="14">
        <v>1</v>
      </c>
      <c r="U40" s="14"/>
      <c r="V40" s="14">
        <v>1</v>
      </c>
      <c r="W40" s="14"/>
      <c r="X40" s="26"/>
      <c r="Y40" s="12"/>
      <c r="Z40" s="33">
        <f>if(ISBLANK($X40), sum(Q40:W40), 1)</f>
      </c>
      <c r="AA40" s="34"/>
      <c r="AB40" s="34"/>
      <c r="AC40" s="34" t="s">
        <v>15</v>
      </c>
      <c r="AD40" s="34"/>
      <c r="AE40" s="28">
        <f>if(J40&lt;4,"X","")</f>
      </c>
      <c r="AF40" s="28">
        <f>if(countblank(N40:P40)&lt;=1,"X","")</f>
      </c>
      <c r="AG40" s="28">
        <f>$H40</f>
      </c>
      <c r="AH40" s="28">
        <f>if($R40 &gt; 0, "X", "")</f>
      </c>
      <c r="AI40" s="28">
        <f>if(sum(Q40:U40) = 3, "X", "")</f>
      </c>
      <c r="AJ40" s="28">
        <f>if(or($K40="ground", $K40="wild"), "X", "")</f>
      </c>
      <c r="AK40" s="28">
        <f>$G40</f>
      </c>
      <c r="AL40" s="28">
        <f>if($S40 &gt; 0, "X", "")</f>
      </c>
      <c r="AM40" s="28">
        <f>if(and($Q40 &gt; 0, isblank($W40), isblank($R40), isblank($T40), isblank($S40), isblank($U40)), "X", "")</f>
      </c>
      <c r="AN40" s="28">
        <f>if(and(not(isblank($N40)), isblank($O40), isblank($P40)), "X", "")</f>
      </c>
      <c r="AO40" s="28">
        <f>if(M40&gt;65,"X","")</f>
      </c>
      <c r="AP40" s="28">
        <f>if(or($K40="cavity", $K40="wild"), "X", "")</f>
      </c>
      <c r="AQ40" s="28">
        <f>if($W40 &gt; 0, "X", "")</f>
      </c>
      <c r="AR40" s="28">
        <f>if(or(M40&lt;=30, M40="*"),"X","")</f>
      </c>
      <c r="AS40" s="28">
        <f>if(or($K40="platform", $K40="wild"), "X", "")</f>
      </c>
      <c r="AT40" s="28">
        <f>if(and(not(isblank($O40)), isblank($P40), isblank($N40)), "X", "")</f>
      </c>
      <c r="AU40" s="28">
        <f>if($U40 &gt; 0, "X", "")</f>
      </c>
      <c r="AV40" s="28">
        <f>if($T40 &gt; 0, "X", "")</f>
      </c>
      <c r="AW40" s="28">
        <f>if(and(not(isblank($P40)), isblank($N40), isblank($O40)), "X", "")</f>
      </c>
      <c r="AX40" s="28">
        <f>if(or($K40="bowl", $K40="wild"), "X", "")</f>
      </c>
    </row>
    <row x14ac:dyDescent="0.25" r="41" customHeight="1" ht="18.75">
      <c r="A41" s="24" t="s">
        <v>288</v>
      </c>
      <c r="B41" s="1" t="s">
        <v>289</v>
      </c>
      <c r="C41" s="12" t="s">
        <v>116</v>
      </c>
      <c r="D41" s="12" t="s">
        <v>173</v>
      </c>
      <c r="E41" s="25" t="s">
        <v>182</v>
      </c>
      <c r="F41" s="25" t="s">
        <v>290</v>
      </c>
      <c r="G41" s="12"/>
      <c r="H41" s="12"/>
      <c r="I41" s="12"/>
      <c r="J41" s="14">
        <v>6</v>
      </c>
      <c r="K41" s="12" t="s">
        <v>162</v>
      </c>
      <c r="L41" s="14">
        <v>2</v>
      </c>
      <c r="M41" s="14">
        <v>135</v>
      </c>
      <c r="N41" s="12"/>
      <c r="O41" s="12"/>
      <c r="P41" s="12" t="s">
        <v>15</v>
      </c>
      <c r="Q41" s="14"/>
      <c r="R41" s="14"/>
      <c r="S41" s="14">
        <v>1</v>
      </c>
      <c r="T41" s="14"/>
      <c r="U41" s="14"/>
      <c r="V41" s="14"/>
      <c r="W41" s="14">
        <v>1</v>
      </c>
      <c r="X41" s="26"/>
      <c r="Y41" s="12"/>
      <c r="Z41" s="33">
        <f>if(ISBLANK($X41), sum(Q41:W41), 1)</f>
      </c>
      <c r="AA41" s="34"/>
      <c r="AB41" s="34"/>
      <c r="AC41" s="34"/>
      <c r="AD41" s="34" t="s">
        <v>15</v>
      </c>
      <c r="AE41" s="28">
        <f>if(J41&lt;4,"X","")</f>
      </c>
      <c r="AF41" s="28">
        <f>if(countblank(N41:P41)&lt;=1,"X","")</f>
      </c>
      <c r="AG41" s="28">
        <f>$H41</f>
      </c>
      <c r="AH41" s="28">
        <f>if($R41 &gt; 0, "X", "")</f>
      </c>
      <c r="AI41" s="28">
        <f>if(sum(Q41:U41) = 3, "X", "")</f>
      </c>
      <c r="AJ41" s="28">
        <f>if(or($K41="ground", $K41="wild"), "X", "")</f>
      </c>
      <c r="AK41" s="28">
        <f>$G41</f>
      </c>
      <c r="AL41" s="28">
        <f>if($S41 &gt; 0, "X", "")</f>
      </c>
      <c r="AM41" s="28">
        <f>if(and($Q41 &gt; 0, isblank($W41), isblank($R41), isblank($T41), isblank($S41), isblank($U41)), "X", "")</f>
      </c>
      <c r="AN41" s="28">
        <f>if(and(not(isblank($N41)), isblank($O41), isblank($P41)), "X", "")</f>
      </c>
      <c r="AO41" s="28">
        <f>if(M41&gt;65,"X","")</f>
      </c>
      <c r="AP41" s="28">
        <f>if(or($K41="cavity", $K41="wild"), "X", "")</f>
      </c>
      <c r="AQ41" s="28">
        <f>if($W41 &gt; 0, "X", "")</f>
      </c>
      <c r="AR41" s="28">
        <f>if(or(M41&lt;=30, M41="*"),"X","")</f>
      </c>
      <c r="AS41" s="28">
        <f>if(or($K41="platform", $K41="wild"), "X", "")</f>
      </c>
      <c r="AT41" s="28">
        <f>if(and(not(isblank($O41)), isblank($P41), isblank($N41)), "X", "")</f>
      </c>
      <c r="AU41" s="28">
        <f>if($U41 &gt; 0, "X", "")</f>
      </c>
      <c r="AV41" s="28">
        <f>if($T41 &gt; 0, "X", "")</f>
      </c>
      <c r="AW41" s="28">
        <f>if(and(not(isblank($P41)), isblank($N41), isblank($O41)), "X", "")</f>
      </c>
      <c r="AX41" s="28">
        <f>if(or($K41="bowl", $K41="wild"), "X", "")</f>
      </c>
    </row>
    <row x14ac:dyDescent="0.25" r="42" customHeight="1" ht="18.75">
      <c r="A42" s="1" t="s">
        <v>291</v>
      </c>
      <c r="B42" s="1" t="s">
        <v>292</v>
      </c>
      <c r="C42" s="12" t="s">
        <v>116</v>
      </c>
      <c r="D42" s="12" t="s">
        <v>173</v>
      </c>
      <c r="E42" s="25" t="s">
        <v>198</v>
      </c>
      <c r="F42" s="25" t="s">
        <v>293</v>
      </c>
      <c r="G42" s="12"/>
      <c r="H42" s="12"/>
      <c r="I42" s="12"/>
      <c r="J42" s="14">
        <v>3</v>
      </c>
      <c r="K42" s="12" t="s">
        <v>166</v>
      </c>
      <c r="L42" s="14">
        <v>2</v>
      </c>
      <c r="M42" s="14">
        <v>75</v>
      </c>
      <c r="N42" s="12" t="s">
        <v>15</v>
      </c>
      <c r="O42" s="12"/>
      <c r="P42" s="12"/>
      <c r="Q42" s="14"/>
      <c r="R42" s="14"/>
      <c r="S42" s="14"/>
      <c r="T42" s="14">
        <v>1</v>
      </c>
      <c r="U42" s="14"/>
      <c r="V42" s="14">
        <v>1</v>
      </c>
      <c r="W42" s="14"/>
      <c r="X42" s="26"/>
      <c r="Y42" s="12"/>
      <c r="Z42" s="33">
        <f>if(ISBLANK($X42), sum(Q42:W42), 1)</f>
      </c>
      <c r="AA42" s="34"/>
      <c r="AB42" s="34"/>
      <c r="AC42" s="34"/>
      <c r="AD42" s="34" t="s">
        <v>15</v>
      </c>
      <c r="AE42" s="28">
        <f>if(J42&lt;4,"X","")</f>
      </c>
      <c r="AF42" s="28">
        <f>if(countblank(N42:P42)&lt;=1,"X","")</f>
      </c>
      <c r="AG42" s="28">
        <f>$H42</f>
      </c>
      <c r="AH42" s="28">
        <f>if($R42 &gt; 0, "X", "")</f>
      </c>
      <c r="AI42" s="28">
        <f>if(sum(Q42:U42) = 3, "X", "")</f>
      </c>
      <c r="AJ42" s="28">
        <f>if(or($K42="ground", $K42="wild"), "X", "")</f>
      </c>
      <c r="AK42" s="28">
        <f>$G42</f>
      </c>
      <c r="AL42" s="28">
        <f>if($S42 &gt; 0, "X", "")</f>
      </c>
      <c r="AM42" s="28">
        <f>if(and($Q42 &gt; 0, isblank($W42), isblank($R42), isblank($T42), isblank($S42), isblank($U42)), "X", "")</f>
      </c>
      <c r="AN42" s="28">
        <f>if(and(not(isblank($N42)), isblank($O42), isblank($P42)), "X", "")</f>
      </c>
      <c r="AO42" s="28">
        <f>if(M42&gt;65,"X","")</f>
      </c>
      <c r="AP42" s="28">
        <f>if(or($K42="cavity", $K42="wild"), "X", "")</f>
      </c>
      <c r="AQ42" s="28">
        <f>if($W42 &gt; 0, "X", "")</f>
      </c>
      <c r="AR42" s="28">
        <f>if(or(M42&lt;=30, M42="*"),"X","")</f>
      </c>
      <c r="AS42" s="28">
        <f>if(or($K42="platform", $K42="wild"), "X", "")</f>
      </c>
      <c r="AT42" s="28">
        <f>if(and(not(isblank($O42)), isblank($P42), isblank($N42)), "X", "")</f>
      </c>
      <c r="AU42" s="28">
        <f>if($U42 &gt; 0, "X", "")</f>
      </c>
      <c r="AV42" s="28">
        <f>if($T42 &gt; 0, "X", "")</f>
      </c>
      <c r="AW42" s="28">
        <f>if(and(not(isblank($P42)), isblank($N42), isblank($O42)), "X", "")</f>
      </c>
      <c r="AX42" s="28">
        <f>if(or($K42="bowl", $K42="wild"), "X", "")</f>
      </c>
    </row>
    <row x14ac:dyDescent="0.25" r="43" customHeight="1" ht="18.75">
      <c r="A43" s="24" t="s">
        <v>294</v>
      </c>
      <c r="B43" s="1" t="s">
        <v>295</v>
      </c>
      <c r="C43" s="12" t="s">
        <v>116</v>
      </c>
      <c r="D43" s="12" t="s">
        <v>173</v>
      </c>
      <c r="E43" s="25" t="s">
        <v>137</v>
      </c>
      <c r="F43" s="25" t="s">
        <v>296</v>
      </c>
      <c r="G43" s="12"/>
      <c r="H43" s="12"/>
      <c r="I43" s="12"/>
      <c r="J43" s="14">
        <v>4</v>
      </c>
      <c r="K43" s="12" t="s">
        <v>195</v>
      </c>
      <c r="L43" s="14">
        <v>3</v>
      </c>
      <c r="M43" s="14">
        <v>22</v>
      </c>
      <c r="N43" s="12" t="s">
        <v>15</v>
      </c>
      <c r="O43" s="12"/>
      <c r="P43" s="12"/>
      <c r="Q43" s="14">
        <v>1</v>
      </c>
      <c r="R43" s="14"/>
      <c r="S43" s="14"/>
      <c r="T43" s="14">
        <v>1</v>
      </c>
      <c r="U43" s="14"/>
      <c r="V43" s="14">
        <v>1</v>
      </c>
      <c r="W43" s="14"/>
      <c r="X43" s="26"/>
      <c r="Y43" s="12"/>
      <c r="Z43" s="33">
        <f>if(ISBLANK($X43), sum(Q43:W43), 1)</f>
      </c>
      <c r="AA43" s="34"/>
      <c r="AB43" s="34"/>
      <c r="AC43" s="34"/>
      <c r="AD43" s="34" t="s">
        <v>15</v>
      </c>
      <c r="AE43" s="28">
        <f>if(J43&lt;4,"X","")</f>
      </c>
      <c r="AF43" s="28">
        <f>if(countblank(N43:P43)&lt;=1,"X","")</f>
      </c>
      <c r="AG43" s="28">
        <f>$H43</f>
      </c>
      <c r="AH43" s="28">
        <f>if($R43 &gt; 0, "X", "")</f>
      </c>
      <c r="AI43" s="28">
        <f>if(sum(Q43:U43) = 3, "X", "")</f>
      </c>
      <c r="AJ43" s="28">
        <f>if(or($K43="ground", $K43="wild"), "X", "")</f>
      </c>
      <c r="AK43" s="28">
        <f>$G43</f>
      </c>
      <c r="AL43" s="28">
        <f>if($S43 &gt; 0, "X", "")</f>
      </c>
      <c r="AM43" s="28">
        <f>if(and($Q43 &gt; 0, isblank($W43), isblank($R43), isblank($T43), isblank($S43), isblank($U43)), "X", "")</f>
      </c>
      <c r="AN43" s="28">
        <f>if(and(not(isblank($N43)), isblank($O43), isblank($P43)), "X", "")</f>
      </c>
      <c r="AO43" s="28">
        <f>if(M43&gt;65,"X","")</f>
      </c>
      <c r="AP43" s="28">
        <f>if(or($K43="cavity", $K43="wild"), "X", "")</f>
      </c>
      <c r="AQ43" s="28">
        <f>if($W43 &gt; 0, "X", "")</f>
      </c>
      <c r="AR43" s="28">
        <f>if(or(M43&lt;=30, M43="*"),"X","")</f>
      </c>
      <c r="AS43" s="28">
        <f>if(or($K43="platform", $K43="wild"), "X", "")</f>
      </c>
      <c r="AT43" s="28">
        <f>if(and(not(isblank($O43)), isblank($P43), isblank($N43)), "X", "")</f>
      </c>
      <c r="AU43" s="28">
        <f>if($U43 &gt; 0, "X", "")</f>
      </c>
      <c r="AV43" s="28">
        <f>if($T43 &gt; 0, "X", "")</f>
      </c>
      <c r="AW43" s="28">
        <f>if(and(not(isblank($P43)), isblank($N43), isblank($O43)), "X", "")</f>
      </c>
      <c r="AX43" s="28">
        <f>if(or($K43="bowl", $K43="wild"), "X", "")</f>
      </c>
    </row>
    <row x14ac:dyDescent="0.25" r="44" customHeight="1" ht="18.75">
      <c r="A44" s="24" t="s">
        <v>297</v>
      </c>
      <c r="B44" s="1" t="s">
        <v>298</v>
      </c>
      <c r="C44" s="12" t="s">
        <v>116</v>
      </c>
      <c r="D44" s="12" t="s">
        <v>173</v>
      </c>
      <c r="E44" s="25" t="s">
        <v>198</v>
      </c>
      <c r="F44" s="25" t="s">
        <v>299</v>
      </c>
      <c r="G44" s="12" t="s">
        <v>15</v>
      </c>
      <c r="H44" s="12"/>
      <c r="I44" s="12"/>
      <c r="J44" s="14">
        <v>1</v>
      </c>
      <c r="K44" s="12" t="s">
        <v>188</v>
      </c>
      <c r="L44" s="14">
        <v>3</v>
      </c>
      <c r="M44" s="14">
        <v>60</v>
      </c>
      <c r="N44" s="12" t="s">
        <v>15</v>
      </c>
      <c r="O44" s="12" t="s">
        <v>15</v>
      </c>
      <c r="P44" s="12" t="s">
        <v>15</v>
      </c>
      <c r="Q44" s="14">
        <v>1</v>
      </c>
      <c r="R44" s="14"/>
      <c r="S44" s="14">
        <v>1</v>
      </c>
      <c r="T44" s="14"/>
      <c r="U44" s="14">
        <v>1</v>
      </c>
      <c r="V44" s="14"/>
      <c r="W44" s="14"/>
      <c r="X44" s="26" t="s">
        <v>15</v>
      </c>
      <c r="Y44" s="12"/>
      <c r="Z44" s="33">
        <f>if(ISBLANK($X44), sum(Q44:W44), 1)</f>
      </c>
      <c r="AA44" s="34"/>
      <c r="AB44" s="34"/>
      <c r="AC44" s="34"/>
      <c r="AD44" s="34" t="s">
        <v>15</v>
      </c>
      <c r="AE44" s="28">
        <f>if(J44&lt;4,"X","")</f>
      </c>
      <c r="AF44" s="28">
        <f>if(countblank(N44:P44)&lt;=1,"X","")</f>
      </c>
      <c r="AG44" s="28">
        <f>$H44</f>
      </c>
      <c r="AH44" s="28">
        <f>if($R44 &gt; 0, "X", "")</f>
      </c>
      <c r="AI44" s="28">
        <f>if(sum(Q44:U44) = 3, "X", "")</f>
      </c>
      <c r="AJ44" s="28">
        <f>if(or($K44="ground", $K44="wild"), "X", "")</f>
      </c>
      <c r="AK44" s="28">
        <f>$G44</f>
      </c>
      <c r="AL44" s="28">
        <f>if($S44 &gt; 0, "X", "")</f>
      </c>
      <c r="AM44" s="28">
        <f>if(and($Q44 &gt; 0, isblank($W44), isblank($R44), isblank($T44), isblank($S44), isblank($U44)), "X", "")</f>
      </c>
      <c r="AN44" s="28">
        <f>if(and(not(isblank($N44)), isblank($O44), isblank($P44)), "X", "")</f>
      </c>
      <c r="AO44" s="28">
        <f>if(M44&gt;65,"X","")</f>
      </c>
      <c r="AP44" s="28">
        <f>if(or($K44="cavity", $K44="wild"), "X", "")</f>
      </c>
      <c r="AQ44" s="28">
        <f>if($W44 &gt; 0, "X", "")</f>
      </c>
      <c r="AR44" s="28">
        <f>if(or(M44&lt;=30, M44="*"),"X","")</f>
      </c>
      <c r="AS44" s="28">
        <f>if(or($K44="platform", $K44="wild"), "X", "")</f>
      </c>
      <c r="AT44" s="28">
        <f>if(and(not(isblank($O44)), isblank($P44), isblank($N44)), "X", "")</f>
      </c>
      <c r="AU44" s="28">
        <f>if($U44 &gt; 0, "X", "")</f>
      </c>
      <c r="AV44" s="28">
        <f>if($T44 &gt; 0, "X", "")</f>
      </c>
      <c r="AW44" s="28">
        <f>if(and(not(isblank($P44)), isblank($N44), isblank($O44)), "X", "")</f>
      </c>
      <c r="AX44" s="28">
        <f>if(or($K44="bowl", $K44="wild"), "X", "")</f>
      </c>
    </row>
    <row x14ac:dyDescent="0.25" r="45" customHeight="1" ht="18.75">
      <c r="A45" s="24" t="s">
        <v>300</v>
      </c>
      <c r="B45" s="1" t="s">
        <v>301</v>
      </c>
      <c r="C45" s="12" t="s">
        <v>116</v>
      </c>
      <c r="D45" s="12" t="s">
        <v>173</v>
      </c>
      <c r="E45" s="25" t="s">
        <v>137</v>
      </c>
      <c r="F45" s="25" t="s">
        <v>302</v>
      </c>
      <c r="G45" s="12"/>
      <c r="H45" s="12"/>
      <c r="I45" s="12"/>
      <c r="J45" s="14">
        <v>9</v>
      </c>
      <c r="K45" s="12" t="s">
        <v>166</v>
      </c>
      <c r="L45" s="14">
        <v>1</v>
      </c>
      <c r="M45" s="14">
        <v>175</v>
      </c>
      <c r="N45" s="12"/>
      <c r="O45" s="12"/>
      <c r="P45" s="12" t="s">
        <v>15</v>
      </c>
      <c r="Q45" s="14">
        <v>1</v>
      </c>
      <c r="R45" s="14"/>
      <c r="S45" s="14">
        <v>2</v>
      </c>
      <c r="T45" s="14"/>
      <c r="U45" s="14"/>
      <c r="V45" s="14"/>
      <c r="W45" s="14"/>
      <c r="X45" s="26"/>
      <c r="Y45" s="12"/>
      <c r="Z45" s="33">
        <f>if(ISBLANK($X45), sum(Q45:W45), 1)</f>
      </c>
      <c r="AA45" s="34"/>
      <c r="AB45" s="34"/>
      <c r="AC45" s="34"/>
      <c r="AD45" s="34" t="s">
        <v>15</v>
      </c>
      <c r="AE45" s="28">
        <f>if(J45&lt;4,"X","")</f>
      </c>
      <c r="AF45" s="28">
        <f>if(countblank(N45:P45)&lt;=1,"X","")</f>
      </c>
      <c r="AG45" s="28">
        <f>$H45</f>
      </c>
      <c r="AH45" s="28">
        <f>if($R45 &gt; 0, "X", "")</f>
      </c>
      <c r="AI45" s="28">
        <f>if(sum(Q45:U45) = 3, "X", "")</f>
      </c>
      <c r="AJ45" s="28">
        <f>if(or($K45="ground", $K45="wild"), "X", "")</f>
      </c>
      <c r="AK45" s="28">
        <f>$G45</f>
      </c>
      <c r="AL45" s="28">
        <f>if($S45 &gt; 0, "X", "")</f>
      </c>
      <c r="AM45" s="28">
        <f>if(and($Q45 &gt; 0, isblank($W45), isblank($R45), isblank($T45), isblank($S45), isblank($U45)), "X", "")</f>
      </c>
      <c r="AN45" s="28">
        <f>if(and(not(isblank($N45)), isblank($O45), isblank($P45)), "X", "")</f>
      </c>
      <c r="AO45" s="28">
        <f>if(M45&gt;65,"X","")</f>
      </c>
      <c r="AP45" s="28">
        <f>if(or($K45="cavity", $K45="wild"), "X", "")</f>
      </c>
      <c r="AQ45" s="28">
        <f>if($W45 &gt; 0, "X", "")</f>
      </c>
      <c r="AR45" s="28">
        <f>if(or(M45&lt;=30, M45="*"),"X","")</f>
      </c>
      <c r="AS45" s="28">
        <f>if(or($K45="platform", $K45="wild"), "X", "")</f>
      </c>
      <c r="AT45" s="28">
        <f>if(and(not(isblank($O45)), isblank($P45), isblank($N45)), "X", "")</f>
      </c>
      <c r="AU45" s="28">
        <f>if($U45 &gt; 0, "X", "")</f>
      </c>
      <c r="AV45" s="28">
        <f>if($T45 &gt; 0, "X", "")</f>
      </c>
      <c r="AW45" s="28">
        <f>if(and(not(isblank($P45)), isblank($N45), isblank($O45)), "X", "")</f>
      </c>
      <c r="AX45" s="28">
        <f>if(or($K45="bowl", $K45="wild"), "X", "")</f>
      </c>
    </row>
    <row x14ac:dyDescent="0.25" r="46" customHeight="1" ht="18.75">
      <c r="A46" s="24" t="s">
        <v>303</v>
      </c>
      <c r="B46" s="1" t="s">
        <v>304</v>
      </c>
      <c r="C46" s="12" t="s">
        <v>116</v>
      </c>
      <c r="D46" s="12" t="s">
        <v>173</v>
      </c>
      <c r="E46" s="25" t="s">
        <v>137</v>
      </c>
      <c r="F46" s="25" t="s">
        <v>305</v>
      </c>
      <c r="G46" s="12"/>
      <c r="H46" s="12"/>
      <c r="I46" s="12"/>
      <c r="J46" s="14">
        <v>5</v>
      </c>
      <c r="K46" s="12" t="s">
        <v>195</v>
      </c>
      <c r="L46" s="14">
        <v>2</v>
      </c>
      <c r="M46" s="14">
        <v>29</v>
      </c>
      <c r="N46" s="12" t="s">
        <v>15</v>
      </c>
      <c r="O46" s="12"/>
      <c r="P46" s="12"/>
      <c r="Q46" s="14"/>
      <c r="R46" s="14"/>
      <c r="S46" s="14"/>
      <c r="T46" s="14">
        <v>1</v>
      </c>
      <c r="U46" s="14"/>
      <c r="V46" s="14">
        <v>1</v>
      </c>
      <c r="W46" s="14"/>
      <c r="X46" s="26"/>
      <c r="Y46" s="12"/>
      <c r="Z46" s="33">
        <f>if(ISBLANK($X46), sum(Q46:W46), 1)</f>
      </c>
      <c r="AA46" s="34"/>
      <c r="AB46" s="34"/>
      <c r="AC46" s="34"/>
      <c r="AD46" s="34" t="s">
        <v>15</v>
      </c>
      <c r="AE46" s="28">
        <f>if(J46&lt;4,"X","")</f>
      </c>
      <c r="AF46" s="28">
        <f>if(countblank(N46:P46)&lt;=1,"X","")</f>
      </c>
      <c r="AG46" s="28">
        <f>$H46</f>
      </c>
      <c r="AH46" s="28">
        <f>if($R46 &gt; 0, "X", "")</f>
      </c>
      <c r="AI46" s="28">
        <f>if(sum(Q46:U46) = 3, "X", "")</f>
      </c>
      <c r="AJ46" s="28">
        <f>if(or($K46="ground", $K46="wild"), "X", "")</f>
      </c>
      <c r="AK46" s="28">
        <f>$G46</f>
      </c>
      <c r="AL46" s="28">
        <f>if($S46 &gt; 0, "X", "")</f>
      </c>
      <c r="AM46" s="28">
        <f>if(and($Q46 &gt; 0, isblank($W46), isblank($R46), isblank($T46), isblank($S46), isblank($U46)), "X", "")</f>
      </c>
      <c r="AN46" s="28">
        <f>if(and(not(isblank($N46)), isblank($O46), isblank($P46)), "X", "")</f>
      </c>
      <c r="AO46" s="28">
        <f>if(M46&gt;65,"X","")</f>
      </c>
      <c r="AP46" s="28">
        <f>if(or($K46="cavity", $K46="wild"), "X", "")</f>
      </c>
      <c r="AQ46" s="28">
        <f>if($W46 &gt; 0, "X", "")</f>
      </c>
      <c r="AR46" s="28">
        <f>if(or(M46&lt;=30, M46="*"),"X","")</f>
      </c>
      <c r="AS46" s="28">
        <f>if(or($K46="platform", $K46="wild"), "X", "")</f>
      </c>
      <c r="AT46" s="28">
        <f>if(and(not(isblank($O46)), isblank($P46), isblank($N46)), "X", "")</f>
      </c>
      <c r="AU46" s="28">
        <f>if($U46 &gt; 0, "X", "")</f>
      </c>
      <c r="AV46" s="28">
        <f>if($T46 &gt; 0, "X", "")</f>
      </c>
      <c r="AW46" s="28">
        <f>if(and(not(isblank($P46)), isblank($N46), isblank($O46)), "X", "")</f>
      </c>
      <c r="AX46" s="28">
        <f>if(or($K46="bowl", $K46="wild"), "X", "")</f>
      </c>
    </row>
    <row x14ac:dyDescent="0.25" r="47" customHeight="1" ht="18.75">
      <c r="A47" s="24" t="s">
        <v>306</v>
      </c>
      <c r="B47" s="1" t="s">
        <v>307</v>
      </c>
      <c r="C47" s="12" t="s">
        <v>116</v>
      </c>
      <c r="D47" s="12" t="s">
        <v>173</v>
      </c>
      <c r="E47" s="25" t="s">
        <v>198</v>
      </c>
      <c r="F47" s="25" t="s">
        <v>308</v>
      </c>
      <c r="G47" s="12" t="s">
        <v>15</v>
      </c>
      <c r="H47" s="12"/>
      <c r="I47" s="12"/>
      <c r="J47" s="14">
        <v>7</v>
      </c>
      <c r="K47" s="12" t="s">
        <v>203</v>
      </c>
      <c r="L47" s="14">
        <v>2</v>
      </c>
      <c r="M47" s="14" t="s">
        <v>247</v>
      </c>
      <c r="N47" s="12"/>
      <c r="O47" s="12"/>
      <c r="P47" s="12" t="s">
        <v>15</v>
      </c>
      <c r="Q47" s="14"/>
      <c r="R47" s="14"/>
      <c r="S47" s="14">
        <v>3</v>
      </c>
      <c r="T47" s="14"/>
      <c r="U47" s="14"/>
      <c r="V47" s="14"/>
      <c r="W47" s="14"/>
      <c r="X47" s="26"/>
      <c r="Y47" s="12"/>
      <c r="Z47" s="33">
        <f>if(ISBLANK($X47), sum(Q47:W47), 1)</f>
      </c>
      <c r="AA47" s="34"/>
      <c r="AB47" s="34"/>
      <c r="AC47" s="34"/>
      <c r="AD47" s="34" t="s">
        <v>15</v>
      </c>
      <c r="AE47" s="28">
        <f>if(J47&lt;4,"X","")</f>
      </c>
      <c r="AF47" s="28">
        <f>if(countblank(N47:P47)&lt;=1,"X","")</f>
      </c>
      <c r="AG47" s="28">
        <f>$H47</f>
      </c>
      <c r="AH47" s="28">
        <f>if($R47 &gt; 0, "X", "")</f>
      </c>
      <c r="AI47" s="28">
        <f>if(sum(Q47:U47) = 3, "X", "")</f>
      </c>
      <c r="AJ47" s="28">
        <f>if(or($K47="ground", $K47="wild"), "X", "")</f>
      </c>
      <c r="AK47" s="28">
        <f>$G47</f>
      </c>
      <c r="AL47" s="28">
        <f>if($S47 &gt; 0, "X", "")</f>
      </c>
      <c r="AM47" s="28">
        <f>if(and($Q47 &gt; 0, isblank($W47), isblank($R47), isblank($T47), isblank($S47), isblank($U47)), "X", "")</f>
      </c>
      <c r="AN47" s="28">
        <f>if(and(not(isblank($N47)), isblank($O47), isblank($P47)), "X", "")</f>
      </c>
      <c r="AO47" s="28">
        <f>if(M47&gt;65,"X","")</f>
      </c>
      <c r="AP47" s="28">
        <f>if(or($K47="cavity", $K47="wild"), "X", "")</f>
      </c>
      <c r="AQ47" s="28">
        <f>if($W47 &gt; 0, "X", "")</f>
      </c>
      <c r="AR47" s="28">
        <f>if(or(M47&lt;=30, M47="*"),"X","")</f>
      </c>
      <c r="AS47" s="28">
        <f>if(or($K47="platform", $K47="wild"), "X", "")</f>
      </c>
      <c r="AT47" s="28">
        <f>if(and(not(isblank($O47)), isblank($P47), isblank($N47)), "X", "")</f>
      </c>
      <c r="AU47" s="28">
        <f>if($U47 &gt; 0, "X", "")</f>
      </c>
      <c r="AV47" s="28">
        <f>if($T47 &gt; 0, "X", "")</f>
      </c>
      <c r="AW47" s="28">
        <f>if(and(not(isblank($P47)), isblank($N47), isblank($O47)), "X", "")</f>
      </c>
      <c r="AX47" s="28">
        <f>if(or($K47="bowl", $K47="wild"), "X", "")</f>
      </c>
    </row>
    <row x14ac:dyDescent="0.25" r="48" customHeight="1" ht="18.75">
      <c r="A48" s="24" t="s">
        <v>309</v>
      </c>
      <c r="B48" s="1" t="s">
        <v>310</v>
      </c>
      <c r="C48" s="12" t="s">
        <v>116</v>
      </c>
      <c r="D48" s="12" t="s">
        <v>169</v>
      </c>
      <c r="E48" s="25" t="s">
        <v>182</v>
      </c>
      <c r="F48" s="25" t="s">
        <v>311</v>
      </c>
      <c r="G48" s="12"/>
      <c r="H48" s="12"/>
      <c r="I48" s="12"/>
      <c r="J48" s="14">
        <v>4</v>
      </c>
      <c r="K48" s="12" t="s">
        <v>166</v>
      </c>
      <c r="L48" s="14">
        <v>2</v>
      </c>
      <c r="M48" s="14">
        <v>88</v>
      </c>
      <c r="N48" s="12"/>
      <c r="O48" s="12"/>
      <c r="P48" s="12" t="s">
        <v>15</v>
      </c>
      <c r="Q48" s="14">
        <v>1</v>
      </c>
      <c r="R48" s="14"/>
      <c r="S48" s="14">
        <v>1</v>
      </c>
      <c r="T48" s="14"/>
      <c r="U48" s="14"/>
      <c r="V48" s="14"/>
      <c r="W48" s="14"/>
      <c r="X48" s="26"/>
      <c r="Y48" s="12"/>
      <c r="Z48" s="33">
        <f>if(ISBLANK($X48), sum(Q48:W48), 1)</f>
      </c>
      <c r="AA48" s="34" t="s">
        <v>15</v>
      </c>
      <c r="AB48" s="34"/>
      <c r="AC48" s="34"/>
      <c r="AD48" s="34" t="s">
        <v>15</v>
      </c>
      <c r="AE48" s="28">
        <f>if(J48&lt;4,"X","")</f>
      </c>
      <c r="AF48" s="28">
        <f>if(countblank(N48:P48)&lt;=1,"X","")</f>
      </c>
      <c r="AG48" s="28">
        <f>$H48</f>
      </c>
      <c r="AH48" s="28">
        <f>if($R48 &gt; 0, "X", "")</f>
      </c>
      <c r="AI48" s="28">
        <f>if(sum(Q48:U48) = 3, "X", "")</f>
      </c>
      <c r="AJ48" s="28">
        <f>if(or($K48="ground", $K48="wild"), "X", "")</f>
      </c>
      <c r="AK48" s="28">
        <f>$G48</f>
      </c>
      <c r="AL48" s="28">
        <f>if($S48 &gt; 0, "X", "")</f>
      </c>
      <c r="AM48" s="28">
        <f>if(and($Q48 &gt; 0, isblank($W48), isblank($R48), isblank($T48), isblank($S48), isblank($U48)), "X", "")</f>
      </c>
      <c r="AN48" s="28">
        <f>if(and(not(isblank($N48)), isblank($O48), isblank($P48)), "X", "")</f>
      </c>
      <c r="AO48" s="28">
        <f>if(M48&gt;65,"X","")</f>
      </c>
      <c r="AP48" s="28">
        <f>if(or($K48="cavity", $K48="wild"), "X", "")</f>
      </c>
      <c r="AQ48" s="28">
        <f>if($W48 &gt; 0, "X", "")</f>
      </c>
      <c r="AR48" s="28">
        <f>if(or(M48&lt;=30, M48="*"),"X","")</f>
      </c>
      <c r="AS48" s="28">
        <f>if(or($K48="platform", $K48="wild"), "X", "")</f>
      </c>
      <c r="AT48" s="28">
        <f>if(and(not(isblank($O48)), isblank($P48), isblank($N48)), "X", "")</f>
      </c>
      <c r="AU48" s="28">
        <f>if($U48 &gt; 0, "X", "")</f>
      </c>
      <c r="AV48" s="28">
        <f>if($T48 &gt; 0, "X", "")</f>
      </c>
      <c r="AW48" s="28">
        <f>if(and(not(isblank($P48)), isblank($N48), isblank($O48)), "X", "")</f>
      </c>
      <c r="AX48" s="28">
        <f>if(or($K48="bowl", $K48="wild"), "X", "")</f>
      </c>
    </row>
    <row x14ac:dyDescent="0.25" r="49" customHeight="1" ht="18.75">
      <c r="A49" s="24" t="s">
        <v>312</v>
      </c>
      <c r="B49" s="1" t="s">
        <v>313</v>
      </c>
      <c r="C49" s="12" t="s">
        <v>116</v>
      </c>
      <c r="D49" s="12" t="s">
        <v>169</v>
      </c>
      <c r="E49" s="25" t="s">
        <v>182</v>
      </c>
      <c r="F49" s="25" t="s">
        <v>314</v>
      </c>
      <c r="G49" s="12"/>
      <c r="H49" s="12"/>
      <c r="I49" s="12"/>
      <c r="J49" s="14">
        <v>5</v>
      </c>
      <c r="K49" s="12" t="s">
        <v>195</v>
      </c>
      <c r="L49" s="14">
        <v>3</v>
      </c>
      <c r="M49" s="14">
        <v>57</v>
      </c>
      <c r="N49" s="12"/>
      <c r="O49" s="12" t="s">
        <v>15</v>
      </c>
      <c r="P49" s="12"/>
      <c r="Q49" s="14">
        <v>1</v>
      </c>
      <c r="R49" s="14">
        <v>1</v>
      </c>
      <c r="S49" s="14"/>
      <c r="T49" s="14"/>
      <c r="U49" s="14"/>
      <c r="V49" s="14"/>
      <c r="W49" s="14"/>
      <c r="X49" s="26" t="s">
        <v>15</v>
      </c>
      <c r="Y49" s="12"/>
      <c r="Z49" s="33">
        <f>if(ISBLANK($X49), sum(Q49:W49), 1)</f>
      </c>
      <c r="AA49" s="34" t="s">
        <v>15</v>
      </c>
      <c r="AB49" s="34"/>
      <c r="AC49" s="34"/>
      <c r="AD49" s="34" t="s">
        <v>15</v>
      </c>
      <c r="AE49" s="28">
        <f>if(J49&lt;4,"X","")</f>
      </c>
      <c r="AF49" s="28">
        <f>if(countblank(N49:P49)&lt;=1,"X","")</f>
      </c>
      <c r="AG49" s="28">
        <f>$H49</f>
      </c>
      <c r="AH49" s="28">
        <f>if($R49 &gt; 0, "X", "")</f>
      </c>
      <c r="AI49" s="28">
        <f>if(sum(Q49:U49) = 3, "X", "")</f>
      </c>
      <c r="AJ49" s="28">
        <f>if(or($K49="ground", $K49="wild"), "X", "")</f>
      </c>
      <c r="AK49" s="28">
        <f>$G49</f>
      </c>
      <c r="AL49" s="28">
        <f>if($S49 &gt; 0, "X", "")</f>
      </c>
      <c r="AM49" s="28">
        <f>if(and($Q49 &gt; 0, isblank($W49), isblank($R49), isblank($T49), isblank($S49), isblank($U49)), "X", "")</f>
      </c>
      <c r="AN49" s="28">
        <f>if(and(not(isblank($N49)), isblank($O49), isblank($P49)), "X", "")</f>
      </c>
      <c r="AO49" s="28">
        <f>if(M49&gt;65,"X","")</f>
      </c>
      <c r="AP49" s="28">
        <f>if(or($K49="cavity", $K49="wild"), "X", "")</f>
      </c>
      <c r="AQ49" s="28">
        <f>if($W49 &gt; 0, "X", "")</f>
      </c>
      <c r="AR49" s="28">
        <f>if(or(M49&lt;=30, M49="*"),"X","")</f>
      </c>
      <c r="AS49" s="28">
        <f>if(or($K49="platform", $K49="wild"), "X", "")</f>
      </c>
      <c r="AT49" s="28">
        <f>if(and(not(isblank($O49)), isblank($P49), isblank($N49)), "X", "")</f>
      </c>
      <c r="AU49" s="28">
        <f>if($U49 &gt; 0, "X", "")</f>
      </c>
      <c r="AV49" s="28">
        <f>if($T49 &gt; 0, "X", "")</f>
      </c>
      <c r="AW49" s="28">
        <f>if(and(not(isblank($P49)), isblank($N49), isblank($O49)), "X", "")</f>
      </c>
      <c r="AX49" s="28">
        <f>if(or($K49="bowl", $K49="wild"), "X", "")</f>
      </c>
    </row>
    <row x14ac:dyDescent="0.25" r="50" customHeight="1" ht="18.75">
      <c r="A50" s="24" t="s">
        <v>315</v>
      </c>
      <c r="B50" s="1" t="s">
        <v>316</v>
      </c>
      <c r="C50" s="12" t="s">
        <v>116</v>
      </c>
      <c r="D50" s="12" t="s">
        <v>173</v>
      </c>
      <c r="E50" s="25" t="s">
        <v>198</v>
      </c>
      <c r="F50" s="25" t="s">
        <v>317</v>
      </c>
      <c r="G50" s="12"/>
      <c r="H50" s="12" t="s">
        <v>15</v>
      </c>
      <c r="I50" s="12"/>
      <c r="J50" s="14">
        <v>6</v>
      </c>
      <c r="K50" s="12" t="s">
        <v>188</v>
      </c>
      <c r="L50" s="14">
        <v>2</v>
      </c>
      <c r="M50" s="14">
        <v>81</v>
      </c>
      <c r="N50" s="12" t="s">
        <v>15</v>
      </c>
      <c r="O50" s="12" t="s">
        <v>15</v>
      </c>
      <c r="P50" s="12"/>
      <c r="Q50" s="14"/>
      <c r="R50" s="14">
        <v>2</v>
      </c>
      <c r="S50" s="14"/>
      <c r="T50" s="14"/>
      <c r="U50" s="14"/>
      <c r="V50" s="14"/>
      <c r="W50" s="14"/>
      <c r="X50" s="26"/>
      <c r="Y50" s="12"/>
      <c r="Z50" s="33">
        <f>if(ISBLANK($X50), sum(Q50:W50), 1)</f>
      </c>
      <c r="AA50" s="34" t="s">
        <v>15</v>
      </c>
      <c r="AB50" s="34"/>
      <c r="AC50" s="34"/>
      <c r="AD50" s="34" t="s">
        <v>15</v>
      </c>
      <c r="AE50" s="28">
        <f>if(J50&lt;4,"X","")</f>
      </c>
      <c r="AF50" s="28">
        <f>if(countblank(N50:P50)&lt;=1,"X","")</f>
      </c>
      <c r="AG50" s="28">
        <f>$H50</f>
      </c>
      <c r="AH50" s="28">
        <f>if($R50 &gt; 0, "X", "")</f>
      </c>
      <c r="AI50" s="28">
        <f>if(sum(Q50:U50) = 3, "X", "")</f>
      </c>
      <c r="AJ50" s="28">
        <f>if(or($K50="ground", $K50="wild"), "X", "")</f>
      </c>
      <c r="AK50" s="28">
        <f>$G50</f>
      </c>
      <c r="AL50" s="28">
        <f>if($S50 &gt; 0, "X", "")</f>
      </c>
      <c r="AM50" s="28">
        <f>if(and($Q50 &gt; 0, isblank($W50), isblank($R50), isblank($T50), isblank($S50), isblank($U50)), "X", "")</f>
      </c>
      <c r="AN50" s="28">
        <f>if(and(not(isblank($N50)), isblank($O50), isblank($P50)), "X", "")</f>
      </c>
      <c r="AO50" s="28">
        <f>if(M50&gt;65,"X","")</f>
      </c>
      <c r="AP50" s="28">
        <f>if(or($K50="cavity", $K50="wild"), "X", "")</f>
      </c>
      <c r="AQ50" s="28">
        <f>if($W50 &gt; 0, "X", "")</f>
      </c>
      <c r="AR50" s="28">
        <f>if(or(M50&lt;=30, M50="*"),"X","")</f>
      </c>
      <c r="AS50" s="28">
        <f>if(or($K50="platform", $K50="wild"), "X", "")</f>
      </c>
      <c r="AT50" s="28">
        <f>if(and(not(isblank($O50)), isblank($P50), isblank($N50)), "X", "")</f>
      </c>
      <c r="AU50" s="28">
        <f>if($U50 &gt; 0, "X", "")</f>
      </c>
      <c r="AV50" s="28">
        <f>if($T50 &gt; 0, "X", "")</f>
      </c>
      <c r="AW50" s="28">
        <f>if(and(not(isblank($P50)), isblank($N50), isblank($O50)), "X", "")</f>
      </c>
      <c r="AX50" s="28">
        <f>if(or($K50="bowl", $K50="wild"), "X", "")</f>
      </c>
    </row>
    <row x14ac:dyDescent="0.25" r="51" customHeight="1" ht="18.75">
      <c r="A51" s="24" t="s">
        <v>318</v>
      </c>
      <c r="B51" s="1" t="s">
        <v>319</v>
      </c>
      <c r="C51" s="12" t="s">
        <v>116</v>
      </c>
      <c r="D51" s="12" t="s">
        <v>169</v>
      </c>
      <c r="E51" s="25" t="s">
        <v>182</v>
      </c>
      <c r="F51" s="25" t="s">
        <v>320</v>
      </c>
      <c r="G51" s="12"/>
      <c r="H51" s="12"/>
      <c r="I51" s="12"/>
      <c r="J51" s="14">
        <v>2</v>
      </c>
      <c r="K51" s="12" t="s">
        <v>162</v>
      </c>
      <c r="L51" s="14">
        <v>6</v>
      </c>
      <c r="M51" s="14">
        <v>33</v>
      </c>
      <c r="N51" s="12" t="s">
        <v>15</v>
      </c>
      <c r="O51" s="12" t="s">
        <v>15</v>
      </c>
      <c r="P51" s="12"/>
      <c r="Q51" s="14"/>
      <c r="R51" s="14">
        <v>1</v>
      </c>
      <c r="S51" s="14"/>
      <c r="T51" s="14"/>
      <c r="U51" s="14"/>
      <c r="V51" s="14"/>
      <c r="W51" s="14">
        <v>1</v>
      </c>
      <c r="X51" s="26"/>
      <c r="Y51" s="12"/>
      <c r="Z51" s="33">
        <f>if(ISBLANK($X51), sum(Q51:W51), 1)</f>
      </c>
      <c r="AA51" s="34" t="s">
        <v>15</v>
      </c>
      <c r="AB51" s="34"/>
      <c r="AC51" s="34"/>
      <c r="AD51" s="34" t="s">
        <v>15</v>
      </c>
      <c r="AE51" s="28">
        <f>if(J51&lt;4,"X","")</f>
      </c>
      <c r="AF51" s="28">
        <f>if(countblank(N51:P51)&lt;=1,"X","")</f>
      </c>
      <c r="AG51" s="28">
        <f>$H51</f>
      </c>
      <c r="AH51" s="28">
        <f>if($R51 &gt; 0, "X", "")</f>
      </c>
      <c r="AI51" s="28">
        <f>if(sum(Q51:U51) = 3, "X", "")</f>
      </c>
      <c r="AJ51" s="28">
        <f>if(or($K51="ground", $K51="wild"), "X", "")</f>
      </c>
      <c r="AK51" s="28">
        <f>$G51</f>
      </c>
      <c r="AL51" s="28">
        <f>if($S51 &gt; 0, "X", "")</f>
      </c>
      <c r="AM51" s="28">
        <f>if(and($Q51 &gt; 0, isblank($W51), isblank($R51), isblank($T51), isblank($S51), isblank($U51)), "X", "")</f>
      </c>
      <c r="AN51" s="28">
        <f>if(and(not(isblank($N51)), isblank($O51), isblank($P51)), "X", "")</f>
      </c>
      <c r="AO51" s="28">
        <f>if(M51&gt;65,"X","")</f>
      </c>
      <c r="AP51" s="28">
        <f>if(or($K51="cavity", $K51="wild"), "X", "")</f>
      </c>
      <c r="AQ51" s="28">
        <f>if($W51 &gt; 0, "X", "")</f>
      </c>
      <c r="AR51" s="28">
        <f>if(or(M51&lt;=30, M51="*"),"X","")</f>
      </c>
      <c r="AS51" s="28">
        <f>if(or($K51="platform", $K51="wild"), "X", "")</f>
      </c>
      <c r="AT51" s="28">
        <f>if(and(not(isblank($O51)), isblank($P51), isblank($N51)), "X", "")</f>
      </c>
      <c r="AU51" s="28">
        <f>if($U51 &gt; 0, "X", "")</f>
      </c>
      <c r="AV51" s="28">
        <f>if($T51 &gt; 0, "X", "")</f>
      </c>
      <c r="AW51" s="28">
        <f>if(and(not(isblank($P51)), isblank($N51), isblank($O51)), "X", "")</f>
      </c>
      <c r="AX51" s="28">
        <f>if(or($K51="bowl", $K51="wild"), "X", "")</f>
      </c>
    </row>
    <row x14ac:dyDescent="0.25" r="52" customHeight="1" ht="18.75">
      <c r="A52" s="24" t="s">
        <v>321</v>
      </c>
      <c r="B52" s="1" t="s">
        <v>322</v>
      </c>
      <c r="C52" s="12" t="s">
        <v>116</v>
      </c>
      <c r="D52" s="12" t="s">
        <v>173</v>
      </c>
      <c r="E52" s="25" t="s">
        <v>178</v>
      </c>
      <c r="F52" s="25" t="s">
        <v>323</v>
      </c>
      <c r="G52" s="12"/>
      <c r="H52" s="12" t="s">
        <v>15</v>
      </c>
      <c r="I52" s="12"/>
      <c r="J52" s="14">
        <v>2</v>
      </c>
      <c r="K52" s="12" t="s">
        <v>188</v>
      </c>
      <c r="L52" s="14">
        <v>4</v>
      </c>
      <c r="M52" s="14">
        <v>79</v>
      </c>
      <c r="N52" s="12"/>
      <c r="O52" s="12"/>
      <c r="P52" s="12" t="s">
        <v>15</v>
      </c>
      <c r="Q52" s="14"/>
      <c r="R52" s="14"/>
      <c r="S52" s="14"/>
      <c r="T52" s="14"/>
      <c r="U52" s="14"/>
      <c r="V52" s="14"/>
      <c r="W52" s="14">
        <v>2</v>
      </c>
      <c r="X52" s="26"/>
      <c r="Y52" s="12"/>
      <c r="Z52" s="33">
        <f>if(ISBLANK($X52), sum(Q52:W52), 1)</f>
      </c>
      <c r="AA52" s="34" t="s">
        <v>15</v>
      </c>
      <c r="AB52" s="34"/>
      <c r="AC52" s="34"/>
      <c r="AD52" s="34" t="s">
        <v>15</v>
      </c>
      <c r="AE52" s="28">
        <f>if(J52&lt;4,"X","")</f>
      </c>
      <c r="AF52" s="28">
        <f>if(countblank(N52:P52)&lt;=1,"X","")</f>
      </c>
      <c r="AG52" s="28">
        <f>$H52</f>
      </c>
      <c r="AH52" s="28">
        <f>if($R52 &gt; 0, "X", "")</f>
      </c>
      <c r="AI52" s="28">
        <f>if(sum(Q52:U52) = 3, "X", "")</f>
      </c>
      <c r="AJ52" s="28">
        <f>if(or($K52="ground", $K52="wild"), "X", "")</f>
      </c>
      <c r="AK52" s="28">
        <f>$G52</f>
      </c>
      <c r="AL52" s="28">
        <f>if($S52 &gt; 0, "X", "")</f>
      </c>
      <c r="AM52" s="28">
        <f>if(and($Q52 &gt; 0, isblank($W52), isblank($R52), isblank($T52), isblank($S52), isblank($U52)), "X", "")</f>
      </c>
      <c r="AN52" s="28">
        <f>if(and(not(isblank($N52)), isblank($O52), isblank($P52)), "X", "")</f>
      </c>
      <c r="AO52" s="28">
        <f>if(M52&gt;65,"X","")</f>
      </c>
      <c r="AP52" s="28">
        <f>if(or($K52="cavity", $K52="wild"), "X", "")</f>
      </c>
      <c r="AQ52" s="28">
        <f>if($W52 &gt; 0, "X", "")</f>
      </c>
      <c r="AR52" s="28">
        <f>if(or(M52&lt;=30, M52="*"),"X","")</f>
      </c>
      <c r="AS52" s="28">
        <f>if(or($K52="platform", $K52="wild"), "X", "")</f>
      </c>
      <c r="AT52" s="28">
        <f>if(and(not(isblank($O52)), isblank($P52), isblank($N52)), "X", "")</f>
      </c>
      <c r="AU52" s="28">
        <f>if($U52 &gt; 0, "X", "")</f>
      </c>
      <c r="AV52" s="28">
        <f>if($T52 &gt; 0, "X", "")</f>
      </c>
      <c r="AW52" s="28">
        <f>if(and(not(isblank($P52)), isblank($N52), isblank($O52)), "X", "")</f>
      </c>
      <c r="AX52" s="28">
        <f>if(or($K52="bowl", $K52="wild"), "X", "")</f>
      </c>
    </row>
    <row x14ac:dyDescent="0.25" r="53" customHeight="1" ht="18.75">
      <c r="A53" s="24" t="s">
        <v>324</v>
      </c>
      <c r="B53" s="1" t="s">
        <v>325</v>
      </c>
      <c r="C53" s="12" t="s">
        <v>116</v>
      </c>
      <c r="D53" s="12" t="s">
        <v>173</v>
      </c>
      <c r="E53" s="25" t="s">
        <v>174</v>
      </c>
      <c r="F53" s="25" t="s">
        <v>326</v>
      </c>
      <c r="G53" s="12"/>
      <c r="H53" s="12"/>
      <c r="I53" s="12"/>
      <c r="J53" s="14">
        <v>2</v>
      </c>
      <c r="K53" s="12" t="s">
        <v>166</v>
      </c>
      <c r="L53" s="14">
        <v>2</v>
      </c>
      <c r="M53" s="14">
        <v>30</v>
      </c>
      <c r="N53" s="12" t="s">
        <v>15</v>
      </c>
      <c r="O53" s="12"/>
      <c r="P53" s="12"/>
      <c r="Q53" s="14"/>
      <c r="R53" s="14"/>
      <c r="S53" s="14"/>
      <c r="T53" s="14">
        <v>1</v>
      </c>
      <c r="U53" s="14"/>
      <c r="V53" s="14"/>
      <c r="W53" s="14"/>
      <c r="X53" s="26"/>
      <c r="Y53" s="12"/>
      <c r="Z53" s="33">
        <f>if(ISBLANK($X53), sum(Q53:W53), 1)</f>
      </c>
      <c r="AA53" s="34" t="s">
        <v>15</v>
      </c>
      <c r="AB53" s="34"/>
      <c r="AC53" s="34"/>
      <c r="AD53" s="34" t="s">
        <v>15</v>
      </c>
      <c r="AE53" s="28">
        <f>if(J53&lt;4,"X","")</f>
      </c>
      <c r="AF53" s="28">
        <f>if(countblank(N53:P53)&lt;=1,"X","")</f>
      </c>
      <c r="AG53" s="28">
        <f>$H53</f>
      </c>
      <c r="AH53" s="28">
        <f>if($R53 &gt; 0, "X", "")</f>
      </c>
      <c r="AI53" s="28">
        <f>if(sum(Q53:U53) = 3, "X", "")</f>
      </c>
      <c r="AJ53" s="28">
        <f>if(or($K53="ground", $K53="wild"), "X", "")</f>
      </c>
      <c r="AK53" s="28">
        <f>$G53</f>
      </c>
      <c r="AL53" s="28">
        <f>if($S53 &gt; 0, "X", "")</f>
      </c>
      <c r="AM53" s="28">
        <f>if(and($Q53 &gt; 0, isblank($W53), isblank($R53), isblank($T53), isblank($S53), isblank($U53)), "X", "")</f>
      </c>
      <c r="AN53" s="28">
        <f>if(and(not(isblank($N53)), isblank($O53), isblank($P53)), "X", "")</f>
      </c>
      <c r="AO53" s="28">
        <f>if(M53&gt;65,"X","")</f>
      </c>
      <c r="AP53" s="28">
        <f>if(or($K53="cavity", $K53="wild"), "X", "")</f>
      </c>
      <c r="AQ53" s="28">
        <f>if($W53 &gt; 0, "X", "")</f>
      </c>
      <c r="AR53" s="28">
        <f>if(or(M53&lt;=30, M53="*"),"X","")</f>
      </c>
      <c r="AS53" s="28">
        <f>if(or($K53="platform", $K53="wild"), "X", "")</f>
      </c>
      <c r="AT53" s="28">
        <f>if(and(not(isblank($O53)), isblank($P53), isblank($N53)), "X", "")</f>
      </c>
      <c r="AU53" s="28">
        <f>if($U53 &gt; 0, "X", "")</f>
      </c>
      <c r="AV53" s="28">
        <f>if($T53 &gt; 0, "X", "")</f>
      </c>
      <c r="AW53" s="28">
        <f>if(and(not(isblank($P53)), isblank($N53), isblank($O53)), "X", "")</f>
      </c>
      <c r="AX53" s="28">
        <f>if(or($K53="bowl", $K53="wild"), "X", "")</f>
      </c>
    </row>
    <row x14ac:dyDescent="0.25" r="54" customHeight="1" ht="18.75">
      <c r="A54" s="24" t="s">
        <v>327</v>
      </c>
      <c r="B54" s="1" t="s">
        <v>328</v>
      </c>
      <c r="C54" s="12" t="s">
        <v>116</v>
      </c>
      <c r="D54" s="12" t="s">
        <v>160</v>
      </c>
      <c r="E54" s="25"/>
      <c r="F54" s="25" t="s">
        <v>329</v>
      </c>
      <c r="G54" s="12"/>
      <c r="H54" s="12"/>
      <c r="I54" s="12"/>
      <c r="J54" s="14">
        <v>1</v>
      </c>
      <c r="K54" s="12" t="s">
        <v>162</v>
      </c>
      <c r="L54" s="14">
        <v>3</v>
      </c>
      <c r="M54" s="14">
        <v>80</v>
      </c>
      <c r="N54" s="12"/>
      <c r="O54" s="12" t="s">
        <v>15</v>
      </c>
      <c r="P54" s="12" t="s">
        <v>15</v>
      </c>
      <c r="Q54" s="14">
        <v>1</v>
      </c>
      <c r="R54" s="14">
        <v>1</v>
      </c>
      <c r="S54" s="14"/>
      <c r="T54" s="14"/>
      <c r="U54" s="14"/>
      <c r="V54" s="14"/>
      <c r="W54" s="14"/>
      <c r="X54" s="26" t="s">
        <v>15</v>
      </c>
      <c r="Y54" s="12"/>
      <c r="Z54" s="33">
        <f>if(ISBLANK($X54), sum(Q54:W54), 1)</f>
      </c>
      <c r="AA54" s="34" t="s">
        <v>15</v>
      </c>
      <c r="AB54" s="34"/>
      <c r="AC54" s="34"/>
      <c r="AD54" s="34" t="s">
        <v>15</v>
      </c>
      <c r="AE54" s="28">
        <f>if(J54&lt;4,"X","")</f>
      </c>
      <c r="AF54" s="28">
        <f>if(countblank(N54:P54)&lt;=1,"X","")</f>
      </c>
      <c r="AG54" s="28">
        <f>$H54</f>
      </c>
      <c r="AH54" s="28">
        <f>if($R54 &gt; 0, "X", "")</f>
      </c>
      <c r="AI54" s="28">
        <f>if(sum(Q54:U54) = 3, "X", "")</f>
      </c>
      <c r="AJ54" s="28">
        <f>if(or($K54="ground", $K54="wild"), "X", "")</f>
      </c>
      <c r="AK54" s="28">
        <f>$G54</f>
      </c>
      <c r="AL54" s="28">
        <f>if($S54 &gt; 0, "X", "")</f>
      </c>
      <c r="AM54" s="28">
        <f>if(and($Q54 &gt; 0, isblank($W54), isblank($R54), isblank($T54), isblank($S54), isblank($U54)), "X", "")</f>
      </c>
      <c r="AN54" s="28">
        <f>if(and(not(isblank($N54)), isblank($O54), isblank($P54)), "X", "")</f>
      </c>
      <c r="AO54" s="28">
        <f>if(M54&gt;65,"X","")</f>
      </c>
      <c r="AP54" s="28">
        <f>if(or($K54="cavity", $K54="wild"), "X", "")</f>
      </c>
      <c r="AQ54" s="28">
        <f>if($W54 &gt; 0, "X", "")</f>
      </c>
      <c r="AR54" s="28">
        <f>if(or(M54&lt;=30, M54="*"),"X","")</f>
      </c>
      <c r="AS54" s="28">
        <f>if(or($K54="platform", $K54="wild"), "X", "")</f>
      </c>
      <c r="AT54" s="28">
        <f>if(and(not(isblank($O54)), isblank($P54), isblank($N54)), "X", "")</f>
      </c>
      <c r="AU54" s="28">
        <f>if($U54 &gt; 0, "X", "")</f>
      </c>
      <c r="AV54" s="28">
        <f>if($T54 &gt; 0, "X", "")</f>
      </c>
      <c r="AW54" s="28">
        <f>if(and(not(isblank($P54)), isblank($N54), isblank($O54)), "X", "")</f>
      </c>
      <c r="AX54" s="28">
        <f>if(or($K54="bowl", $K54="wild"), "X", "")</f>
      </c>
    </row>
    <row x14ac:dyDescent="0.25" r="55" customHeight="1" ht="18.75">
      <c r="A55" s="24" t="s">
        <v>330</v>
      </c>
      <c r="B55" s="1" t="s">
        <v>331</v>
      </c>
      <c r="C55" s="12" t="s">
        <v>116</v>
      </c>
      <c r="D55" s="12" t="s">
        <v>173</v>
      </c>
      <c r="E55" s="25" t="s">
        <v>178</v>
      </c>
      <c r="F55" s="25" t="s">
        <v>332</v>
      </c>
      <c r="G55" s="12"/>
      <c r="H55" s="12"/>
      <c r="I55" s="12"/>
      <c r="J55" s="14">
        <v>3</v>
      </c>
      <c r="K55" s="12" t="s">
        <v>203</v>
      </c>
      <c r="L55" s="14">
        <v>4</v>
      </c>
      <c r="M55" s="14">
        <v>18</v>
      </c>
      <c r="N55" s="12" t="s">
        <v>15</v>
      </c>
      <c r="O55" s="12"/>
      <c r="P55" s="12"/>
      <c r="Q55" s="14"/>
      <c r="R55" s="14"/>
      <c r="S55" s="14"/>
      <c r="T55" s="14">
        <v>2</v>
      </c>
      <c r="U55" s="14"/>
      <c r="V55" s="14">
        <v>1</v>
      </c>
      <c r="W55" s="14"/>
      <c r="X55" s="26"/>
      <c r="Y55" s="12"/>
      <c r="Z55" s="33">
        <f>if(ISBLANK($X55), sum(Q55:W55), 1)</f>
      </c>
      <c r="AA55" s="34" t="s">
        <v>15</v>
      </c>
      <c r="AB55" s="34"/>
      <c r="AC55" s="34"/>
      <c r="AD55" s="34" t="s">
        <v>15</v>
      </c>
      <c r="AE55" s="28">
        <f>if(J55&lt;4,"X","")</f>
      </c>
      <c r="AF55" s="28">
        <f>if(countblank(N55:P55)&lt;=1,"X","")</f>
      </c>
      <c r="AG55" s="28">
        <f>$H55</f>
      </c>
      <c r="AH55" s="28">
        <f>if($R55 &gt; 0, "X", "")</f>
      </c>
      <c r="AI55" s="28">
        <f>if(sum(Q55:U55) = 3, "X", "")</f>
      </c>
      <c r="AJ55" s="28">
        <f>if(or($K55="ground", $K55="wild"), "X", "")</f>
      </c>
      <c r="AK55" s="28">
        <f>$G55</f>
      </c>
      <c r="AL55" s="28">
        <f>if($S55 &gt; 0, "X", "")</f>
      </c>
      <c r="AM55" s="28">
        <f>if(and($Q55 &gt; 0, isblank($W55), isblank($R55), isblank($T55), isblank($S55), isblank($U55)), "X", "")</f>
      </c>
      <c r="AN55" s="28">
        <f>if(and(not(isblank($N55)), isblank($O55), isblank($P55)), "X", "")</f>
      </c>
      <c r="AO55" s="28">
        <f>if(M55&gt;65,"X","")</f>
      </c>
      <c r="AP55" s="28">
        <f>if(or($K55="cavity", $K55="wild"), "X", "")</f>
      </c>
      <c r="AQ55" s="28">
        <f>if($W55 &gt; 0, "X", "")</f>
      </c>
      <c r="AR55" s="28">
        <f>if(or(M55&lt;=30, M55="*"),"X","")</f>
      </c>
      <c r="AS55" s="28">
        <f>if(or($K55="platform", $K55="wild"), "X", "")</f>
      </c>
      <c r="AT55" s="28">
        <f>if(and(not(isblank($O55)), isblank($P55), isblank($N55)), "X", "")</f>
      </c>
      <c r="AU55" s="28">
        <f>if($U55 &gt; 0, "X", "")</f>
      </c>
      <c r="AV55" s="28">
        <f>if($T55 &gt; 0, "X", "")</f>
      </c>
      <c r="AW55" s="28">
        <f>if(and(not(isblank($P55)), isblank($N55), isblank($O55)), "X", "")</f>
      </c>
      <c r="AX55" s="28">
        <f>if(or($K55="bowl", $K55="wild"), "X", "")</f>
      </c>
    </row>
    <row x14ac:dyDescent="0.25" r="56" customHeight="1" ht="18.75">
      <c r="A56" s="24" t="s">
        <v>333</v>
      </c>
      <c r="B56" s="1" t="s">
        <v>334</v>
      </c>
      <c r="C56" s="12" t="s">
        <v>116</v>
      </c>
      <c r="D56" s="12" t="s">
        <v>173</v>
      </c>
      <c r="E56" s="25" t="s">
        <v>198</v>
      </c>
      <c r="F56" s="25" t="s">
        <v>335</v>
      </c>
      <c r="G56" s="12"/>
      <c r="H56" s="12"/>
      <c r="I56" s="12"/>
      <c r="J56" s="14">
        <v>2</v>
      </c>
      <c r="K56" s="12" t="s">
        <v>162</v>
      </c>
      <c r="L56" s="14">
        <v>2</v>
      </c>
      <c r="M56" s="14">
        <v>87</v>
      </c>
      <c r="N56" s="12"/>
      <c r="O56" s="12"/>
      <c r="P56" s="12" t="s">
        <v>15</v>
      </c>
      <c r="Q56" s="14">
        <v>1</v>
      </c>
      <c r="R56" s="14">
        <v>1</v>
      </c>
      <c r="S56" s="14">
        <v>1</v>
      </c>
      <c r="T56" s="14"/>
      <c r="U56" s="14"/>
      <c r="V56" s="14"/>
      <c r="W56" s="14"/>
      <c r="X56" s="26" t="s">
        <v>15</v>
      </c>
      <c r="Y56" s="12"/>
      <c r="Z56" s="33">
        <f>if(ISBLANK($X56), sum(Q56:W56), 1)</f>
      </c>
      <c r="AA56" s="34" t="s">
        <v>15</v>
      </c>
      <c r="AB56" s="34"/>
      <c r="AC56" s="34"/>
      <c r="AD56" s="34" t="s">
        <v>15</v>
      </c>
      <c r="AE56" s="28">
        <f>if(J56&lt;4,"X","")</f>
      </c>
      <c r="AF56" s="28">
        <f>if(countblank(N56:P56)&lt;=1,"X","")</f>
      </c>
      <c r="AG56" s="28">
        <f>$H56</f>
      </c>
      <c r="AH56" s="28">
        <f>if($R56 &gt; 0, "X", "")</f>
      </c>
      <c r="AI56" s="28">
        <f>if(sum(Q56:U56) = 3, "X", "")</f>
      </c>
      <c r="AJ56" s="28">
        <f>if(or($K56="ground", $K56="wild"), "X", "")</f>
      </c>
      <c r="AK56" s="28">
        <f>$G56</f>
      </c>
      <c r="AL56" s="28">
        <f>if($S56 &gt; 0, "X", "")</f>
      </c>
      <c r="AM56" s="28">
        <f>if(and($Q56 &gt; 0, isblank($W56), isblank($R56), isblank($T56), isblank($S56), isblank($U56)), "X", "")</f>
      </c>
      <c r="AN56" s="28">
        <f>if(and(not(isblank($N56)), isblank($O56), isblank($P56)), "X", "")</f>
      </c>
      <c r="AO56" s="28">
        <f>if(M56&gt;65,"X","")</f>
      </c>
      <c r="AP56" s="28">
        <f>if(or($K56="cavity", $K56="wild"), "X", "")</f>
      </c>
      <c r="AQ56" s="28">
        <f>if($W56 &gt; 0, "X", "")</f>
      </c>
      <c r="AR56" s="28">
        <f>if(or(M56&lt;=30, M56="*"),"X","")</f>
      </c>
      <c r="AS56" s="28">
        <f>if(or($K56="platform", $K56="wild"), "X", "")</f>
      </c>
      <c r="AT56" s="28">
        <f>if(and(not(isblank($O56)), isblank($P56), isblank($N56)), "X", "")</f>
      </c>
      <c r="AU56" s="28">
        <f>if($U56 &gt; 0, "X", "")</f>
      </c>
      <c r="AV56" s="28">
        <f>if($T56 &gt; 0, "X", "")</f>
      </c>
      <c r="AW56" s="28">
        <f>if(and(not(isblank($P56)), isblank($N56), isblank($O56)), "X", "")</f>
      </c>
      <c r="AX56" s="28">
        <f>if(or($K56="bowl", $K56="wild"), "X", "")</f>
      </c>
    </row>
    <row x14ac:dyDescent="0.25" r="57" customHeight="1" ht="18.75">
      <c r="A57" s="24" t="s">
        <v>336</v>
      </c>
      <c r="B57" s="1" t="s">
        <v>337</v>
      </c>
      <c r="C57" s="12" t="s">
        <v>116</v>
      </c>
      <c r="D57" s="12" t="s">
        <v>173</v>
      </c>
      <c r="E57" s="25" t="s">
        <v>182</v>
      </c>
      <c r="F57" s="25" t="s">
        <v>338</v>
      </c>
      <c r="G57" s="12"/>
      <c r="H57" s="12"/>
      <c r="I57" s="12"/>
      <c r="J57" s="14">
        <v>0</v>
      </c>
      <c r="K57" s="12" t="s">
        <v>195</v>
      </c>
      <c r="L57" s="14">
        <v>3</v>
      </c>
      <c r="M57" s="14">
        <v>20</v>
      </c>
      <c r="N57" s="12"/>
      <c r="O57" s="12" t="s">
        <v>15</v>
      </c>
      <c r="P57" s="12"/>
      <c r="Q57" s="14"/>
      <c r="R57" s="14"/>
      <c r="S57" s="14"/>
      <c r="T57" s="14"/>
      <c r="U57" s="14"/>
      <c r="V57" s="14">
        <v>1</v>
      </c>
      <c r="W57" s="14"/>
      <c r="X57" s="26"/>
      <c r="Y57" s="12"/>
      <c r="Z57" s="33">
        <f>if(ISBLANK($X57), sum(Q57:W57), 1)</f>
      </c>
      <c r="AA57" s="34" t="s">
        <v>15</v>
      </c>
      <c r="AB57" s="34"/>
      <c r="AC57" s="34"/>
      <c r="AD57" s="34" t="s">
        <v>15</v>
      </c>
      <c r="AE57" s="28">
        <f>if(J57&lt;4,"X","")</f>
      </c>
      <c r="AF57" s="28">
        <f>if(countblank(N57:P57)&lt;=1,"X","")</f>
      </c>
      <c r="AG57" s="28">
        <f>$H57</f>
      </c>
      <c r="AH57" s="28">
        <f>if($R57 &gt; 0, "X", "")</f>
      </c>
      <c r="AI57" s="28">
        <f>if(sum(Q57:U57) = 3, "X", "")</f>
      </c>
      <c r="AJ57" s="28">
        <f>if(or($K57="ground", $K57="wild"), "X", "")</f>
      </c>
      <c r="AK57" s="28">
        <f>$G57</f>
      </c>
      <c r="AL57" s="28">
        <f>if($S57 &gt; 0, "X", "")</f>
      </c>
      <c r="AM57" s="28">
        <f>if(and($Q57 &gt; 0, isblank($W57), isblank($R57), isblank($T57), isblank($S57), isblank($U57)), "X", "")</f>
      </c>
      <c r="AN57" s="28">
        <f>if(and(not(isblank($N57)), isblank($O57), isblank($P57)), "X", "")</f>
      </c>
      <c r="AO57" s="28">
        <f>if(M57&gt;65,"X","")</f>
      </c>
      <c r="AP57" s="28">
        <f>if(or($K57="cavity", $K57="wild"), "X", "")</f>
      </c>
      <c r="AQ57" s="28">
        <f>if($W57 &gt; 0, "X", "")</f>
      </c>
      <c r="AR57" s="28">
        <f>if(or(M57&lt;=30, M57="*"),"X","")</f>
      </c>
      <c r="AS57" s="28">
        <f>if(or($K57="platform", $K57="wild"), "X", "")</f>
      </c>
      <c r="AT57" s="28">
        <f>if(and(not(isblank($O57)), isblank($P57), isblank($N57)), "X", "")</f>
      </c>
      <c r="AU57" s="28">
        <f>if($U57 &gt; 0, "X", "")</f>
      </c>
      <c r="AV57" s="28">
        <f>if($T57 &gt; 0, "X", "")</f>
      </c>
      <c r="AW57" s="28">
        <f>if(and(not(isblank($P57)), isblank($N57), isblank($O57)), "X", "")</f>
      </c>
      <c r="AX57" s="28">
        <f>if(or($K57="bowl", $K57="wild"), "X", "")</f>
      </c>
    </row>
    <row x14ac:dyDescent="0.25" r="58" customHeight="1" ht="18.75">
      <c r="A58" s="24" t="s">
        <v>339</v>
      </c>
      <c r="B58" s="1" t="s">
        <v>340</v>
      </c>
      <c r="C58" s="12" t="s">
        <v>116</v>
      </c>
      <c r="D58" s="12" t="s">
        <v>173</v>
      </c>
      <c r="E58" s="25" t="s">
        <v>182</v>
      </c>
      <c r="F58" s="25" t="s">
        <v>341</v>
      </c>
      <c r="G58" s="12"/>
      <c r="H58" s="12" t="s">
        <v>15</v>
      </c>
      <c r="I58" s="12"/>
      <c r="J58" s="14">
        <v>3</v>
      </c>
      <c r="K58" s="12" t="s">
        <v>195</v>
      </c>
      <c r="L58" s="14">
        <v>6</v>
      </c>
      <c r="M58" s="14">
        <v>41</v>
      </c>
      <c r="N58" s="12" t="s">
        <v>15</v>
      </c>
      <c r="O58" s="12" t="s">
        <v>15</v>
      </c>
      <c r="P58" s="12"/>
      <c r="Q58" s="14">
        <v>1</v>
      </c>
      <c r="R58" s="14"/>
      <c r="S58" s="14"/>
      <c r="T58" s="14"/>
      <c r="U58" s="14"/>
      <c r="V58" s="14">
        <v>1</v>
      </c>
      <c r="W58" s="14">
        <v>1</v>
      </c>
      <c r="X58" s="26"/>
      <c r="Y58" s="12"/>
      <c r="Z58" s="33">
        <f>if(ISBLANK($X58), sum(Q58:W58), 1)</f>
      </c>
      <c r="AA58" s="34"/>
      <c r="AB58" s="34"/>
      <c r="AC58" s="34"/>
      <c r="AD58" s="34" t="s">
        <v>15</v>
      </c>
      <c r="AE58" s="28">
        <f>if(J58&lt;4,"X","")</f>
      </c>
      <c r="AF58" s="28">
        <f>if(countblank(N58:P58)&lt;=1,"X","")</f>
      </c>
      <c r="AG58" s="28">
        <f>$H58</f>
      </c>
      <c r="AH58" s="28">
        <f>if($R58 &gt; 0, "X", "")</f>
      </c>
      <c r="AI58" s="28">
        <f>if(sum(Q58:U58) = 3, "X", "")</f>
      </c>
      <c r="AJ58" s="28">
        <f>if(or($K58="ground", $K58="wild"), "X", "")</f>
      </c>
      <c r="AK58" s="28">
        <f>$G58</f>
      </c>
      <c r="AL58" s="28">
        <f>if($S58 &gt; 0, "X", "")</f>
      </c>
      <c r="AM58" s="28">
        <f>if(and($Q58 &gt; 0, isblank($W58), isblank($R58), isblank($T58), isblank($S58), isblank($U58)), "X", "")</f>
      </c>
      <c r="AN58" s="28">
        <f>if(and(not(isblank($N58)), isblank($O58), isblank($P58)), "X", "")</f>
      </c>
      <c r="AO58" s="28">
        <f>if(M58&gt;65,"X","")</f>
      </c>
      <c r="AP58" s="28">
        <f>if(or($K58="cavity", $K58="wild"), "X", "")</f>
      </c>
      <c r="AQ58" s="28">
        <f>if($W58 &gt; 0, "X", "")</f>
      </c>
      <c r="AR58" s="28">
        <f>if(or(M58&lt;=30, M58="*"),"X","")</f>
      </c>
      <c r="AS58" s="28">
        <f>if(or($K58="platform", $K58="wild"), "X", "")</f>
      </c>
      <c r="AT58" s="28">
        <f>if(and(not(isblank($O58)), isblank($P58), isblank($N58)), "X", "")</f>
      </c>
      <c r="AU58" s="28">
        <f>if($U58 &gt; 0, "X", "")</f>
      </c>
      <c r="AV58" s="28">
        <f>if($T58 &gt; 0, "X", "")</f>
      </c>
      <c r="AW58" s="28">
        <f>if(and(not(isblank($P58)), isblank($N58), isblank($O58)), "X", "")</f>
      </c>
      <c r="AX58" s="28">
        <f>if(or($K58="bowl", $K58="wild"), "X", "")</f>
      </c>
    </row>
    <row x14ac:dyDescent="0.25" r="59" customHeight="1" ht="18.75">
      <c r="A59" s="24" t="s">
        <v>342</v>
      </c>
      <c r="B59" s="1" t="s">
        <v>343</v>
      </c>
      <c r="C59" s="12" t="s">
        <v>116</v>
      </c>
      <c r="D59" s="12" t="s">
        <v>160</v>
      </c>
      <c r="E59" s="25"/>
      <c r="F59" s="25" t="s">
        <v>344</v>
      </c>
      <c r="G59" s="12"/>
      <c r="H59" s="12"/>
      <c r="I59" s="12" t="s">
        <v>15</v>
      </c>
      <c r="J59" s="14">
        <v>6</v>
      </c>
      <c r="K59" s="12" t="s">
        <v>203</v>
      </c>
      <c r="L59" s="14">
        <v>1</v>
      </c>
      <c r="M59" s="14" t="s">
        <v>247</v>
      </c>
      <c r="N59" s="12" t="s">
        <v>15</v>
      </c>
      <c r="O59" s="12" t="s">
        <v>15</v>
      </c>
      <c r="P59" s="12"/>
      <c r="Q59" s="14">
        <v>2</v>
      </c>
      <c r="R59" s="14">
        <v>1</v>
      </c>
      <c r="S59" s="14"/>
      <c r="T59" s="14"/>
      <c r="U59" s="14"/>
      <c r="V59" s="14"/>
      <c r="W59" s="14"/>
      <c r="X59" s="26"/>
      <c r="Y59" s="12"/>
      <c r="Z59" s="33">
        <f>if(ISBLANK($X59), sum(Q59:W59), 1)</f>
      </c>
      <c r="AA59" s="34"/>
      <c r="AB59" s="34"/>
      <c r="AC59" s="34"/>
      <c r="AD59" s="34" t="s">
        <v>15</v>
      </c>
      <c r="AE59" s="28">
        <f>if(J59&lt;4,"X","")</f>
      </c>
      <c r="AF59" s="28">
        <f>if(countblank(N59:P59)&lt;=1,"X","")</f>
      </c>
      <c r="AG59" s="28">
        <f>$H59</f>
      </c>
      <c r="AH59" s="28">
        <f>if($R59 &gt; 0, "X", "")</f>
      </c>
      <c r="AI59" s="28">
        <f>if(sum(Q59:U59) = 3, "X", "")</f>
      </c>
      <c r="AJ59" s="28">
        <f>if(or($K59="ground", $K59="wild"), "X", "")</f>
      </c>
      <c r="AK59" s="28">
        <f>$G59</f>
      </c>
      <c r="AL59" s="28">
        <f>if($S59 &gt; 0, "X", "")</f>
      </c>
      <c r="AM59" s="28">
        <f>if(and($Q59 &gt; 0, isblank($W59), isblank($R59), isblank($T59), isblank($S59), isblank($U59)), "X", "")</f>
      </c>
      <c r="AN59" s="28">
        <f>if(and(not(isblank($N59)), isblank($O59), isblank($P59)), "X", "")</f>
      </c>
      <c r="AO59" s="28">
        <f>if(M59&gt;65,"X","")</f>
      </c>
      <c r="AP59" s="28">
        <f>if(or($K59="cavity", $K59="wild"), "X", "")</f>
      </c>
      <c r="AQ59" s="28">
        <f>if($W59 &gt; 0, "X", "")</f>
      </c>
      <c r="AR59" s="28">
        <f>if(or(M59&lt;=30, M59="*"),"X","")</f>
      </c>
      <c r="AS59" s="28">
        <f>if(or($K59="platform", $K59="wild"), "X", "")</f>
      </c>
      <c r="AT59" s="28">
        <f>if(and(not(isblank($O59)), isblank($P59), isblank($N59)), "X", "")</f>
      </c>
      <c r="AU59" s="28">
        <f>if($U59 &gt; 0, "X", "")</f>
      </c>
      <c r="AV59" s="28">
        <f>if($T59 &gt; 0, "X", "")</f>
      </c>
      <c r="AW59" s="28">
        <f>if(and(not(isblank($P59)), isblank($N59), isblank($O59)), "X", "")</f>
      </c>
      <c r="AX59" s="28">
        <f>if(or($K59="bowl", $K59="wild"), "X", "")</f>
      </c>
    </row>
    <row x14ac:dyDescent="0.25" r="60" customHeight="1" ht="18.75">
      <c r="A60" s="24" t="s">
        <v>345</v>
      </c>
      <c r="B60" s="1" t="s">
        <v>346</v>
      </c>
      <c r="C60" s="12" t="s">
        <v>116</v>
      </c>
      <c r="D60" s="12" t="s">
        <v>169</v>
      </c>
      <c r="E60" s="25" t="s">
        <v>182</v>
      </c>
      <c r="F60" s="25" t="s">
        <v>320</v>
      </c>
      <c r="G60" s="12"/>
      <c r="H60" s="12"/>
      <c r="I60" s="12"/>
      <c r="J60" s="14">
        <v>1</v>
      </c>
      <c r="K60" s="12" t="s">
        <v>162</v>
      </c>
      <c r="L60" s="14">
        <v>5</v>
      </c>
      <c r="M60" s="14">
        <v>43</v>
      </c>
      <c r="N60" s="12" t="s">
        <v>15</v>
      </c>
      <c r="O60" s="12"/>
      <c r="P60" s="12"/>
      <c r="Q60" s="14"/>
      <c r="R60" s="14">
        <v>1</v>
      </c>
      <c r="S60" s="14"/>
      <c r="T60" s="14">
        <v>1</v>
      </c>
      <c r="U60" s="14"/>
      <c r="V60" s="14"/>
      <c r="W60" s="14"/>
      <c r="X60" s="26" t="s">
        <v>15</v>
      </c>
      <c r="Y60" s="12"/>
      <c r="Z60" s="33">
        <f>if(ISBLANK($X60), sum(Q60:W60), 1)</f>
      </c>
      <c r="AA60" s="34" t="s">
        <v>15</v>
      </c>
      <c r="AB60" s="34"/>
      <c r="AC60" s="34"/>
      <c r="AD60" s="34" t="s">
        <v>15</v>
      </c>
      <c r="AE60" s="28">
        <f>if(J60&lt;4,"X","")</f>
      </c>
      <c r="AF60" s="28">
        <f>if(countblank(N60:P60)&lt;=1,"X","")</f>
      </c>
      <c r="AG60" s="28">
        <f>$H60</f>
      </c>
      <c r="AH60" s="28">
        <f>if($R60 &gt; 0, "X", "")</f>
      </c>
      <c r="AI60" s="28">
        <f>if(sum(Q60:U60) = 3, "X", "")</f>
      </c>
      <c r="AJ60" s="28">
        <f>if(or($K60="ground", $K60="wild"), "X", "")</f>
      </c>
      <c r="AK60" s="28">
        <f>$G60</f>
      </c>
      <c r="AL60" s="28">
        <f>if($S60 &gt; 0, "X", "")</f>
      </c>
      <c r="AM60" s="28">
        <f>if(and($Q60 &gt; 0, isblank($W60), isblank($R60), isblank($T60), isblank($S60), isblank($U60)), "X", "")</f>
      </c>
      <c r="AN60" s="28">
        <f>if(and(not(isblank($N60)), isblank($O60), isblank($P60)), "X", "")</f>
      </c>
      <c r="AO60" s="28">
        <f>if(M60&gt;65,"X","")</f>
      </c>
      <c r="AP60" s="28">
        <f>if(or($K60="cavity", $K60="wild"), "X", "")</f>
      </c>
      <c r="AQ60" s="28">
        <f>if($W60 &gt; 0, "X", "")</f>
      </c>
      <c r="AR60" s="28">
        <f>if(or(M60&lt;=30, M60="*"),"X","")</f>
      </c>
      <c r="AS60" s="28">
        <f>if(or($K60="platform", $K60="wild"), "X", "")</f>
      </c>
      <c r="AT60" s="28">
        <f>if(and(not(isblank($O60)), isblank($P60), isblank($N60)), "X", "")</f>
      </c>
      <c r="AU60" s="28">
        <f>if($U60 &gt; 0, "X", "")</f>
      </c>
      <c r="AV60" s="28">
        <f>if($T60 &gt; 0, "X", "")</f>
      </c>
      <c r="AW60" s="28">
        <f>if(and(not(isblank($P60)), isblank($N60), isblank($O60)), "X", "")</f>
      </c>
      <c r="AX60" s="28">
        <f>if(or($K60="bowl", $K60="wild"), "X", "")</f>
      </c>
    </row>
    <row x14ac:dyDescent="0.25" r="61" customHeight="1" ht="18.75">
      <c r="A61" s="24" t="s">
        <v>347</v>
      </c>
      <c r="B61" s="1" t="s">
        <v>348</v>
      </c>
      <c r="C61" s="12" t="s">
        <v>116</v>
      </c>
      <c r="D61" s="12" t="s">
        <v>169</v>
      </c>
      <c r="E61" s="25" t="s">
        <v>178</v>
      </c>
      <c r="F61" s="25" t="s">
        <v>349</v>
      </c>
      <c r="G61" s="12"/>
      <c r="H61" s="12"/>
      <c r="I61" s="12"/>
      <c r="J61" s="14">
        <v>2</v>
      </c>
      <c r="K61" s="12" t="s">
        <v>188</v>
      </c>
      <c r="L61" s="14">
        <v>6</v>
      </c>
      <c r="M61" s="14">
        <v>88</v>
      </c>
      <c r="N61" s="12"/>
      <c r="O61" s="12"/>
      <c r="P61" s="12" t="s">
        <v>15</v>
      </c>
      <c r="Q61" s="14"/>
      <c r="R61" s="14">
        <v>1</v>
      </c>
      <c r="S61" s="14"/>
      <c r="T61" s="14"/>
      <c r="U61" s="14"/>
      <c r="V61" s="14"/>
      <c r="W61" s="14">
        <v>1</v>
      </c>
      <c r="X61" s="26"/>
      <c r="Y61" s="12"/>
      <c r="Z61" s="33">
        <f>if(ISBLANK($X61), sum(Q61:W61), 1)</f>
      </c>
      <c r="AA61" s="34" t="s">
        <v>15</v>
      </c>
      <c r="AB61" s="34"/>
      <c r="AC61" s="34"/>
      <c r="AD61" s="34" t="s">
        <v>15</v>
      </c>
      <c r="AE61" s="28">
        <f>if(J61&lt;4,"X","")</f>
      </c>
      <c r="AF61" s="28">
        <f>if(countblank(N61:P61)&lt;=1,"X","")</f>
      </c>
      <c r="AG61" s="28">
        <f>$H61</f>
      </c>
      <c r="AH61" s="28">
        <f>if($R61 &gt; 0, "X", "")</f>
      </c>
      <c r="AI61" s="28">
        <f>if(sum(Q61:U61) = 3, "X", "")</f>
      </c>
      <c r="AJ61" s="28">
        <f>if(or($K61="ground", $K61="wild"), "X", "")</f>
      </c>
      <c r="AK61" s="28">
        <f>$G61</f>
      </c>
      <c r="AL61" s="28">
        <f>if($S61 &gt; 0, "X", "")</f>
      </c>
      <c r="AM61" s="28">
        <f>if(and($Q61 &gt; 0, isblank($W61), isblank($R61), isblank($T61), isblank($S61), isblank($U61)), "X", "")</f>
      </c>
      <c r="AN61" s="28">
        <f>if(and(not(isblank($N61)), isblank($O61), isblank($P61)), "X", "")</f>
      </c>
      <c r="AO61" s="28">
        <f>if(M61&gt;65,"X","")</f>
      </c>
      <c r="AP61" s="28">
        <f>if(or($K61="cavity", $K61="wild"), "X", "")</f>
      </c>
      <c r="AQ61" s="28">
        <f>if($W61 &gt; 0, "X", "")</f>
      </c>
      <c r="AR61" s="28">
        <f>if(or(M61&lt;=30, M61="*"),"X","")</f>
      </c>
      <c r="AS61" s="28">
        <f>if(or($K61="platform", $K61="wild"), "X", "")</f>
      </c>
      <c r="AT61" s="28">
        <f>if(and(not(isblank($O61)), isblank($P61), isblank($N61)), "X", "")</f>
      </c>
      <c r="AU61" s="28">
        <f>if($U61 &gt; 0, "X", "")</f>
      </c>
      <c r="AV61" s="28">
        <f>if($T61 &gt; 0, "X", "")</f>
      </c>
      <c r="AW61" s="28">
        <f>if(and(not(isblank($P61)), isblank($N61), isblank($O61)), "X", "")</f>
      </c>
      <c r="AX61" s="28">
        <f>if(or($K61="bowl", $K61="wild"), "X", "")</f>
      </c>
    </row>
    <row x14ac:dyDescent="0.25" r="62" customHeight="1" ht="18.75">
      <c r="A62" s="24" t="s">
        <v>350</v>
      </c>
      <c r="B62" s="1" t="s">
        <v>351</v>
      </c>
      <c r="C62" s="12" t="s">
        <v>116</v>
      </c>
      <c r="D62" s="12" t="s">
        <v>173</v>
      </c>
      <c r="E62" s="25" t="s">
        <v>182</v>
      </c>
      <c r="F62" s="25" t="s">
        <v>352</v>
      </c>
      <c r="G62" s="12"/>
      <c r="H62" s="12"/>
      <c r="I62" s="12"/>
      <c r="J62" s="14">
        <v>3</v>
      </c>
      <c r="K62" s="12" t="s">
        <v>166</v>
      </c>
      <c r="L62" s="14">
        <v>4</v>
      </c>
      <c r="M62" s="14">
        <v>25</v>
      </c>
      <c r="N62" s="12" t="s">
        <v>15</v>
      </c>
      <c r="O62" s="12" t="s">
        <v>15</v>
      </c>
      <c r="P62" s="12"/>
      <c r="Q62" s="14"/>
      <c r="R62" s="14">
        <v>1</v>
      </c>
      <c r="S62" s="14"/>
      <c r="T62" s="14"/>
      <c r="U62" s="14"/>
      <c r="V62" s="14"/>
      <c r="W62" s="14"/>
      <c r="X62" s="26"/>
      <c r="Y62" s="12"/>
      <c r="Z62" s="33">
        <f>if(ISBLANK($X62), sum(Q62:W62), 1)</f>
      </c>
      <c r="AA62" s="34" t="s">
        <v>15</v>
      </c>
      <c r="AB62" s="34"/>
      <c r="AC62" s="34"/>
      <c r="AD62" s="34"/>
      <c r="AE62" s="28">
        <f>if(J62&lt;4,"X","")</f>
      </c>
      <c r="AF62" s="28">
        <f>if(countblank(N62:P62)&lt;=1,"X","")</f>
      </c>
      <c r="AG62" s="28">
        <f>$H62</f>
      </c>
      <c r="AH62" s="28">
        <f>if($R62 &gt; 0, "X", "")</f>
      </c>
      <c r="AI62" s="28">
        <f>if(sum(Q62:U62) = 3, "X", "")</f>
      </c>
      <c r="AJ62" s="28">
        <f>if(or($K62="ground", $K62="wild"), "X", "")</f>
      </c>
      <c r="AK62" s="28">
        <f>$G62</f>
      </c>
      <c r="AL62" s="28">
        <f>if($S62 &gt; 0, "X", "")</f>
      </c>
      <c r="AM62" s="28">
        <f>if(and($Q62 &gt; 0, isblank($W62), isblank($R62), isblank($T62), isblank($S62), isblank($U62)), "X", "")</f>
      </c>
      <c r="AN62" s="28">
        <f>if(and(not(isblank($N62)), isblank($O62), isblank($P62)), "X", "")</f>
      </c>
      <c r="AO62" s="28">
        <f>if(M62&gt;65,"X","")</f>
      </c>
      <c r="AP62" s="28">
        <f>if(or($K62="cavity", $K62="wild"), "X", "")</f>
      </c>
      <c r="AQ62" s="28">
        <f>if($W62 &gt; 0, "X", "")</f>
      </c>
      <c r="AR62" s="28">
        <f>if(or(M62&lt;=30, M62="*"),"X","")</f>
      </c>
      <c r="AS62" s="28">
        <f>if(or($K62="platform", $K62="wild"), "X", "")</f>
      </c>
      <c r="AT62" s="28">
        <f>if(and(not(isblank($O62)), isblank($P62), isblank($N62)), "X", "")</f>
      </c>
      <c r="AU62" s="28">
        <f>if($U62 &gt; 0, "X", "")</f>
      </c>
      <c r="AV62" s="28">
        <f>if($T62 &gt; 0, "X", "")</f>
      </c>
      <c r="AW62" s="28">
        <f>if(and(not(isblank($P62)), isblank($N62), isblank($O62)), "X", "")</f>
      </c>
      <c r="AX62" s="28">
        <f>if(or($K62="bowl", $K62="wild"), "X", "")</f>
      </c>
    </row>
    <row x14ac:dyDescent="0.25" r="63" customHeight="1" ht="18.75">
      <c r="A63" s="24" t="s">
        <v>353</v>
      </c>
      <c r="B63" s="1" t="s">
        <v>354</v>
      </c>
      <c r="C63" s="12" t="s">
        <v>116</v>
      </c>
      <c r="D63" s="12" t="s">
        <v>173</v>
      </c>
      <c r="E63" s="25" t="s">
        <v>250</v>
      </c>
      <c r="F63" s="25" t="s">
        <v>355</v>
      </c>
      <c r="G63" s="12"/>
      <c r="H63" s="12"/>
      <c r="I63" s="12"/>
      <c r="J63" s="14">
        <v>3</v>
      </c>
      <c r="K63" s="12" t="s">
        <v>188</v>
      </c>
      <c r="L63" s="14">
        <v>2</v>
      </c>
      <c r="M63" s="14">
        <v>30</v>
      </c>
      <c r="N63" s="12" t="s">
        <v>15</v>
      </c>
      <c r="O63" s="12"/>
      <c r="P63" s="12"/>
      <c r="Q63" s="14"/>
      <c r="R63" s="14"/>
      <c r="S63" s="14"/>
      <c r="T63" s="14">
        <v>1</v>
      </c>
      <c r="U63" s="14"/>
      <c r="V63" s="14">
        <v>1</v>
      </c>
      <c r="W63" s="14"/>
      <c r="X63" s="26"/>
      <c r="Y63" s="12"/>
      <c r="Z63" s="33">
        <f>if(ISBLANK($X63), sum(Q63:W63), 1)</f>
      </c>
      <c r="AA63" s="34"/>
      <c r="AB63" s="34"/>
      <c r="AC63" s="34"/>
      <c r="AD63" s="34"/>
      <c r="AE63" s="28">
        <f>if(J63&lt;4,"X","")</f>
      </c>
      <c r="AF63" s="28">
        <f>if(countblank(N63:P63)&lt;=1,"X","")</f>
      </c>
      <c r="AG63" s="28">
        <f>$H63</f>
      </c>
      <c r="AH63" s="28">
        <f>if($R63 &gt; 0, "X", "")</f>
      </c>
      <c r="AI63" s="28">
        <f>if(sum(Q63:U63) = 3, "X", "")</f>
      </c>
      <c r="AJ63" s="28">
        <f>if(or($K63="ground", $K63="wild"), "X", "")</f>
      </c>
      <c r="AK63" s="28">
        <f>$G63</f>
      </c>
      <c r="AL63" s="28">
        <f>if($S63 &gt; 0, "X", "")</f>
      </c>
      <c r="AM63" s="28">
        <f>if(and($Q63 &gt; 0, isblank($W63), isblank($R63), isblank($T63), isblank($S63), isblank($U63)), "X", "")</f>
      </c>
      <c r="AN63" s="28">
        <f>if(and(not(isblank($N63)), isblank($O63), isblank($P63)), "X", "")</f>
      </c>
      <c r="AO63" s="28">
        <f>if(M63&gt;65,"X","")</f>
      </c>
      <c r="AP63" s="28">
        <f>if(or($K63="cavity", $K63="wild"), "X", "")</f>
      </c>
      <c r="AQ63" s="28">
        <f>if($W63 &gt; 0, "X", "")</f>
      </c>
      <c r="AR63" s="28">
        <f>if(or(M63&lt;=30, M63="*"),"X","")</f>
      </c>
      <c r="AS63" s="28">
        <f>if(or($K63="platform", $K63="wild"), "X", "")</f>
      </c>
      <c r="AT63" s="28">
        <f>if(and(not(isblank($O63)), isblank($P63), isblank($N63)), "X", "")</f>
      </c>
      <c r="AU63" s="28">
        <f>if($U63 &gt; 0, "X", "")</f>
      </c>
      <c r="AV63" s="28">
        <f>if($T63 &gt; 0, "X", "")</f>
      </c>
      <c r="AW63" s="28">
        <f>if(and(not(isblank($P63)), isblank($N63), isblank($O63)), "X", "")</f>
      </c>
      <c r="AX63" s="28">
        <f>if(or($K63="bowl", $K63="wild"), "X", "")</f>
      </c>
    </row>
    <row x14ac:dyDescent="0.25" r="64" customHeight="1" ht="18.75">
      <c r="A64" s="24" t="s">
        <v>356</v>
      </c>
      <c r="B64" s="1" t="s">
        <v>357</v>
      </c>
      <c r="C64" s="12" t="s">
        <v>116</v>
      </c>
      <c r="D64" s="12" t="s">
        <v>186</v>
      </c>
      <c r="E64" s="25" t="s">
        <v>198</v>
      </c>
      <c r="F64" s="25" t="s">
        <v>358</v>
      </c>
      <c r="G64" s="12"/>
      <c r="H64" s="12"/>
      <c r="I64" s="12"/>
      <c r="J64" s="14">
        <v>1</v>
      </c>
      <c r="K64" s="12" t="s">
        <v>162</v>
      </c>
      <c r="L64" s="14">
        <v>4</v>
      </c>
      <c r="M64" s="14">
        <v>50</v>
      </c>
      <c r="N64" s="12"/>
      <c r="O64" s="12" t="s">
        <v>15</v>
      </c>
      <c r="P64" s="12"/>
      <c r="Q64" s="14">
        <v>1</v>
      </c>
      <c r="R64" s="14"/>
      <c r="S64" s="14"/>
      <c r="T64" s="14"/>
      <c r="U64" s="14">
        <v>1</v>
      </c>
      <c r="V64" s="14"/>
      <c r="W64" s="14"/>
      <c r="X64" s="26"/>
      <c r="Y64" s="12"/>
      <c r="Z64" s="33">
        <f>if(ISBLANK($X64), sum(Q64:W64), 1)</f>
      </c>
      <c r="AA64" s="34"/>
      <c r="AB64" s="34"/>
      <c r="AC64" s="34" t="s">
        <v>15</v>
      </c>
      <c r="AD64" s="34"/>
      <c r="AE64" s="28">
        <f>if(J64&lt;4,"X","")</f>
      </c>
      <c r="AF64" s="28">
        <f>if(countblank(N64:P64)&lt;=1,"X","")</f>
      </c>
      <c r="AG64" s="28">
        <f>$H64</f>
      </c>
      <c r="AH64" s="28">
        <f>if($R64 &gt; 0, "X", "")</f>
      </c>
      <c r="AI64" s="28">
        <f>if(sum(Q64:U64) = 3, "X", "")</f>
      </c>
      <c r="AJ64" s="28">
        <f>if(or($K64="ground", $K64="wild"), "X", "")</f>
      </c>
      <c r="AK64" s="28">
        <f>$G64</f>
      </c>
      <c r="AL64" s="28">
        <f>if($S64 &gt; 0, "X", "")</f>
      </c>
      <c r="AM64" s="28">
        <f>if(and($Q64 &gt; 0, isblank($W64), isblank($R64), isblank($T64), isblank($S64), isblank($U64)), "X", "")</f>
      </c>
      <c r="AN64" s="28">
        <f>if(and(not(isblank($N64)), isblank($O64), isblank($P64)), "X", "")</f>
      </c>
      <c r="AO64" s="28">
        <f>if(M64&gt;65,"X","")</f>
      </c>
      <c r="AP64" s="28">
        <f>if(or($K64="cavity", $K64="wild"), "X", "")</f>
      </c>
      <c r="AQ64" s="28">
        <f>if($W64 &gt; 0, "X", "")</f>
      </c>
      <c r="AR64" s="28">
        <f>if(or(M64&lt;=30, M64="*"),"X","")</f>
      </c>
      <c r="AS64" s="28">
        <f>if(or($K64="platform", $K64="wild"), "X", "")</f>
      </c>
      <c r="AT64" s="28">
        <f>if(and(not(isblank($O64)), isblank($P64), isblank($N64)), "X", "")</f>
      </c>
      <c r="AU64" s="28">
        <f>if($U64 &gt; 0, "X", "")</f>
      </c>
      <c r="AV64" s="28">
        <f>if($T64 &gt; 0, "X", "")</f>
      </c>
      <c r="AW64" s="28">
        <f>if(and(not(isblank($P64)), isblank($N64), isblank($O64)), "X", "")</f>
      </c>
      <c r="AX64" s="28">
        <f>if(or($K64="bowl", $K64="wild"), "X", "")</f>
      </c>
    </row>
    <row x14ac:dyDescent="0.25" r="65" customHeight="1" ht="18.75">
      <c r="A65" s="24" t="s">
        <v>359</v>
      </c>
      <c r="B65" s="1" t="s">
        <v>360</v>
      </c>
      <c r="C65" s="12" t="s">
        <v>116</v>
      </c>
      <c r="D65" s="12" t="s">
        <v>173</v>
      </c>
      <c r="E65" s="25" t="s">
        <v>198</v>
      </c>
      <c r="F65" s="25" t="s">
        <v>260</v>
      </c>
      <c r="G65" s="12"/>
      <c r="H65" s="12"/>
      <c r="I65" s="12"/>
      <c r="J65" s="14">
        <v>4</v>
      </c>
      <c r="K65" s="12" t="s">
        <v>188</v>
      </c>
      <c r="L65" s="14">
        <v>3</v>
      </c>
      <c r="M65" s="14">
        <v>64</v>
      </c>
      <c r="N65" s="12"/>
      <c r="O65" s="12"/>
      <c r="P65" s="12" t="s">
        <v>15</v>
      </c>
      <c r="Q65" s="14"/>
      <c r="R65" s="14">
        <v>1</v>
      </c>
      <c r="S65" s="14"/>
      <c r="T65" s="14"/>
      <c r="U65" s="14"/>
      <c r="V65" s="14"/>
      <c r="W65" s="14">
        <v>1</v>
      </c>
      <c r="X65" s="26"/>
      <c r="Y65" s="12"/>
      <c r="Z65" s="33">
        <f>if(ISBLANK($X65), sum(Q65:W65), 1)</f>
      </c>
      <c r="AA65" s="34"/>
      <c r="AB65" s="34"/>
      <c r="AC65" s="34"/>
      <c r="AD65" s="34"/>
      <c r="AE65" s="28">
        <f>if(J65&lt;4,"X","")</f>
      </c>
      <c r="AF65" s="28">
        <f>if(countblank(N65:P65)&lt;=1,"X","")</f>
      </c>
      <c r="AG65" s="28">
        <f>$H65</f>
      </c>
      <c r="AH65" s="28">
        <f>if($R65 &gt; 0, "X", "")</f>
      </c>
      <c r="AI65" s="28">
        <f>if(sum(Q65:U65) = 3, "X", "")</f>
      </c>
      <c r="AJ65" s="28">
        <f>if(or($K65="ground", $K65="wild"), "X", "")</f>
      </c>
      <c r="AK65" s="28">
        <f>$G65</f>
      </c>
      <c r="AL65" s="28">
        <f>if($S65 &gt; 0, "X", "")</f>
      </c>
      <c r="AM65" s="28">
        <f>if(and($Q65 &gt; 0, isblank($W65), isblank($R65), isblank($T65), isblank($S65), isblank($U65)), "X", "")</f>
      </c>
      <c r="AN65" s="28">
        <f>if(and(not(isblank($N65)), isblank($O65), isblank($P65)), "X", "")</f>
      </c>
      <c r="AO65" s="28">
        <f>if(M65&gt;65,"X","")</f>
      </c>
      <c r="AP65" s="28">
        <f>if(or($K65="cavity", $K65="wild"), "X", "")</f>
      </c>
      <c r="AQ65" s="28">
        <f>if($W65 &gt; 0, "X", "")</f>
      </c>
      <c r="AR65" s="28">
        <f>if(or(M65&lt;=30, M65="*"),"X","")</f>
      </c>
      <c r="AS65" s="28">
        <f>if(or($K65="platform", $K65="wild"), "X", "")</f>
      </c>
      <c r="AT65" s="28">
        <f>if(and(not(isblank($O65)), isblank($P65), isblank($N65)), "X", "")</f>
      </c>
      <c r="AU65" s="28">
        <f>if($U65 &gt; 0, "X", "")</f>
      </c>
      <c r="AV65" s="28">
        <f>if($T65 &gt; 0, "X", "")</f>
      </c>
      <c r="AW65" s="28">
        <f>if(and(not(isblank($P65)), isblank($N65), isblank($O65)), "X", "")</f>
      </c>
      <c r="AX65" s="28">
        <f>if(or($K65="bowl", $K65="wild"), "X", "")</f>
      </c>
    </row>
    <row x14ac:dyDescent="0.25" r="66" customHeight="1" ht="18.75">
      <c r="A66" s="24" t="s">
        <v>361</v>
      </c>
      <c r="B66" s="1" t="s">
        <v>362</v>
      </c>
      <c r="C66" s="12" t="s">
        <v>116</v>
      </c>
      <c r="D66" s="12" t="s">
        <v>160</v>
      </c>
      <c r="E66" s="25"/>
      <c r="F66" s="25" t="s">
        <v>363</v>
      </c>
      <c r="G66" s="12"/>
      <c r="H66" s="12"/>
      <c r="I66" s="12" t="s">
        <v>15</v>
      </c>
      <c r="J66" s="14">
        <v>4</v>
      </c>
      <c r="K66" s="12" t="s">
        <v>162</v>
      </c>
      <c r="L66" s="14">
        <v>3</v>
      </c>
      <c r="M66" s="14">
        <v>32</v>
      </c>
      <c r="N66" s="12"/>
      <c r="O66" s="12" t="s">
        <v>15</v>
      </c>
      <c r="P66" s="12"/>
      <c r="Q66" s="14">
        <v>1</v>
      </c>
      <c r="R66" s="14">
        <v>1</v>
      </c>
      <c r="S66" s="14"/>
      <c r="T66" s="14"/>
      <c r="U66" s="14"/>
      <c r="V66" s="14"/>
      <c r="W66" s="14"/>
      <c r="X66" s="26"/>
      <c r="Y66" s="12"/>
      <c r="Z66" s="33">
        <f>if(ISBLANK($X66), sum(Q66:W66), 1)</f>
      </c>
      <c r="AA66" s="34"/>
      <c r="AB66" s="34"/>
      <c r="AC66" s="34" t="s">
        <v>15</v>
      </c>
      <c r="AD66" s="34" t="s">
        <v>15</v>
      </c>
      <c r="AE66" s="28">
        <f>if(J66&lt;4,"X","")</f>
      </c>
      <c r="AF66" s="28">
        <f>if(countblank(N66:P66)&lt;=1,"X","")</f>
      </c>
      <c r="AG66" s="28">
        <f>$H66</f>
      </c>
      <c r="AH66" s="28">
        <f>if($R66 &gt; 0, "X", "")</f>
      </c>
      <c r="AI66" s="28">
        <f>if(sum(Q66:U66) = 3, "X", "")</f>
      </c>
      <c r="AJ66" s="28">
        <f>if(or($K66="ground", $K66="wild"), "X", "")</f>
      </c>
      <c r="AK66" s="28">
        <f>$G66</f>
      </c>
      <c r="AL66" s="28">
        <f>if($S66 &gt; 0, "X", "")</f>
      </c>
      <c r="AM66" s="28">
        <f>if(and($Q66 &gt; 0, isblank($W66), isblank($R66), isblank($T66), isblank($S66), isblank($U66)), "X", "")</f>
      </c>
      <c r="AN66" s="28">
        <f>if(and(not(isblank($N66)), isblank($O66), isblank($P66)), "X", "")</f>
      </c>
      <c r="AO66" s="28">
        <f>if(M66&gt;65,"X","")</f>
      </c>
      <c r="AP66" s="28">
        <f>if(or($K66="cavity", $K66="wild"), "X", "")</f>
      </c>
      <c r="AQ66" s="28">
        <f>if($W66 &gt; 0, "X", "")</f>
      </c>
      <c r="AR66" s="28">
        <f>if(or(M66&lt;=30, M66="*"),"X","")</f>
      </c>
      <c r="AS66" s="28">
        <f>if(or($K66="platform", $K66="wild"), "X", "")</f>
      </c>
      <c r="AT66" s="28">
        <f>if(and(not(isblank($O66)), isblank($P66), isblank($N66)), "X", "")</f>
      </c>
      <c r="AU66" s="28">
        <f>if($U66 &gt; 0, "X", "")</f>
      </c>
      <c r="AV66" s="28">
        <f>if($T66 &gt; 0, "X", "")</f>
      </c>
      <c r="AW66" s="28">
        <f>if(and(not(isblank($P66)), isblank($N66), isblank($O66)), "X", "")</f>
      </c>
      <c r="AX66" s="28">
        <f>if(or($K66="bowl", $K66="wild"), "X", "")</f>
      </c>
    </row>
    <row x14ac:dyDescent="0.25" r="67" customHeight="1" ht="18.75">
      <c r="A67" s="24" t="s">
        <v>364</v>
      </c>
      <c r="B67" s="1" t="s">
        <v>365</v>
      </c>
      <c r="C67" s="12" t="s">
        <v>116</v>
      </c>
      <c r="D67" s="12" t="s">
        <v>173</v>
      </c>
      <c r="E67" s="25" t="s">
        <v>198</v>
      </c>
      <c r="F67" s="25" t="s">
        <v>366</v>
      </c>
      <c r="G67" s="12"/>
      <c r="H67" s="12"/>
      <c r="I67" s="12"/>
      <c r="J67" s="14">
        <v>6</v>
      </c>
      <c r="K67" s="12" t="s">
        <v>166</v>
      </c>
      <c r="L67" s="14">
        <v>1</v>
      </c>
      <c r="M67" s="14">
        <v>45</v>
      </c>
      <c r="N67" s="12" t="s">
        <v>15</v>
      </c>
      <c r="O67" s="12"/>
      <c r="P67" s="12"/>
      <c r="Q67" s="14">
        <v>1</v>
      </c>
      <c r="R67" s="14"/>
      <c r="S67" s="14"/>
      <c r="T67" s="14">
        <v>1</v>
      </c>
      <c r="U67" s="14"/>
      <c r="V67" s="14"/>
      <c r="W67" s="14"/>
      <c r="X67" s="26"/>
      <c r="Y67" s="12"/>
      <c r="Z67" s="33">
        <f>if(ISBLANK($X67), sum(Q67:W67), 1)</f>
      </c>
      <c r="AA67" s="34" t="s">
        <v>15</v>
      </c>
      <c r="AB67" s="34"/>
      <c r="AC67" s="34"/>
      <c r="AD67" s="34"/>
      <c r="AE67" s="28">
        <f>if(J67&lt;4,"X","")</f>
      </c>
      <c r="AF67" s="28">
        <f>if(countblank(N67:P67)&lt;=1,"X","")</f>
      </c>
      <c r="AG67" s="28">
        <f>$H67</f>
      </c>
      <c r="AH67" s="28">
        <f>if($R67 &gt; 0, "X", "")</f>
      </c>
      <c r="AI67" s="28">
        <f>if(sum(Q67:U67) = 3, "X", "")</f>
      </c>
      <c r="AJ67" s="28">
        <f>if(or($K67="ground", $K67="wild"), "X", "")</f>
      </c>
      <c r="AK67" s="28">
        <f>$G67</f>
      </c>
      <c r="AL67" s="28">
        <f>if($S67 &gt; 0, "X", "")</f>
      </c>
      <c r="AM67" s="28">
        <f>if(and($Q67 &gt; 0, isblank($W67), isblank($R67), isblank($T67), isblank($S67), isblank($U67)), "X", "")</f>
      </c>
      <c r="AN67" s="28">
        <f>if(and(not(isblank($N67)), isblank($O67), isblank($P67)), "X", "")</f>
      </c>
      <c r="AO67" s="28">
        <f>if(M67&gt;65,"X","")</f>
      </c>
      <c r="AP67" s="28">
        <f>if(or($K67="cavity", $K67="wild"), "X", "")</f>
      </c>
      <c r="AQ67" s="28">
        <f>if($W67 &gt; 0, "X", "")</f>
      </c>
      <c r="AR67" s="28">
        <f>if(or(M67&lt;=30, M67="*"),"X","")</f>
      </c>
      <c r="AS67" s="28">
        <f>if(or($K67="platform", $K67="wild"), "X", "")</f>
      </c>
      <c r="AT67" s="28">
        <f>if(and(not(isblank($O67)), isblank($P67), isblank($N67)), "X", "")</f>
      </c>
      <c r="AU67" s="28">
        <f>if($U67 &gt; 0, "X", "")</f>
      </c>
      <c r="AV67" s="28">
        <f>if($T67 &gt; 0, "X", "")</f>
      </c>
      <c r="AW67" s="28">
        <f>if(and(not(isblank($P67)), isblank($N67), isblank($O67)), "X", "")</f>
      </c>
      <c r="AX67" s="28">
        <f>if(or($K67="bowl", $K67="wild"), "X", "")</f>
      </c>
    </row>
    <row x14ac:dyDescent="0.25" r="68" customHeight="1" ht="18.75">
      <c r="A68" s="1" t="s">
        <v>367</v>
      </c>
      <c r="B68" s="1" t="s">
        <v>368</v>
      </c>
      <c r="C68" s="12" t="s">
        <v>116</v>
      </c>
      <c r="D68" s="12" t="s">
        <v>173</v>
      </c>
      <c r="E68" s="25" t="s">
        <v>137</v>
      </c>
      <c r="F68" s="25" t="s">
        <v>369</v>
      </c>
      <c r="G68" s="12"/>
      <c r="H68" s="12"/>
      <c r="I68" s="12"/>
      <c r="J68" s="14">
        <v>4</v>
      </c>
      <c r="K68" s="12" t="s">
        <v>162</v>
      </c>
      <c r="L68" s="14">
        <v>3</v>
      </c>
      <c r="M68" s="14">
        <v>78</v>
      </c>
      <c r="N68" s="12"/>
      <c r="O68" s="12"/>
      <c r="P68" s="12" t="s">
        <v>15</v>
      </c>
      <c r="Q68" s="14"/>
      <c r="R68" s="14">
        <v>2</v>
      </c>
      <c r="S68" s="14"/>
      <c r="T68" s="14"/>
      <c r="U68" s="14"/>
      <c r="V68" s="14"/>
      <c r="W68" s="14">
        <v>1</v>
      </c>
      <c r="X68" s="26"/>
      <c r="Y68" s="12"/>
      <c r="Z68" s="33">
        <f>if(ISBLANK($X68), sum(Q68:W68), 1)</f>
      </c>
      <c r="AA68" s="34"/>
      <c r="AB68" s="34"/>
      <c r="AC68" s="34"/>
      <c r="AD68" s="34"/>
      <c r="AE68" s="28">
        <f>if(J68&lt;4,"X","")</f>
      </c>
      <c r="AF68" s="28">
        <f>if(countblank(N68:P68)&lt;=1,"X","")</f>
      </c>
      <c r="AG68" s="28">
        <f>$H68</f>
      </c>
      <c r="AH68" s="28">
        <f>if($R68 &gt; 0, "X", "")</f>
      </c>
      <c r="AI68" s="28">
        <f>if(sum(Q68:U68) = 3, "X", "")</f>
      </c>
      <c r="AJ68" s="28">
        <f>if(or($K68="ground", $K68="wild"), "X", "")</f>
      </c>
      <c r="AK68" s="28">
        <f>$G68</f>
      </c>
      <c r="AL68" s="28">
        <f>if($S68 &gt; 0, "X", "")</f>
      </c>
      <c r="AM68" s="28">
        <f>if(and($Q68 &gt; 0, isblank($W68), isblank($R68), isblank($T68), isblank($S68), isblank($U68)), "X", "")</f>
      </c>
      <c r="AN68" s="28">
        <f>if(and(not(isblank($N68)), isblank($O68), isblank($P68)), "X", "")</f>
      </c>
      <c r="AO68" s="28">
        <f>if(M68&gt;65,"X","")</f>
      </c>
      <c r="AP68" s="28">
        <f>if(or($K68="cavity", $K68="wild"), "X", "")</f>
      </c>
      <c r="AQ68" s="28">
        <f>if($W68 &gt; 0, "X", "")</f>
      </c>
      <c r="AR68" s="28">
        <f>if(or(M68&lt;=30, M68="*"),"X","")</f>
      </c>
      <c r="AS68" s="28">
        <f>if(or($K68="platform", $K68="wild"), "X", "")</f>
      </c>
      <c r="AT68" s="28">
        <f>if(and(not(isblank($O68)), isblank($P68), isblank($N68)), "X", "")</f>
      </c>
      <c r="AU68" s="28">
        <f>if($U68 &gt; 0, "X", "")</f>
      </c>
      <c r="AV68" s="28">
        <f>if($T68 &gt; 0, "X", "")</f>
      </c>
      <c r="AW68" s="28">
        <f>if(and(not(isblank($P68)), isblank($N68), isblank($O68)), "X", "")</f>
      </c>
      <c r="AX68" s="28">
        <f>if(or($K68="bowl", $K68="wild"), "X", "")</f>
      </c>
    </row>
    <row x14ac:dyDescent="0.25" r="69" customHeight="1" ht="18.75">
      <c r="A69" s="24" t="s">
        <v>370</v>
      </c>
      <c r="B69" s="1" t="s">
        <v>371</v>
      </c>
      <c r="C69" s="12" t="s">
        <v>116</v>
      </c>
      <c r="D69" s="12" t="s">
        <v>173</v>
      </c>
      <c r="E69" s="25" t="s">
        <v>174</v>
      </c>
      <c r="F69" s="25" t="s">
        <v>372</v>
      </c>
      <c r="G69" s="12"/>
      <c r="H69" s="12"/>
      <c r="I69" s="12"/>
      <c r="J69" s="14">
        <v>1</v>
      </c>
      <c r="K69" s="12" t="s">
        <v>188</v>
      </c>
      <c r="L69" s="14">
        <v>2</v>
      </c>
      <c r="M69" s="14">
        <v>46</v>
      </c>
      <c r="N69" s="12" t="s">
        <v>15</v>
      </c>
      <c r="O69" s="12"/>
      <c r="P69" s="12"/>
      <c r="Q69" s="14"/>
      <c r="R69" s="14"/>
      <c r="S69" s="14"/>
      <c r="T69" s="14">
        <v>1</v>
      </c>
      <c r="U69" s="14"/>
      <c r="V69" s="14">
        <v>1</v>
      </c>
      <c r="W69" s="14"/>
      <c r="X69" s="26"/>
      <c r="Y69" s="12"/>
      <c r="Z69" s="33">
        <f>if(ISBLANK($X69), sum(Q69:W69), 1)</f>
      </c>
      <c r="AA69" s="34"/>
      <c r="AB69" s="34"/>
      <c r="AC69" s="34"/>
      <c r="AD69" s="34" t="s">
        <v>15</v>
      </c>
      <c r="AE69" s="28">
        <f>if(J69&lt;4,"X","")</f>
      </c>
      <c r="AF69" s="28">
        <f>if(countblank(N69:P69)&lt;=1,"X","")</f>
      </c>
      <c r="AG69" s="28">
        <f>$H69</f>
      </c>
      <c r="AH69" s="28">
        <f>if($R69 &gt; 0, "X", "")</f>
      </c>
      <c r="AI69" s="28">
        <f>if(sum(Q69:U69) = 3, "X", "")</f>
      </c>
      <c r="AJ69" s="28">
        <f>if(or($K69="ground", $K69="wild"), "X", "")</f>
      </c>
      <c r="AK69" s="28">
        <f>$G69</f>
      </c>
      <c r="AL69" s="28">
        <f>if($S69 &gt; 0, "X", "")</f>
      </c>
      <c r="AM69" s="28">
        <f>if(and($Q69 &gt; 0, isblank($W69), isblank($R69), isblank($T69), isblank($S69), isblank($U69)), "X", "")</f>
      </c>
      <c r="AN69" s="28">
        <f>if(and(not(isblank($N69)), isblank($O69), isblank($P69)), "X", "")</f>
      </c>
      <c r="AO69" s="28">
        <f>if(M69&gt;65,"X","")</f>
      </c>
      <c r="AP69" s="28">
        <f>if(or($K69="cavity", $K69="wild"), "X", "")</f>
      </c>
      <c r="AQ69" s="28">
        <f>if($W69 &gt; 0, "X", "")</f>
      </c>
      <c r="AR69" s="28">
        <f>if(or(M69&lt;=30, M69="*"),"X","")</f>
      </c>
      <c r="AS69" s="28">
        <f>if(or($K69="platform", $K69="wild"), "X", "")</f>
      </c>
      <c r="AT69" s="28">
        <f>if(and(not(isblank($O69)), isblank($P69), isblank($N69)), "X", "")</f>
      </c>
      <c r="AU69" s="28">
        <f>if($U69 &gt; 0, "X", "")</f>
      </c>
      <c r="AV69" s="28">
        <f>if($T69 &gt; 0, "X", "")</f>
      </c>
      <c r="AW69" s="28">
        <f>if(and(not(isblank($P69)), isblank($N69), isblank($O69)), "X", "")</f>
      </c>
      <c r="AX69" s="28">
        <f>if(or($K69="bowl", $K69="wild"), "X", "")</f>
      </c>
    </row>
    <row x14ac:dyDescent="0.25" r="70" customHeight="1" ht="18.75">
      <c r="A70" s="24" t="s">
        <v>373</v>
      </c>
      <c r="B70" s="1" t="s">
        <v>374</v>
      </c>
      <c r="C70" s="12" t="s">
        <v>116</v>
      </c>
      <c r="D70" s="12" t="s">
        <v>160</v>
      </c>
      <c r="E70" s="25"/>
      <c r="F70" s="25" t="s">
        <v>375</v>
      </c>
      <c r="G70" s="12"/>
      <c r="H70" s="12"/>
      <c r="I70" s="12"/>
      <c r="J70" s="14">
        <v>3</v>
      </c>
      <c r="K70" s="12" t="s">
        <v>195</v>
      </c>
      <c r="L70" s="14">
        <v>2</v>
      </c>
      <c r="M70" s="14">
        <v>49</v>
      </c>
      <c r="N70" s="12" t="s">
        <v>15</v>
      </c>
      <c r="O70" s="12"/>
      <c r="P70" s="12"/>
      <c r="Q70" s="14"/>
      <c r="R70" s="14"/>
      <c r="S70" s="14"/>
      <c r="T70" s="14"/>
      <c r="U70" s="14"/>
      <c r="V70" s="14">
        <v>2</v>
      </c>
      <c r="W70" s="14"/>
      <c r="X70" s="26"/>
      <c r="Y70" s="12"/>
      <c r="Z70" s="33">
        <f>if(ISBLANK($X70), sum(Q70:W70), 1)</f>
      </c>
      <c r="AA70" s="34"/>
      <c r="AB70" s="34"/>
      <c r="AC70" s="34"/>
      <c r="AD70" s="34" t="s">
        <v>15</v>
      </c>
      <c r="AE70" s="28">
        <f>if(J70&lt;4,"X","")</f>
      </c>
      <c r="AF70" s="28">
        <f>if(countblank(N70:P70)&lt;=1,"X","")</f>
      </c>
      <c r="AG70" s="28">
        <f>$H70</f>
      </c>
      <c r="AH70" s="28">
        <f>if($R70 &gt; 0, "X", "")</f>
      </c>
      <c r="AI70" s="28">
        <f>if(sum(Q70:U70) = 3, "X", "")</f>
      </c>
      <c r="AJ70" s="28">
        <f>if(or($K70="ground", $K70="wild"), "X", "")</f>
      </c>
      <c r="AK70" s="28">
        <f>$G70</f>
      </c>
      <c r="AL70" s="28">
        <f>if($S70 &gt; 0, "X", "")</f>
      </c>
      <c r="AM70" s="28">
        <f>if(and($Q70 &gt; 0, isblank($W70), isblank($R70), isblank($T70), isblank($S70), isblank($U70)), "X", "")</f>
      </c>
      <c r="AN70" s="28">
        <f>if(and(not(isblank($N70)), isblank($O70), isblank($P70)), "X", "")</f>
      </c>
      <c r="AO70" s="28">
        <f>if(M70&gt;65,"X","")</f>
      </c>
      <c r="AP70" s="28">
        <f>if(or($K70="cavity", $K70="wild"), "X", "")</f>
      </c>
      <c r="AQ70" s="28">
        <f>if($W70 &gt; 0, "X", "")</f>
      </c>
      <c r="AR70" s="28">
        <f>if(or(M70&lt;=30, M70="*"),"X","")</f>
      </c>
      <c r="AS70" s="28">
        <f>if(or($K70="platform", $K70="wild"), "X", "")</f>
      </c>
      <c r="AT70" s="28">
        <f>if(and(not(isblank($O70)), isblank($P70), isblank($N70)), "X", "")</f>
      </c>
      <c r="AU70" s="28">
        <f>if($U70 &gt; 0, "X", "")</f>
      </c>
      <c r="AV70" s="28">
        <f>if($T70 &gt; 0, "X", "")</f>
      </c>
      <c r="AW70" s="28">
        <f>if(and(not(isblank($P70)), isblank($N70), isblank($O70)), "X", "")</f>
      </c>
      <c r="AX70" s="28">
        <f>if(or($K70="bowl", $K70="wild"), "X", "")</f>
      </c>
    </row>
    <row x14ac:dyDescent="0.25" r="71" customHeight="1" ht="18.75">
      <c r="A71" s="24" t="s">
        <v>376</v>
      </c>
      <c r="B71" s="1" t="s">
        <v>377</v>
      </c>
      <c r="C71" s="12" t="s">
        <v>116</v>
      </c>
      <c r="D71" s="12" t="s">
        <v>169</v>
      </c>
      <c r="E71" s="25" t="s">
        <v>198</v>
      </c>
      <c r="F71" s="25" t="s">
        <v>378</v>
      </c>
      <c r="G71" s="12"/>
      <c r="H71" s="12"/>
      <c r="I71" s="12"/>
      <c r="J71" s="14">
        <v>4</v>
      </c>
      <c r="K71" s="12" t="s">
        <v>203</v>
      </c>
      <c r="L71" s="14">
        <v>3</v>
      </c>
      <c r="M71" s="14">
        <v>15</v>
      </c>
      <c r="N71" s="12"/>
      <c r="O71" s="12" t="s">
        <v>15</v>
      </c>
      <c r="P71" s="12"/>
      <c r="Q71" s="14">
        <v>1</v>
      </c>
      <c r="R71" s="14">
        <v>1</v>
      </c>
      <c r="S71" s="14"/>
      <c r="T71" s="14"/>
      <c r="U71" s="14"/>
      <c r="V71" s="14"/>
      <c r="W71" s="14"/>
      <c r="X71" s="26"/>
      <c r="Y71" s="12"/>
      <c r="Z71" s="33">
        <f>if(ISBLANK($X71), sum(Q71:W71), 1)</f>
      </c>
      <c r="AA71" s="34"/>
      <c r="AB71" s="34"/>
      <c r="AC71" s="34"/>
      <c r="AD71" s="34" t="s">
        <v>15</v>
      </c>
      <c r="AE71" s="28">
        <f>if(J71&lt;4,"X","")</f>
      </c>
      <c r="AF71" s="28">
        <f>if(countblank(N71:P71)&lt;=1,"X","")</f>
      </c>
      <c r="AG71" s="28">
        <f>$H71</f>
      </c>
      <c r="AH71" s="28">
        <f>if($R71 &gt; 0, "X", "")</f>
      </c>
      <c r="AI71" s="28">
        <f>if(sum(Q71:U71) = 3, "X", "")</f>
      </c>
      <c r="AJ71" s="28">
        <f>if(or($K71="ground", $K71="wild"), "X", "")</f>
      </c>
      <c r="AK71" s="28">
        <f>$G71</f>
      </c>
      <c r="AL71" s="28">
        <f>if($S71 &gt; 0, "X", "")</f>
      </c>
      <c r="AM71" s="28">
        <f>if(and($Q71 &gt; 0, isblank($W71), isblank($R71), isblank($T71), isblank($S71), isblank($U71)), "X", "")</f>
      </c>
      <c r="AN71" s="28">
        <f>if(and(not(isblank($N71)), isblank($O71), isblank($P71)), "X", "")</f>
      </c>
      <c r="AO71" s="28">
        <f>if(M71&gt;65,"X","")</f>
      </c>
      <c r="AP71" s="28">
        <f>if(or($K71="cavity", $K71="wild"), "X", "")</f>
      </c>
      <c r="AQ71" s="28">
        <f>if($W71 &gt; 0, "X", "")</f>
      </c>
      <c r="AR71" s="28">
        <f>if(or(M71&lt;=30, M71="*"),"X","")</f>
      </c>
      <c r="AS71" s="28">
        <f>if(or($K71="platform", $K71="wild"), "X", "")</f>
      </c>
      <c r="AT71" s="28">
        <f>if(and(not(isblank($O71)), isblank($P71), isblank($N71)), "X", "")</f>
      </c>
      <c r="AU71" s="28">
        <f>if($U71 &gt; 0, "X", "")</f>
      </c>
      <c r="AV71" s="28">
        <f>if($T71 &gt; 0, "X", "")</f>
      </c>
      <c r="AW71" s="28">
        <f>if(and(not(isblank($P71)), isblank($N71), isblank($O71)), "X", "")</f>
      </c>
      <c r="AX71" s="28">
        <f>if(or($K71="bowl", $K71="wild"), "X", "")</f>
      </c>
    </row>
    <row x14ac:dyDescent="0.25" r="72" customHeight="1" ht="18.75">
      <c r="A72" s="24" t="s">
        <v>379</v>
      </c>
      <c r="B72" s="1" t="s">
        <v>380</v>
      </c>
      <c r="C72" s="12" t="s">
        <v>116</v>
      </c>
      <c r="D72" s="12" t="s">
        <v>173</v>
      </c>
      <c r="E72" s="25" t="s">
        <v>137</v>
      </c>
      <c r="F72" s="25" t="s">
        <v>381</v>
      </c>
      <c r="G72" s="12"/>
      <c r="H72" s="12"/>
      <c r="I72" s="12"/>
      <c r="J72" s="14">
        <v>2</v>
      </c>
      <c r="K72" s="12" t="s">
        <v>195</v>
      </c>
      <c r="L72" s="14">
        <v>4</v>
      </c>
      <c r="M72" s="14">
        <v>17</v>
      </c>
      <c r="N72" s="12" t="s">
        <v>15</v>
      </c>
      <c r="O72" s="12"/>
      <c r="P72" s="12"/>
      <c r="Q72" s="14">
        <v>1</v>
      </c>
      <c r="R72" s="14"/>
      <c r="S72" s="14"/>
      <c r="T72" s="14"/>
      <c r="U72" s="14"/>
      <c r="V72" s="14"/>
      <c r="W72" s="14"/>
      <c r="X72" s="26"/>
      <c r="Y72" s="12"/>
      <c r="Z72" s="33">
        <f>if(ISBLANK($X72), sum(Q72:W72), 1)</f>
      </c>
      <c r="AA72" s="34" t="s">
        <v>15</v>
      </c>
      <c r="AB72" s="34"/>
      <c r="AC72" s="34"/>
      <c r="AD72" s="34" t="s">
        <v>15</v>
      </c>
      <c r="AE72" s="28">
        <f>if(J72&lt;4,"X","")</f>
      </c>
      <c r="AF72" s="28">
        <f>if(countblank(N72:P72)&lt;=1,"X","")</f>
      </c>
      <c r="AG72" s="28">
        <f>$H72</f>
      </c>
      <c r="AH72" s="28">
        <f>if($R72 &gt; 0, "X", "")</f>
      </c>
      <c r="AI72" s="28">
        <f>if(sum(Q72:U72) = 3, "X", "")</f>
      </c>
      <c r="AJ72" s="28">
        <f>if(or($K72="ground", $K72="wild"), "X", "")</f>
      </c>
      <c r="AK72" s="28">
        <f>$G72</f>
      </c>
      <c r="AL72" s="28">
        <f>if($S72 &gt; 0, "X", "")</f>
      </c>
      <c r="AM72" s="28">
        <f>if(and($Q72 &gt; 0, isblank($W72), isblank($R72), isblank($T72), isblank($S72), isblank($U72)), "X", "")</f>
      </c>
      <c r="AN72" s="28">
        <f>if(and(not(isblank($N72)), isblank($O72), isblank($P72)), "X", "")</f>
      </c>
      <c r="AO72" s="28">
        <f>if(M72&gt;65,"X","")</f>
      </c>
      <c r="AP72" s="28">
        <f>if(or($K72="cavity", $K72="wild"), "X", "")</f>
      </c>
      <c r="AQ72" s="28">
        <f>if($W72 &gt; 0, "X", "")</f>
      </c>
      <c r="AR72" s="28">
        <f>if(or(M72&lt;=30, M72="*"),"X","")</f>
      </c>
      <c r="AS72" s="28">
        <f>if(or($K72="platform", $K72="wild"), "X", "")</f>
      </c>
      <c r="AT72" s="28">
        <f>if(and(not(isblank($O72)), isblank($P72), isblank($N72)), "X", "")</f>
      </c>
      <c r="AU72" s="28">
        <f>if($U72 &gt; 0, "X", "")</f>
      </c>
      <c r="AV72" s="28">
        <f>if($T72 &gt; 0, "X", "")</f>
      </c>
      <c r="AW72" s="28">
        <f>if(and(not(isblank($P72)), isblank($N72), isblank($O72)), "X", "")</f>
      </c>
      <c r="AX72" s="28">
        <f>if(or($K72="bowl", $K72="wild"), "X", "")</f>
      </c>
    </row>
    <row x14ac:dyDescent="0.25" r="73" customHeight="1" ht="18.75">
      <c r="A73" s="24" t="s">
        <v>382</v>
      </c>
      <c r="B73" s="1" t="s">
        <v>383</v>
      </c>
      <c r="C73" s="12" t="s">
        <v>116</v>
      </c>
      <c r="D73" s="12" t="s">
        <v>173</v>
      </c>
      <c r="E73" s="25" t="s">
        <v>198</v>
      </c>
      <c r="F73" s="25" t="s">
        <v>384</v>
      </c>
      <c r="G73" s="12"/>
      <c r="H73" s="12"/>
      <c r="I73" s="12"/>
      <c r="J73" s="14">
        <v>4</v>
      </c>
      <c r="K73" s="12" t="s">
        <v>162</v>
      </c>
      <c r="L73" s="14">
        <v>2</v>
      </c>
      <c r="M73" s="14">
        <v>75</v>
      </c>
      <c r="N73" s="12"/>
      <c r="O73" s="12"/>
      <c r="P73" s="12" t="s">
        <v>15</v>
      </c>
      <c r="Q73" s="14">
        <v>1</v>
      </c>
      <c r="R73" s="14">
        <v>1</v>
      </c>
      <c r="S73" s="14"/>
      <c r="T73" s="14"/>
      <c r="U73" s="14"/>
      <c r="V73" s="14"/>
      <c r="W73" s="14"/>
      <c r="X73" s="26"/>
      <c r="Y73" s="12"/>
      <c r="Z73" s="33">
        <f>if(ISBLANK($X73), sum(Q73:W73), 1)</f>
      </c>
      <c r="AA73" s="34"/>
      <c r="AB73" s="34"/>
      <c r="AC73" s="34"/>
      <c r="AD73" s="34"/>
      <c r="AE73" s="28">
        <f>if(J73&lt;4,"X","")</f>
      </c>
      <c r="AF73" s="28">
        <f>if(countblank(N73:P73)&lt;=1,"X","")</f>
      </c>
      <c r="AG73" s="28">
        <f>$H73</f>
      </c>
      <c r="AH73" s="28">
        <f>if($R73 &gt; 0, "X", "")</f>
      </c>
      <c r="AI73" s="28">
        <f>if(sum(Q73:U73) = 3, "X", "")</f>
      </c>
      <c r="AJ73" s="28">
        <f>if(or($K73="ground", $K73="wild"), "X", "")</f>
      </c>
      <c r="AK73" s="28">
        <f>$G73</f>
      </c>
      <c r="AL73" s="28">
        <f>if($S73 &gt; 0, "X", "")</f>
      </c>
      <c r="AM73" s="28">
        <f>if(and($Q73 &gt; 0, isblank($W73), isblank($R73), isblank($T73), isblank($S73), isblank($U73)), "X", "")</f>
      </c>
      <c r="AN73" s="28">
        <f>if(and(not(isblank($N73)), isblank($O73), isblank($P73)), "X", "")</f>
      </c>
      <c r="AO73" s="28">
        <f>if(M73&gt;65,"X","")</f>
      </c>
      <c r="AP73" s="28">
        <f>if(or($K73="cavity", $K73="wild"), "X", "")</f>
      </c>
      <c r="AQ73" s="28">
        <f>if($W73 &gt; 0, "X", "")</f>
      </c>
      <c r="AR73" s="28">
        <f>if(or(M73&lt;=30, M73="*"),"X","")</f>
      </c>
      <c r="AS73" s="28">
        <f>if(or($K73="platform", $K73="wild"), "X", "")</f>
      </c>
      <c r="AT73" s="28">
        <f>if(and(not(isblank($O73)), isblank($P73), isblank($N73)), "X", "")</f>
      </c>
      <c r="AU73" s="28">
        <f>if($U73 &gt; 0, "X", "")</f>
      </c>
      <c r="AV73" s="28">
        <f>if($T73 &gt; 0, "X", "")</f>
      </c>
      <c r="AW73" s="28">
        <f>if(and(not(isblank($P73)), isblank($N73), isblank($O73)), "X", "")</f>
      </c>
      <c r="AX73" s="28">
        <f>if(or($K73="bowl", $K73="wild"), "X", "")</f>
      </c>
    </row>
    <row x14ac:dyDescent="0.25" r="74" customHeight="1" ht="18.75">
      <c r="A74" s="24" t="s">
        <v>385</v>
      </c>
      <c r="B74" s="1" t="s">
        <v>386</v>
      </c>
      <c r="C74" s="12" t="s">
        <v>116</v>
      </c>
      <c r="D74" s="12" t="s">
        <v>173</v>
      </c>
      <c r="E74" s="25" t="s">
        <v>137</v>
      </c>
      <c r="F74" s="25" t="s">
        <v>387</v>
      </c>
      <c r="G74" s="12"/>
      <c r="H74" s="12"/>
      <c r="I74" s="12"/>
      <c r="J74" s="14">
        <v>6</v>
      </c>
      <c r="K74" s="12" t="s">
        <v>188</v>
      </c>
      <c r="L74" s="14">
        <v>2</v>
      </c>
      <c r="M74" s="14">
        <v>49</v>
      </c>
      <c r="N74" s="12" t="s">
        <v>15</v>
      </c>
      <c r="O74" s="12" t="s">
        <v>15</v>
      </c>
      <c r="P74" s="12" t="s">
        <v>15</v>
      </c>
      <c r="Q74" s="14"/>
      <c r="R74" s="14">
        <v>1</v>
      </c>
      <c r="S74" s="14"/>
      <c r="T74" s="14">
        <v>1</v>
      </c>
      <c r="U74" s="14"/>
      <c r="V74" s="14">
        <v>1</v>
      </c>
      <c r="W74" s="14"/>
      <c r="X74" s="26"/>
      <c r="Y74" s="12"/>
      <c r="Z74" s="33">
        <f>if(ISBLANK($X74), sum(Q74:W74), 1)</f>
      </c>
      <c r="AA74" s="34"/>
      <c r="AB74" s="34"/>
      <c r="AC74" s="34"/>
      <c r="AD74" s="34"/>
      <c r="AE74" s="28">
        <f>if(J74&lt;4,"X","")</f>
      </c>
      <c r="AF74" s="28">
        <f>if(countblank(N74:P74)&lt;=1,"X","")</f>
      </c>
      <c r="AG74" s="28">
        <f>$H74</f>
      </c>
      <c r="AH74" s="28">
        <f>if($R74 &gt; 0, "X", "")</f>
      </c>
      <c r="AI74" s="28">
        <f>if(sum(Q74:U74) = 3, "X", "")</f>
      </c>
      <c r="AJ74" s="28">
        <f>if(or($K74="ground", $K74="wild"), "X", "")</f>
      </c>
      <c r="AK74" s="28">
        <f>$G74</f>
      </c>
      <c r="AL74" s="28">
        <f>if($S74 &gt; 0, "X", "")</f>
      </c>
      <c r="AM74" s="28">
        <f>if(and($Q74 &gt; 0, isblank($W74), isblank($R74), isblank($T74), isblank($S74), isblank($U74)), "X", "")</f>
      </c>
      <c r="AN74" s="28">
        <f>if(and(not(isblank($N74)), isblank($O74), isblank($P74)), "X", "")</f>
      </c>
      <c r="AO74" s="28">
        <f>if(M74&gt;65,"X","")</f>
      </c>
      <c r="AP74" s="28">
        <f>if(or($K74="cavity", $K74="wild"), "X", "")</f>
      </c>
      <c r="AQ74" s="28">
        <f>if($W74 &gt; 0, "X", "")</f>
      </c>
      <c r="AR74" s="28">
        <f>if(or(M74&lt;=30, M74="*"),"X","")</f>
      </c>
      <c r="AS74" s="28">
        <f>if(or($K74="platform", $K74="wild"), "X", "")</f>
      </c>
      <c r="AT74" s="28">
        <f>if(and(not(isblank($O74)), isblank($P74), isblank($N74)), "X", "")</f>
      </c>
      <c r="AU74" s="28">
        <f>if($U74 &gt; 0, "X", "")</f>
      </c>
      <c r="AV74" s="28">
        <f>if($T74 &gt; 0, "X", "")</f>
      </c>
      <c r="AW74" s="28">
        <f>if(and(not(isblank($P74)), isblank($N74), isblank($O74)), "X", "")</f>
      </c>
      <c r="AX74" s="28">
        <f>if(or($K74="bowl", $K74="wild"), "X", "")</f>
      </c>
    </row>
    <row x14ac:dyDescent="0.25" r="75" customHeight="1" ht="18.75">
      <c r="A75" s="24" t="s">
        <v>388</v>
      </c>
      <c r="B75" s="1" t="s">
        <v>389</v>
      </c>
      <c r="C75" s="12" t="s">
        <v>116</v>
      </c>
      <c r="D75" s="12" t="s">
        <v>173</v>
      </c>
      <c r="E75" s="25" t="s">
        <v>221</v>
      </c>
      <c r="F75" s="25" t="s">
        <v>390</v>
      </c>
      <c r="G75" s="12"/>
      <c r="H75" s="12"/>
      <c r="I75" s="12"/>
      <c r="J75" s="14">
        <v>3</v>
      </c>
      <c r="K75" s="12" t="s">
        <v>195</v>
      </c>
      <c r="L75" s="14">
        <v>2</v>
      </c>
      <c r="M75" s="14">
        <v>36</v>
      </c>
      <c r="N75" s="12" t="s">
        <v>15</v>
      </c>
      <c r="O75" s="12" t="s">
        <v>15</v>
      </c>
      <c r="P75" s="12"/>
      <c r="Q75" s="14">
        <v>1</v>
      </c>
      <c r="R75" s="14">
        <v>1</v>
      </c>
      <c r="S75" s="14"/>
      <c r="T75" s="14">
        <v>1</v>
      </c>
      <c r="U75" s="14"/>
      <c r="V75" s="14"/>
      <c r="W75" s="14"/>
      <c r="X75" s="26" t="s">
        <v>15</v>
      </c>
      <c r="Y75" s="12"/>
      <c r="Z75" s="33">
        <f>if(ISBLANK($X75), sum(Q75:W75), 1)</f>
      </c>
      <c r="AA75" s="34"/>
      <c r="AB75" s="34"/>
      <c r="AC75" s="34"/>
      <c r="AD75" s="34"/>
      <c r="AE75" s="28">
        <f>if(J75&lt;4,"X","")</f>
      </c>
      <c r="AF75" s="28">
        <f>if(countblank(N75:P75)&lt;=1,"X","")</f>
      </c>
      <c r="AG75" s="28">
        <f>$H75</f>
      </c>
      <c r="AH75" s="28">
        <f>if($R75 &gt; 0, "X", "")</f>
      </c>
      <c r="AI75" s="28">
        <f>if(sum(Q75:U75) = 3, "X", "")</f>
      </c>
      <c r="AJ75" s="28">
        <f>if(or($K75="ground", $K75="wild"), "X", "")</f>
      </c>
      <c r="AK75" s="28">
        <f>$G75</f>
      </c>
      <c r="AL75" s="28">
        <f>if($S75 &gt; 0, "X", "")</f>
      </c>
      <c r="AM75" s="28">
        <f>if(and($Q75 &gt; 0, isblank($W75), isblank($R75), isblank($T75), isblank($S75), isblank($U75)), "X", "")</f>
      </c>
      <c r="AN75" s="28">
        <f>if(and(not(isblank($N75)), isblank($O75), isblank($P75)), "X", "")</f>
      </c>
      <c r="AO75" s="28">
        <f>if(M75&gt;65,"X","")</f>
      </c>
      <c r="AP75" s="28">
        <f>if(or($K75="cavity", $K75="wild"), "X", "")</f>
      </c>
      <c r="AQ75" s="28">
        <f>if($W75 &gt; 0, "X", "")</f>
      </c>
      <c r="AR75" s="28">
        <f>if(or(M75&lt;=30, M75="*"),"X","")</f>
      </c>
      <c r="AS75" s="28">
        <f>if(or($K75="platform", $K75="wild"), "X", "")</f>
      </c>
      <c r="AT75" s="28">
        <f>if(and(not(isblank($O75)), isblank($P75), isblank($N75)), "X", "")</f>
      </c>
      <c r="AU75" s="28">
        <f>if($U75 &gt; 0, "X", "")</f>
      </c>
      <c r="AV75" s="28">
        <f>if($T75 &gt; 0, "X", "")</f>
      </c>
      <c r="AW75" s="28">
        <f>if(and(not(isblank($P75)), isblank($N75), isblank($O75)), "X", "")</f>
      </c>
      <c r="AX75" s="28">
        <f>if(or($K75="bowl", $K75="wild"), "X", "")</f>
      </c>
    </row>
    <row x14ac:dyDescent="0.25" r="76" customHeight="1" ht="18.75">
      <c r="A76" s="24" t="s">
        <v>391</v>
      </c>
      <c r="B76" s="1" t="s">
        <v>392</v>
      </c>
      <c r="C76" s="12" t="s">
        <v>116</v>
      </c>
      <c r="D76" s="12" t="s">
        <v>173</v>
      </c>
      <c r="E76" s="25" t="s">
        <v>182</v>
      </c>
      <c r="F76" s="25" t="s">
        <v>393</v>
      </c>
      <c r="G76" s="12"/>
      <c r="H76" s="12"/>
      <c r="I76" s="12"/>
      <c r="J76" s="14">
        <v>4</v>
      </c>
      <c r="K76" s="12" t="s">
        <v>166</v>
      </c>
      <c r="L76" s="14">
        <v>2</v>
      </c>
      <c r="M76" s="14">
        <v>120</v>
      </c>
      <c r="N76" s="12"/>
      <c r="O76" s="12"/>
      <c r="P76" s="12" t="s">
        <v>15</v>
      </c>
      <c r="Q76" s="14">
        <v>1</v>
      </c>
      <c r="R76" s="14"/>
      <c r="S76" s="14">
        <v>1</v>
      </c>
      <c r="T76" s="14"/>
      <c r="U76" s="14"/>
      <c r="V76" s="14"/>
      <c r="W76" s="14"/>
      <c r="X76" s="26"/>
      <c r="Y76" s="12"/>
      <c r="Z76" s="33">
        <f>if(ISBLANK($X76), sum(Q76:W76), 1)</f>
      </c>
      <c r="AA76" s="34"/>
      <c r="AB76" s="34"/>
      <c r="AC76" s="34"/>
      <c r="AD76" s="34"/>
      <c r="AE76" s="28">
        <f>if(J76&lt;4,"X","")</f>
      </c>
      <c r="AF76" s="28">
        <f>if(countblank(N76:P76)&lt;=1,"X","")</f>
      </c>
      <c r="AG76" s="28">
        <f>$H76</f>
      </c>
      <c r="AH76" s="28">
        <f>if($R76 &gt; 0, "X", "")</f>
      </c>
      <c r="AI76" s="28">
        <f>if(sum(Q76:U76) = 3, "X", "")</f>
      </c>
      <c r="AJ76" s="28">
        <f>if(or($K76="ground", $K76="wild"), "X", "")</f>
      </c>
      <c r="AK76" s="28">
        <f>$G76</f>
      </c>
      <c r="AL76" s="28">
        <f>if($S76 &gt; 0, "X", "")</f>
      </c>
      <c r="AM76" s="28">
        <f>if(and($Q76 &gt; 0, isblank($W76), isblank($R76), isblank($T76), isblank($S76), isblank($U76)), "X", "")</f>
      </c>
      <c r="AN76" s="28">
        <f>if(and(not(isblank($N76)), isblank($O76), isblank($P76)), "X", "")</f>
      </c>
      <c r="AO76" s="28">
        <f>if(M76&gt;65,"X","")</f>
      </c>
      <c r="AP76" s="28">
        <f>if(or($K76="cavity", $K76="wild"), "X", "")</f>
      </c>
      <c r="AQ76" s="28">
        <f>if($W76 &gt; 0, "X", "")</f>
      </c>
      <c r="AR76" s="28">
        <f>if(or(M76&lt;=30, M76="*"),"X","")</f>
      </c>
      <c r="AS76" s="28">
        <f>if(or($K76="platform", $K76="wild"), "X", "")</f>
      </c>
      <c r="AT76" s="28">
        <f>if(and(not(isblank($O76)), isblank($P76), isblank($N76)), "X", "")</f>
      </c>
      <c r="AU76" s="28">
        <f>if($U76 &gt; 0, "X", "")</f>
      </c>
      <c r="AV76" s="28">
        <f>if($T76 &gt; 0, "X", "")</f>
      </c>
      <c r="AW76" s="28">
        <f>if(and(not(isblank($P76)), isblank($N76), isblank($O76)), "X", "")</f>
      </c>
      <c r="AX76" s="28">
        <f>if(or($K76="bowl", $K76="wild"), "X", "")</f>
      </c>
    </row>
    <row x14ac:dyDescent="0.25" r="77" customHeight="1" ht="18.75">
      <c r="A77" s="24" t="s">
        <v>394</v>
      </c>
      <c r="B77" s="1" t="s">
        <v>395</v>
      </c>
      <c r="C77" s="12" t="s">
        <v>116</v>
      </c>
      <c r="D77" s="12" t="s">
        <v>173</v>
      </c>
      <c r="E77" s="25" t="s">
        <v>250</v>
      </c>
      <c r="F77" s="25" t="s">
        <v>396</v>
      </c>
      <c r="G77" s="12" t="s">
        <v>15</v>
      </c>
      <c r="H77" s="12"/>
      <c r="I77" s="12"/>
      <c r="J77" s="14">
        <v>5</v>
      </c>
      <c r="K77" s="12" t="s">
        <v>166</v>
      </c>
      <c r="L77" s="14">
        <v>2</v>
      </c>
      <c r="M77" s="14">
        <v>106</v>
      </c>
      <c r="N77" s="12"/>
      <c r="O77" s="12"/>
      <c r="P77" s="12" t="s">
        <v>15</v>
      </c>
      <c r="Q77" s="14">
        <v>1</v>
      </c>
      <c r="R77" s="14"/>
      <c r="S77" s="14">
        <v>1</v>
      </c>
      <c r="T77" s="14"/>
      <c r="U77" s="14"/>
      <c r="V77" s="14"/>
      <c r="W77" s="14"/>
      <c r="X77" s="26"/>
      <c r="Y77" s="12"/>
      <c r="Z77" s="33">
        <f>if(ISBLANK($X77), sum(Q77:W77), 1)</f>
      </c>
      <c r="AA77" s="34"/>
      <c r="AB77" s="34" t="s">
        <v>15</v>
      </c>
      <c r="AC77" s="34"/>
      <c r="AD77" s="34"/>
      <c r="AE77" s="28">
        <f>if(J77&lt;4,"X","")</f>
      </c>
      <c r="AF77" s="28">
        <f>if(countblank(N77:P77)&lt;=1,"X","")</f>
      </c>
      <c r="AG77" s="28">
        <f>$H77</f>
      </c>
      <c r="AH77" s="28">
        <f>if($R77 &gt; 0, "X", "")</f>
      </c>
      <c r="AI77" s="28">
        <f>if(sum(Q77:U77) = 3, "X", "")</f>
      </c>
      <c r="AJ77" s="28">
        <f>if(or($K77="ground", $K77="wild"), "X", "")</f>
      </c>
      <c r="AK77" s="28">
        <f>$G77</f>
      </c>
      <c r="AL77" s="28">
        <f>if($S77 &gt; 0, "X", "")</f>
      </c>
      <c r="AM77" s="28">
        <f>if(and($Q77 &gt; 0, isblank($W77), isblank($R77), isblank($T77), isblank($S77), isblank($U77)), "X", "")</f>
      </c>
      <c r="AN77" s="28">
        <f>if(and(not(isblank($N77)), isblank($O77), isblank($P77)), "X", "")</f>
      </c>
      <c r="AO77" s="28">
        <f>if(M77&gt;65,"X","")</f>
      </c>
      <c r="AP77" s="28">
        <f>if(or($K77="cavity", $K77="wild"), "X", "")</f>
      </c>
      <c r="AQ77" s="28">
        <f>if($W77 &gt; 0, "X", "")</f>
      </c>
      <c r="AR77" s="28">
        <f>if(or(M77&lt;=30, M77="*"),"X","")</f>
      </c>
      <c r="AS77" s="28">
        <f>if(or($K77="platform", $K77="wild"), "X", "")</f>
      </c>
      <c r="AT77" s="28">
        <f>if(and(not(isblank($O77)), isblank($P77), isblank($N77)), "X", "")</f>
      </c>
      <c r="AU77" s="28">
        <f>if($U77 &gt; 0, "X", "")</f>
      </c>
      <c r="AV77" s="28">
        <f>if($T77 &gt; 0, "X", "")</f>
      </c>
      <c r="AW77" s="28">
        <f>if(and(not(isblank($P77)), isblank($N77), isblank($O77)), "X", "")</f>
      </c>
      <c r="AX77" s="28">
        <f>if(or($K77="bowl", $K77="wild"), "X", "")</f>
      </c>
    </row>
    <row x14ac:dyDescent="0.25" r="78" customHeight="1" ht="18.75">
      <c r="A78" s="24" t="s">
        <v>397</v>
      </c>
      <c r="B78" s="1" t="s">
        <v>398</v>
      </c>
      <c r="C78" s="12" t="s">
        <v>116</v>
      </c>
      <c r="D78" s="12" t="s">
        <v>173</v>
      </c>
      <c r="E78" s="25" t="s">
        <v>198</v>
      </c>
      <c r="F78" s="25" t="s">
        <v>399</v>
      </c>
      <c r="G78" s="12" t="s">
        <v>15</v>
      </c>
      <c r="H78" s="12"/>
      <c r="I78" s="12"/>
      <c r="J78" s="14">
        <v>7</v>
      </c>
      <c r="K78" s="12" t="s">
        <v>188</v>
      </c>
      <c r="L78" s="14">
        <v>2</v>
      </c>
      <c r="M78" s="14">
        <v>115</v>
      </c>
      <c r="N78" s="12" t="s">
        <v>15</v>
      </c>
      <c r="O78" s="12"/>
      <c r="P78" s="12"/>
      <c r="Q78" s="14"/>
      <c r="R78" s="14"/>
      <c r="S78" s="14"/>
      <c r="T78" s="14"/>
      <c r="U78" s="14">
        <v>3</v>
      </c>
      <c r="V78" s="14"/>
      <c r="W78" s="14"/>
      <c r="X78" s="26"/>
      <c r="Y78" s="12"/>
      <c r="Z78" s="33">
        <f>if(ISBLANK($X78), sum(Q78:W78), 1)</f>
      </c>
      <c r="AA78" s="34"/>
      <c r="AB78" s="34" t="s">
        <v>15</v>
      </c>
      <c r="AC78" s="34"/>
      <c r="AD78" s="34"/>
      <c r="AE78" s="28">
        <f>if(J78&lt;4,"X","")</f>
      </c>
      <c r="AF78" s="28">
        <f>if(countblank(N78:P78)&lt;=1,"X","")</f>
      </c>
      <c r="AG78" s="28">
        <f>$H78</f>
      </c>
      <c r="AH78" s="28">
        <f>if($R78 &gt; 0, "X", "")</f>
      </c>
      <c r="AI78" s="28">
        <f>if(sum(Q78:U78) = 3, "X", "")</f>
      </c>
      <c r="AJ78" s="28">
        <f>if(or($K78="ground", $K78="wild"), "X", "")</f>
      </c>
      <c r="AK78" s="28">
        <f>$G78</f>
      </c>
      <c r="AL78" s="28">
        <f>if($S78 &gt; 0, "X", "")</f>
      </c>
      <c r="AM78" s="28">
        <f>if(and($Q78 &gt; 0, isblank($W78), isblank($R78), isblank($T78), isblank($S78), isblank($U78)), "X", "")</f>
      </c>
      <c r="AN78" s="28">
        <f>if(and(not(isblank($N78)), isblank($O78), isblank($P78)), "X", "")</f>
      </c>
      <c r="AO78" s="28">
        <f>if(M78&gt;65,"X","")</f>
      </c>
      <c r="AP78" s="28">
        <f>if(or($K78="cavity", $K78="wild"), "X", "")</f>
      </c>
      <c r="AQ78" s="28">
        <f>if($W78 &gt; 0, "X", "")</f>
      </c>
      <c r="AR78" s="28">
        <f>if(or(M78&lt;=30, M78="*"),"X","")</f>
      </c>
      <c r="AS78" s="28">
        <f>if(or($K78="platform", $K78="wild"), "X", "")</f>
      </c>
      <c r="AT78" s="28">
        <f>if(and(not(isblank($O78)), isblank($P78), isblank($N78)), "X", "")</f>
      </c>
      <c r="AU78" s="28">
        <f>if($U78 &gt; 0, "X", "")</f>
      </c>
      <c r="AV78" s="28">
        <f>if($T78 &gt; 0, "X", "")</f>
      </c>
      <c r="AW78" s="28">
        <f>if(and(not(isblank($P78)), isblank($N78), isblank($O78)), "X", "")</f>
      </c>
      <c r="AX78" s="28">
        <f>if(or($K78="bowl", $K78="wild"), "X", "")</f>
      </c>
    </row>
    <row x14ac:dyDescent="0.25" r="79" customHeight="1" ht="18.75">
      <c r="A79" s="24" t="s">
        <v>400</v>
      </c>
      <c r="B79" s="1" t="s">
        <v>401</v>
      </c>
      <c r="C79" s="12" t="s">
        <v>116</v>
      </c>
      <c r="D79" s="12" t="s">
        <v>173</v>
      </c>
      <c r="E79" s="25" t="s">
        <v>182</v>
      </c>
      <c r="F79" s="25" t="s">
        <v>402</v>
      </c>
      <c r="G79" s="12"/>
      <c r="H79" s="12"/>
      <c r="I79" s="12"/>
      <c r="J79" s="14">
        <v>0</v>
      </c>
      <c r="K79" s="12" t="s">
        <v>195</v>
      </c>
      <c r="L79" s="14">
        <v>4</v>
      </c>
      <c r="M79" s="14">
        <v>22</v>
      </c>
      <c r="N79" s="12" t="s">
        <v>15</v>
      </c>
      <c r="O79" s="12"/>
      <c r="P79" s="12" t="s">
        <v>15</v>
      </c>
      <c r="Q79" s="14">
        <v>1</v>
      </c>
      <c r="R79" s="14"/>
      <c r="S79" s="14"/>
      <c r="T79" s="14"/>
      <c r="U79" s="14"/>
      <c r="V79" s="14">
        <v>1</v>
      </c>
      <c r="W79" s="14"/>
      <c r="X79" s="26" t="s">
        <v>15</v>
      </c>
      <c r="Y79" s="12"/>
      <c r="Z79" s="33">
        <f>if(ISBLANK($X79), sum(Q79:W79), 1)</f>
      </c>
      <c r="AA79" s="34"/>
      <c r="AB79" s="34" t="s">
        <v>15</v>
      </c>
      <c r="AC79" s="34"/>
      <c r="AD79" s="34"/>
      <c r="AE79" s="28">
        <f>if(J79&lt;4,"X","")</f>
      </c>
      <c r="AF79" s="28">
        <f>if(countblank(N79:P79)&lt;=1,"X","")</f>
      </c>
      <c r="AG79" s="28">
        <f>$H79</f>
      </c>
      <c r="AH79" s="28">
        <f>if($R79 &gt; 0, "X", "")</f>
      </c>
      <c r="AI79" s="28">
        <f>if(sum(Q79:U79) = 3, "X", "")</f>
      </c>
      <c r="AJ79" s="28">
        <f>if(or($K79="ground", $K79="wild"), "X", "")</f>
      </c>
      <c r="AK79" s="28">
        <f>$G79</f>
      </c>
      <c r="AL79" s="28">
        <f>if($S79 &gt; 0, "X", "")</f>
      </c>
      <c r="AM79" s="28">
        <f>if(and($Q79 &gt; 0, isblank($W79), isblank($R79), isblank($T79), isblank($S79), isblank($U79)), "X", "")</f>
      </c>
      <c r="AN79" s="28">
        <f>if(and(not(isblank($N79)), isblank($O79), isblank($P79)), "X", "")</f>
      </c>
      <c r="AO79" s="28">
        <f>if(M79&gt;65,"X","")</f>
      </c>
      <c r="AP79" s="28">
        <f>if(or($K79="cavity", $K79="wild"), "X", "")</f>
      </c>
      <c r="AQ79" s="28">
        <f>if($W79 &gt; 0, "X", "")</f>
      </c>
      <c r="AR79" s="28">
        <f>if(or(M79&lt;=30, M79="*"),"X","")</f>
      </c>
      <c r="AS79" s="28">
        <f>if(or($K79="platform", $K79="wild"), "X", "")</f>
      </c>
      <c r="AT79" s="28">
        <f>if(and(not(isblank($O79)), isblank($P79), isblank($N79)), "X", "")</f>
      </c>
      <c r="AU79" s="28">
        <f>if($U79 &gt; 0, "X", "")</f>
      </c>
      <c r="AV79" s="28">
        <f>if($T79 &gt; 0, "X", "")</f>
      </c>
      <c r="AW79" s="28">
        <f>if(and(not(isblank($P79)), isblank($N79), isblank($O79)), "X", "")</f>
      </c>
      <c r="AX79" s="28">
        <f>if(or($K79="bowl", $K79="wild"), "X", "")</f>
      </c>
    </row>
    <row x14ac:dyDescent="0.25" r="80" customHeight="1" ht="18.75">
      <c r="A80" s="24" t="s">
        <v>403</v>
      </c>
      <c r="B80" s="1" t="s">
        <v>404</v>
      </c>
      <c r="C80" s="12" t="s">
        <v>116</v>
      </c>
      <c r="D80" s="12" t="s">
        <v>186</v>
      </c>
      <c r="E80" s="25" t="s">
        <v>174</v>
      </c>
      <c r="F80" s="25" t="s">
        <v>405</v>
      </c>
      <c r="G80" s="12" t="s">
        <v>15</v>
      </c>
      <c r="H80" s="12"/>
      <c r="I80" s="12"/>
      <c r="J80" s="14">
        <v>0</v>
      </c>
      <c r="K80" s="12" t="s">
        <v>188</v>
      </c>
      <c r="L80" s="14">
        <v>4</v>
      </c>
      <c r="M80" s="14">
        <v>30</v>
      </c>
      <c r="N80" s="12" t="s">
        <v>15</v>
      </c>
      <c r="O80" s="12" t="s">
        <v>15</v>
      </c>
      <c r="P80" s="12" t="s">
        <v>15</v>
      </c>
      <c r="Q80" s="14">
        <v>1</v>
      </c>
      <c r="R80" s="14"/>
      <c r="S80" s="14">
        <v>1</v>
      </c>
      <c r="T80" s="14"/>
      <c r="U80" s="14">
        <v>1</v>
      </c>
      <c r="V80" s="14"/>
      <c r="W80" s="14"/>
      <c r="X80" s="26" t="s">
        <v>15</v>
      </c>
      <c r="Y80" s="12"/>
      <c r="Z80" s="33">
        <f>if(ISBLANK($X80), sum(Q80:W80), 1)</f>
      </c>
      <c r="AA80" s="34" t="s">
        <v>15</v>
      </c>
      <c r="AB80" s="34"/>
      <c r="AC80" s="34"/>
      <c r="AD80" s="34"/>
      <c r="AE80" s="28">
        <f>if(J80&lt;4,"X","")</f>
      </c>
      <c r="AF80" s="28">
        <f>if(countblank(N80:P80)&lt;=1,"X","")</f>
      </c>
      <c r="AG80" s="28">
        <f>$H80</f>
      </c>
      <c r="AH80" s="28">
        <f>if($R80 &gt; 0, "X", "")</f>
      </c>
      <c r="AI80" s="28">
        <f>if(sum(Q80:U80) = 3, "X", "")</f>
      </c>
      <c r="AJ80" s="28">
        <f>if(or($K80="ground", $K80="wild"), "X", "")</f>
      </c>
      <c r="AK80" s="28">
        <f>$G80</f>
      </c>
      <c r="AL80" s="28">
        <f>if($S80 &gt; 0, "X", "")</f>
      </c>
      <c r="AM80" s="28">
        <f>if(and($Q80 &gt; 0, isblank($W80), isblank($R80), isblank($T80), isblank($S80), isblank($U80)), "X", "")</f>
      </c>
      <c r="AN80" s="28">
        <f>if(and(not(isblank($N80)), isblank($O80), isblank($P80)), "X", "")</f>
      </c>
      <c r="AO80" s="28">
        <f>if(M80&gt;65,"X","")</f>
      </c>
      <c r="AP80" s="28">
        <f>if(or($K80="cavity", $K80="wild"), "X", "")</f>
      </c>
      <c r="AQ80" s="28">
        <f>if($W80 &gt; 0, "X", "")</f>
      </c>
      <c r="AR80" s="28">
        <f>if(or(M80&lt;=30, M80="*"),"X","")</f>
      </c>
      <c r="AS80" s="28">
        <f>if(or($K80="platform", $K80="wild"), "X", "")</f>
      </c>
      <c r="AT80" s="28">
        <f>if(and(not(isblank($O80)), isblank($P80), isblank($N80)), "X", "")</f>
      </c>
      <c r="AU80" s="28">
        <f>if($U80 &gt; 0, "X", "")</f>
      </c>
      <c r="AV80" s="28">
        <f>if($T80 &gt; 0, "X", "")</f>
      </c>
      <c r="AW80" s="28">
        <f>if(and(not(isblank($P80)), isblank($N80), isblank($O80)), "X", "")</f>
      </c>
      <c r="AX80" s="28">
        <f>if(or($K80="bowl", $K80="wild"), "X", "")</f>
      </c>
    </row>
    <row x14ac:dyDescent="0.25" r="81" customHeight="1" ht="18.75">
      <c r="A81" s="24" t="s">
        <v>406</v>
      </c>
      <c r="B81" s="1" t="s">
        <v>407</v>
      </c>
      <c r="C81" s="12" t="s">
        <v>116</v>
      </c>
      <c r="D81" s="12" t="s">
        <v>173</v>
      </c>
      <c r="E81" s="25" t="s">
        <v>182</v>
      </c>
      <c r="F81" s="25" t="s">
        <v>408</v>
      </c>
      <c r="G81" s="12"/>
      <c r="H81" s="12"/>
      <c r="I81" s="12"/>
      <c r="J81" s="14">
        <v>4</v>
      </c>
      <c r="K81" s="12" t="s">
        <v>195</v>
      </c>
      <c r="L81" s="14">
        <v>4</v>
      </c>
      <c r="M81" s="14">
        <v>17</v>
      </c>
      <c r="N81" s="12" t="s">
        <v>15</v>
      </c>
      <c r="O81" s="12" t="s">
        <v>15</v>
      </c>
      <c r="P81" s="12" t="s">
        <v>15</v>
      </c>
      <c r="Q81" s="14">
        <v>1</v>
      </c>
      <c r="R81" s="14"/>
      <c r="S81" s="14"/>
      <c r="T81" s="14"/>
      <c r="U81" s="14"/>
      <c r="V81" s="14">
        <v>1</v>
      </c>
      <c r="W81" s="14"/>
      <c r="X81" s="26"/>
      <c r="Y81" s="12"/>
      <c r="Z81" s="33">
        <f>if(ISBLANK($X81), sum(Q81:W81), 1)</f>
      </c>
      <c r="AA81" s="34"/>
      <c r="AB81" s="34" t="s">
        <v>15</v>
      </c>
      <c r="AC81" s="34"/>
      <c r="AD81" s="34"/>
      <c r="AE81" s="28">
        <f>if(J81&lt;4,"X","")</f>
      </c>
      <c r="AF81" s="28">
        <f>if(countblank(N81:P81)&lt;=1,"X","")</f>
      </c>
      <c r="AG81" s="28">
        <f>$H81</f>
      </c>
      <c r="AH81" s="28">
        <f>if($R81 &gt; 0, "X", "")</f>
      </c>
      <c r="AI81" s="28">
        <f>if(sum(Q81:U81) = 3, "X", "")</f>
      </c>
      <c r="AJ81" s="28">
        <f>if(or($K81="ground", $K81="wild"), "X", "")</f>
      </c>
      <c r="AK81" s="28">
        <f>$G81</f>
      </c>
      <c r="AL81" s="28">
        <f>if($S81 &gt; 0, "X", "")</f>
      </c>
      <c r="AM81" s="28">
        <f>if(and($Q81 &gt; 0, isblank($W81), isblank($R81), isblank($T81), isblank($S81), isblank($U81)), "X", "")</f>
      </c>
      <c r="AN81" s="28">
        <f>if(and(not(isblank($N81)), isblank($O81), isblank($P81)), "X", "")</f>
      </c>
      <c r="AO81" s="28">
        <f>if(M81&gt;65,"X","")</f>
      </c>
      <c r="AP81" s="28">
        <f>if(or($K81="cavity", $K81="wild"), "X", "")</f>
      </c>
      <c r="AQ81" s="28">
        <f>if($W81 &gt; 0, "X", "")</f>
      </c>
      <c r="AR81" s="28">
        <f>if(or(M81&lt;=30, M81="*"),"X","")</f>
      </c>
      <c r="AS81" s="28">
        <f>if(or($K81="platform", $K81="wild"), "X", "")</f>
      </c>
      <c r="AT81" s="28">
        <f>if(and(not(isblank($O81)), isblank($P81), isblank($N81)), "X", "")</f>
      </c>
      <c r="AU81" s="28">
        <f>if($U81 &gt; 0, "X", "")</f>
      </c>
      <c r="AV81" s="28">
        <f>if($T81 &gt; 0, "X", "")</f>
      </c>
      <c r="AW81" s="28">
        <f>if(and(not(isblank($P81)), isblank($N81), isblank($O81)), "X", "")</f>
      </c>
      <c r="AX81" s="28">
        <f>if(or($K81="bowl", $K81="wild"), "X", "")</f>
      </c>
    </row>
    <row x14ac:dyDescent="0.25" r="82" customHeight="1" ht="18.75">
      <c r="A82" s="24" t="s">
        <v>409</v>
      </c>
      <c r="B82" s="1" t="s">
        <v>410</v>
      </c>
      <c r="C82" s="12" t="s">
        <v>116</v>
      </c>
      <c r="D82" s="12" t="s">
        <v>173</v>
      </c>
      <c r="E82" s="25" t="s">
        <v>182</v>
      </c>
      <c r="F82" s="25" t="s">
        <v>411</v>
      </c>
      <c r="G82" s="12"/>
      <c r="H82" s="12"/>
      <c r="I82" s="12"/>
      <c r="J82" s="14">
        <v>1</v>
      </c>
      <c r="K82" s="12" t="s">
        <v>195</v>
      </c>
      <c r="L82" s="14">
        <v>5</v>
      </c>
      <c r="M82" s="14">
        <v>24</v>
      </c>
      <c r="N82" s="12" t="s">
        <v>15</v>
      </c>
      <c r="O82" s="12" t="s">
        <v>15</v>
      </c>
      <c r="P82" s="12"/>
      <c r="Q82" s="14">
        <v>1</v>
      </c>
      <c r="R82" s="14"/>
      <c r="S82" s="14"/>
      <c r="T82" s="14"/>
      <c r="U82" s="14"/>
      <c r="V82" s="14"/>
      <c r="W82" s="14"/>
      <c r="X82" s="26"/>
      <c r="Y82" s="12"/>
      <c r="Z82" s="33">
        <f>if(ISBLANK($X82), sum(Q82:W82), 1)</f>
      </c>
      <c r="AA82" s="34"/>
      <c r="AB82" s="34" t="s">
        <v>15</v>
      </c>
      <c r="AC82" s="34"/>
      <c r="AD82" s="34"/>
      <c r="AE82" s="28">
        <f>if(J82&lt;4,"X","")</f>
      </c>
      <c r="AF82" s="28">
        <f>if(countblank(N82:P82)&lt;=1,"X","")</f>
      </c>
      <c r="AG82" s="28">
        <f>$H82</f>
      </c>
      <c r="AH82" s="28">
        <f>if($R82 &gt; 0, "X", "")</f>
      </c>
      <c r="AI82" s="28">
        <f>if(sum(Q82:U82) = 3, "X", "")</f>
      </c>
      <c r="AJ82" s="28">
        <f>if(or($K82="ground", $K82="wild"), "X", "")</f>
      </c>
      <c r="AK82" s="28">
        <f>$G82</f>
      </c>
      <c r="AL82" s="28">
        <f>if($S82 &gt; 0, "X", "")</f>
      </c>
      <c r="AM82" s="28">
        <f>if(and($Q82 &gt; 0, isblank($W82), isblank($R82), isblank($T82), isblank($S82), isblank($U82)), "X", "")</f>
      </c>
      <c r="AN82" s="28">
        <f>if(and(not(isblank($N82)), isblank($O82), isblank($P82)), "X", "")</f>
      </c>
      <c r="AO82" s="28">
        <f>if(M82&gt;65,"X","")</f>
      </c>
      <c r="AP82" s="28">
        <f>if(or($K82="cavity", $K82="wild"), "X", "")</f>
      </c>
      <c r="AQ82" s="28">
        <f>if($W82 &gt; 0, "X", "")</f>
      </c>
      <c r="AR82" s="28">
        <f>if(or(M82&lt;=30, M82="*"),"X","")</f>
      </c>
      <c r="AS82" s="28">
        <f>if(or($K82="platform", $K82="wild"), "X", "")</f>
      </c>
      <c r="AT82" s="28">
        <f>if(and(not(isblank($O82)), isblank($P82), isblank($N82)), "X", "")</f>
      </c>
      <c r="AU82" s="28">
        <f>if($U82 &gt; 0, "X", "")</f>
      </c>
      <c r="AV82" s="28">
        <f>if($T82 &gt; 0, "X", "")</f>
      </c>
      <c r="AW82" s="28">
        <f>if(and(not(isblank($P82)), isblank($N82), isblank($O82)), "X", "")</f>
      </c>
      <c r="AX82" s="28">
        <f>if(or($K82="bowl", $K82="wild"), "X", "")</f>
      </c>
    </row>
    <row x14ac:dyDescent="0.25" r="83" customHeight="1" ht="18.75">
      <c r="A83" s="24" t="s">
        <v>412</v>
      </c>
      <c r="B83" s="1" t="s">
        <v>413</v>
      </c>
      <c r="C83" s="12" t="s">
        <v>116</v>
      </c>
      <c r="D83" s="12" t="s">
        <v>160</v>
      </c>
      <c r="E83" s="25" t="s">
        <v>198</v>
      </c>
      <c r="F83" s="25" t="s">
        <v>414</v>
      </c>
      <c r="G83" s="12"/>
      <c r="H83" s="12"/>
      <c r="I83" s="12"/>
      <c r="J83" s="14">
        <v>4</v>
      </c>
      <c r="K83" s="12" t="s">
        <v>162</v>
      </c>
      <c r="L83" s="14">
        <v>4</v>
      </c>
      <c r="M83" s="14" t="s">
        <v>247</v>
      </c>
      <c r="N83" s="12" t="s">
        <v>15</v>
      </c>
      <c r="O83" s="12"/>
      <c r="P83" s="12"/>
      <c r="Q83" s="14"/>
      <c r="R83" s="14"/>
      <c r="S83" s="14"/>
      <c r="T83" s="14">
        <v>2</v>
      </c>
      <c r="U83" s="14"/>
      <c r="V83" s="14"/>
      <c r="W83" s="14">
        <v>1</v>
      </c>
      <c r="X83" s="26"/>
      <c r="Y83" s="12"/>
      <c r="Z83" s="33">
        <f>if(ISBLANK($X83), sum(Q83:W83), 1)</f>
      </c>
      <c r="AA83" s="34"/>
      <c r="AB83" s="34"/>
      <c r="AC83" s="34"/>
      <c r="AD83" s="34"/>
      <c r="AE83" s="28">
        <f>if(J83&lt;4,"X","")</f>
      </c>
      <c r="AF83" s="28">
        <f>if(countblank(N83:P83)&lt;=1,"X","")</f>
      </c>
      <c r="AG83" s="28">
        <f>$H83</f>
      </c>
      <c r="AH83" s="28">
        <f>if($R83 &gt; 0, "X", "")</f>
      </c>
      <c r="AI83" s="28">
        <f>if(sum(Q83:U83) = 3, "X", "")</f>
      </c>
      <c r="AJ83" s="28">
        <f>if(or($K83="ground", $K83="wild"), "X", "")</f>
      </c>
      <c r="AK83" s="28">
        <f>$G83</f>
      </c>
      <c r="AL83" s="28">
        <f>if($S83 &gt; 0, "X", "")</f>
      </c>
      <c r="AM83" s="28">
        <f>if(and($Q83 &gt; 0, isblank($W83), isblank($R83), isblank($T83), isblank($S83), isblank($U83)), "X", "")</f>
      </c>
      <c r="AN83" s="28">
        <f>if(and(not(isblank($N83)), isblank($O83), isblank($P83)), "X", "")</f>
      </c>
      <c r="AO83" s="28">
        <f>if(M83&gt;65,"X","")</f>
      </c>
      <c r="AP83" s="28">
        <f>if(or($K83="cavity", $K83="wild"), "X", "")</f>
      </c>
      <c r="AQ83" s="28">
        <f>if($W83 &gt; 0, "X", "")</f>
      </c>
      <c r="AR83" s="28">
        <f>if(or(M83&lt;=30, M83="*"),"X","")</f>
      </c>
      <c r="AS83" s="28">
        <f>if(or($K83="platform", $K83="wild"), "X", "")</f>
      </c>
      <c r="AT83" s="28">
        <f>if(and(not(isblank($O83)), isblank($P83), isblank($N83)), "X", "")</f>
      </c>
      <c r="AU83" s="28">
        <f>if($U83 &gt; 0, "X", "")</f>
      </c>
      <c r="AV83" s="28">
        <f>if($T83 &gt; 0, "X", "")</f>
      </c>
      <c r="AW83" s="28">
        <f>if(and(not(isblank($P83)), isblank($N83), isblank($O83)), "X", "")</f>
      </c>
      <c r="AX83" s="28">
        <f>if(or($K83="bowl", $K83="wild"), "X", "")</f>
      </c>
    </row>
    <row x14ac:dyDescent="0.25" r="84" customHeight="1" ht="18.75">
      <c r="A84" s="24" t="s">
        <v>415</v>
      </c>
      <c r="B84" s="1" t="s">
        <v>416</v>
      </c>
      <c r="C84" s="12" t="s">
        <v>116</v>
      </c>
      <c r="D84" s="12" t="s">
        <v>186</v>
      </c>
      <c r="E84" s="25" t="s">
        <v>174</v>
      </c>
      <c r="F84" s="25" t="s">
        <v>417</v>
      </c>
      <c r="G84" s="12"/>
      <c r="H84" s="12"/>
      <c r="I84" s="12"/>
      <c r="J84" s="14">
        <v>1</v>
      </c>
      <c r="K84" s="12" t="s">
        <v>195</v>
      </c>
      <c r="L84" s="14">
        <v>2</v>
      </c>
      <c r="M84" s="14">
        <v>27</v>
      </c>
      <c r="N84" s="12" t="s">
        <v>15</v>
      </c>
      <c r="O84" s="12"/>
      <c r="P84" s="12"/>
      <c r="Q84" s="14">
        <v>1</v>
      </c>
      <c r="R84" s="14"/>
      <c r="S84" s="14"/>
      <c r="T84" s="14"/>
      <c r="U84" s="14"/>
      <c r="V84" s="14">
        <v>1</v>
      </c>
      <c r="W84" s="14">
        <v>1</v>
      </c>
      <c r="X84" s="26"/>
      <c r="Y84" s="12"/>
      <c r="Z84" s="33">
        <f>if(ISBLANK($X84), sum(Q84:W84), 1)</f>
      </c>
      <c r="AA84" s="34"/>
      <c r="AB84" s="34"/>
      <c r="AC84" s="34" t="s">
        <v>15</v>
      </c>
      <c r="AD84" s="34"/>
      <c r="AE84" s="28">
        <f>if(J84&lt;4,"X","")</f>
      </c>
      <c r="AF84" s="28">
        <f>if(countblank(N84:P84)&lt;=1,"X","")</f>
      </c>
      <c r="AG84" s="28">
        <f>$H84</f>
      </c>
      <c r="AH84" s="28">
        <f>if($R84 &gt; 0, "X", "")</f>
      </c>
      <c r="AI84" s="28">
        <f>if(sum(Q84:U84) = 3, "X", "")</f>
      </c>
      <c r="AJ84" s="28">
        <f>if(or($K84="ground", $K84="wild"), "X", "")</f>
      </c>
      <c r="AK84" s="28">
        <f>$G84</f>
      </c>
      <c r="AL84" s="28">
        <f>if($S84 &gt; 0, "X", "")</f>
      </c>
      <c r="AM84" s="28">
        <f>if(and($Q84 &gt; 0, isblank($W84), isblank($R84), isblank($T84), isblank($S84), isblank($U84)), "X", "")</f>
      </c>
      <c r="AN84" s="28">
        <f>if(and(not(isblank($N84)), isblank($O84), isblank($P84)), "X", "")</f>
      </c>
      <c r="AO84" s="28">
        <f>if(M84&gt;65,"X","")</f>
      </c>
      <c r="AP84" s="28">
        <f>if(or($K84="cavity", $K84="wild"), "X", "")</f>
      </c>
      <c r="AQ84" s="28">
        <f>if($W84 &gt; 0, "X", "")</f>
      </c>
      <c r="AR84" s="28">
        <f>if(or(M84&lt;=30, M84="*"),"X","")</f>
      </c>
      <c r="AS84" s="28">
        <f>if(or($K84="platform", $K84="wild"), "X", "")</f>
      </c>
      <c r="AT84" s="28">
        <f>if(and(not(isblank($O84)), isblank($P84), isblank($N84)), "X", "")</f>
      </c>
      <c r="AU84" s="28">
        <f>if($U84 &gt; 0, "X", "")</f>
      </c>
      <c r="AV84" s="28">
        <f>if($T84 &gt; 0, "X", "")</f>
      </c>
      <c r="AW84" s="28">
        <f>if(and(not(isblank($P84)), isblank($N84), isblank($O84)), "X", "")</f>
      </c>
      <c r="AX84" s="28">
        <f>if(or($K84="bowl", $K84="wild"), "X", "")</f>
      </c>
    </row>
    <row x14ac:dyDescent="0.25" r="85" customHeight="1" ht="18.75">
      <c r="A85" s="24" t="s">
        <v>418</v>
      </c>
      <c r="B85" s="1" t="s">
        <v>419</v>
      </c>
      <c r="C85" s="12" t="s">
        <v>116</v>
      </c>
      <c r="D85" s="12" t="s">
        <v>169</v>
      </c>
      <c r="E85" s="25" t="s">
        <v>182</v>
      </c>
      <c r="F85" s="25" t="s">
        <v>420</v>
      </c>
      <c r="G85" s="12"/>
      <c r="H85" s="12"/>
      <c r="I85" s="12"/>
      <c r="J85" s="14">
        <v>1</v>
      </c>
      <c r="K85" s="12" t="s">
        <v>203</v>
      </c>
      <c r="L85" s="14">
        <v>5</v>
      </c>
      <c r="M85" s="14">
        <v>15</v>
      </c>
      <c r="N85" s="12" t="s">
        <v>15</v>
      </c>
      <c r="O85" s="12" t="s">
        <v>15</v>
      </c>
      <c r="P85" s="12"/>
      <c r="Q85" s="14">
        <v>2</v>
      </c>
      <c r="R85" s="14"/>
      <c r="S85" s="14"/>
      <c r="T85" s="14"/>
      <c r="U85" s="14"/>
      <c r="V85" s="14"/>
      <c r="W85" s="14"/>
      <c r="X85" s="26"/>
      <c r="Y85" s="12"/>
      <c r="Z85" s="33">
        <f>if(ISBLANK($X85), sum(Q85:W85), 1)</f>
      </c>
      <c r="AA85" s="34"/>
      <c r="AB85" s="34"/>
      <c r="AC85" s="34" t="s">
        <v>15</v>
      </c>
      <c r="AD85" s="34"/>
      <c r="AE85" s="28">
        <f>if(J85&lt;4,"X","")</f>
      </c>
      <c r="AF85" s="28">
        <f>if(countblank(N85:P85)&lt;=1,"X","")</f>
      </c>
      <c r="AG85" s="28">
        <f>$H85</f>
      </c>
      <c r="AH85" s="28">
        <f>if($R85 &gt; 0, "X", "")</f>
      </c>
      <c r="AI85" s="28">
        <f>if(sum(Q85:U85) = 3, "X", "")</f>
      </c>
      <c r="AJ85" s="28">
        <f>if(or($K85="ground", $K85="wild"), "X", "")</f>
      </c>
      <c r="AK85" s="28">
        <f>$G85</f>
      </c>
      <c r="AL85" s="28">
        <f>if($S85 &gt; 0, "X", "")</f>
      </c>
      <c r="AM85" s="28">
        <f>if(and($Q85 &gt; 0, isblank($W85), isblank($R85), isblank($T85), isblank($S85), isblank($U85)), "X", "")</f>
      </c>
      <c r="AN85" s="28">
        <f>if(and(not(isblank($N85)), isblank($O85), isblank($P85)), "X", "")</f>
      </c>
      <c r="AO85" s="28">
        <f>if(M85&gt;65,"X","")</f>
      </c>
      <c r="AP85" s="28">
        <f>if(or($K85="cavity", $K85="wild"), "X", "")</f>
      </c>
      <c r="AQ85" s="28">
        <f>if($W85 &gt; 0, "X", "")</f>
      </c>
      <c r="AR85" s="28">
        <f>if(or(M85&lt;=30, M85="*"),"X","")</f>
      </c>
      <c r="AS85" s="28">
        <f>if(or($K85="platform", $K85="wild"), "X", "")</f>
      </c>
      <c r="AT85" s="28">
        <f>if(and(not(isblank($O85)), isblank($P85), isblank($N85)), "X", "")</f>
      </c>
      <c r="AU85" s="28">
        <f>if($U85 &gt; 0, "X", "")</f>
      </c>
      <c r="AV85" s="28">
        <f>if($T85 &gt; 0, "X", "")</f>
      </c>
      <c r="AW85" s="28">
        <f>if(and(not(isblank($P85)), isblank($N85), isblank($O85)), "X", "")</f>
      </c>
      <c r="AX85" s="28">
        <f>if(or($K85="bowl", $K85="wild"), "X", "")</f>
      </c>
    </row>
    <row x14ac:dyDescent="0.25" r="86" customHeight="1" ht="18.75">
      <c r="A86" s="24" t="s">
        <v>421</v>
      </c>
      <c r="B86" s="1" t="s">
        <v>422</v>
      </c>
      <c r="C86" s="12" t="s">
        <v>116</v>
      </c>
      <c r="D86" s="12" t="s">
        <v>169</v>
      </c>
      <c r="E86" s="25" t="s">
        <v>221</v>
      </c>
      <c r="F86" s="25" t="s">
        <v>423</v>
      </c>
      <c r="G86" s="12"/>
      <c r="H86" s="12"/>
      <c r="I86" s="12"/>
      <c r="J86" s="14">
        <v>1</v>
      </c>
      <c r="K86" s="12" t="s">
        <v>162</v>
      </c>
      <c r="L86" s="14">
        <v>3</v>
      </c>
      <c r="M86" s="14">
        <v>28</v>
      </c>
      <c r="N86" s="12"/>
      <c r="O86" s="12"/>
      <c r="P86" s="12" t="s">
        <v>15</v>
      </c>
      <c r="Q86" s="14">
        <v>1</v>
      </c>
      <c r="R86" s="14">
        <v>1</v>
      </c>
      <c r="S86" s="14"/>
      <c r="T86" s="14"/>
      <c r="U86" s="14"/>
      <c r="V86" s="14"/>
      <c r="W86" s="14"/>
      <c r="X86" s="26" t="s">
        <v>15</v>
      </c>
      <c r="Y86" s="12"/>
      <c r="Z86" s="33">
        <f>if(ISBLANK($X86), sum(Q86:W86), 1)</f>
      </c>
      <c r="AA86" s="34" t="s">
        <v>15</v>
      </c>
      <c r="AB86" s="34"/>
      <c r="AC86" s="34"/>
      <c r="AD86" s="34"/>
      <c r="AE86" s="28">
        <f>if(J86&lt;4,"X","")</f>
      </c>
      <c r="AF86" s="28">
        <f>if(countblank(N86:P86)&lt;=1,"X","")</f>
      </c>
      <c r="AG86" s="28">
        <f>$H86</f>
      </c>
      <c r="AH86" s="28">
        <f>if($R86 &gt; 0, "X", "")</f>
      </c>
      <c r="AI86" s="28">
        <f>if(sum(Q86:U86) = 3, "X", "")</f>
      </c>
      <c r="AJ86" s="28">
        <f>if(or($K86="ground", $K86="wild"), "X", "")</f>
      </c>
      <c r="AK86" s="28">
        <f>$G86</f>
      </c>
      <c r="AL86" s="28">
        <f>if($S86 &gt; 0, "X", "")</f>
      </c>
      <c r="AM86" s="28">
        <f>if(and($Q86 &gt; 0, isblank($W86), isblank($R86), isblank($T86), isblank($S86), isblank($U86)), "X", "")</f>
      </c>
      <c r="AN86" s="28">
        <f>if(and(not(isblank($N86)), isblank($O86), isblank($P86)), "X", "")</f>
      </c>
      <c r="AO86" s="28">
        <f>if(M86&gt;65,"X","")</f>
      </c>
      <c r="AP86" s="28">
        <f>if(or($K86="cavity", $K86="wild"), "X", "")</f>
      </c>
      <c r="AQ86" s="28">
        <f>if($W86 &gt; 0, "X", "")</f>
      </c>
      <c r="AR86" s="28">
        <f>if(or(M86&lt;=30, M86="*"),"X","")</f>
      </c>
      <c r="AS86" s="28">
        <f>if(or($K86="platform", $K86="wild"), "X", "")</f>
      </c>
      <c r="AT86" s="28">
        <f>if(and(not(isblank($O86)), isblank($P86), isblank($N86)), "X", "")</f>
      </c>
      <c r="AU86" s="28">
        <f>if($U86 &gt; 0, "X", "")</f>
      </c>
      <c r="AV86" s="28">
        <f>if($T86 &gt; 0, "X", "")</f>
      </c>
      <c r="AW86" s="28">
        <f>if(and(not(isblank($P86)), isblank($N86), isblank($O86)), "X", "")</f>
      </c>
      <c r="AX86" s="28">
        <f>if(or($K86="bowl", $K86="wild"), "X", "")</f>
      </c>
    </row>
    <row x14ac:dyDescent="0.25" r="87" customHeight="1" ht="18.75">
      <c r="A87" s="24" t="s">
        <v>424</v>
      </c>
      <c r="B87" s="1" t="s">
        <v>425</v>
      </c>
      <c r="C87" s="12" t="s">
        <v>116</v>
      </c>
      <c r="D87" s="12" t="s">
        <v>160</v>
      </c>
      <c r="E87" s="25"/>
      <c r="F87" s="25" t="s">
        <v>426</v>
      </c>
      <c r="G87" s="12"/>
      <c r="H87" s="12"/>
      <c r="I87" s="12"/>
      <c r="J87" s="14">
        <v>4</v>
      </c>
      <c r="K87" s="12" t="s">
        <v>162</v>
      </c>
      <c r="L87" s="14">
        <v>6</v>
      </c>
      <c r="M87" s="14">
        <v>29</v>
      </c>
      <c r="N87" s="12"/>
      <c r="O87" s="12" t="s">
        <v>15</v>
      </c>
      <c r="P87" s="12"/>
      <c r="Q87" s="14">
        <v>1</v>
      </c>
      <c r="R87" s="14">
        <v>1</v>
      </c>
      <c r="S87" s="14"/>
      <c r="T87" s="14"/>
      <c r="U87" s="14"/>
      <c r="V87" s="14"/>
      <c r="W87" s="14"/>
      <c r="X87" s="26" t="s">
        <v>15</v>
      </c>
      <c r="Y87" s="12"/>
      <c r="Z87" s="33">
        <f>if(ISBLANK($X87), sum(Q87:W87), 1)</f>
      </c>
      <c r="AA87" s="34"/>
      <c r="AB87" s="34"/>
      <c r="AC87" s="34"/>
      <c r="AD87" s="34" t="s">
        <v>15</v>
      </c>
      <c r="AE87" s="28">
        <f>if(J87&lt;4,"X","")</f>
      </c>
      <c r="AF87" s="28">
        <f>if(countblank(N87:P87)&lt;=1,"X","")</f>
      </c>
      <c r="AG87" s="28">
        <f>$H87</f>
      </c>
      <c r="AH87" s="28">
        <f>if($R87 &gt; 0, "X", "")</f>
      </c>
      <c r="AI87" s="28">
        <f>if(sum(Q87:U87) = 3, "X", "")</f>
      </c>
      <c r="AJ87" s="28">
        <f>if(or($K87="ground", $K87="wild"), "X", "")</f>
      </c>
      <c r="AK87" s="28">
        <f>$G87</f>
      </c>
      <c r="AL87" s="28">
        <f>if($S87 &gt; 0, "X", "")</f>
      </c>
      <c r="AM87" s="28">
        <f>if(and($Q87 &gt; 0, isblank($W87), isblank($R87), isblank($T87), isblank($S87), isblank($U87)), "X", "")</f>
      </c>
      <c r="AN87" s="28">
        <f>if(and(not(isblank($N87)), isblank($O87), isblank($P87)), "X", "")</f>
      </c>
      <c r="AO87" s="28">
        <f>if(M87&gt;65,"X","")</f>
      </c>
      <c r="AP87" s="28">
        <f>if(or($K87="cavity", $K87="wild"), "X", "")</f>
      </c>
      <c r="AQ87" s="28">
        <f>if($W87 &gt; 0, "X", "")</f>
      </c>
      <c r="AR87" s="28">
        <f>if(or(M87&lt;=30, M87="*"),"X","")</f>
      </c>
      <c r="AS87" s="28">
        <f>if(or($K87="platform", $K87="wild"), "X", "")</f>
      </c>
      <c r="AT87" s="28">
        <f>if(and(not(isblank($O87)), isblank($P87), isblank($N87)), "X", "")</f>
      </c>
      <c r="AU87" s="28">
        <f>if($U87 &gt; 0, "X", "")</f>
      </c>
      <c r="AV87" s="28">
        <f>if($T87 &gt; 0, "X", "")</f>
      </c>
      <c r="AW87" s="28">
        <f>if(and(not(isblank($P87)), isblank($N87), isblank($O87)), "X", "")</f>
      </c>
      <c r="AX87" s="28">
        <f>if(or($K87="bowl", $K87="wild"), "X", "")</f>
      </c>
    </row>
    <row x14ac:dyDescent="0.25" r="88" customHeight="1" ht="18.75">
      <c r="A88" s="24" t="s">
        <v>427</v>
      </c>
      <c r="B88" s="1" t="s">
        <v>428</v>
      </c>
      <c r="C88" s="12" t="s">
        <v>116</v>
      </c>
      <c r="D88" s="12" t="s">
        <v>173</v>
      </c>
      <c r="E88" s="25" t="s">
        <v>178</v>
      </c>
      <c r="F88" s="25" t="s">
        <v>429</v>
      </c>
      <c r="G88" s="12"/>
      <c r="H88" s="12" t="s">
        <v>15</v>
      </c>
      <c r="I88" s="12"/>
      <c r="J88" s="14">
        <v>6</v>
      </c>
      <c r="K88" s="12" t="s">
        <v>188</v>
      </c>
      <c r="L88" s="14">
        <v>2</v>
      </c>
      <c r="M88" s="14">
        <v>103</v>
      </c>
      <c r="N88" s="12" t="s">
        <v>15</v>
      </c>
      <c r="O88" s="12"/>
      <c r="P88" s="12"/>
      <c r="Q88" s="14"/>
      <c r="R88" s="14">
        <v>1</v>
      </c>
      <c r="S88" s="14"/>
      <c r="T88" s="14">
        <v>1</v>
      </c>
      <c r="U88" s="14"/>
      <c r="V88" s="14"/>
      <c r="W88" s="14"/>
      <c r="X88" s="26"/>
      <c r="Y88" s="12"/>
      <c r="Z88" s="33">
        <f>if(ISBLANK($X88), sum(Q88:W88), 1)</f>
      </c>
      <c r="AA88" s="34"/>
      <c r="AB88" s="34"/>
      <c r="AC88" s="34" t="s">
        <v>15</v>
      </c>
      <c r="AD88" s="34"/>
      <c r="AE88" s="28">
        <f>if(J88&lt;4,"X","")</f>
      </c>
      <c r="AF88" s="28">
        <f>if(countblank(N88:P88)&lt;=1,"X","")</f>
      </c>
      <c r="AG88" s="28">
        <f>$H88</f>
      </c>
      <c r="AH88" s="28">
        <f>if($R88 &gt; 0, "X", "")</f>
      </c>
      <c r="AI88" s="28">
        <f>if(sum(Q88:U88) = 3, "X", "")</f>
      </c>
      <c r="AJ88" s="28">
        <f>if(or($K88="ground", $K88="wild"), "X", "")</f>
      </c>
      <c r="AK88" s="28">
        <f>$G88</f>
      </c>
      <c r="AL88" s="28">
        <f>if($S88 &gt; 0, "X", "")</f>
      </c>
      <c r="AM88" s="28">
        <f>if(and($Q88 &gt; 0, isblank($W88), isblank($R88), isblank($T88), isblank($S88), isblank($U88)), "X", "")</f>
      </c>
      <c r="AN88" s="28">
        <f>if(and(not(isblank($N88)), isblank($O88), isblank($P88)), "X", "")</f>
      </c>
      <c r="AO88" s="28">
        <f>if(M88&gt;65,"X","")</f>
      </c>
      <c r="AP88" s="28">
        <f>if(or($K88="cavity", $K88="wild"), "X", "")</f>
      </c>
      <c r="AQ88" s="28">
        <f>if($W88 &gt; 0, "X", "")</f>
      </c>
      <c r="AR88" s="28">
        <f>if(or(M88&lt;=30, M88="*"),"X","")</f>
      </c>
      <c r="AS88" s="28">
        <f>if(or($K88="platform", $K88="wild"), "X", "")</f>
      </c>
      <c r="AT88" s="28">
        <f>if(and(not(isblank($O88)), isblank($P88), isblank($N88)), "X", "")</f>
      </c>
      <c r="AU88" s="28">
        <f>if($U88 &gt; 0, "X", "")</f>
      </c>
      <c r="AV88" s="28">
        <f>if($T88 &gt; 0, "X", "")</f>
      </c>
      <c r="AW88" s="28">
        <f>if(and(not(isblank($P88)), isblank($N88), isblank($O88)), "X", "")</f>
      </c>
      <c r="AX88" s="28">
        <f>if(or($K88="bowl", $K88="wild"), "X", "")</f>
      </c>
    </row>
    <row x14ac:dyDescent="0.25" r="89" customHeight="1" ht="18.75">
      <c r="A89" s="24" t="s">
        <v>430</v>
      </c>
      <c r="B89" s="1" t="s">
        <v>431</v>
      </c>
      <c r="C89" s="12" t="s">
        <v>116</v>
      </c>
      <c r="D89" s="12" t="s">
        <v>173</v>
      </c>
      <c r="E89" s="25" t="s">
        <v>182</v>
      </c>
      <c r="F89" s="25" t="s">
        <v>432</v>
      </c>
      <c r="G89" s="12"/>
      <c r="H89" s="12"/>
      <c r="I89" s="12"/>
      <c r="J89" s="14">
        <v>5</v>
      </c>
      <c r="K89" s="12" t="s">
        <v>203</v>
      </c>
      <c r="L89" s="14">
        <v>1</v>
      </c>
      <c r="M89" s="14">
        <v>73</v>
      </c>
      <c r="N89" s="12" t="s">
        <v>15</v>
      </c>
      <c r="O89" s="12"/>
      <c r="P89" s="12"/>
      <c r="Q89" s="14">
        <v>2</v>
      </c>
      <c r="R89" s="14"/>
      <c r="S89" s="14"/>
      <c r="T89" s="14"/>
      <c r="U89" s="14"/>
      <c r="V89" s="14"/>
      <c r="W89" s="14">
        <v>1</v>
      </c>
      <c r="X89" s="26"/>
      <c r="Y89" s="12"/>
      <c r="Z89" s="33">
        <f>if(ISBLANK($X89), sum(Q89:W89), 1)</f>
      </c>
      <c r="AA89" s="34" t="s">
        <v>15</v>
      </c>
      <c r="AB89" s="34"/>
      <c r="AC89" s="34"/>
      <c r="AD89" s="34" t="s">
        <v>15</v>
      </c>
      <c r="AE89" s="28">
        <f>if(J89&lt;4,"X","")</f>
      </c>
      <c r="AF89" s="28">
        <f>if(countblank(N89:P89)&lt;=1,"X","")</f>
      </c>
      <c r="AG89" s="28">
        <f>$H89</f>
      </c>
      <c r="AH89" s="28">
        <f>if($R89 &gt; 0, "X", "")</f>
      </c>
      <c r="AI89" s="28">
        <f>if(sum(Q89:U89) = 3, "X", "")</f>
      </c>
      <c r="AJ89" s="28">
        <f>if(or($K89="ground", $K89="wild"), "X", "")</f>
      </c>
      <c r="AK89" s="28">
        <f>$G89</f>
      </c>
      <c r="AL89" s="28">
        <f>if($S89 &gt; 0, "X", "")</f>
      </c>
      <c r="AM89" s="28">
        <f>if(and($Q89 &gt; 0, isblank($W89), isblank($R89), isblank($T89), isblank($S89), isblank($U89)), "X", "")</f>
      </c>
      <c r="AN89" s="28">
        <f>if(and(not(isblank($N89)), isblank($O89), isblank($P89)), "X", "")</f>
      </c>
      <c r="AO89" s="28">
        <f>if(M89&gt;65,"X","")</f>
      </c>
      <c r="AP89" s="28">
        <f>if(or($K89="cavity", $K89="wild"), "X", "")</f>
      </c>
      <c r="AQ89" s="28">
        <f>if($W89 &gt; 0, "X", "")</f>
      </c>
      <c r="AR89" s="28">
        <f>if(or(M89&lt;=30, M89="*"),"X","")</f>
      </c>
      <c r="AS89" s="28">
        <f>if(or($K89="platform", $K89="wild"), "X", "")</f>
      </c>
      <c r="AT89" s="28">
        <f>if(and(not(isblank($O89)), isblank($P89), isblank($N89)), "X", "")</f>
      </c>
      <c r="AU89" s="28">
        <f>if($U89 &gt; 0, "X", "")</f>
      </c>
      <c r="AV89" s="28">
        <f>if($T89 &gt; 0, "X", "")</f>
      </c>
      <c r="AW89" s="28">
        <f>if(and(not(isblank($P89)), isblank($N89), isblank($O89)), "X", "")</f>
      </c>
      <c r="AX89" s="28">
        <f>if(or($K89="bowl", $K89="wild"), "X", "")</f>
      </c>
    </row>
    <row x14ac:dyDescent="0.25" r="90" customHeight="1" ht="18.75">
      <c r="A90" s="24" t="s">
        <v>433</v>
      </c>
      <c r="B90" s="1" t="s">
        <v>434</v>
      </c>
      <c r="C90" s="12" t="s">
        <v>116</v>
      </c>
      <c r="D90" s="12" t="s">
        <v>173</v>
      </c>
      <c r="E90" s="25" t="s">
        <v>137</v>
      </c>
      <c r="F90" s="25" t="s">
        <v>435</v>
      </c>
      <c r="G90" s="12" t="s">
        <v>15</v>
      </c>
      <c r="H90" s="12"/>
      <c r="I90" s="12"/>
      <c r="J90" s="14">
        <v>5</v>
      </c>
      <c r="K90" s="12" t="s">
        <v>166</v>
      </c>
      <c r="L90" s="14">
        <v>2</v>
      </c>
      <c r="M90" s="14">
        <v>82</v>
      </c>
      <c r="N90" s="12" t="s">
        <v>15</v>
      </c>
      <c r="O90" s="12" t="s">
        <v>15</v>
      </c>
      <c r="P90" s="12" t="s">
        <v>15</v>
      </c>
      <c r="Q90" s="14">
        <v>2</v>
      </c>
      <c r="R90" s="14"/>
      <c r="S90" s="14"/>
      <c r="T90" s="14"/>
      <c r="U90" s="14">
        <v>1</v>
      </c>
      <c r="V90" s="14"/>
      <c r="W90" s="14"/>
      <c r="X90" s="26"/>
      <c r="Y90" s="12"/>
      <c r="Z90" s="33">
        <f>if(ISBLANK($X90), sum(Q90:W90), 1)</f>
      </c>
      <c r="AA90" s="34"/>
      <c r="AB90" s="34" t="s">
        <v>15</v>
      </c>
      <c r="AC90" s="34"/>
      <c r="AD90" s="34"/>
      <c r="AE90" s="28">
        <f>if(J90&lt;4,"X","")</f>
      </c>
      <c r="AF90" s="28">
        <f>if(countblank(N90:P90)&lt;=1,"X","")</f>
      </c>
      <c r="AG90" s="28">
        <f>$H90</f>
      </c>
      <c r="AH90" s="28">
        <f>if($R90 &gt; 0, "X", "")</f>
      </c>
      <c r="AI90" s="28">
        <f>if(sum(Q90:U90) = 3, "X", "")</f>
      </c>
      <c r="AJ90" s="28">
        <f>if(or($K90="ground", $K90="wild"), "X", "")</f>
      </c>
      <c r="AK90" s="28">
        <f>$G90</f>
      </c>
      <c r="AL90" s="28">
        <f>if($S90 &gt; 0, "X", "")</f>
      </c>
      <c r="AM90" s="28">
        <f>if(and($Q90 &gt; 0, isblank($W90), isblank($R90), isblank($T90), isblank($S90), isblank($U90)), "X", "")</f>
      </c>
      <c r="AN90" s="28">
        <f>if(and(not(isblank($N90)), isblank($O90), isblank($P90)), "X", "")</f>
      </c>
      <c r="AO90" s="28">
        <f>if(M90&gt;65,"X","")</f>
      </c>
      <c r="AP90" s="28">
        <f>if(or($K90="cavity", $K90="wild"), "X", "")</f>
      </c>
      <c r="AQ90" s="28">
        <f>if($W90 &gt; 0, "X", "")</f>
      </c>
      <c r="AR90" s="28">
        <f>if(or(M90&lt;=30, M90="*"),"X","")</f>
      </c>
      <c r="AS90" s="28">
        <f>if(or($K90="platform", $K90="wild"), "X", "")</f>
      </c>
      <c r="AT90" s="28">
        <f>if(and(not(isblank($O90)), isblank($P90), isblank($N90)), "X", "")</f>
      </c>
      <c r="AU90" s="28">
        <f>if($U90 &gt; 0, "X", "")</f>
      </c>
      <c r="AV90" s="28">
        <f>if($T90 &gt; 0, "X", "")</f>
      </c>
      <c r="AW90" s="28">
        <f>if(and(not(isblank($P90)), isblank($N90), isblank($O90)), "X", "")</f>
      </c>
      <c r="AX90" s="28">
        <f>if(or($K90="bowl", $K90="wild"), "X", "")</f>
      </c>
    </row>
    <row x14ac:dyDescent="0.25" r="91" customHeight="1" ht="18.75">
      <c r="A91" s="1" t="s">
        <v>436</v>
      </c>
      <c r="B91" s="1" t="s">
        <v>437</v>
      </c>
      <c r="C91" s="12" t="s">
        <v>116</v>
      </c>
      <c r="D91" s="12" t="s">
        <v>173</v>
      </c>
      <c r="E91" s="25" t="s">
        <v>182</v>
      </c>
      <c r="F91" s="25" t="s">
        <v>438</v>
      </c>
      <c r="G91" s="12"/>
      <c r="H91" s="12"/>
      <c r="I91" s="12"/>
      <c r="J91" s="14">
        <v>5</v>
      </c>
      <c r="K91" s="12" t="s">
        <v>195</v>
      </c>
      <c r="L91" s="14">
        <v>2</v>
      </c>
      <c r="M91" s="14">
        <v>42</v>
      </c>
      <c r="N91" s="12" t="s">
        <v>15</v>
      </c>
      <c r="O91" s="12"/>
      <c r="P91" s="12"/>
      <c r="Q91" s="14">
        <v>1</v>
      </c>
      <c r="R91" s="14"/>
      <c r="S91" s="14"/>
      <c r="T91" s="14"/>
      <c r="U91" s="14"/>
      <c r="V91" s="14">
        <v>2</v>
      </c>
      <c r="W91" s="14"/>
      <c r="X91" s="26"/>
      <c r="Y91" s="12"/>
      <c r="Z91" s="33">
        <f>if(ISBLANK($X91), sum(Q91:W91), 1)</f>
      </c>
      <c r="AA91" s="34"/>
      <c r="AB91" s="34"/>
      <c r="AC91" s="34"/>
      <c r="AD91" s="34"/>
      <c r="AE91" s="28">
        <f>if(J91&lt;4,"X","")</f>
      </c>
      <c r="AF91" s="28">
        <f>if(countblank(N91:P91)&lt;=1,"X","")</f>
      </c>
      <c r="AG91" s="28">
        <f>$H91</f>
      </c>
      <c r="AH91" s="28">
        <f>if($R91 &gt; 0, "X", "")</f>
      </c>
      <c r="AI91" s="28">
        <f>if(sum(Q91:U91) = 3, "X", "")</f>
      </c>
      <c r="AJ91" s="28">
        <f>if(or($K91="ground", $K91="wild"), "X", "")</f>
      </c>
      <c r="AK91" s="28">
        <f>$G91</f>
      </c>
      <c r="AL91" s="28">
        <f>if($S91 &gt; 0, "X", "")</f>
      </c>
      <c r="AM91" s="28">
        <f>if(and($Q91 &gt; 0, isblank($W91), isblank($R91), isblank($T91), isblank($S91), isblank($U91)), "X", "")</f>
      </c>
      <c r="AN91" s="28">
        <f>if(and(not(isblank($N91)), isblank($O91), isblank($P91)), "X", "")</f>
      </c>
      <c r="AO91" s="28">
        <f>if(M91&gt;65,"X","")</f>
      </c>
      <c r="AP91" s="28">
        <f>if(or($K91="cavity", $K91="wild"), "X", "")</f>
      </c>
      <c r="AQ91" s="28">
        <f>if($W91 &gt; 0, "X", "")</f>
      </c>
      <c r="AR91" s="28">
        <f>if(or(M91&lt;=30, M91="*"),"X","")</f>
      </c>
      <c r="AS91" s="28">
        <f>if(or($K91="platform", $K91="wild"), "X", "")</f>
      </c>
      <c r="AT91" s="28">
        <f>if(and(not(isblank($O91)), isblank($P91), isblank($N91)), "X", "")</f>
      </c>
      <c r="AU91" s="28">
        <f>if($U91 &gt; 0, "X", "")</f>
      </c>
      <c r="AV91" s="28">
        <f>if($T91 &gt; 0, "X", "")</f>
      </c>
      <c r="AW91" s="28">
        <f>if(and(not(isblank($P91)), isblank($N91), isblank($O91)), "X", "")</f>
      </c>
      <c r="AX91" s="28">
        <f>if(or($K91="bowl", $K91="wild"), "X", "")</f>
      </c>
    </row>
    <row x14ac:dyDescent="0.25" r="92" customHeight="1" ht="18.75">
      <c r="A92" s="24" t="s">
        <v>439</v>
      </c>
      <c r="B92" s="1" t="s">
        <v>440</v>
      </c>
      <c r="C92" s="12" t="s">
        <v>116</v>
      </c>
      <c r="D92" s="12" t="s">
        <v>173</v>
      </c>
      <c r="E92" s="25" t="s">
        <v>182</v>
      </c>
      <c r="F92" s="25" t="s">
        <v>441</v>
      </c>
      <c r="G92" s="12" t="s">
        <v>15</v>
      </c>
      <c r="H92" s="12"/>
      <c r="I92" s="12"/>
      <c r="J92" s="14">
        <v>7</v>
      </c>
      <c r="K92" s="12" t="s">
        <v>166</v>
      </c>
      <c r="L92" s="14">
        <v>2</v>
      </c>
      <c r="M92" s="14">
        <v>207</v>
      </c>
      <c r="N92" s="12" t="s">
        <v>15</v>
      </c>
      <c r="O92" s="12" t="s">
        <v>15</v>
      </c>
      <c r="P92" s="12" t="s">
        <v>15</v>
      </c>
      <c r="Q92" s="14"/>
      <c r="R92" s="14"/>
      <c r="S92" s="14"/>
      <c r="T92" s="14"/>
      <c r="U92" s="14">
        <v>3</v>
      </c>
      <c r="V92" s="14"/>
      <c r="W92" s="14"/>
      <c r="X92" s="26"/>
      <c r="Y92" s="12"/>
      <c r="Z92" s="33">
        <f>if(ISBLANK($X92), sum(Q92:W92), 1)</f>
      </c>
      <c r="AA92" s="34"/>
      <c r="AB92" s="34"/>
      <c r="AC92" s="34"/>
      <c r="AD92" s="34"/>
      <c r="AE92" s="28">
        <f>if(J92&lt;4,"X","")</f>
      </c>
      <c r="AF92" s="28">
        <f>if(countblank(N92:P92)&lt;=1,"X","")</f>
      </c>
      <c r="AG92" s="28">
        <f>$H92</f>
      </c>
      <c r="AH92" s="28">
        <f>if($R92 &gt; 0, "X", "")</f>
      </c>
      <c r="AI92" s="28">
        <f>if(sum(Q92:U92) = 3, "X", "")</f>
      </c>
      <c r="AJ92" s="28">
        <f>if(or($K92="ground", $K92="wild"), "X", "")</f>
      </c>
      <c r="AK92" s="28">
        <f>$G92</f>
      </c>
      <c r="AL92" s="28">
        <f>if($S92 &gt; 0, "X", "")</f>
      </c>
      <c r="AM92" s="28">
        <f>if(and($Q92 &gt; 0, isblank($W92), isblank($R92), isblank($T92), isblank($S92), isblank($U92)), "X", "")</f>
      </c>
      <c r="AN92" s="28">
        <f>if(and(not(isblank($N92)), isblank($O92), isblank($P92)), "X", "")</f>
      </c>
      <c r="AO92" s="28">
        <f>if(M92&gt;65,"X","")</f>
      </c>
      <c r="AP92" s="28">
        <f>if(or($K92="cavity", $K92="wild"), "X", "")</f>
      </c>
      <c r="AQ92" s="28">
        <f>if($W92 &gt; 0, "X", "")</f>
      </c>
      <c r="AR92" s="28">
        <f>if(or(M92&lt;=30, M92="*"),"X","")</f>
      </c>
      <c r="AS92" s="28">
        <f>if(or($K92="platform", $K92="wild"), "X", "")</f>
      </c>
      <c r="AT92" s="28">
        <f>if(and(not(isblank($O92)), isblank($P92), isblank($N92)), "X", "")</f>
      </c>
      <c r="AU92" s="28">
        <f>if($U92 &gt; 0, "X", "")</f>
      </c>
      <c r="AV92" s="28">
        <f>if($T92 &gt; 0, "X", "")</f>
      </c>
      <c r="AW92" s="28">
        <f>if(and(not(isblank($P92)), isblank($N92), isblank($O92)), "X", "")</f>
      </c>
      <c r="AX92" s="28">
        <f>if(or($K92="bowl", $K92="wild"), "X", "")</f>
      </c>
    </row>
    <row x14ac:dyDescent="0.25" r="93" customHeight="1" ht="18.75">
      <c r="A93" s="24" t="s">
        <v>442</v>
      </c>
      <c r="B93" s="1" t="s">
        <v>443</v>
      </c>
      <c r="C93" s="12" t="s">
        <v>116</v>
      </c>
      <c r="D93" s="12" t="s">
        <v>160</v>
      </c>
      <c r="E93" s="25"/>
      <c r="F93" s="25" t="s">
        <v>444</v>
      </c>
      <c r="G93" s="12"/>
      <c r="H93" s="12" t="s">
        <v>15</v>
      </c>
      <c r="I93" s="12"/>
      <c r="J93" s="14">
        <v>1</v>
      </c>
      <c r="K93" s="12" t="s">
        <v>203</v>
      </c>
      <c r="L93" s="14">
        <v>5</v>
      </c>
      <c r="M93" s="14">
        <v>28</v>
      </c>
      <c r="N93" s="12"/>
      <c r="O93" s="12" t="s">
        <v>15</v>
      </c>
      <c r="P93" s="12" t="s">
        <v>15</v>
      </c>
      <c r="Q93" s="14">
        <v>2</v>
      </c>
      <c r="R93" s="14"/>
      <c r="S93" s="14"/>
      <c r="T93" s="14"/>
      <c r="U93" s="14"/>
      <c r="V93" s="14"/>
      <c r="W93" s="14"/>
      <c r="X93" s="26"/>
      <c r="Y93" s="12"/>
      <c r="Z93" s="33">
        <f>if(ISBLANK($X93), sum(Q93:W93), 1)</f>
      </c>
      <c r="AA93" s="34"/>
      <c r="AB93" s="34"/>
      <c r="AC93" s="34" t="s">
        <v>15</v>
      </c>
      <c r="AD93" s="34"/>
      <c r="AE93" s="28">
        <f>if(J93&lt;4,"X","")</f>
      </c>
      <c r="AF93" s="28">
        <f>if(countblank(N93:P93)&lt;=1,"X","")</f>
      </c>
      <c r="AG93" s="28">
        <f>$H93</f>
      </c>
      <c r="AH93" s="28">
        <f>if($R93 &gt; 0, "X", "")</f>
      </c>
      <c r="AI93" s="28">
        <f>if(sum(Q93:U93) = 3, "X", "")</f>
      </c>
      <c r="AJ93" s="28">
        <f>if(or($K93="ground", $K93="wild"), "X", "")</f>
      </c>
      <c r="AK93" s="28">
        <f>$G93</f>
      </c>
      <c r="AL93" s="28">
        <f>if($S93 &gt; 0, "X", "")</f>
      </c>
      <c r="AM93" s="28">
        <f>if(and($Q93 &gt; 0, isblank($W93), isblank($R93), isblank($T93), isblank($S93), isblank($U93)), "X", "")</f>
      </c>
      <c r="AN93" s="28">
        <f>if(and(not(isblank($N93)), isblank($O93), isblank($P93)), "X", "")</f>
      </c>
      <c r="AO93" s="28">
        <f>if(M93&gt;65,"X","")</f>
      </c>
      <c r="AP93" s="28">
        <f>if(or($K93="cavity", $K93="wild"), "X", "")</f>
      </c>
      <c r="AQ93" s="28">
        <f>if($W93 &gt; 0, "X", "")</f>
      </c>
      <c r="AR93" s="28">
        <f>if(or(M93&lt;=30, M93="*"),"X","")</f>
      </c>
      <c r="AS93" s="28">
        <f>if(or($K93="platform", $K93="wild"), "X", "")</f>
      </c>
      <c r="AT93" s="28">
        <f>if(and(not(isblank($O93)), isblank($P93), isblank($N93)), "X", "")</f>
      </c>
      <c r="AU93" s="28">
        <f>if($U93 &gt; 0, "X", "")</f>
      </c>
      <c r="AV93" s="28">
        <f>if($T93 &gt; 0, "X", "")</f>
      </c>
      <c r="AW93" s="28">
        <f>if(and(not(isblank($P93)), isblank($N93), isblank($O93)), "X", "")</f>
      </c>
      <c r="AX93" s="28">
        <f>if(or($K93="bowl", $K93="wild"), "X", "")</f>
      </c>
    </row>
    <row x14ac:dyDescent="0.25" r="94" customHeight="1" ht="18.75">
      <c r="A94" s="24" t="s">
        <v>445</v>
      </c>
      <c r="B94" s="1" t="s">
        <v>446</v>
      </c>
      <c r="C94" s="12" t="s">
        <v>116</v>
      </c>
      <c r="D94" s="12" t="s">
        <v>173</v>
      </c>
      <c r="E94" s="25" t="s">
        <v>178</v>
      </c>
      <c r="F94" s="25" t="s">
        <v>447</v>
      </c>
      <c r="G94" s="12" t="s">
        <v>15</v>
      </c>
      <c r="H94" s="12"/>
      <c r="I94" s="12"/>
      <c r="J94" s="14">
        <v>7</v>
      </c>
      <c r="K94" s="12" t="s">
        <v>166</v>
      </c>
      <c r="L94" s="14">
        <v>2</v>
      </c>
      <c r="M94" s="14">
        <v>200</v>
      </c>
      <c r="N94" s="12" t="s">
        <v>15</v>
      </c>
      <c r="O94" s="12"/>
      <c r="P94" s="12" t="s">
        <v>15</v>
      </c>
      <c r="Q94" s="14"/>
      <c r="R94" s="14"/>
      <c r="S94" s="14">
        <v>1</v>
      </c>
      <c r="T94" s="14"/>
      <c r="U94" s="14">
        <v>2</v>
      </c>
      <c r="V94" s="14"/>
      <c r="W94" s="14"/>
      <c r="X94" s="26"/>
      <c r="Y94" s="12"/>
      <c r="Z94" s="33">
        <f>if(ISBLANK($X94), sum(Q94:W94), 1)</f>
      </c>
      <c r="AA94" s="34"/>
      <c r="AB94" s="34"/>
      <c r="AC94" s="34" t="s">
        <v>15</v>
      </c>
      <c r="AD94" s="34"/>
      <c r="AE94" s="28">
        <f>if(J94&lt;4,"X","")</f>
      </c>
      <c r="AF94" s="28">
        <f>if(countblank(N94:P94)&lt;=1,"X","")</f>
      </c>
      <c r="AG94" s="28">
        <f>$H94</f>
      </c>
      <c r="AH94" s="28">
        <f>if($R94 &gt; 0, "X", "")</f>
      </c>
      <c r="AI94" s="28">
        <f>if(sum(Q94:U94) = 3, "X", "")</f>
      </c>
      <c r="AJ94" s="28">
        <f>if(or($K94="ground", $K94="wild"), "X", "")</f>
      </c>
      <c r="AK94" s="28">
        <f>$G94</f>
      </c>
      <c r="AL94" s="28">
        <f>if($S94 &gt; 0, "X", "")</f>
      </c>
      <c r="AM94" s="28">
        <f>if(and($Q94 &gt; 0, isblank($W94), isblank($R94), isblank($T94), isblank($S94), isblank($U94)), "X", "")</f>
      </c>
      <c r="AN94" s="28">
        <f>if(and(not(isblank($N94)), isblank($O94), isblank($P94)), "X", "")</f>
      </c>
      <c r="AO94" s="28">
        <f>if(M94&gt;65,"X","")</f>
      </c>
      <c r="AP94" s="28">
        <f>if(or($K94="cavity", $K94="wild"), "X", "")</f>
      </c>
      <c r="AQ94" s="28">
        <f>if($W94 &gt; 0, "X", "")</f>
      </c>
      <c r="AR94" s="28">
        <f>if(or(M94&lt;=30, M94="*"),"X","")</f>
      </c>
      <c r="AS94" s="28">
        <f>if(or($K94="platform", $K94="wild"), "X", "")</f>
      </c>
      <c r="AT94" s="28">
        <f>if(and(not(isblank($O94)), isblank($P94), isblank($N94)), "X", "")</f>
      </c>
      <c r="AU94" s="28">
        <f>if($U94 &gt; 0, "X", "")</f>
      </c>
      <c r="AV94" s="28">
        <f>if($T94 &gt; 0, "X", "")</f>
      </c>
      <c r="AW94" s="28">
        <f>if(and(not(isblank($P94)), isblank($N94), isblank($O94)), "X", "")</f>
      </c>
      <c r="AX94" s="28">
        <f>if(or($K94="bowl", $K94="wild"), "X", "")</f>
      </c>
    </row>
    <row x14ac:dyDescent="0.25" r="95" customHeight="1" ht="18.75">
      <c r="A95" s="24" t="s">
        <v>448</v>
      </c>
      <c r="B95" s="1" t="s">
        <v>449</v>
      </c>
      <c r="C95" s="12" t="s">
        <v>116</v>
      </c>
      <c r="D95" s="12" t="s">
        <v>160</v>
      </c>
      <c r="E95" s="25"/>
      <c r="F95" s="25" t="s">
        <v>450</v>
      </c>
      <c r="G95" s="12"/>
      <c r="H95" s="12"/>
      <c r="I95" s="12"/>
      <c r="J95" s="14">
        <v>3</v>
      </c>
      <c r="K95" s="12" t="s">
        <v>195</v>
      </c>
      <c r="L95" s="14">
        <v>2</v>
      </c>
      <c r="M95" s="14">
        <v>32</v>
      </c>
      <c r="N95" s="12"/>
      <c r="O95" s="12" t="s">
        <v>15</v>
      </c>
      <c r="P95" s="12"/>
      <c r="Q95" s="14">
        <v>2</v>
      </c>
      <c r="R95" s="14"/>
      <c r="S95" s="14"/>
      <c r="T95" s="14"/>
      <c r="U95" s="14"/>
      <c r="V95" s="14"/>
      <c r="W95" s="14"/>
      <c r="X95" s="26"/>
      <c r="Y95" s="12"/>
      <c r="Z95" s="33">
        <f>if(ISBLANK($X95), sum(Q95:W95), 1)</f>
      </c>
      <c r="AA95" s="34"/>
      <c r="AB95" s="34"/>
      <c r="AC95" s="34"/>
      <c r="AD95" s="34" t="s">
        <v>15</v>
      </c>
      <c r="AE95" s="28">
        <f>if(J95&lt;4,"X","")</f>
      </c>
      <c r="AF95" s="28">
        <f>if(countblank(N95:P95)&lt;=1,"X","")</f>
      </c>
      <c r="AG95" s="28">
        <f>$H95</f>
      </c>
      <c r="AH95" s="28">
        <f>if($R95 &gt; 0, "X", "")</f>
      </c>
      <c r="AI95" s="28">
        <f>if(sum(Q95:U95) = 3, "X", "")</f>
      </c>
      <c r="AJ95" s="28">
        <f>if(or($K95="ground", $K95="wild"), "X", "")</f>
      </c>
      <c r="AK95" s="28">
        <f>$G95</f>
      </c>
      <c r="AL95" s="28">
        <f>if($S95 &gt; 0, "X", "")</f>
      </c>
      <c r="AM95" s="28">
        <f>if(and($Q95 &gt; 0, isblank($W95), isblank($R95), isblank($T95), isblank($S95), isblank($U95)), "X", "")</f>
      </c>
      <c r="AN95" s="28">
        <f>if(and(not(isblank($N95)), isblank($O95), isblank($P95)), "X", "")</f>
      </c>
      <c r="AO95" s="28">
        <f>if(M95&gt;65,"X","")</f>
      </c>
      <c r="AP95" s="28">
        <f>if(or($K95="cavity", $K95="wild"), "X", "")</f>
      </c>
      <c r="AQ95" s="28">
        <f>if($W95 &gt; 0, "X", "")</f>
      </c>
      <c r="AR95" s="28">
        <f>if(or(M95&lt;=30, M95="*"),"X","")</f>
      </c>
      <c r="AS95" s="28">
        <f>if(or($K95="platform", $K95="wild"), "X", "")</f>
      </c>
      <c r="AT95" s="28">
        <f>if(and(not(isblank($O95)), isblank($P95), isblank($N95)), "X", "")</f>
      </c>
      <c r="AU95" s="28">
        <f>if($U95 &gt; 0, "X", "")</f>
      </c>
      <c r="AV95" s="28">
        <f>if($T95 &gt; 0, "X", "")</f>
      </c>
      <c r="AW95" s="28">
        <f>if(and(not(isblank($P95)), isblank($N95), isblank($O95)), "X", "")</f>
      </c>
      <c r="AX95" s="28">
        <f>if(or($K95="bowl", $K95="wild"), "X", "")</f>
      </c>
    </row>
    <row x14ac:dyDescent="0.25" r="96" customHeight="1" ht="18.75">
      <c r="A96" s="24" t="s">
        <v>451</v>
      </c>
      <c r="B96" s="1" t="s">
        <v>452</v>
      </c>
      <c r="C96" s="12" t="s">
        <v>116</v>
      </c>
      <c r="D96" s="12" t="s">
        <v>173</v>
      </c>
      <c r="E96" s="25" t="s">
        <v>453</v>
      </c>
      <c r="F96" s="25" t="s">
        <v>454</v>
      </c>
      <c r="G96" s="12" t="s">
        <v>15</v>
      </c>
      <c r="H96" s="12"/>
      <c r="I96" s="12"/>
      <c r="J96" s="14">
        <v>6</v>
      </c>
      <c r="K96" s="12" t="s">
        <v>166</v>
      </c>
      <c r="L96" s="14">
        <v>4</v>
      </c>
      <c r="M96" s="14">
        <v>106</v>
      </c>
      <c r="N96" s="12"/>
      <c r="O96" s="12"/>
      <c r="P96" s="12" t="s">
        <v>15</v>
      </c>
      <c r="Q96" s="14">
        <v>1</v>
      </c>
      <c r="R96" s="14"/>
      <c r="S96" s="14">
        <v>1</v>
      </c>
      <c r="T96" s="14"/>
      <c r="U96" s="14">
        <v>1</v>
      </c>
      <c r="V96" s="14"/>
      <c r="W96" s="14"/>
      <c r="X96" s="26"/>
      <c r="Y96" s="12"/>
      <c r="Z96" s="33">
        <f>if(ISBLANK($X96), sum(Q96:W96), 1)</f>
      </c>
      <c r="AA96" s="34"/>
      <c r="AB96" s="34"/>
      <c r="AC96" s="34"/>
      <c r="AD96" s="34"/>
      <c r="AE96" s="28">
        <f>if(J96&lt;4,"X","")</f>
      </c>
      <c r="AF96" s="28">
        <f>if(countblank(N96:P96)&lt;=1,"X","")</f>
      </c>
      <c r="AG96" s="28">
        <f>$H96</f>
      </c>
      <c r="AH96" s="28">
        <f>if($R96 &gt; 0, "X", "")</f>
      </c>
      <c r="AI96" s="28">
        <f>if(sum(Q96:U96) = 3, "X", "")</f>
      </c>
      <c r="AJ96" s="28">
        <f>if(or($K96="ground", $K96="wild"), "X", "")</f>
      </c>
      <c r="AK96" s="28">
        <f>$G96</f>
      </c>
      <c r="AL96" s="28">
        <f>if($S96 &gt; 0, "X", "")</f>
      </c>
      <c r="AM96" s="28">
        <f>if(and($Q96 &gt; 0, isblank($W96), isblank($R96), isblank($T96), isblank($S96), isblank($U96)), "X", "")</f>
      </c>
      <c r="AN96" s="28">
        <f>if(and(not(isblank($N96)), isblank($O96), isblank($P96)), "X", "")</f>
      </c>
      <c r="AO96" s="28">
        <f>if(M96&gt;65,"X","")</f>
      </c>
      <c r="AP96" s="28">
        <f>if(or($K96="cavity", $K96="wild"), "X", "")</f>
      </c>
      <c r="AQ96" s="28">
        <f>if($W96 &gt; 0, "X", "")</f>
      </c>
      <c r="AR96" s="28">
        <f>if(or(M96&lt;=30, M96="*"),"X","")</f>
      </c>
      <c r="AS96" s="28">
        <f>if(or($K96="platform", $K96="wild"), "X", "")</f>
      </c>
      <c r="AT96" s="28">
        <f>if(and(not(isblank($O96)), isblank($P96), isblank($N96)), "X", "")</f>
      </c>
      <c r="AU96" s="28">
        <f>if($U96 &gt; 0, "X", "")</f>
      </c>
      <c r="AV96" s="28">
        <f>if($T96 &gt; 0, "X", "")</f>
      </c>
      <c r="AW96" s="28">
        <f>if(and(not(isblank($P96)), isblank($N96), isblank($O96)), "X", "")</f>
      </c>
      <c r="AX96" s="28">
        <f>if(or($K96="bowl", $K96="wild"), "X", "")</f>
      </c>
    </row>
    <row x14ac:dyDescent="0.25" r="97" customHeight="1" ht="18.75">
      <c r="A97" s="24" t="s">
        <v>455</v>
      </c>
      <c r="B97" s="1" t="s">
        <v>456</v>
      </c>
      <c r="C97" s="12" t="s">
        <v>116</v>
      </c>
      <c r="D97" s="12" t="s">
        <v>173</v>
      </c>
      <c r="E97" s="25" t="s">
        <v>137</v>
      </c>
      <c r="F97" s="25" t="s">
        <v>457</v>
      </c>
      <c r="G97" s="12"/>
      <c r="H97" s="12"/>
      <c r="I97" s="12"/>
      <c r="J97" s="14">
        <v>2</v>
      </c>
      <c r="K97" s="12" t="s">
        <v>195</v>
      </c>
      <c r="L97" s="14">
        <v>5</v>
      </c>
      <c r="M97" s="14">
        <v>30</v>
      </c>
      <c r="N97" s="12" t="s">
        <v>15</v>
      </c>
      <c r="O97" s="12" t="s">
        <v>15</v>
      </c>
      <c r="P97" s="12" t="s">
        <v>15</v>
      </c>
      <c r="Q97" s="14">
        <v>1</v>
      </c>
      <c r="R97" s="14"/>
      <c r="S97" s="14"/>
      <c r="T97" s="14"/>
      <c r="U97" s="14"/>
      <c r="V97" s="14"/>
      <c r="W97" s="14">
        <v>1</v>
      </c>
      <c r="X97" s="26"/>
      <c r="Y97" s="12"/>
      <c r="Z97" s="33">
        <f>if(ISBLANK($X97), sum(Q97:W97), 1)</f>
      </c>
      <c r="AA97" s="34"/>
      <c r="AB97" s="34"/>
      <c r="AC97" s="34"/>
      <c r="AD97" s="34" t="s">
        <v>15</v>
      </c>
      <c r="AE97" s="28">
        <f>if(J97&lt;4,"X","")</f>
      </c>
      <c r="AF97" s="28">
        <f>if(countblank(N97:P97)&lt;=1,"X","")</f>
      </c>
      <c r="AG97" s="28">
        <f>$H97</f>
      </c>
      <c r="AH97" s="28">
        <f>if($R97 &gt; 0, "X", "")</f>
      </c>
      <c r="AI97" s="28">
        <f>if(sum(Q97:U97) = 3, "X", "")</f>
      </c>
      <c r="AJ97" s="28">
        <f>if(or($K97="ground", $K97="wild"), "X", "")</f>
      </c>
      <c r="AK97" s="28">
        <f>$G97</f>
      </c>
      <c r="AL97" s="28">
        <f>if($S97 &gt; 0, "X", "")</f>
      </c>
      <c r="AM97" s="28">
        <f>if(and($Q97 &gt; 0, isblank($W97), isblank($R97), isblank($T97), isblank($S97), isblank($U97)), "X", "")</f>
      </c>
      <c r="AN97" s="28">
        <f>if(and(not(isblank($N97)), isblank($O97), isblank($P97)), "X", "")</f>
      </c>
      <c r="AO97" s="28">
        <f>if(M97&gt;65,"X","")</f>
      </c>
      <c r="AP97" s="28">
        <f>if(or($K97="cavity", $K97="wild"), "X", "")</f>
      </c>
      <c r="AQ97" s="28">
        <f>if($W97 &gt; 0, "X", "")</f>
      </c>
      <c r="AR97" s="28">
        <f>if(or(M97&lt;=30, M97="*"),"X","")</f>
      </c>
      <c r="AS97" s="28">
        <f>if(or($K97="platform", $K97="wild"), "X", "")</f>
      </c>
      <c r="AT97" s="28">
        <f>if(and(not(isblank($O97)), isblank($P97), isblank($N97)), "X", "")</f>
      </c>
      <c r="AU97" s="28">
        <f>if($U97 &gt; 0, "X", "")</f>
      </c>
      <c r="AV97" s="28">
        <f>if($T97 &gt; 0, "X", "")</f>
      </c>
      <c r="AW97" s="28">
        <f>if(and(not(isblank($P97)), isblank($N97), isblank($O97)), "X", "")</f>
      </c>
      <c r="AX97" s="28">
        <f>if(or($K97="bowl", $K97="wild"), "X", "")</f>
      </c>
    </row>
    <row x14ac:dyDescent="0.25" r="98" customHeight="1" ht="18.75">
      <c r="A98" s="24" t="s">
        <v>458</v>
      </c>
      <c r="B98" s="1" t="s">
        <v>459</v>
      </c>
      <c r="C98" s="12" t="s">
        <v>116</v>
      </c>
      <c r="D98" s="12" t="s">
        <v>160</v>
      </c>
      <c r="E98" s="25"/>
      <c r="F98" s="25" t="s">
        <v>460</v>
      </c>
      <c r="G98" s="12"/>
      <c r="H98" s="12"/>
      <c r="I98" s="12" t="s">
        <v>15</v>
      </c>
      <c r="J98" s="14">
        <v>4</v>
      </c>
      <c r="K98" s="12" t="s">
        <v>162</v>
      </c>
      <c r="L98" s="14">
        <v>2</v>
      </c>
      <c r="M98" s="14">
        <v>49</v>
      </c>
      <c r="N98" s="12"/>
      <c r="O98" s="12"/>
      <c r="P98" s="12" t="s">
        <v>15</v>
      </c>
      <c r="Q98" s="14">
        <v>1</v>
      </c>
      <c r="R98" s="14"/>
      <c r="S98" s="14">
        <v>1</v>
      </c>
      <c r="T98" s="14"/>
      <c r="U98" s="14"/>
      <c r="V98" s="14"/>
      <c r="W98" s="14"/>
      <c r="X98" s="26"/>
      <c r="Y98" s="12"/>
      <c r="Z98" s="33">
        <f>if(ISBLANK($X98), sum(Q98:W98), 1)</f>
      </c>
      <c r="AA98" s="34"/>
      <c r="AB98" s="34"/>
      <c r="AC98" s="34"/>
      <c r="AD98" s="34"/>
      <c r="AE98" s="28">
        <f>if(J98&lt;4,"X","")</f>
      </c>
      <c r="AF98" s="28">
        <f>if(countblank(N98:P98)&lt;=1,"X","")</f>
      </c>
      <c r="AG98" s="28">
        <f>$H98</f>
      </c>
      <c r="AH98" s="28">
        <f>if($R98 &gt; 0, "X", "")</f>
      </c>
      <c r="AI98" s="28">
        <f>if(sum(Q98:U98) = 3, "X", "")</f>
      </c>
      <c r="AJ98" s="28">
        <f>if(or($K98="ground", $K98="wild"), "X", "")</f>
      </c>
      <c r="AK98" s="28">
        <f>$G98</f>
      </c>
      <c r="AL98" s="28">
        <f>if($S98 &gt; 0, "X", "")</f>
      </c>
      <c r="AM98" s="28">
        <f>if(and($Q98 &gt; 0, isblank($W98), isblank($R98), isblank($T98), isblank($S98), isblank($U98)), "X", "")</f>
      </c>
      <c r="AN98" s="28">
        <f>if(and(not(isblank($N98)), isblank($O98), isblank($P98)), "X", "")</f>
      </c>
      <c r="AO98" s="28">
        <f>if(M98&gt;65,"X","")</f>
      </c>
      <c r="AP98" s="28">
        <f>if(or($K98="cavity", $K98="wild"), "X", "")</f>
      </c>
      <c r="AQ98" s="28">
        <f>if($W98 &gt; 0, "X", "")</f>
      </c>
      <c r="AR98" s="28">
        <f>if(or(M98&lt;=30, M98="*"),"X","")</f>
      </c>
      <c r="AS98" s="28">
        <f>if(or($K98="platform", $K98="wild"), "X", "")</f>
      </c>
      <c r="AT98" s="28">
        <f>if(and(not(isblank($O98)), isblank($P98), isblank($N98)), "X", "")</f>
      </c>
      <c r="AU98" s="28">
        <f>if($U98 &gt; 0, "X", "")</f>
      </c>
      <c r="AV98" s="28">
        <f>if($T98 &gt; 0, "X", "")</f>
      </c>
      <c r="AW98" s="28">
        <f>if(and(not(isblank($P98)), isblank($N98), isblank($O98)), "X", "")</f>
      </c>
      <c r="AX98" s="28">
        <f>if(or($K98="bowl", $K98="wild"), "X", "")</f>
      </c>
    </row>
    <row x14ac:dyDescent="0.25" r="99" customHeight="1" ht="18.75">
      <c r="A99" s="24"/>
      <c r="B99" s="1"/>
      <c r="C99" s="12"/>
      <c r="D99" s="12"/>
      <c r="E99" s="25"/>
      <c r="F99" s="25"/>
      <c r="G99" s="12"/>
      <c r="H99" s="12"/>
      <c r="I99" s="12"/>
      <c r="J99" s="14"/>
      <c r="K99" s="12"/>
      <c r="L99" s="14"/>
      <c r="M99" s="14"/>
      <c r="N99" s="12"/>
      <c r="O99" s="12"/>
      <c r="P99" s="12"/>
      <c r="Q99" s="14"/>
      <c r="R99" s="14"/>
      <c r="S99" s="14"/>
      <c r="T99" s="14"/>
      <c r="U99" s="14"/>
      <c r="V99" s="14"/>
      <c r="W99" s="14"/>
      <c r="X99" s="26"/>
      <c r="Y99" s="12"/>
      <c r="Z99" s="33"/>
      <c r="AA99" s="34"/>
      <c r="AB99" s="34"/>
      <c r="AC99" s="34"/>
      <c r="AD99" s="34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</row>
    <row x14ac:dyDescent="0.25" r="100" customHeight="1" ht="18.75">
      <c r="A100" s="24"/>
      <c r="B100" s="1"/>
      <c r="C100" s="12"/>
      <c r="D100" s="12"/>
      <c r="E100" s="25"/>
      <c r="F100" s="25"/>
      <c r="G100" s="12"/>
      <c r="H100" s="12"/>
      <c r="I100" s="12"/>
      <c r="J100" s="14"/>
      <c r="K100" s="12"/>
      <c r="L100" s="14"/>
      <c r="M100" s="14"/>
      <c r="N100" s="12"/>
      <c r="O100" s="12"/>
      <c r="P100" s="12"/>
      <c r="Q100" s="14"/>
      <c r="R100" s="14"/>
      <c r="S100" s="14"/>
      <c r="T100" s="14"/>
      <c r="U100" s="14"/>
      <c r="V100" s="14"/>
      <c r="W100" s="14"/>
      <c r="X100" s="26"/>
      <c r="Y100" s="12"/>
      <c r="Z100" s="33"/>
      <c r="AA100" s="34"/>
      <c r="AB100" s="34"/>
      <c r="AC100" s="34"/>
      <c r="AD100" s="34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</row>
    <row x14ac:dyDescent="0.25" r="101" customHeight="1" ht="18.75">
      <c r="A101" s="24"/>
      <c r="B101" s="1"/>
      <c r="C101" s="12"/>
      <c r="D101" s="12"/>
      <c r="E101" s="25"/>
      <c r="F101" s="25"/>
      <c r="G101" s="12"/>
      <c r="H101" s="12"/>
      <c r="I101" s="12"/>
      <c r="J101" s="14"/>
      <c r="K101" s="12"/>
      <c r="L101" s="14"/>
      <c r="M101" s="14"/>
      <c r="N101" s="12"/>
      <c r="O101" s="12"/>
      <c r="P101" s="12"/>
      <c r="Q101" s="14"/>
      <c r="R101" s="14"/>
      <c r="S101" s="14"/>
      <c r="T101" s="14"/>
      <c r="U101" s="14"/>
      <c r="V101" s="14"/>
      <c r="W101" s="14"/>
      <c r="X101" s="26"/>
      <c r="Y101" s="12"/>
      <c r="Z101" s="33"/>
      <c r="AA101" s="34"/>
      <c r="AB101" s="34"/>
      <c r="AC101" s="34"/>
      <c r="AD101" s="34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</row>
    <row x14ac:dyDescent="0.25" r="102" customHeight="1" ht="18.75">
      <c r="A102" s="24"/>
      <c r="B102" s="1"/>
      <c r="C102" s="12"/>
      <c r="D102" s="12"/>
      <c r="E102" s="25"/>
      <c r="F102" s="25"/>
      <c r="G102" s="12"/>
      <c r="H102" s="12"/>
      <c r="I102" s="12"/>
      <c r="J102" s="14"/>
      <c r="K102" s="12"/>
      <c r="L102" s="14"/>
      <c r="M102" s="14"/>
      <c r="N102" s="12"/>
      <c r="O102" s="12"/>
      <c r="P102" s="12"/>
      <c r="Q102" s="14"/>
      <c r="R102" s="14"/>
      <c r="S102" s="14"/>
      <c r="T102" s="14"/>
      <c r="U102" s="14"/>
      <c r="V102" s="14"/>
      <c r="W102" s="14"/>
      <c r="X102" s="26"/>
      <c r="Y102" s="12"/>
      <c r="Z102" s="33"/>
      <c r="AA102" s="34" t="s">
        <v>15</v>
      </c>
      <c r="AB102" s="34"/>
      <c r="AC102" s="34"/>
      <c r="AD102" s="34" t="s">
        <v>15</v>
      </c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</row>
    <row x14ac:dyDescent="0.25" r="103" customHeight="1" ht="18.75">
      <c r="A103" s="24"/>
      <c r="B103" s="1"/>
      <c r="C103" s="12"/>
      <c r="D103" s="12"/>
      <c r="E103" s="25"/>
      <c r="F103" s="25"/>
      <c r="G103" s="12"/>
      <c r="H103" s="12"/>
      <c r="I103" s="12"/>
      <c r="J103" s="14"/>
      <c r="K103" s="12"/>
      <c r="L103" s="14"/>
      <c r="M103" s="14"/>
      <c r="N103" s="12"/>
      <c r="O103" s="12"/>
      <c r="P103" s="12"/>
      <c r="Q103" s="14"/>
      <c r="R103" s="14"/>
      <c r="S103" s="14"/>
      <c r="T103" s="14"/>
      <c r="U103" s="14"/>
      <c r="V103" s="14"/>
      <c r="W103" s="14"/>
      <c r="X103" s="26"/>
      <c r="Y103" s="12"/>
      <c r="Z103" s="33"/>
      <c r="AA103" s="34"/>
      <c r="AB103" s="34"/>
      <c r="AC103" s="34"/>
      <c r="AD103" s="34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</row>
    <row x14ac:dyDescent="0.25" r="104" customHeight="1" ht="18.75">
      <c r="A104" s="24"/>
      <c r="B104" s="1"/>
      <c r="C104" s="12"/>
      <c r="D104" s="12"/>
      <c r="E104" s="25"/>
      <c r="F104" s="25"/>
      <c r="G104" s="12"/>
      <c r="H104" s="12"/>
      <c r="I104" s="12"/>
      <c r="J104" s="14"/>
      <c r="K104" s="12"/>
      <c r="L104" s="14"/>
      <c r="M104" s="14"/>
      <c r="N104" s="12"/>
      <c r="O104" s="12"/>
      <c r="P104" s="12"/>
      <c r="Q104" s="14"/>
      <c r="R104" s="14"/>
      <c r="S104" s="14"/>
      <c r="T104" s="14"/>
      <c r="U104" s="14"/>
      <c r="V104" s="14"/>
      <c r="W104" s="14"/>
      <c r="X104" s="26"/>
      <c r="Y104" s="12"/>
      <c r="Z104" s="33"/>
      <c r="AA104" s="34"/>
      <c r="AB104" s="34"/>
      <c r="AC104" s="34"/>
      <c r="AD104" s="34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</row>
    <row x14ac:dyDescent="0.25" r="105" customHeight="1" ht="18.75">
      <c r="A105" s="24"/>
      <c r="B105" s="1"/>
      <c r="C105" s="12"/>
      <c r="D105" s="12"/>
      <c r="E105" s="25"/>
      <c r="F105" s="25"/>
      <c r="G105" s="12"/>
      <c r="H105" s="12"/>
      <c r="I105" s="12"/>
      <c r="J105" s="14"/>
      <c r="K105" s="12"/>
      <c r="L105" s="14"/>
      <c r="M105" s="14"/>
      <c r="N105" s="12"/>
      <c r="O105" s="12"/>
      <c r="P105" s="12"/>
      <c r="Q105" s="14"/>
      <c r="R105" s="14"/>
      <c r="S105" s="14"/>
      <c r="T105" s="14"/>
      <c r="U105" s="14"/>
      <c r="V105" s="14"/>
      <c r="W105" s="14"/>
      <c r="X105" s="26"/>
      <c r="Y105" s="12"/>
      <c r="Z105" s="33"/>
      <c r="AA105" s="34"/>
      <c r="AB105" s="34"/>
      <c r="AC105" s="34"/>
      <c r="AD105" s="34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</row>
    <row x14ac:dyDescent="0.25" r="106" customHeight="1" ht="18.75">
      <c r="A106" s="24"/>
      <c r="B106" s="1"/>
      <c r="C106" s="12"/>
      <c r="D106" s="12"/>
      <c r="E106" s="25"/>
      <c r="F106" s="25"/>
      <c r="G106" s="12"/>
      <c r="H106" s="12"/>
      <c r="I106" s="12"/>
      <c r="J106" s="14"/>
      <c r="K106" s="12"/>
      <c r="L106" s="14"/>
      <c r="M106" s="14"/>
      <c r="N106" s="12"/>
      <c r="O106" s="12"/>
      <c r="P106" s="12"/>
      <c r="Q106" s="14"/>
      <c r="R106" s="14"/>
      <c r="S106" s="14"/>
      <c r="T106" s="14"/>
      <c r="U106" s="14"/>
      <c r="V106" s="14"/>
      <c r="W106" s="14"/>
      <c r="X106" s="26"/>
      <c r="Y106" s="12"/>
      <c r="Z106" s="33"/>
      <c r="AA106" s="34"/>
      <c r="AB106" s="34"/>
      <c r="AC106" s="34"/>
      <c r="AD106" s="34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</row>
    <row x14ac:dyDescent="0.25" r="107" customHeight="1" ht="18.75">
      <c r="A107" s="24"/>
      <c r="B107" s="1"/>
      <c r="C107" s="12"/>
      <c r="D107" s="12"/>
      <c r="E107" s="25"/>
      <c r="F107" s="25"/>
      <c r="G107" s="12"/>
      <c r="H107" s="12"/>
      <c r="I107" s="12"/>
      <c r="J107" s="14"/>
      <c r="K107" s="12"/>
      <c r="L107" s="14"/>
      <c r="M107" s="14"/>
      <c r="N107" s="12"/>
      <c r="O107" s="12"/>
      <c r="P107" s="12"/>
      <c r="Q107" s="14"/>
      <c r="R107" s="14"/>
      <c r="S107" s="14"/>
      <c r="T107" s="14"/>
      <c r="U107" s="14"/>
      <c r="V107" s="14"/>
      <c r="W107" s="14"/>
      <c r="X107" s="26"/>
      <c r="Y107" s="12"/>
      <c r="Z107" s="33"/>
      <c r="AA107" s="34"/>
      <c r="AB107" s="34"/>
      <c r="AC107" s="34"/>
      <c r="AD107" s="34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</row>
    <row x14ac:dyDescent="0.25" r="108" customHeight="1" ht="18.75">
      <c r="A108" s="24"/>
      <c r="B108" s="1"/>
      <c r="C108" s="12"/>
      <c r="D108" s="12"/>
      <c r="E108" s="25"/>
      <c r="F108" s="25"/>
      <c r="G108" s="12"/>
      <c r="H108" s="12"/>
      <c r="I108" s="12"/>
      <c r="J108" s="14"/>
      <c r="K108" s="12"/>
      <c r="L108" s="14"/>
      <c r="M108" s="14"/>
      <c r="N108" s="12"/>
      <c r="O108" s="12"/>
      <c r="P108" s="12"/>
      <c r="Q108" s="14"/>
      <c r="R108" s="14"/>
      <c r="S108" s="14"/>
      <c r="T108" s="14"/>
      <c r="U108" s="14"/>
      <c r="V108" s="14"/>
      <c r="W108" s="14"/>
      <c r="X108" s="26"/>
      <c r="Y108" s="12"/>
      <c r="Z108" s="33"/>
      <c r="AA108" s="34"/>
      <c r="AB108" s="34" t="s">
        <v>15</v>
      </c>
      <c r="AC108" s="34"/>
      <c r="AD108" s="34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</row>
    <row x14ac:dyDescent="0.25" r="109" customHeight="1" ht="18.75">
      <c r="A109" s="24"/>
      <c r="B109" s="1"/>
      <c r="C109" s="12"/>
      <c r="D109" s="12"/>
      <c r="E109" s="25"/>
      <c r="F109" s="25"/>
      <c r="G109" s="12"/>
      <c r="H109" s="12"/>
      <c r="I109" s="12"/>
      <c r="J109" s="14"/>
      <c r="K109" s="12"/>
      <c r="L109" s="14"/>
      <c r="M109" s="14"/>
      <c r="N109" s="12"/>
      <c r="O109" s="12"/>
      <c r="P109" s="12"/>
      <c r="Q109" s="14"/>
      <c r="R109" s="14"/>
      <c r="S109" s="14"/>
      <c r="T109" s="14"/>
      <c r="U109" s="14"/>
      <c r="V109" s="14"/>
      <c r="W109" s="14"/>
      <c r="X109" s="26"/>
      <c r="Y109" s="12"/>
      <c r="Z109" s="33"/>
      <c r="AA109" s="34"/>
      <c r="AB109" s="34"/>
      <c r="AC109" s="34"/>
      <c r="AD109" s="34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</row>
    <row x14ac:dyDescent="0.25" r="110" customHeight="1" ht="18.75">
      <c r="A110" s="24"/>
      <c r="B110" s="1"/>
      <c r="C110" s="12"/>
      <c r="D110" s="12"/>
      <c r="E110" s="25"/>
      <c r="F110" s="25"/>
      <c r="G110" s="12"/>
      <c r="H110" s="12"/>
      <c r="I110" s="12"/>
      <c r="J110" s="14"/>
      <c r="K110" s="12"/>
      <c r="L110" s="14"/>
      <c r="M110" s="14"/>
      <c r="N110" s="12"/>
      <c r="O110" s="12"/>
      <c r="P110" s="12"/>
      <c r="Q110" s="14"/>
      <c r="R110" s="14"/>
      <c r="S110" s="14"/>
      <c r="T110" s="14"/>
      <c r="U110" s="14"/>
      <c r="V110" s="14"/>
      <c r="W110" s="14"/>
      <c r="X110" s="26"/>
      <c r="Y110" s="12"/>
      <c r="Z110" s="33"/>
      <c r="AA110" s="34"/>
      <c r="AB110" s="34"/>
      <c r="AC110" s="34"/>
      <c r="AD110" s="34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x14ac:dyDescent="0.25" r="111" customHeight="1" ht="18.75">
      <c r="A111" s="24"/>
      <c r="B111" s="1"/>
      <c r="C111" s="12"/>
      <c r="D111" s="12"/>
      <c r="E111" s="25"/>
      <c r="F111" s="25"/>
      <c r="G111" s="12"/>
      <c r="H111" s="12"/>
      <c r="I111" s="12"/>
      <c r="J111" s="14"/>
      <c r="K111" s="12"/>
      <c r="L111" s="14"/>
      <c r="M111" s="14"/>
      <c r="N111" s="12"/>
      <c r="O111" s="12"/>
      <c r="P111" s="12"/>
      <c r="Q111" s="14"/>
      <c r="R111" s="14"/>
      <c r="S111" s="14"/>
      <c r="T111" s="14"/>
      <c r="U111" s="14"/>
      <c r="V111" s="14"/>
      <c r="W111" s="14"/>
      <c r="X111" s="26"/>
      <c r="Y111" s="12"/>
      <c r="Z111" s="33"/>
      <c r="AA111" s="34"/>
      <c r="AB111" s="34"/>
      <c r="AC111" s="34"/>
      <c r="AD111" s="34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x14ac:dyDescent="0.25" r="112" customHeight="1" ht="18.75">
      <c r="A112" s="24"/>
      <c r="B112" s="1"/>
      <c r="C112" s="12"/>
      <c r="D112" s="12"/>
      <c r="E112" s="25"/>
      <c r="F112" s="25"/>
      <c r="G112" s="12"/>
      <c r="H112" s="12"/>
      <c r="I112" s="12"/>
      <c r="J112" s="14"/>
      <c r="K112" s="12"/>
      <c r="L112" s="14"/>
      <c r="M112" s="14"/>
      <c r="N112" s="12"/>
      <c r="O112" s="12"/>
      <c r="P112" s="12"/>
      <c r="Q112" s="14"/>
      <c r="R112" s="14"/>
      <c r="S112" s="14"/>
      <c r="T112" s="14"/>
      <c r="U112" s="14"/>
      <c r="V112" s="14"/>
      <c r="W112" s="14"/>
      <c r="X112" s="26"/>
      <c r="Y112" s="12"/>
      <c r="Z112" s="33"/>
      <c r="AA112" s="34"/>
      <c r="AB112" s="34"/>
      <c r="AC112" s="34"/>
      <c r="AD112" s="34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x14ac:dyDescent="0.25" r="113" customHeight="1" ht="18.75">
      <c r="A113" s="24"/>
      <c r="B113" s="1"/>
      <c r="C113" s="12"/>
      <c r="D113" s="12"/>
      <c r="E113" s="25"/>
      <c r="F113" s="25"/>
      <c r="G113" s="12"/>
      <c r="H113" s="12"/>
      <c r="I113" s="12"/>
      <c r="J113" s="14"/>
      <c r="K113" s="12"/>
      <c r="L113" s="14"/>
      <c r="M113" s="14"/>
      <c r="N113" s="12"/>
      <c r="O113" s="12"/>
      <c r="P113" s="12"/>
      <c r="Q113" s="14"/>
      <c r="R113" s="14"/>
      <c r="S113" s="14"/>
      <c r="T113" s="14"/>
      <c r="U113" s="14"/>
      <c r="V113" s="14"/>
      <c r="W113" s="14"/>
      <c r="X113" s="26"/>
      <c r="Y113" s="12"/>
      <c r="Z113" s="33"/>
      <c r="AA113" s="34"/>
      <c r="AB113" s="34"/>
      <c r="AC113" s="34"/>
      <c r="AD113" s="34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x14ac:dyDescent="0.25" r="114" customHeight="1" ht="18.75">
      <c r="A114" s="24"/>
      <c r="B114" s="1"/>
      <c r="C114" s="12"/>
      <c r="D114" s="12"/>
      <c r="E114" s="25"/>
      <c r="F114" s="25"/>
      <c r="G114" s="12"/>
      <c r="H114" s="12"/>
      <c r="I114" s="12"/>
      <c r="J114" s="14"/>
      <c r="K114" s="12"/>
      <c r="L114" s="14"/>
      <c r="M114" s="14"/>
      <c r="N114" s="12"/>
      <c r="O114" s="12"/>
      <c r="P114" s="12"/>
      <c r="Q114" s="14"/>
      <c r="R114" s="14"/>
      <c r="S114" s="14"/>
      <c r="T114" s="14"/>
      <c r="U114" s="14"/>
      <c r="V114" s="14"/>
      <c r="W114" s="14"/>
      <c r="X114" s="26"/>
      <c r="Y114" s="12"/>
      <c r="Z114" s="33"/>
      <c r="AA114" s="34" t="s">
        <v>15</v>
      </c>
      <c r="AB114" s="34"/>
      <c r="AC114" s="34"/>
      <c r="AD114" s="34" t="s">
        <v>15</v>
      </c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x14ac:dyDescent="0.25" r="115" customHeight="1" ht="18.75">
      <c r="A115" s="24"/>
      <c r="B115" s="1"/>
      <c r="C115" s="12"/>
      <c r="D115" s="12"/>
      <c r="E115" s="25"/>
      <c r="F115" s="25"/>
      <c r="G115" s="12"/>
      <c r="H115" s="12"/>
      <c r="I115" s="12"/>
      <c r="J115" s="14"/>
      <c r="K115" s="12"/>
      <c r="L115" s="14"/>
      <c r="M115" s="14"/>
      <c r="N115" s="12"/>
      <c r="O115" s="12"/>
      <c r="P115" s="12"/>
      <c r="Q115" s="14"/>
      <c r="R115" s="14"/>
      <c r="S115" s="14"/>
      <c r="T115" s="14"/>
      <c r="U115" s="14"/>
      <c r="V115" s="14"/>
      <c r="W115" s="14"/>
      <c r="X115" s="26"/>
      <c r="Y115" s="12"/>
      <c r="Z115" s="33"/>
      <c r="AA115" s="34"/>
      <c r="AB115" s="34"/>
      <c r="AC115" s="34" t="s">
        <v>15</v>
      </c>
      <c r="AD115" s="34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x14ac:dyDescent="0.25" r="116" customHeight="1" ht="18.75">
      <c r="A116" s="24"/>
      <c r="B116" s="1"/>
      <c r="C116" s="12"/>
      <c r="D116" s="12"/>
      <c r="E116" s="25"/>
      <c r="F116" s="25"/>
      <c r="G116" s="12"/>
      <c r="H116" s="12"/>
      <c r="I116" s="12"/>
      <c r="J116" s="14"/>
      <c r="K116" s="12"/>
      <c r="L116" s="14"/>
      <c r="M116" s="14"/>
      <c r="N116" s="12"/>
      <c r="O116" s="12"/>
      <c r="P116" s="12"/>
      <c r="Q116" s="14"/>
      <c r="R116" s="14"/>
      <c r="S116" s="14"/>
      <c r="T116" s="14"/>
      <c r="U116" s="14"/>
      <c r="V116" s="14"/>
      <c r="W116" s="14"/>
      <c r="X116" s="26"/>
      <c r="Y116" s="12"/>
      <c r="Z116" s="33"/>
      <c r="AA116" s="34"/>
      <c r="AB116" s="34" t="s">
        <v>15</v>
      </c>
      <c r="AC116" s="34"/>
      <c r="AD116" s="34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x14ac:dyDescent="0.25" r="117" customHeight="1" ht="18.75">
      <c r="A117" s="24"/>
      <c r="B117" s="1"/>
      <c r="C117" s="12"/>
      <c r="D117" s="12"/>
      <c r="E117" s="25"/>
      <c r="F117" s="25"/>
      <c r="G117" s="12"/>
      <c r="H117" s="12"/>
      <c r="I117" s="12"/>
      <c r="J117" s="14"/>
      <c r="K117" s="12"/>
      <c r="L117" s="14"/>
      <c r="M117" s="14"/>
      <c r="N117" s="12"/>
      <c r="O117" s="12"/>
      <c r="P117" s="12"/>
      <c r="Q117" s="14"/>
      <c r="R117" s="14"/>
      <c r="S117" s="14"/>
      <c r="T117" s="14"/>
      <c r="U117" s="14"/>
      <c r="V117" s="14"/>
      <c r="W117" s="14"/>
      <c r="X117" s="26"/>
      <c r="Y117" s="12"/>
      <c r="Z117" s="33"/>
      <c r="AA117" s="34"/>
      <c r="AB117" s="34"/>
      <c r="AC117" s="34"/>
      <c r="AD117" s="34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x14ac:dyDescent="0.25" r="118" customHeight="1" ht="18.75">
      <c r="A118" s="24"/>
      <c r="B118" s="1"/>
      <c r="C118" s="12"/>
      <c r="D118" s="12"/>
      <c r="E118" s="25"/>
      <c r="F118" s="25"/>
      <c r="G118" s="12"/>
      <c r="H118" s="12"/>
      <c r="I118" s="12"/>
      <c r="J118" s="14"/>
      <c r="K118" s="12"/>
      <c r="L118" s="14"/>
      <c r="M118" s="14"/>
      <c r="N118" s="12"/>
      <c r="O118" s="12"/>
      <c r="P118" s="12"/>
      <c r="Q118" s="14"/>
      <c r="R118" s="14"/>
      <c r="S118" s="14"/>
      <c r="T118" s="14"/>
      <c r="U118" s="14"/>
      <c r="V118" s="14"/>
      <c r="W118" s="14"/>
      <c r="X118" s="26"/>
      <c r="Y118" s="12"/>
      <c r="Z118" s="33"/>
      <c r="AA118" s="34" t="s">
        <v>15</v>
      </c>
      <c r="AB118" s="34"/>
      <c r="AC118" s="34"/>
      <c r="AD118" s="34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x14ac:dyDescent="0.25" r="119" customHeight="1" ht="18.75">
      <c r="A119" s="24"/>
      <c r="B119" s="1"/>
      <c r="C119" s="12"/>
      <c r="D119" s="12"/>
      <c r="E119" s="25"/>
      <c r="F119" s="25"/>
      <c r="G119" s="12"/>
      <c r="H119" s="12"/>
      <c r="I119" s="12"/>
      <c r="J119" s="14"/>
      <c r="K119" s="12"/>
      <c r="L119" s="14"/>
      <c r="M119" s="14"/>
      <c r="N119" s="12"/>
      <c r="O119" s="12"/>
      <c r="P119" s="12"/>
      <c r="Q119" s="14"/>
      <c r="R119" s="14"/>
      <c r="S119" s="14"/>
      <c r="T119" s="14"/>
      <c r="U119" s="14"/>
      <c r="V119" s="14"/>
      <c r="W119" s="14"/>
      <c r="X119" s="26"/>
      <c r="Y119" s="12"/>
      <c r="Z119" s="33"/>
      <c r="AA119" s="34"/>
      <c r="AB119" s="34"/>
      <c r="AC119" s="34"/>
      <c r="AD119" s="34" t="s">
        <v>15</v>
      </c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x14ac:dyDescent="0.25" r="120" customHeight="1" ht="18.75">
      <c r="A120" s="24"/>
      <c r="B120" s="1"/>
      <c r="C120" s="12"/>
      <c r="D120" s="12"/>
      <c r="E120" s="25"/>
      <c r="F120" s="25"/>
      <c r="G120" s="12"/>
      <c r="H120" s="12"/>
      <c r="I120" s="12"/>
      <c r="J120" s="14"/>
      <c r="K120" s="12"/>
      <c r="L120" s="14"/>
      <c r="M120" s="14"/>
      <c r="N120" s="12"/>
      <c r="O120" s="12"/>
      <c r="P120" s="12"/>
      <c r="Q120" s="14"/>
      <c r="R120" s="14"/>
      <c r="S120" s="14"/>
      <c r="T120" s="14"/>
      <c r="U120" s="14"/>
      <c r="V120" s="14"/>
      <c r="W120" s="14"/>
      <c r="X120" s="26"/>
      <c r="Y120" s="12"/>
      <c r="Z120" s="33"/>
      <c r="AA120" s="34" t="s">
        <v>15</v>
      </c>
      <c r="AB120" s="34"/>
      <c r="AC120" s="34"/>
      <c r="AD120" s="34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x14ac:dyDescent="0.25" r="121" customHeight="1" ht="18.75">
      <c r="A121" s="24"/>
      <c r="B121" s="1"/>
      <c r="C121" s="12"/>
      <c r="D121" s="12"/>
      <c r="E121" s="25"/>
      <c r="F121" s="25"/>
      <c r="G121" s="12"/>
      <c r="H121" s="12"/>
      <c r="I121" s="12"/>
      <c r="J121" s="14"/>
      <c r="K121" s="12"/>
      <c r="L121" s="14"/>
      <c r="M121" s="14"/>
      <c r="N121" s="12"/>
      <c r="O121" s="12"/>
      <c r="P121" s="12"/>
      <c r="Q121" s="14"/>
      <c r="R121" s="14"/>
      <c r="S121" s="14"/>
      <c r="T121" s="14"/>
      <c r="U121" s="14"/>
      <c r="V121" s="14"/>
      <c r="W121" s="14"/>
      <c r="X121" s="26"/>
      <c r="Y121" s="12"/>
      <c r="Z121" s="33"/>
      <c r="AA121" s="34"/>
      <c r="AB121" s="34"/>
      <c r="AC121" s="34"/>
      <c r="AD121" s="34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x14ac:dyDescent="0.25" r="122" customHeight="1" ht="18.75">
      <c r="A122" s="24"/>
      <c r="B122" s="1"/>
      <c r="C122" s="12"/>
      <c r="D122" s="12"/>
      <c r="E122" s="25"/>
      <c r="F122" s="25"/>
      <c r="G122" s="12"/>
      <c r="H122" s="12"/>
      <c r="I122" s="12"/>
      <c r="J122" s="14"/>
      <c r="K122" s="12"/>
      <c r="L122" s="14"/>
      <c r="M122" s="14"/>
      <c r="N122" s="12"/>
      <c r="O122" s="12"/>
      <c r="P122" s="12"/>
      <c r="Q122" s="14"/>
      <c r="R122" s="14"/>
      <c r="S122" s="14"/>
      <c r="T122" s="14"/>
      <c r="U122" s="14"/>
      <c r="V122" s="14"/>
      <c r="W122" s="14"/>
      <c r="X122" s="26"/>
      <c r="Y122" s="12"/>
      <c r="Z122" s="33"/>
      <c r="AA122" s="34" t="s">
        <v>15</v>
      </c>
      <c r="AB122" s="34"/>
      <c r="AC122" s="34"/>
      <c r="AD122" s="34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x14ac:dyDescent="0.25" r="123" customHeight="1" ht="18.75">
      <c r="A123" s="24"/>
      <c r="B123" s="1"/>
      <c r="C123" s="12"/>
      <c r="D123" s="12"/>
      <c r="E123" s="25"/>
      <c r="F123" s="25"/>
      <c r="G123" s="12"/>
      <c r="H123" s="12"/>
      <c r="I123" s="12"/>
      <c r="J123" s="14"/>
      <c r="K123" s="12"/>
      <c r="L123" s="14"/>
      <c r="M123" s="14"/>
      <c r="N123" s="12"/>
      <c r="O123" s="12"/>
      <c r="P123" s="12"/>
      <c r="Q123" s="14"/>
      <c r="R123" s="14"/>
      <c r="S123" s="14"/>
      <c r="T123" s="14"/>
      <c r="U123" s="14"/>
      <c r="V123" s="14"/>
      <c r="W123" s="14"/>
      <c r="X123" s="26"/>
      <c r="Y123" s="12"/>
      <c r="Z123" s="33"/>
      <c r="AA123" s="34"/>
      <c r="AB123" s="34"/>
      <c r="AC123" s="34"/>
      <c r="AD123" s="34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x14ac:dyDescent="0.25" r="124" customHeight="1" ht="18.75">
      <c r="A124" s="24"/>
      <c r="B124" s="1"/>
      <c r="C124" s="12"/>
      <c r="D124" s="12"/>
      <c r="E124" s="25"/>
      <c r="F124" s="25"/>
      <c r="G124" s="12"/>
      <c r="H124" s="12"/>
      <c r="I124" s="12"/>
      <c r="J124" s="14"/>
      <c r="K124" s="12"/>
      <c r="L124" s="14"/>
      <c r="M124" s="14"/>
      <c r="N124" s="12"/>
      <c r="O124" s="12"/>
      <c r="P124" s="12"/>
      <c r="Q124" s="14"/>
      <c r="R124" s="14"/>
      <c r="S124" s="14"/>
      <c r="T124" s="14"/>
      <c r="U124" s="14"/>
      <c r="V124" s="14"/>
      <c r="W124" s="14"/>
      <c r="X124" s="26"/>
      <c r="Y124" s="12"/>
      <c r="Z124" s="33"/>
      <c r="AA124" s="34"/>
      <c r="AB124" s="34"/>
      <c r="AC124" s="34"/>
      <c r="AD124" s="34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x14ac:dyDescent="0.25" r="125" customHeight="1" ht="18.75">
      <c r="A125" s="24"/>
      <c r="B125" s="1"/>
      <c r="C125" s="12"/>
      <c r="D125" s="12"/>
      <c r="E125" s="25"/>
      <c r="F125" s="25"/>
      <c r="G125" s="12"/>
      <c r="H125" s="12"/>
      <c r="I125" s="12"/>
      <c r="J125" s="14"/>
      <c r="K125" s="12"/>
      <c r="L125" s="14"/>
      <c r="M125" s="14"/>
      <c r="N125" s="12"/>
      <c r="O125" s="12"/>
      <c r="P125" s="12"/>
      <c r="Q125" s="14"/>
      <c r="R125" s="14"/>
      <c r="S125" s="14"/>
      <c r="T125" s="14"/>
      <c r="U125" s="14"/>
      <c r="V125" s="14"/>
      <c r="W125" s="14"/>
      <c r="X125" s="26"/>
      <c r="Y125" s="12"/>
      <c r="Z125" s="33"/>
      <c r="AA125" s="34"/>
      <c r="AB125" s="34" t="s">
        <v>15</v>
      </c>
      <c r="AC125" s="34"/>
      <c r="AD125" s="34" t="s">
        <v>15</v>
      </c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x14ac:dyDescent="0.25" r="126" customHeight="1" ht="18.75">
      <c r="A126" s="24"/>
      <c r="B126" s="1"/>
      <c r="C126" s="12"/>
      <c r="D126" s="12"/>
      <c r="E126" s="25"/>
      <c r="F126" s="25"/>
      <c r="G126" s="12"/>
      <c r="H126" s="12"/>
      <c r="I126" s="12"/>
      <c r="J126" s="14"/>
      <c r="K126" s="12"/>
      <c r="L126" s="14"/>
      <c r="M126" s="14"/>
      <c r="N126" s="12"/>
      <c r="O126" s="12"/>
      <c r="P126" s="12"/>
      <c r="Q126" s="14"/>
      <c r="R126" s="14"/>
      <c r="S126" s="14"/>
      <c r="T126" s="14"/>
      <c r="U126" s="14"/>
      <c r="V126" s="14"/>
      <c r="W126" s="14"/>
      <c r="X126" s="26"/>
      <c r="Y126" s="12"/>
      <c r="Z126" s="33"/>
      <c r="AA126" s="34"/>
      <c r="AB126" s="34" t="s">
        <v>15</v>
      </c>
      <c r="AC126" s="34"/>
      <c r="AD126" s="34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x14ac:dyDescent="0.25" r="127" customHeight="1" ht="18.75">
      <c r="A127" s="24"/>
      <c r="B127" s="1"/>
      <c r="C127" s="12"/>
      <c r="D127" s="12"/>
      <c r="E127" s="25"/>
      <c r="F127" s="25"/>
      <c r="G127" s="12"/>
      <c r="H127" s="12"/>
      <c r="I127" s="12"/>
      <c r="J127" s="14"/>
      <c r="K127" s="12"/>
      <c r="L127" s="14"/>
      <c r="M127" s="14"/>
      <c r="N127" s="12"/>
      <c r="O127" s="12"/>
      <c r="P127" s="12"/>
      <c r="Q127" s="14"/>
      <c r="R127" s="14"/>
      <c r="S127" s="14"/>
      <c r="T127" s="14"/>
      <c r="U127" s="14"/>
      <c r="V127" s="14"/>
      <c r="W127" s="14"/>
      <c r="X127" s="26"/>
      <c r="Y127" s="12"/>
      <c r="Z127" s="33"/>
      <c r="AA127" s="34"/>
      <c r="AB127" s="34" t="s">
        <v>15</v>
      </c>
      <c r="AC127" s="34"/>
      <c r="AD127" s="34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x14ac:dyDescent="0.25" r="128" customHeight="1" ht="18.75">
      <c r="A128" s="24"/>
      <c r="B128" s="1"/>
      <c r="C128" s="12"/>
      <c r="D128" s="12"/>
      <c r="E128" s="25"/>
      <c r="F128" s="25"/>
      <c r="G128" s="12"/>
      <c r="H128" s="12"/>
      <c r="I128" s="12"/>
      <c r="J128" s="14"/>
      <c r="K128" s="12"/>
      <c r="L128" s="14"/>
      <c r="M128" s="14"/>
      <c r="N128" s="12"/>
      <c r="O128" s="12"/>
      <c r="P128" s="12"/>
      <c r="Q128" s="14"/>
      <c r="R128" s="14"/>
      <c r="S128" s="14"/>
      <c r="T128" s="14"/>
      <c r="U128" s="14"/>
      <c r="V128" s="14"/>
      <c r="W128" s="14"/>
      <c r="X128" s="26"/>
      <c r="Y128" s="12"/>
      <c r="Z128" s="33"/>
      <c r="AA128" s="34"/>
      <c r="AB128" s="34" t="s">
        <v>15</v>
      </c>
      <c r="AC128" s="34"/>
      <c r="AD128" s="34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x14ac:dyDescent="0.25" r="129" customHeight="1" ht="18.75">
      <c r="A129" s="24"/>
      <c r="B129" s="1"/>
      <c r="C129" s="12"/>
      <c r="D129" s="12"/>
      <c r="E129" s="25"/>
      <c r="F129" s="25"/>
      <c r="G129" s="12"/>
      <c r="H129" s="12"/>
      <c r="I129" s="12"/>
      <c r="J129" s="14"/>
      <c r="K129" s="12"/>
      <c r="L129" s="14"/>
      <c r="M129" s="14"/>
      <c r="N129" s="12"/>
      <c r="O129" s="12"/>
      <c r="P129" s="12"/>
      <c r="Q129" s="14"/>
      <c r="R129" s="14"/>
      <c r="S129" s="14"/>
      <c r="T129" s="14"/>
      <c r="U129" s="14"/>
      <c r="V129" s="14"/>
      <c r="W129" s="14"/>
      <c r="X129" s="26"/>
      <c r="Y129" s="12"/>
      <c r="Z129" s="33"/>
      <c r="AA129" s="34"/>
      <c r="AB129" s="34" t="s">
        <v>15</v>
      </c>
      <c r="AC129" s="34"/>
      <c r="AD129" s="34" t="s">
        <v>15</v>
      </c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  <row x14ac:dyDescent="0.25" r="130" customHeight="1" ht="18.75">
      <c r="A130" s="24"/>
      <c r="B130" s="1"/>
      <c r="C130" s="12"/>
      <c r="D130" s="12"/>
      <c r="E130" s="25"/>
      <c r="F130" s="25"/>
      <c r="G130" s="12"/>
      <c r="H130" s="12"/>
      <c r="I130" s="12"/>
      <c r="J130" s="14"/>
      <c r="K130" s="12"/>
      <c r="L130" s="14"/>
      <c r="M130" s="14"/>
      <c r="N130" s="12"/>
      <c r="O130" s="12"/>
      <c r="P130" s="12"/>
      <c r="Q130" s="14"/>
      <c r="R130" s="14"/>
      <c r="S130" s="14"/>
      <c r="T130" s="14"/>
      <c r="U130" s="14"/>
      <c r="V130" s="14"/>
      <c r="W130" s="14"/>
      <c r="X130" s="26"/>
      <c r="Y130" s="12"/>
      <c r="Z130" s="33"/>
      <c r="AA130" s="34"/>
      <c r="AB130" s="34" t="s">
        <v>15</v>
      </c>
      <c r="AC130" s="34"/>
      <c r="AD130" s="34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</row>
    <row x14ac:dyDescent="0.25" r="131" customHeight="1" ht="18.75">
      <c r="A131" s="24"/>
      <c r="B131" s="1"/>
      <c r="C131" s="12"/>
      <c r="D131" s="12"/>
      <c r="E131" s="25"/>
      <c r="F131" s="25"/>
      <c r="G131" s="12"/>
      <c r="H131" s="12"/>
      <c r="I131" s="12"/>
      <c r="J131" s="14"/>
      <c r="K131" s="12"/>
      <c r="L131" s="14"/>
      <c r="M131" s="14"/>
      <c r="N131" s="12"/>
      <c r="O131" s="12"/>
      <c r="P131" s="12"/>
      <c r="Q131" s="14"/>
      <c r="R131" s="14"/>
      <c r="S131" s="14"/>
      <c r="T131" s="14"/>
      <c r="U131" s="14"/>
      <c r="V131" s="14"/>
      <c r="W131" s="14"/>
      <c r="X131" s="26"/>
      <c r="Y131" s="12"/>
      <c r="Z131" s="33"/>
      <c r="AA131" s="34"/>
      <c r="AB131" s="34" t="s">
        <v>15</v>
      </c>
      <c r="AC131" s="34"/>
      <c r="AD131" s="34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</row>
    <row x14ac:dyDescent="0.25" r="132" customHeight="1" ht="18.75">
      <c r="A132" s="24"/>
      <c r="B132" s="1"/>
      <c r="C132" s="12"/>
      <c r="D132" s="12"/>
      <c r="E132" s="25"/>
      <c r="F132" s="25"/>
      <c r="G132" s="12"/>
      <c r="H132" s="12"/>
      <c r="I132" s="12"/>
      <c r="J132" s="14"/>
      <c r="K132" s="12"/>
      <c r="L132" s="14"/>
      <c r="M132" s="14"/>
      <c r="N132" s="12"/>
      <c r="O132" s="12"/>
      <c r="P132" s="12"/>
      <c r="Q132" s="14"/>
      <c r="R132" s="14"/>
      <c r="S132" s="14"/>
      <c r="T132" s="14"/>
      <c r="U132" s="14"/>
      <c r="V132" s="14"/>
      <c r="W132" s="14"/>
      <c r="X132" s="26"/>
      <c r="Y132" s="12"/>
      <c r="Z132" s="33"/>
      <c r="AA132" s="34"/>
      <c r="AB132" s="34"/>
      <c r="AC132" s="34" t="s">
        <v>15</v>
      </c>
      <c r="AD132" s="34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</row>
    <row x14ac:dyDescent="0.25" r="133" customHeight="1" ht="18.75">
      <c r="A133" s="24"/>
      <c r="B133" s="1"/>
      <c r="C133" s="12"/>
      <c r="D133" s="12"/>
      <c r="E133" s="25"/>
      <c r="F133" s="25"/>
      <c r="G133" s="12"/>
      <c r="H133" s="12"/>
      <c r="I133" s="12"/>
      <c r="J133" s="14"/>
      <c r="K133" s="12"/>
      <c r="L133" s="14"/>
      <c r="M133" s="14"/>
      <c r="N133" s="12"/>
      <c r="O133" s="12"/>
      <c r="P133" s="12"/>
      <c r="Q133" s="14"/>
      <c r="R133" s="14"/>
      <c r="S133" s="14"/>
      <c r="T133" s="14"/>
      <c r="U133" s="14"/>
      <c r="V133" s="14"/>
      <c r="W133" s="14"/>
      <c r="X133" s="26"/>
      <c r="Y133" s="12"/>
      <c r="Z133" s="33"/>
      <c r="AA133" s="34"/>
      <c r="AB133" s="34"/>
      <c r="AC133" s="34"/>
      <c r="AD133" s="34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</row>
    <row x14ac:dyDescent="0.25" r="134" customHeight="1" ht="18.75">
      <c r="A134" s="24"/>
      <c r="B134" s="1"/>
      <c r="C134" s="12"/>
      <c r="D134" s="12"/>
      <c r="E134" s="25"/>
      <c r="F134" s="25"/>
      <c r="G134" s="12"/>
      <c r="H134" s="12"/>
      <c r="I134" s="12"/>
      <c r="J134" s="14"/>
      <c r="K134" s="12"/>
      <c r="L134" s="14"/>
      <c r="M134" s="14"/>
      <c r="N134" s="12"/>
      <c r="O134" s="12"/>
      <c r="P134" s="12"/>
      <c r="Q134" s="14"/>
      <c r="R134" s="14"/>
      <c r="S134" s="14"/>
      <c r="T134" s="14"/>
      <c r="U134" s="14"/>
      <c r="V134" s="14"/>
      <c r="W134" s="14"/>
      <c r="X134" s="26"/>
      <c r="Y134" s="12"/>
      <c r="Z134" s="33"/>
      <c r="AA134" s="34" t="s">
        <v>15</v>
      </c>
      <c r="AB134" s="34" t="s">
        <v>15</v>
      </c>
      <c r="AC134" s="34"/>
      <c r="AD134" s="34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</row>
    <row x14ac:dyDescent="0.25" r="135" customHeight="1" ht="18.75">
      <c r="A135" s="24"/>
      <c r="B135" s="1"/>
      <c r="C135" s="12"/>
      <c r="D135" s="12"/>
      <c r="E135" s="25"/>
      <c r="F135" s="25"/>
      <c r="G135" s="12"/>
      <c r="H135" s="12"/>
      <c r="I135" s="12"/>
      <c r="J135" s="14"/>
      <c r="K135" s="12"/>
      <c r="L135" s="14"/>
      <c r="M135" s="14"/>
      <c r="N135" s="12"/>
      <c r="O135" s="12"/>
      <c r="P135" s="12"/>
      <c r="Q135" s="14"/>
      <c r="R135" s="14"/>
      <c r="S135" s="14"/>
      <c r="T135" s="14"/>
      <c r="U135" s="14"/>
      <c r="V135" s="14"/>
      <c r="W135" s="14"/>
      <c r="X135" s="26"/>
      <c r="Y135" s="12"/>
      <c r="Z135" s="33"/>
      <c r="AA135" s="34"/>
      <c r="AB135" s="34" t="s">
        <v>15</v>
      </c>
      <c r="AC135" s="34"/>
      <c r="AD135" s="34" t="s">
        <v>15</v>
      </c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</row>
    <row x14ac:dyDescent="0.25" r="136" customHeight="1" ht="18.75">
      <c r="A136" s="24"/>
      <c r="B136" s="1"/>
      <c r="C136" s="12"/>
      <c r="D136" s="12"/>
      <c r="E136" s="25"/>
      <c r="F136" s="25"/>
      <c r="G136" s="12"/>
      <c r="H136" s="12"/>
      <c r="I136" s="12"/>
      <c r="J136" s="14"/>
      <c r="K136" s="12"/>
      <c r="L136" s="14"/>
      <c r="M136" s="14"/>
      <c r="N136" s="12"/>
      <c r="O136" s="12"/>
      <c r="P136" s="12"/>
      <c r="Q136" s="14"/>
      <c r="R136" s="14"/>
      <c r="S136" s="14"/>
      <c r="T136" s="14"/>
      <c r="U136" s="14"/>
      <c r="V136" s="14"/>
      <c r="W136" s="14"/>
      <c r="X136" s="26"/>
      <c r="Y136" s="12"/>
      <c r="Z136" s="33"/>
      <c r="AA136" s="34"/>
      <c r="AB136" s="34" t="s">
        <v>15</v>
      </c>
      <c r="AC136" s="34"/>
      <c r="AD136" s="34" t="s">
        <v>15</v>
      </c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</row>
    <row x14ac:dyDescent="0.25" r="137" customHeight="1" ht="18.75">
      <c r="A137" s="24"/>
      <c r="B137" s="1"/>
      <c r="C137" s="12"/>
      <c r="D137" s="12"/>
      <c r="E137" s="25"/>
      <c r="F137" s="25"/>
      <c r="G137" s="12"/>
      <c r="H137" s="12"/>
      <c r="I137" s="12"/>
      <c r="J137" s="14"/>
      <c r="K137" s="12"/>
      <c r="L137" s="14"/>
      <c r="M137" s="14"/>
      <c r="N137" s="12"/>
      <c r="O137" s="12"/>
      <c r="P137" s="12"/>
      <c r="Q137" s="14"/>
      <c r="R137" s="14"/>
      <c r="S137" s="14"/>
      <c r="T137" s="14"/>
      <c r="U137" s="14"/>
      <c r="V137" s="14"/>
      <c r="W137" s="14"/>
      <c r="X137" s="26"/>
      <c r="Y137" s="12"/>
      <c r="Z137" s="33"/>
      <c r="AA137" s="34"/>
      <c r="AB137" s="34" t="s">
        <v>15</v>
      </c>
      <c r="AC137" s="34"/>
      <c r="AD137" s="34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</row>
    <row x14ac:dyDescent="0.25" r="138" customHeight="1" ht="18.75">
      <c r="A138" s="24"/>
      <c r="B138" s="1"/>
      <c r="C138" s="12"/>
      <c r="D138" s="12"/>
      <c r="E138" s="25"/>
      <c r="F138" s="25"/>
      <c r="G138" s="12"/>
      <c r="H138" s="12"/>
      <c r="I138" s="12"/>
      <c r="J138" s="14"/>
      <c r="K138" s="12"/>
      <c r="L138" s="14"/>
      <c r="M138" s="14"/>
      <c r="N138" s="12"/>
      <c r="O138" s="12"/>
      <c r="P138" s="12"/>
      <c r="Q138" s="14"/>
      <c r="R138" s="14"/>
      <c r="S138" s="14"/>
      <c r="T138" s="14"/>
      <c r="U138" s="14"/>
      <c r="V138" s="14"/>
      <c r="W138" s="14"/>
      <c r="X138" s="26"/>
      <c r="Y138" s="12"/>
      <c r="Z138" s="33"/>
      <c r="AA138" s="34"/>
      <c r="AB138" s="34" t="s">
        <v>15</v>
      </c>
      <c r="AC138" s="34"/>
      <c r="AD138" s="34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</row>
    <row x14ac:dyDescent="0.25" r="139" customHeight="1" ht="18.75">
      <c r="A139" s="24"/>
      <c r="B139" s="1"/>
      <c r="C139" s="12"/>
      <c r="D139" s="12"/>
      <c r="E139" s="25"/>
      <c r="F139" s="25"/>
      <c r="G139" s="12"/>
      <c r="H139" s="12"/>
      <c r="I139" s="12"/>
      <c r="J139" s="14"/>
      <c r="K139" s="12"/>
      <c r="L139" s="14"/>
      <c r="M139" s="14"/>
      <c r="N139" s="12"/>
      <c r="O139" s="12"/>
      <c r="P139" s="12"/>
      <c r="Q139" s="14"/>
      <c r="R139" s="14"/>
      <c r="S139" s="14"/>
      <c r="T139" s="14"/>
      <c r="U139" s="14"/>
      <c r="V139" s="14"/>
      <c r="W139" s="14"/>
      <c r="X139" s="26"/>
      <c r="Y139" s="12"/>
      <c r="Z139" s="33"/>
      <c r="AA139" s="34"/>
      <c r="AB139" s="34" t="s">
        <v>15</v>
      </c>
      <c r="AC139" s="34"/>
      <c r="AD139" s="34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</row>
    <row x14ac:dyDescent="0.25" r="140" customHeight="1" ht="18.75">
      <c r="A140" s="24"/>
      <c r="B140" s="1"/>
      <c r="C140" s="12"/>
      <c r="D140" s="12"/>
      <c r="E140" s="25"/>
      <c r="F140" s="25"/>
      <c r="G140" s="12"/>
      <c r="H140" s="12"/>
      <c r="I140" s="12"/>
      <c r="J140" s="14"/>
      <c r="K140" s="12"/>
      <c r="L140" s="14"/>
      <c r="M140" s="14"/>
      <c r="N140" s="12"/>
      <c r="O140" s="12"/>
      <c r="P140" s="12"/>
      <c r="Q140" s="14"/>
      <c r="R140" s="14"/>
      <c r="S140" s="14"/>
      <c r="T140" s="14"/>
      <c r="U140" s="14"/>
      <c r="V140" s="14"/>
      <c r="W140" s="14"/>
      <c r="X140" s="26"/>
      <c r="Y140" s="12"/>
      <c r="Z140" s="33"/>
      <c r="AA140" s="34"/>
      <c r="AB140" s="34" t="s">
        <v>15</v>
      </c>
      <c r="AC140" s="34"/>
      <c r="AD140" s="34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</row>
    <row x14ac:dyDescent="0.25" r="141" customHeight="1" ht="18.75">
      <c r="A141" s="24"/>
      <c r="B141" s="1"/>
      <c r="C141" s="12"/>
      <c r="D141" s="12"/>
      <c r="E141" s="25"/>
      <c r="F141" s="25"/>
      <c r="G141" s="12"/>
      <c r="H141" s="12"/>
      <c r="I141" s="12"/>
      <c r="J141" s="14"/>
      <c r="K141" s="12"/>
      <c r="L141" s="14"/>
      <c r="M141" s="14"/>
      <c r="N141" s="12"/>
      <c r="O141" s="12"/>
      <c r="P141" s="12"/>
      <c r="Q141" s="14"/>
      <c r="R141" s="14"/>
      <c r="S141" s="14"/>
      <c r="T141" s="14"/>
      <c r="U141" s="14"/>
      <c r="V141" s="14"/>
      <c r="W141" s="14"/>
      <c r="X141" s="26"/>
      <c r="Y141" s="12"/>
      <c r="Z141" s="33"/>
      <c r="AA141" s="34"/>
      <c r="AB141" s="34" t="s">
        <v>15</v>
      </c>
      <c r="AC141" s="34"/>
      <c r="AD141" s="34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</row>
    <row x14ac:dyDescent="0.25" r="142" customHeight="1" ht="18.75">
      <c r="A142" s="24"/>
      <c r="B142" s="1"/>
      <c r="C142" s="12"/>
      <c r="D142" s="12"/>
      <c r="E142" s="25"/>
      <c r="F142" s="25"/>
      <c r="G142" s="12"/>
      <c r="H142" s="12"/>
      <c r="I142" s="12"/>
      <c r="J142" s="14"/>
      <c r="K142" s="12"/>
      <c r="L142" s="14"/>
      <c r="M142" s="14"/>
      <c r="N142" s="12"/>
      <c r="O142" s="12"/>
      <c r="P142" s="12"/>
      <c r="Q142" s="14"/>
      <c r="R142" s="14"/>
      <c r="S142" s="14"/>
      <c r="T142" s="14"/>
      <c r="U142" s="14"/>
      <c r="V142" s="14"/>
      <c r="W142" s="14"/>
      <c r="X142" s="26"/>
      <c r="Y142" s="12"/>
      <c r="Z142" s="33"/>
      <c r="AA142" s="34"/>
      <c r="AB142" s="34" t="s">
        <v>15</v>
      </c>
      <c r="AC142" s="34"/>
      <c r="AD142" s="34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</row>
    <row x14ac:dyDescent="0.25" r="143" customHeight="1" ht="18.75">
      <c r="A143" s="24"/>
      <c r="B143" s="1"/>
      <c r="C143" s="12"/>
      <c r="D143" s="12"/>
      <c r="E143" s="25"/>
      <c r="F143" s="25"/>
      <c r="G143" s="12"/>
      <c r="H143" s="12"/>
      <c r="I143" s="12"/>
      <c r="J143" s="14"/>
      <c r="K143" s="12"/>
      <c r="L143" s="14"/>
      <c r="M143" s="14"/>
      <c r="N143" s="12"/>
      <c r="O143" s="12"/>
      <c r="P143" s="12"/>
      <c r="Q143" s="14"/>
      <c r="R143" s="14"/>
      <c r="S143" s="14"/>
      <c r="T143" s="14"/>
      <c r="U143" s="14"/>
      <c r="V143" s="14"/>
      <c r="W143" s="14"/>
      <c r="X143" s="26"/>
      <c r="Y143" s="12"/>
      <c r="Z143" s="33"/>
      <c r="AA143" s="34"/>
      <c r="AB143" s="34" t="s">
        <v>15</v>
      </c>
      <c r="AC143" s="34"/>
      <c r="AD143" s="34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</row>
    <row x14ac:dyDescent="0.25" r="144" customHeight="1" ht="18.75">
      <c r="A144" s="24"/>
      <c r="B144" s="1"/>
      <c r="C144" s="12"/>
      <c r="D144" s="12"/>
      <c r="E144" s="25"/>
      <c r="F144" s="25"/>
      <c r="G144" s="12"/>
      <c r="H144" s="12"/>
      <c r="I144" s="12"/>
      <c r="J144" s="14"/>
      <c r="K144" s="12"/>
      <c r="L144" s="14"/>
      <c r="M144" s="14"/>
      <c r="N144" s="12"/>
      <c r="O144" s="12"/>
      <c r="P144" s="12"/>
      <c r="Q144" s="14"/>
      <c r="R144" s="14"/>
      <c r="S144" s="14"/>
      <c r="T144" s="14"/>
      <c r="U144" s="14"/>
      <c r="V144" s="14"/>
      <c r="W144" s="14"/>
      <c r="X144" s="26"/>
      <c r="Y144" s="12"/>
      <c r="Z144" s="33"/>
      <c r="AA144" s="34"/>
      <c r="AB144" s="34" t="s">
        <v>15</v>
      </c>
      <c r="AC144" s="34"/>
      <c r="AD144" s="34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</row>
    <row x14ac:dyDescent="0.25" r="145" customHeight="1" ht="18.75">
      <c r="A145" s="24"/>
      <c r="B145" s="1"/>
      <c r="C145" s="12"/>
      <c r="D145" s="12"/>
      <c r="E145" s="25"/>
      <c r="F145" s="25"/>
      <c r="G145" s="12"/>
      <c r="H145" s="12"/>
      <c r="I145" s="12"/>
      <c r="J145" s="14"/>
      <c r="K145" s="12"/>
      <c r="L145" s="14"/>
      <c r="M145" s="14"/>
      <c r="N145" s="12"/>
      <c r="O145" s="12"/>
      <c r="P145" s="12"/>
      <c r="Q145" s="14"/>
      <c r="R145" s="14"/>
      <c r="S145" s="14"/>
      <c r="T145" s="14"/>
      <c r="U145" s="14"/>
      <c r="V145" s="14"/>
      <c r="W145" s="14"/>
      <c r="X145" s="26"/>
      <c r="Y145" s="12"/>
      <c r="Z145" s="33"/>
      <c r="AA145" s="34"/>
      <c r="AB145" s="34" t="s">
        <v>15</v>
      </c>
      <c r="AC145" s="34"/>
      <c r="AD145" s="34" t="s">
        <v>15</v>
      </c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</row>
    <row x14ac:dyDescent="0.25" r="146" customHeight="1" ht="18.75">
      <c r="A146" s="24"/>
      <c r="B146" s="1"/>
      <c r="C146" s="12"/>
      <c r="D146" s="12"/>
      <c r="E146" s="25"/>
      <c r="F146" s="25"/>
      <c r="G146" s="12"/>
      <c r="H146" s="12"/>
      <c r="I146" s="12"/>
      <c r="J146" s="14"/>
      <c r="K146" s="12"/>
      <c r="L146" s="14"/>
      <c r="M146" s="14"/>
      <c r="N146" s="12"/>
      <c r="O146" s="12"/>
      <c r="P146" s="12"/>
      <c r="Q146" s="14"/>
      <c r="R146" s="14"/>
      <c r="S146" s="14"/>
      <c r="T146" s="14"/>
      <c r="U146" s="14"/>
      <c r="V146" s="14"/>
      <c r="W146" s="14"/>
      <c r="X146" s="26"/>
      <c r="Y146" s="12"/>
      <c r="Z146" s="33"/>
      <c r="AA146" s="34"/>
      <c r="AB146" s="34" t="s">
        <v>15</v>
      </c>
      <c r="AC146" s="34"/>
      <c r="AD146" s="34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</row>
    <row x14ac:dyDescent="0.25" r="147" customHeight="1" ht="18.75">
      <c r="A147" s="24"/>
      <c r="B147" s="1"/>
      <c r="C147" s="12"/>
      <c r="D147" s="12"/>
      <c r="E147" s="25"/>
      <c r="F147" s="25"/>
      <c r="G147" s="12"/>
      <c r="H147" s="12"/>
      <c r="I147" s="12"/>
      <c r="J147" s="14"/>
      <c r="K147" s="12"/>
      <c r="L147" s="14"/>
      <c r="M147" s="14"/>
      <c r="N147" s="12"/>
      <c r="O147" s="12"/>
      <c r="P147" s="12"/>
      <c r="Q147" s="14"/>
      <c r="R147" s="14"/>
      <c r="S147" s="14"/>
      <c r="T147" s="14"/>
      <c r="U147" s="14"/>
      <c r="V147" s="14"/>
      <c r="W147" s="14"/>
      <c r="X147" s="26"/>
      <c r="Y147" s="12"/>
      <c r="Z147" s="33"/>
      <c r="AA147" s="34"/>
      <c r="AB147" s="34" t="s">
        <v>15</v>
      </c>
      <c r="AC147" s="34"/>
      <c r="AD147" s="34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</row>
    <row x14ac:dyDescent="0.25" r="148" customHeight="1" ht="18.75">
      <c r="A148" s="24"/>
      <c r="B148" s="1"/>
      <c r="C148" s="12"/>
      <c r="D148" s="12"/>
      <c r="E148" s="25"/>
      <c r="F148" s="25"/>
      <c r="G148" s="12"/>
      <c r="H148" s="12"/>
      <c r="I148" s="12"/>
      <c r="J148" s="14"/>
      <c r="K148" s="12"/>
      <c r="L148" s="14"/>
      <c r="M148" s="14"/>
      <c r="N148" s="12"/>
      <c r="O148" s="12"/>
      <c r="P148" s="12"/>
      <c r="Q148" s="14"/>
      <c r="R148" s="14"/>
      <c r="S148" s="14"/>
      <c r="T148" s="14"/>
      <c r="U148" s="14"/>
      <c r="V148" s="14"/>
      <c r="W148" s="14"/>
      <c r="X148" s="26"/>
      <c r="Y148" s="12"/>
      <c r="Z148" s="33"/>
      <c r="AA148" s="34"/>
      <c r="AB148" s="34" t="s">
        <v>15</v>
      </c>
      <c r="AC148" s="34"/>
      <c r="AD148" s="34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</row>
    <row x14ac:dyDescent="0.25" r="149" customHeight="1" ht="18.75">
      <c r="A149" s="24"/>
      <c r="B149" s="1"/>
      <c r="C149" s="12"/>
      <c r="D149" s="12"/>
      <c r="E149" s="25"/>
      <c r="F149" s="25"/>
      <c r="G149" s="12"/>
      <c r="H149" s="12"/>
      <c r="I149" s="12"/>
      <c r="J149" s="14"/>
      <c r="K149" s="12"/>
      <c r="L149" s="14"/>
      <c r="M149" s="14"/>
      <c r="N149" s="12"/>
      <c r="O149" s="12"/>
      <c r="P149" s="12"/>
      <c r="Q149" s="14"/>
      <c r="R149" s="14"/>
      <c r="S149" s="14"/>
      <c r="T149" s="14"/>
      <c r="U149" s="14"/>
      <c r="V149" s="14"/>
      <c r="W149" s="14"/>
      <c r="X149" s="26"/>
      <c r="Y149" s="12"/>
      <c r="Z149" s="33"/>
      <c r="AA149" s="34"/>
      <c r="AB149" s="34" t="s">
        <v>15</v>
      </c>
      <c r="AC149" s="34"/>
      <c r="AD149" s="34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</row>
    <row x14ac:dyDescent="0.25" r="150" customHeight="1" ht="18.75">
      <c r="A150" s="24"/>
      <c r="B150" s="1"/>
      <c r="C150" s="12"/>
      <c r="D150" s="12"/>
      <c r="E150" s="25"/>
      <c r="F150" s="25"/>
      <c r="G150" s="12"/>
      <c r="H150" s="12"/>
      <c r="I150" s="12"/>
      <c r="J150" s="14"/>
      <c r="K150" s="12"/>
      <c r="L150" s="14"/>
      <c r="M150" s="14"/>
      <c r="N150" s="12"/>
      <c r="O150" s="12"/>
      <c r="P150" s="12"/>
      <c r="Q150" s="14"/>
      <c r="R150" s="14"/>
      <c r="S150" s="14"/>
      <c r="T150" s="14"/>
      <c r="U150" s="14"/>
      <c r="V150" s="14"/>
      <c r="W150" s="14"/>
      <c r="X150" s="26"/>
      <c r="Y150" s="12"/>
      <c r="Z150" s="33"/>
      <c r="AA150" s="34"/>
      <c r="AB150" s="34"/>
      <c r="AC150" s="34"/>
      <c r="AD150" s="34" t="s">
        <v>15</v>
      </c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</row>
    <row x14ac:dyDescent="0.25" r="151" customHeight="1" ht="18.75">
      <c r="A151" s="24"/>
      <c r="B151" s="1"/>
      <c r="C151" s="12"/>
      <c r="D151" s="12"/>
      <c r="E151" s="25"/>
      <c r="F151" s="25"/>
      <c r="G151" s="12"/>
      <c r="H151" s="12"/>
      <c r="I151" s="12"/>
      <c r="J151" s="14"/>
      <c r="K151" s="12"/>
      <c r="L151" s="14"/>
      <c r="M151" s="14"/>
      <c r="N151" s="12"/>
      <c r="O151" s="12"/>
      <c r="P151" s="12"/>
      <c r="Q151" s="14"/>
      <c r="R151" s="14"/>
      <c r="S151" s="14"/>
      <c r="T151" s="14"/>
      <c r="U151" s="14"/>
      <c r="V151" s="14"/>
      <c r="W151" s="14"/>
      <c r="X151" s="26"/>
      <c r="Y151" s="12"/>
      <c r="Z151" s="33"/>
      <c r="AA151" s="34"/>
      <c r="AB151" s="34"/>
      <c r="AC151" s="34"/>
      <c r="AD151" s="34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</row>
    <row x14ac:dyDescent="0.25" r="152" customHeight="1" ht="18.75">
      <c r="A152" s="24"/>
      <c r="B152" s="1"/>
      <c r="C152" s="12"/>
      <c r="D152" s="12"/>
      <c r="E152" s="25"/>
      <c r="F152" s="25"/>
      <c r="G152" s="12"/>
      <c r="H152" s="12"/>
      <c r="I152" s="12"/>
      <c r="J152" s="14"/>
      <c r="K152" s="12"/>
      <c r="L152" s="14"/>
      <c r="M152" s="14"/>
      <c r="N152" s="12"/>
      <c r="O152" s="12"/>
      <c r="P152" s="12"/>
      <c r="Q152" s="14"/>
      <c r="R152" s="14"/>
      <c r="S152" s="14"/>
      <c r="T152" s="14"/>
      <c r="U152" s="14"/>
      <c r="V152" s="14"/>
      <c r="W152" s="14"/>
      <c r="X152" s="26"/>
      <c r="Y152" s="12"/>
      <c r="Z152" s="33"/>
      <c r="AA152" s="34"/>
      <c r="AB152" s="34"/>
      <c r="AC152" s="34" t="s">
        <v>15</v>
      </c>
      <c r="AD152" s="34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</row>
    <row x14ac:dyDescent="0.25" r="153" customHeight="1" ht="18.75">
      <c r="A153" s="24"/>
      <c r="B153" s="1"/>
      <c r="C153" s="12"/>
      <c r="D153" s="12"/>
      <c r="E153" s="25"/>
      <c r="F153" s="25"/>
      <c r="G153" s="12"/>
      <c r="H153" s="12"/>
      <c r="I153" s="12"/>
      <c r="J153" s="14"/>
      <c r="K153" s="12"/>
      <c r="L153" s="14"/>
      <c r="M153" s="14"/>
      <c r="N153" s="12"/>
      <c r="O153" s="12"/>
      <c r="P153" s="12"/>
      <c r="Q153" s="14"/>
      <c r="R153" s="14"/>
      <c r="S153" s="14"/>
      <c r="T153" s="14"/>
      <c r="U153" s="14"/>
      <c r="V153" s="14"/>
      <c r="W153" s="14"/>
      <c r="X153" s="26"/>
      <c r="Y153" s="12"/>
      <c r="Z153" s="33"/>
      <c r="AA153" s="34"/>
      <c r="AB153" s="34"/>
      <c r="AC153" s="34" t="s">
        <v>15</v>
      </c>
      <c r="AD153" s="34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x14ac:dyDescent="0.25" r="154" customHeight="1" ht="18.75">
      <c r="A154" s="24"/>
      <c r="B154" s="1"/>
      <c r="C154" s="12"/>
      <c r="D154" s="12"/>
      <c r="E154" s="25"/>
      <c r="F154" s="25"/>
      <c r="G154" s="12"/>
      <c r="H154" s="12"/>
      <c r="I154" s="12"/>
      <c r="J154" s="14"/>
      <c r="K154" s="12"/>
      <c r="L154" s="14"/>
      <c r="M154" s="14"/>
      <c r="N154" s="12"/>
      <c r="O154" s="12"/>
      <c r="P154" s="12"/>
      <c r="Q154" s="14"/>
      <c r="R154" s="14"/>
      <c r="S154" s="14"/>
      <c r="T154" s="14"/>
      <c r="U154" s="14"/>
      <c r="V154" s="14"/>
      <c r="W154" s="14"/>
      <c r="X154" s="26"/>
      <c r="Y154" s="12"/>
      <c r="Z154" s="33"/>
      <c r="AA154" s="34"/>
      <c r="AB154" s="34"/>
      <c r="AC154" s="34"/>
      <c r="AD154" s="34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</row>
    <row x14ac:dyDescent="0.25" r="155" customHeight="1" ht="18.75">
      <c r="A155" s="24"/>
      <c r="B155" s="1"/>
      <c r="C155" s="12"/>
      <c r="D155" s="12"/>
      <c r="E155" s="25"/>
      <c r="F155" s="25"/>
      <c r="G155" s="12"/>
      <c r="H155" s="12"/>
      <c r="I155" s="12"/>
      <c r="J155" s="14"/>
      <c r="K155" s="12"/>
      <c r="L155" s="14"/>
      <c r="M155" s="14"/>
      <c r="N155" s="12"/>
      <c r="O155" s="12"/>
      <c r="P155" s="12"/>
      <c r="Q155" s="14"/>
      <c r="R155" s="14"/>
      <c r="S155" s="14"/>
      <c r="T155" s="14"/>
      <c r="U155" s="14"/>
      <c r="V155" s="14"/>
      <c r="W155" s="14"/>
      <c r="X155" s="26"/>
      <c r="Y155" s="12"/>
      <c r="Z155" s="33"/>
      <c r="AA155" s="34" t="s">
        <v>15</v>
      </c>
      <c r="AB155" s="34"/>
      <c r="AC155" s="34"/>
      <c r="AD155" s="34" t="s">
        <v>15</v>
      </c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</row>
    <row x14ac:dyDescent="0.25" r="156" customHeight="1" ht="18.75">
      <c r="A156" s="24"/>
      <c r="B156" s="1"/>
      <c r="C156" s="12"/>
      <c r="D156" s="12"/>
      <c r="E156" s="25"/>
      <c r="F156" s="25"/>
      <c r="G156" s="12"/>
      <c r="H156" s="12"/>
      <c r="I156" s="12"/>
      <c r="J156" s="14"/>
      <c r="K156" s="12"/>
      <c r="L156" s="14"/>
      <c r="M156" s="14"/>
      <c r="N156" s="12"/>
      <c r="O156" s="12"/>
      <c r="P156" s="12"/>
      <c r="Q156" s="14"/>
      <c r="R156" s="14"/>
      <c r="S156" s="14"/>
      <c r="T156" s="14"/>
      <c r="U156" s="14"/>
      <c r="V156" s="14"/>
      <c r="W156" s="14"/>
      <c r="X156" s="26"/>
      <c r="Y156" s="12"/>
      <c r="Z156" s="33"/>
      <c r="AA156" s="34"/>
      <c r="AB156" s="34"/>
      <c r="AC156" s="34"/>
      <c r="AD156" s="34" t="s">
        <v>15</v>
      </c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</row>
    <row x14ac:dyDescent="0.25" r="157" customHeight="1" ht="18.75">
      <c r="A157" s="24"/>
      <c r="B157" s="1"/>
      <c r="C157" s="12"/>
      <c r="D157" s="12"/>
      <c r="E157" s="25"/>
      <c r="F157" s="25"/>
      <c r="G157" s="12"/>
      <c r="H157" s="12"/>
      <c r="I157" s="12"/>
      <c r="J157" s="14"/>
      <c r="K157" s="12"/>
      <c r="L157" s="14"/>
      <c r="M157" s="14"/>
      <c r="N157" s="12"/>
      <c r="O157" s="12"/>
      <c r="P157" s="12"/>
      <c r="Q157" s="14"/>
      <c r="R157" s="14"/>
      <c r="S157" s="14"/>
      <c r="T157" s="14"/>
      <c r="U157" s="14"/>
      <c r="V157" s="14"/>
      <c r="W157" s="14"/>
      <c r="X157" s="26"/>
      <c r="Y157" s="12"/>
      <c r="Z157" s="33"/>
      <c r="AA157" s="34" t="s">
        <v>15</v>
      </c>
      <c r="AB157" s="34"/>
      <c r="AC157" s="34"/>
      <c r="AD157" s="34" t="s">
        <v>15</v>
      </c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</row>
    <row x14ac:dyDescent="0.25" r="158" customHeight="1" ht="18.75">
      <c r="A158" s="24"/>
      <c r="B158" s="1"/>
      <c r="C158" s="12"/>
      <c r="D158" s="12"/>
      <c r="E158" s="25"/>
      <c r="F158" s="25"/>
      <c r="G158" s="12"/>
      <c r="H158" s="12"/>
      <c r="I158" s="12"/>
      <c r="J158" s="14"/>
      <c r="K158" s="12"/>
      <c r="L158" s="14"/>
      <c r="M158" s="14"/>
      <c r="N158" s="12"/>
      <c r="O158" s="12"/>
      <c r="P158" s="12"/>
      <c r="Q158" s="14"/>
      <c r="R158" s="14"/>
      <c r="S158" s="14"/>
      <c r="T158" s="14"/>
      <c r="U158" s="14"/>
      <c r="V158" s="14"/>
      <c r="W158" s="14"/>
      <c r="X158" s="26"/>
      <c r="Y158" s="12"/>
      <c r="Z158" s="33"/>
      <c r="AA158" s="34"/>
      <c r="AB158" s="34"/>
      <c r="AC158" s="34"/>
      <c r="AD158" s="34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</row>
    <row x14ac:dyDescent="0.25" r="159" customHeight="1" ht="18.75">
      <c r="A159" s="24"/>
      <c r="B159" s="1"/>
      <c r="C159" s="12"/>
      <c r="D159" s="12"/>
      <c r="E159" s="25"/>
      <c r="F159" s="25"/>
      <c r="G159" s="12"/>
      <c r="H159" s="12"/>
      <c r="I159" s="12"/>
      <c r="J159" s="14"/>
      <c r="K159" s="12"/>
      <c r="L159" s="14"/>
      <c r="M159" s="14"/>
      <c r="N159" s="12"/>
      <c r="O159" s="12"/>
      <c r="P159" s="12"/>
      <c r="Q159" s="14"/>
      <c r="R159" s="14"/>
      <c r="S159" s="14"/>
      <c r="T159" s="14"/>
      <c r="U159" s="14"/>
      <c r="V159" s="14"/>
      <c r="W159" s="14"/>
      <c r="X159" s="26"/>
      <c r="Y159" s="12"/>
      <c r="Z159" s="33"/>
      <c r="AA159" s="34"/>
      <c r="AB159" s="34"/>
      <c r="AC159" s="34"/>
      <c r="AD159" s="34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</row>
    <row x14ac:dyDescent="0.25" r="160" customHeight="1" ht="18.75">
      <c r="A160" s="24"/>
      <c r="B160" s="1"/>
      <c r="C160" s="12"/>
      <c r="D160" s="12"/>
      <c r="E160" s="25"/>
      <c r="F160" s="25"/>
      <c r="G160" s="12"/>
      <c r="H160" s="12"/>
      <c r="I160" s="12"/>
      <c r="J160" s="14"/>
      <c r="K160" s="12"/>
      <c r="L160" s="14"/>
      <c r="M160" s="14"/>
      <c r="N160" s="12"/>
      <c r="O160" s="12"/>
      <c r="P160" s="12"/>
      <c r="Q160" s="14"/>
      <c r="R160" s="14"/>
      <c r="S160" s="14"/>
      <c r="T160" s="14"/>
      <c r="U160" s="14"/>
      <c r="V160" s="14"/>
      <c r="W160" s="14"/>
      <c r="X160" s="26"/>
      <c r="Y160" s="12"/>
      <c r="Z160" s="33"/>
      <c r="AA160" s="34"/>
      <c r="AB160" s="34"/>
      <c r="AC160" s="34"/>
      <c r="AD160" s="34" t="s">
        <v>15</v>
      </c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</row>
    <row x14ac:dyDescent="0.25" r="161" customHeight="1" ht="18.75">
      <c r="A161" s="24"/>
      <c r="B161" s="1"/>
      <c r="C161" s="12"/>
      <c r="D161" s="12"/>
      <c r="E161" s="25"/>
      <c r="F161" s="25"/>
      <c r="G161" s="12"/>
      <c r="H161" s="12"/>
      <c r="I161" s="12"/>
      <c r="J161" s="14"/>
      <c r="K161" s="12"/>
      <c r="L161" s="14"/>
      <c r="M161" s="14"/>
      <c r="N161" s="12"/>
      <c r="O161" s="12"/>
      <c r="P161" s="12"/>
      <c r="Q161" s="14"/>
      <c r="R161" s="14"/>
      <c r="S161" s="14"/>
      <c r="T161" s="14"/>
      <c r="U161" s="14"/>
      <c r="V161" s="14"/>
      <c r="W161" s="14"/>
      <c r="X161" s="26"/>
      <c r="Y161" s="12"/>
      <c r="Z161" s="33"/>
      <c r="AA161" s="34"/>
      <c r="AB161" s="34"/>
      <c r="AC161" s="34"/>
      <c r="AD161" s="34" t="s">
        <v>15</v>
      </c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</row>
    <row x14ac:dyDescent="0.25" r="162" customHeight="1" ht="18.75">
      <c r="A162" s="24"/>
      <c r="B162" s="1"/>
      <c r="C162" s="12"/>
      <c r="D162" s="12"/>
      <c r="E162" s="25"/>
      <c r="F162" s="25"/>
      <c r="G162" s="12"/>
      <c r="H162" s="12"/>
      <c r="I162" s="12"/>
      <c r="J162" s="14"/>
      <c r="K162" s="12"/>
      <c r="L162" s="14"/>
      <c r="M162" s="14"/>
      <c r="N162" s="12"/>
      <c r="O162" s="12"/>
      <c r="P162" s="12"/>
      <c r="Q162" s="14"/>
      <c r="R162" s="14"/>
      <c r="S162" s="14"/>
      <c r="T162" s="14"/>
      <c r="U162" s="14"/>
      <c r="V162" s="14"/>
      <c r="W162" s="14"/>
      <c r="X162" s="26"/>
      <c r="Y162" s="12"/>
      <c r="Z162" s="33"/>
      <c r="AA162" s="34" t="s">
        <v>15</v>
      </c>
      <c r="AB162" s="34"/>
      <c r="AC162" s="34"/>
      <c r="AD162" s="34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</row>
    <row x14ac:dyDescent="0.25" r="163" customHeight="1" ht="18.75">
      <c r="A163" s="24"/>
      <c r="B163" s="1"/>
      <c r="C163" s="12"/>
      <c r="D163" s="12"/>
      <c r="E163" s="25"/>
      <c r="F163" s="25"/>
      <c r="G163" s="12"/>
      <c r="H163" s="12"/>
      <c r="I163" s="12"/>
      <c r="J163" s="14"/>
      <c r="K163" s="12"/>
      <c r="L163" s="14"/>
      <c r="M163" s="14"/>
      <c r="N163" s="12"/>
      <c r="O163" s="12"/>
      <c r="P163" s="12"/>
      <c r="Q163" s="14"/>
      <c r="R163" s="14"/>
      <c r="S163" s="14"/>
      <c r="T163" s="14"/>
      <c r="U163" s="14"/>
      <c r="V163" s="14"/>
      <c r="W163" s="14"/>
      <c r="X163" s="26"/>
      <c r="Y163" s="12"/>
      <c r="Z163" s="33"/>
      <c r="AA163" s="34" t="s">
        <v>15</v>
      </c>
      <c r="AB163" s="34"/>
      <c r="AC163" s="34"/>
      <c r="AD163" s="34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</row>
    <row x14ac:dyDescent="0.25" r="164" customHeight="1" ht="18.75">
      <c r="A164" s="24"/>
      <c r="B164" s="1"/>
      <c r="C164" s="12"/>
      <c r="D164" s="12"/>
      <c r="E164" s="25"/>
      <c r="F164" s="25"/>
      <c r="G164" s="12"/>
      <c r="H164" s="12"/>
      <c r="I164" s="12"/>
      <c r="J164" s="14"/>
      <c r="K164" s="12"/>
      <c r="L164" s="14"/>
      <c r="M164" s="14"/>
      <c r="N164" s="12"/>
      <c r="O164" s="12"/>
      <c r="P164" s="12"/>
      <c r="Q164" s="14"/>
      <c r="R164" s="14"/>
      <c r="S164" s="14"/>
      <c r="T164" s="14"/>
      <c r="U164" s="14"/>
      <c r="V164" s="14"/>
      <c r="W164" s="14"/>
      <c r="X164" s="26"/>
      <c r="Y164" s="12"/>
      <c r="Z164" s="33"/>
      <c r="AA164" s="34"/>
      <c r="AB164" s="34"/>
      <c r="AC164" s="34"/>
      <c r="AD164" s="34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</row>
    <row x14ac:dyDescent="0.25" r="165" customHeight="1" ht="18.75">
      <c r="A165" s="24"/>
      <c r="B165" s="1"/>
      <c r="C165" s="12"/>
      <c r="D165" s="12"/>
      <c r="E165" s="25"/>
      <c r="F165" s="25"/>
      <c r="G165" s="12"/>
      <c r="H165" s="12"/>
      <c r="I165" s="12"/>
      <c r="J165" s="14"/>
      <c r="K165" s="12"/>
      <c r="L165" s="14"/>
      <c r="M165" s="14"/>
      <c r="N165" s="12"/>
      <c r="O165" s="12"/>
      <c r="P165" s="12"/>
      <c r="Q165" s="14"/>
      <c r="R165" s="14"/>
      <c r="S165" s="14"/>
      <c r="T165" s="14"/>
      <c r="U165" s="14"/>
      <c r="V165" s="14"/>
      <c r="W165" s="14"/>
      <c r="X165" s="26"/>
      <c r="Y165" s="12"/>
      <c r="Z165" s="33"/>
      <c r="AA165" s="34"/>
      <c r="AB165" s="34"/>
      <c r="AC165" s="34"/>
      <c r="AD165" s="34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</row>
    <row x14ac:dyDescent="0.25" r="166" customHeight="1" ht="18.75">
      <c r="A166" s="24"/>
      <c r="B166" s="1"/>
      <c r="C166" s="12"/>
      <c r="D166" s="12"/>
      <c r="E166" s="25"/>
      <c r="F166" s="25"/>
      <c r="G166" s="12"/>
      <c r="H166" s="12"/>
      <c r="I166" s="12"/>
      <c r="J166" s="14"/>
      <c r="K166" s="12"/>
      <c r="L166" s="14"/>
      <c r="M166" s="14"/>
      <c r="N166" s="12"/>
      <c r="O166" s="12"/>
      <c r="P166" s="12"/>
      <c r="Q166" s="14"/>
      <c r="R166" s="14"/>
      <c r="S166" s="14"/>
      <c r="T166" s="14"/>
      <c r="U166" s="14"/>
      <c r="V166" s="14"/>
      <c r="W166" s="14"/>
      <c r="X166" s="26"/>
      <c r="Y166" s="12"/>
      <c r="Z166" s="33"/>
      <c r="AA166" s="34"/>
      <c r="AB166" s="34"/>
      <c r="AC166" s="34"/>
      <c r="AD166" s="34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</row>
    <row x14ac:dyDescent="0.25" r="167" customHeight="1" ht="18.75">
      <c r="A167" s="24"/>
      <c r="B167" s="1"/>
      <c r="C167" s="12"/>
      <c r="D167" s="12"/>
      <c r="E167" s="25"/>
      <c r="F167" s="25"/>
      <c r="G167" s="12"/>
      <c r="H167" s="12"/>
      <c r="I167" s="12"/>
      <c r="J167" s="14"/>
      <c r="K167" s="12"/>
      <c r="L167" s="14"/>
      <c r="M167" s="14"/>
      <c r="N167" s="12"/>
      <c r="O167" s="12"/>
      <c r="P167" s="12"/>
      <c r="Q167" s="14"/>
      <c r="R167" s="14"/>
      <c r="S167" s="14"/>
      <c r="T167" s="14"/>
      <c r="U167" s="14"/>
      <c r="V167" s="14"/>
      <c r="W167" s="14"/>
      <c r="X167" s="26"/>
      <c r="Y167" s="12"/>
      <c r="Z167" s="33"/>
      <c r="AA167" s="34"/>
      <c r="AB167" s="34"/>
      <c r="AC167" s="34"/>
      <c r="AD167" s="34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</row>
    <row x14ac:dyDescent="0.25" r="168" customHeight="1" ht="18.75">
      <c r="A168" s="24"/>
      <c r="B168" s="1"/>
      <c r="C168" s="12"/>
      <c r="D168" s="12"/>
      <c r="E168" s="25"/>
      <c r="F168" s="25"/>
      <c r="G168" s="12"/>
      <c r="H168" s="12"/>
      <c r="I168" s="12"/>
      <c r="J168" s="14"/>
      <c r="K168" s="12"/>
      <c r="L168" s="14"/>
      <c r="M168" s="14"/>
      <c r="N168" s="12"/>
      <c r="O168" s="12"/>
      <c r="P168" s="12"/>
      <c r="Q168" s="14"/>
      <c r="R168" s="14"/>
      <c r="S168" s="14"/>
      <c r="T168" s="14"/>
      <c r="U168" s="14"/>
      <c r="V168" s="14"/>
      <c r="W168" s="14"/>
      <c r="X168" s="26"/>
      <c r="Y168" s="12"/>
      <c r="Z168" s="33"/>
      <c r="AA168" s="34"/>
      <c r="AB168" s="34" t="s">
        <v>15</v>
      </c>
      <c r="AC168" s="34"/>
      <c r="AD168" s="34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</row>
    <row x14ac:dyDescent="0.25" r="169" customHeight="1" ht="18.75">
      <c r="A169" s="24"/>
      <c r="B169" s="1"/>
      <c r="C169" s="12"/>
      <c r="D169" s="12"/>
      <c r="E169" s="25"/>
      <c r="F169" s="25"/>
      <c r="G169" s="12"/>
      <c r="H169" s="12"/>
      <c r="I169" s="12"/>
      <c r="J169" s="14"/>
      <c r="K169" s="12"/>
      <c r="L169" s="14"/>
      <c r="M169" s="14"/>
      <c r="N169" s="12"/>
      <c r="O169" s="12"/>
      <c r="P169" s="12"/>
      <c r="Q169" s="14"/>
      <c r="R169" s="14"/>
      <c r="S169" s="14"/>
      <c r="T169" s="14"/>
      <c r="U169" s="14"/>
      <c r="V169" s="14"/>
      <c r="W169" s="14"/>
      <c r="X169" s="26"/>
      <c r="Y169" s="12"/>
      <c r="Z169" s="33"/>
      <c r="AA169" s="34"/>
      <c r="AB169" s="34"/>
      <c r="AC169" s="34"/>
      <c r="AD169" s="34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</row>
    <row x14ac:dyDescent="0.25" r="170" customHeight="1" ht="18.75">
      <c r="A170" s="24"/>
      <c r="B170" s="1"/>
      <c r="C170" s="12"/>
      <c r="D170" s="12"/>
      <c r="E170" s="25"/>
      <c r="F170" s="25"/>
      <c r="G170" s="12"/>
      <c r="H170" s="12"/>
      <c r="I170" s="12"/>
      <c r="J170" s="14"/>
      <c r="K170" s="12"/>
      <c r="L170" s="14"/>
      <c r="M170" s="14"/>
      <c r="N170" s="12"/>
      <c r="O170" s="12"/>
      <c r="P170" s="12"/>
      <c r="Q170" s="14"/>
      <c r="R170" s="14"/>
      <c r="S170" s="14"/>
      <c r="T170" s="14"/>
      <c r="U170" s="14"/>
      <c r="V170" s="14"/>
      <c r="W170" s="14"/>
      <c r="X170" s="26"/>
      <c r="Y170" s="12"/>
      <c r="Z170" s="33"/>
      <c r="AA170" s="34"/>
      <c r="AB170" s="34"/>
      <c r="AC170" s="34"/>
      <c r="AD170" s="34" t="s">
        <v>15</v>
      </c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</row>
    <row x14ac:dyDescent="0.25" r="171" customHeight="1" ht="18.75">
      <c r="A171" s="24"/>
      <c r="B171" s="1"/>
      <c r="C171" s="12"/>
      <c r="D171" s="12"/>
      <c r="E171" s="25"/>
      <c r="F171" s="25"/>
      <c r="G171" s="12"/>
      <c r="H171" s="12"/>
      <c r="I171" s="12"/>
      <c r="J171" s="14"/>
      <c r="K171" s="12"/>
      <c r="L171" s="14"/>
      <c r="M171" s="14"/>
      <c r="N171" s="12"/>
      <c r="O171" s="12"/>
      <c r="P171" s="12"/>
      <c r="Q171" s="14"/>
      <c r="R171" s="14"/>
      <c r="S171" s="14"/>
      <c r="T171" s="14"/>
      <c r="U171" s="14"/>
      <c r="V171" s="14"/>
      <c r="W171" s="14"/>
      <c r="X171" s="26"/>
      <c r="Y171" s="12"/>
      <c r="Z171" s="33"/>
      <c r="AA171" s="34"/>
      <c r="AB171" s="34"/>
      <c r="AC171" s="34"/>
      <c r="AD171" s="34" t="s">
        <v>15</v>
      </c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</row>
    <row x14ac:dyDescent="0.25" r="172" customHeight="1" ht="18.75">
      <c r="A172" s="24"/>
      <c r="B172" s="1"/>
      <c r="C172" s="12"/>
      <c r="D172" s="12"/>
      <c r="E172" s="25"/>
      <c r="F172" s="25"/>
      <c r="G172" s="12"/>
      <c r="H172" s="12"/>
      <c r="I172" s="12"/>
      <c r="J172" s="14"/>
      <c r="K172" s="12"/>
      <c r="L172" s="14"/>
      <c r="M172" s="14"/>
      <c r="N172" s="12"/>
      <c r="O172" s="12"/>
      <c r="P172" s="12"/>
      <c r="Q172" s="14"/>
      <c r="R172" s="14"/>
      <c r="S172" s="14"/>
      <c r="T172" s="14"/>
      <c r="U172" s="14"/>
      <c r="V172" s="14"/>
      <c r="W172" s="14"/>
      <c r="X172" s="26"/>
      <c r="Y172" s="12"/>
      <c r="Z172" s="33"/>
      <c r="AA172" s="34"/>
      <c r="AB172" s="34"/>
      <c r="AC172" s="34"/>
      <c r="AD172" s="34" t="s">
        <v>15</v>
      </c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</row>
    <row x14ac:dyDescent="0.25" r="173" customHeight="1" ht="18.75">
      <c r="A173" s="24"/>
      <c r="B173" s="1"/>
      <c r="C173" s="12"/>
      <c r="D173" s="12"/>
      <c r="E173" s="25"/>
      <c r="F173" s="25"/>
      <c r="G173" s="12"/>
      <c r="H173" s="12"/>
      <c r="I173" s="12"/>
      <c r="J173" s="14"/>
      <c r="K173" s="12"/>
      <c r="L173" s="14"/>
      <c r="M173" s="14"/>
      <c r="N173" s="12"/>
      <c r="O173" s="12"/>
      <c r="P173" s="12"/>
      <c r="Q173" s="14"/>
      <c r="R173" s="14"/>
      <c r="S173" s="14"/>
      <c r="T173" s="14"/>
      <c r="U173" s="14"/>
      <c r="V173" s="14"/>
      <c r="W173" s="14"/>
      <c r="X173" s="26"/>
      <c r="Y173" s="12"/>
      <c r="Z173" s="33"/>
      <c r="AA173" s="34"/>
      <c r="AB173" s="34"/>
      <c r="AC173" s="34"/>
      <c r="AD173" s="34" t="s">
        <v>15</v>
      </c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</row>
    <row x14ac:dyDescent="0.25" r="174" customHeight="1" ht="18.75">
      <c r="A174" s="24"/>
      <c r="B174" s="1"/>
      <c r="C174" s="12"/>
      <c r="D174" s="12"/>
      <c r="E174" s="25"/>
      <c r="F174" s="25"/>
      <c r="G174" s="12"/>
      <c r="H174" s="12"/>
      <c r="I174" s="12"/>
      <c r="J174" s="14"/>
      <c r="K174" s="12"/>
      <c r="L174" s="14"/>
      <c r="M174" s="14"/>
      <c r="N174" s="12"/>
      <c r="O174" s="12"/>
      <c r="P174" s="12"/>
      <c r="Q174" s="14"/>
      <c r="R174" s="14"/>
      <c r="S174" s="14"/>
      <c r="T174" s="14"/>
      <c r="U174" s="14"/>
      <c r="V174" s="14"/>
      <c r="W174" s="14"/>
      <c r="X174" s="26"/>
      <c r="Y174" s="12"/>
      <c r="Z174" s="33"/>
      <c r="AA174" s="34"/>
      <c r="AB174" s="34"/>
      <c r="AC174" s="34"/>
      <c r="AD174" s="34" t="s">
        <v>15</v>
      </c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</row>
    <row x14ac:dyDescent="0.25" r="175" customHeight="1" ht="18.75">
      <c r="A175" s="24"/>
      <c r="B175" s="1"/>
      <c r="C175" s="12"/>
      <c r="D175" s="12"/>
      <c r="E175" s="25"/>
      <c r="F175" s="25"/>
      <c r="G175" s="12"/>
      <c r="H175" s="12"/>
      <c r="I175" s="12"/>
      <c r="J175" s="14"/>
      <c r="K175" s="12"/>
      <c r="L175" s="14"/>
      <c r="M175" s="14"/>
      <c r="N175" s="12"/>
      <c r="O175" s="12"/>
      <c r="P175" s="12"/>
      <c r="Q175" s="14"/>
      <c r="R175" s="14"/>
      <c r="S175" s="14"/>
      <c r="T175" s="14"/>
      <c r="U175" s="14"/>
      <c r="V175" s="14"/>
      <c r="W175" s="14"/>
      <c r="X175" s="26"/>
      <c r="Y175" s="12"/>
      <c r="Z175" s="33"/>
      <c r="AA175" s="34"/>
      <c r="AB175" s="34"/>
      <c r="AC175" s="34"/>
      <c r="AD175" s="34" t="s">
        <v>15</v>
      </c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</row>
    <row x14ac:dyDescent="0.25" r="176" customHeight="1" ht="18.75">
      <c r="A176" s="24"/>
      <c r="B176" s="1"/>
      <c r="C176" s="12"/>
      <c r="D176" s="12"/>
      <c r="E176" s="25"/>
      <c r="F176" s="25"/>
      <c r="G176" s="12"/>
      <c r="H176" s="12"/>
      <c r="I176" s="12"/>
      <c r="J176" s="14"/>
      <c r="K176" s="12"/>
      <c r="L176" s="14"/>
      <c r="M176" s="14"/>
      <c r="N176" s="12"/>
      <c r="O176" s="12"/>
      <c r="P176" s="12"/>
      <c r="Q176" s="14"/>
      <c r="R176" s="14"/>
      <c r="S176" s="14"/>
      <c r="T176" s="14"/>
      <c r="U176" s="14"/>
      <c r="V176" s="14"/>
      <c r="W176" s="14"/>
      <c r="X176" s="26"/>
      <c r="Y176" s="12"/>
      <c r="Z176" s="33"/>
      <c r="AA176" s="34"/>
      <c r="AB176" s="34"/>
      <c r="AC176" s="34"/>
      <c r="AD176" s="34" t="s">
        <v>15</v>
      </c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</row>
    <row x14ac:dyDescent="0.25" r="177" customHeight="1" ht="18.75">
      <c r="A177" s="24"/>
      <c r="B177" s="1"/>
      <c r="C177" s="12"/>
      <c r="D177" s="12"/>
      <c r="E177" s="25"/>
      <c r="F177" s="25"/>
      <c r="G177" s="12"/>
      <c r="H177" s="12"/>
      <c r="I177" s="12"/>
      <c r="J177" s="14"/>
      <c r="K177" s="12"/>
      <c r="L177" s="14"/>
      <c r="M177" s="14"/>
      <c r="N177" s="12"/>
      <c r="O177" s="12"/>
      <c r="P177" s="12"/>
      <c r="Q177" s="14"/>
      <c r="R177" s="14"/>
      <c r="S177" s="14"/>
      <c r="T177" s="14"/>
      <c r="U177" s="14"/>
      <c r="V177" s="14"/>
      <c r="W177" s="14"/>
      <c r="X177" s="26"/>
      <c r="Y177" s="12"/>
      <c r="Z177" s="33"/>
      <c r="AA177" s="34" t="s">
        <v>15</v>
      </c>
      <c r="AB177" s="34"/>
      <c r="AC177" s="34"/>
      <c r="AD177" s="34" t="s">
        <v>15</v>
      </c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</row>
    <row x14ac:dyDescent="0.25" r="178" customHeight="1" ht="18.75">
      <c r="A178" s="24"/>
      <c r="B178" s="1"/>
      <c r="C178" s="12"/>
      <c r="D178" s="12"/>
      <c r="E178" s="25"/>
      <c r="F178" s="25"/>
      <c r="G178" s="12"/>
      <c r="H178" s="12"/>
      <c r="I178" s="12"/>
      <c r="J178" s="14"/>
      <c r="K178" s="12"/>
      <c r="L178" s="14"/>
      <c r="M178" s="14"/>
      <c r="N178" s="12"/>
      <c r="O178" s="12"/>
      <c r="P178" s="12"/>
      <c r="Q178" s="14"/>
      <c r="R178" s="14"/>
      <c r="S178" s="14"/>
      <c r="T178" s="14"/>
      <c r="U178" s="14"/>
      <c r="V178" s="14"/>
      <c r="W178" s="14"/>
      <c r="X178" s="26"/>
      <c r="Y178" s="12"/>
      <c r="Z178" s="33"/>
      <c r="AA178" s="34"/>
      <c r="AB178" s="34"/>
      <c r="AC178" s="34"/>
      <c r="AD178" s="34" t="s">
        <v>15</v>
      </c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</row>
    <row x14ac:dyDescent="0.25" r="179" customHeight="1" ht="18.75">
      <c r="A179" s="24"/>
      <c r="B179" s="1"/>
      <c r="C179" s="12"/>
      <c r="D179" s="12"/>
      <c r="E179" s="25"/>
      <c r="F179" s="25"/>
      <c r="G179" s="12"/>
      <c r="H179" s="12"/>
      <c r="I179" s="12"/>
      <c r="J179" s="14"/>
      <c r="K179" s="12"/>
      <c r="L179" s="14"/>
      <c r="M179" s="14"/>
      <c r="N179" s="12"/>
      <c r="O179" s="12"/>
      <c r="P179" s="12"/>
      <c r="Q179" s="14"/>
      <c r="R179" s="14"/>
      <c r="S179" s="14"/>
      <c r="T179" s="14"/>
      <c r="U179" s="14"/>
      <c r="V179" s="14"/>
      <c r="W179" s="14"/>
      <c r="X179" s="26"/>
      <c r="Y179" s="12"/>
      <c r="Z179" s="33"/>
      <c r="AA179" s="34"/>
      <c r="AB179" s="34"/>
      <c r="AC179" s="34"/>
      <c r="AD179" s="34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</row>
    <row x14ac:dyDescent="0.25" r="180" customHeight="1" ht="18.75">
      <c r="A180" s="24"/>
      <c r="B180" s="1"/>
      <c r="C180" s="12"/>
      <c r="D180" s="12"/>
      <c r="E180" s="25"/>
      <c r="F180" s="25"/>
      <c r="G180" s="12"/>
      <c r="H180" s="12"/>
      <c r="I180" s="12"/>
      <c r="J180" s="14"/>
      <c r="K180" s="12"/>
      <c r="L180" s="14"/>
      <c r="M180" s="14"/>
      <c r="N180" s="12"/>
      <c r="O180" s="12"/>
      <c r="P180" s="12"/>
      <c r="Q180" s="14"/>
      <c r="R180" s="14"/>
      <c r="S180" s="14"/>
      <c r="T180" s="14"/>
      <c r="U180" s="14"/>
      <c r="V180" s="14"/>
      <c r="W180" s="14"/>
      <c r="X180" s="26"/>
      <c r="Y180" s="12"/>
      <c r="Z180" s="33"/>
      <c r="AA180" s="34"/>
      <c r="AB180" s="34"/>
      <c r="AC180" s="34"/>
      <c r="AD180" s="34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</row>
    <row x14ac:dyDescent="0.25" r="181" customHeight="1" ht="18.75">
      <c r="A181" s="24"/>
      <c r="B181" s="1"/>
      <c r="C181" s="12"/>
      <c r="D181" s="12"/>
      <c r="E181" s="25"/>
      <c r="F181" s="25"/>
      <c r="G181" s="12"/>
      <c r="H181" s="12"/>
      <c r="I181" s="12"/>
      <c r="J181" s="14"/>
      <c r="K181" s="12"/>
      <c r="L181" s="14"/>
      <c r="M181" s="14"/>
      <c r="N181" s="12"/>
      <c r="O181" s="12"/>
      <c r="P181" s="12"/>
      <c r="Q181" s="14"/>
      <c r="R181" s="14"/>
      <c r="S181" s="14"/>
      <c r="T181" s="14"/>
      <c r="U181" s="14"/>
      <c r="V181" s="14"/>
      <c r="W181" s="14"/>
      <c r="X181" s="26"/>
      <c r="Y181" s="12"/>
      <c r="Z181" s="33"/>
      <c r="AA181" s="34"/>
      <c r="AB181" s="34"/>
      <c r="AC181" s="34"/>
      <c r="AD181" s="34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</row>
    <row x14ac:dyDescent="0.25" r="182" customHeight="1" ht="18.75">
      <c r="A182" s="24"/>
      <c r="B182" s="1"/>
      <c r="C182" s="12"/>
      <c r="D182" s="12"/>
      <c r="E182" s="25"/>
      <c r="F182" s="25"/>
      <c r="G182" s="12"/>
      <c r="H182" s="12"/>
      <c r="I182" s="12"/>
      <c r="J182" s="14"/>
      <c r="K182" s="12"/>
      <c r="L182" s="14"/>
      <c r="M182" s="14"/>
      <c r="N182" s="12"/>
      <c r="O182" s="12"/>
      <c r="P182" s="12"/>
      <c r="Q182" s="14"/>
      <c r="R182" s="14"/>
      <c r="S182" s="14"/>
      <c r="T182" s="14"/>
      <c r="U182" s="14"/>
      <c r="V182" s="14"/>
      <c r="W182" s="14"/>
      <c r="X182" s="26"/>
      <c r="Y182" s="12"/>
      <c r="Z182" s="33"/>
      <c r="AA182" s="34"/>
      <c r="AB182" s="34"/>
      <c r="AC182" s="34"/>
      <c r="AD182" s="34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</row>
    <row x14ac:dyDescent="0.25" r="183" customHeight="1" ht="18.75">
      <c r="A183" s="24"/>
      <c r="B183" s="1"/>
      <c r="C183" s="12"/>
      <c r="D183" s="12"/>
      <c r="E183" s="25"/>
      <c r="F183" s="25"/>
      <c r="G183" s="12"/>
      <c r="H183" s="12"/>
      <c r="I183" s="12"/>
      <c r="J183" s="14"/>
      <c r="K183" s="12"/>
      <c r="L183" s="14"/>
      <c r="M183" s="14"/>
      <c r="N183" s="12"/>
      <c r="O183" s="12"/>
      <c r="P183" s="12"/>
      <c r="Q183" s="14"/>
      <c r="R183" s="14"/>
      <c r="S183" s="14"/>
      <c r="T183" s="14"/>
      <c r="U183" s="14"/>
      <c r="V183" s="14"/>
      <c r="W183" s="14"/>
      <c r="X183" s="26"/>
      <c r="Y183" s="12"/>
      <c r="Z183" s="33"/>
      <c r="AA183" s="34"/>
      <c r="AB183" s="34"/>
      <c r="AC183" s="34"/>
      <c r="AD183" s="34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</row>
    <row x14ac:dyDescent="0.25" r="184" customHeight="1" ht="18.75">
      <c r="A184" s="24"/>
      <c r="B184" s="1"/>
      <c r="C184" s="12"/>
      <c r="D184" s="12"/>
      <c r="E184" s="25"/>
      <c r="F184" s="25"/>
      <c r="G184" s="12"/>
      <c r="H184" s="12"/>
      <c r="I184" s="12"/>
      <c r="J184" s="14"/>
      <c r="K184" s="12"/>
      <c r="L184" s="14"/>
      <c r="M184" s="14"/>
      <c r="N184" s="12"/>
      <c r="O184" s="12"/>
      <c r="P184" s="12"/>
      <c r="Q184" s="14"/>
      <c r="R184" s="14"/>
      <c r="S184" s="14"/>
      <c r="T184" s="14"/>
      <c r="U184" s="14"/>
      <c r="V184" s="14"/>
      <c r="W184" s="14"/>
      <c r="X184" s="26"/>
      <c r="Y184" s="12"/>
      <c r="Z184" s="33"/>
      <c r="AA184" s="34"/>
      <c r="AB184" s="34"/>
      <c r="AC184" s="34"/>
      <c r="AD184" s="34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</row>
    <row x14ac:dyDescent="0.25" r="185" customHeight="1" ht="18.75">
      <c r="A185" s="24"/>
      <c r="B185" s="1"/>
      <c r="C185" s="12"/>
      <c r="D185" s="12"/>
      <c r="E185" s="25"/>
      <c r="F185" s="25"/>
      <c r="G185" s="12"/>
      <c r="H185" s="12"/>
      <c r="I185" s="12"/>
      <c r="J185" s="14"/>
      <c r="K185" s="12"/>
      <c r="L185" s="14"/>
      <c r="M185" s="14"/>
      <c r="N185" s="12"/>
      <c r="O185" s="12"/>
      <c r="P185" s="12"/>
      <c r="Q185" s="14"/>
      <c r="R185" s="14"/>
      <c r="S185" s="14"/>
      <c r="T185" s="14"/>
      <c r="U185" s="14"/>
      <c r="V185" s="14"/>
      <c r="W185" s="14"/>
      <c r="X185" s="26"/>
      <c r="Y185" s="12"/>
      <c r="Z185" s="33"/>
      <c r="AA185" s="34"/>
      <c r="AB185" s="34"/>
      <c r="AC185" s="34"/>
      <c r="AD185" s="34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</row>
    <row x14ac:dyDescent="0.25" r="186" customHeight="1" ht="18.75">
      <c r="A186" s="24"/>
      <c r="B186" s="1"/>
      <c r="C186" s="12"/>
      <c r="D186" s="12"/>
      <c r="E186" s="25"/>
      <c r="F186" s="25"/>
      <c r="G186" s="12"/>
      <c r="H186" s="12"/>
      <c r="I186" s="12"/>
      <c r="J186" s="14"/>
      <c r="K186" s="12"/>
      <c r="L186" s="14"/>
      <c r="M186" s="14"/>
      <c r="N186" s="12"/>
      <c r="O186" s="12"/>
      <c r="P186" s="12"/>
      <c r="Q186" s="14"/>
      <c r="R186" s="14"/>
      <c r="S186" s="14"/>
      <c r="T186" s="14"/>
      <c r="U186" s="14"/>
      <c r="V186" s="14"/>
      <c r="W186" s="14"/>
      <c r="X186" s="26"/>
      <c r="Y186" s="12"/>
      <c r="Z186" s="33"/>
      <c r="AA186" s="34"/>
      <c r="AB186" s="34"/>
      <c r="AC186" s="34"/>
      <c r="AD186" s="34" t="s">
        <v>15</v>
      </c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</row>
    <row x14ac:dyDescent="0.25" r="187" customHeight="1" ht="18.75">
      <c r="A187" s="24"/>
      <c r="B187" s="1"/>
      <c r="C187" s="12"/>
      <c r="D187" s="12"/>
      <c r="E187" s="25"/>
      <c r="F187" s="25"/>
      <c r="G187" s="12"/>
      <c r="H187" s="12"/>
      <c r="I187" s="12"/>
      <c r="J187" s="14"/>
      <c r="K187" s="12"/>
      <c r="L187" s="14"/>
      <c r="M187" s="14"/>
      <c r="N187" s="12"/>
      <c r="O187" s="12"/>
      <c r="P187" s="12"/>
      <c r="Q187" s="14"/>
      <c r="R187" s="14"/>
      <c r="S187" s="14"/>
      <c r="T187" s="14"/>
      <c r="U187" s="14"/>
      <c r="V187" s="14"/>
      <c r="W187" s="14"/>
      <c r="X187" s="26"/>
      <c r="Y187" s="12"/>
      <c r="Z187" s="33"/>
      <c r="AA187" s="34"/>
      <c r="AB187" s="34"/>
      <c r="AC187" s="34"/>
      <c r="AD187" s="34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</row>
    <row x14ac:dyDescent="0.25" r="188" customHeight="1" ht="18.75">
      <c r="A188" s="24"/>
      <c r="B188" s="1"/>
      <c r="C188" s="12"/>
      <c r="D188" s="12"/>
      <c r="E188" s="25"/>
      <c r="F188" s="25"/>
      <c r="G188" s="12"/>
      <c r="H188" s="12"/>
      <c r="I188" s="12"/>
      <c r="J188" s="14"/>
      <c r="K188" s="12"/>
      <c r="L188" s="14"/>
      <c r="M188" s="14"/>
      <c r="N188" s="12"/>
      <c r="O188" s="12"/>
      <c r="P188" s="12"/>
      <c r="Q188" s="14"/>
      <c r="R188" s="14"/>
      <c r="S188" s="14"/>
      <c r="T188" s="14"/>
      <c r="U188" s="14"/>
      <c r="V188" s="14"/>
      <c r="W188" s="14"/>
      <c r="X188" s="26"/>
      <c r="Y188" s="12"/>
      <c r="Z188" s="33"/>
      <c r="AA188" s="34"/>
      <c r="AB188" s="34"/>
      <c r="AC188" s="34"/>
      <c r="AD188" s="34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</row>
    <row x14ac:dyDescent="0.25" r="189" customHeight="1" ht="18.75">
      <c r="A189" s="24"/>
      <c r="B189" s="1"/>
      <c r="C189" s="12"/>
      <c r="D189" s="12"/>
      <c r="E189" s="25"/>
      <c r="F189" s="25"/>
      <c r="G189" s="12"/>
      <c r="H189" s="12"/>
      <c r="I189" s="12"/>
      <c r="J189" s="14"/>
      <c r="K189" s="12"/>
      <c r="L189" s="14"/>
      <c r="M189" s="14"/>
      <c r="N189" s="12"/>
      <c r="O189" s="12"/>
      <c r="P189" s="12"/>
      <c r="Q189" s="14"/>
      <c r="R189" s="14"/>
      <c r="S189" s="14"/>
      <c r="T189" s="14"/>
      <c r="U189" s="14"/>
      <c r="V189" s="14"/>
      <c r="W189" s="14"/>
      <c r="X189" s="26"/>
      <c r="Y189" s="12"/>
      <c r="Z189" s="33"/>
      <c r="AA189" s="34"/>
      <c r="AB189" s="34"/>
      <c r="AC189" s="34"/>
      <c r="AD189" s="34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</row>
    <row x14ac:dyDescent="0.25" r="190" customHeight="1" ht="18.75">
      <c r="A190" s="24"/>
      <c r="B190" s="1"/>
      <c r="C190" s="12"/>
      <c r="D190" s="12"/>
      <c r="E190" s="25"/>
      <c r="F190" s="25"/>
      <c r="G190" s="12"/>
      <c r="H190" s="12"/>
      <c r="I190" s="12"/>
      <c r="J190" s="14"/>
      <c r="K190" s="12"/>
      <c r="L190" s="14"/>
      <c r="M190" s="14"/>
      <c r="N190" s="12"/>
      <c r="O190" s="12"/>
      <c r="P190" s="12"/>
      <c r="Q190" s="14"/>
      <c r="R190" s="14"/>
      <c r="S190" s="14"/>
      <c r="T190" s="14"/>
      <c r="U190" s="14"/>
      <c r="V190" s="14"/>
      <c r="W190" s="14"/>
      <c r="X190" s="26"/>
      <c r="Y190" s="12"/>
      <c r="Z190" s="33"/>
      <c r="AA190" s="34"/>
      <c r="AB190" s="34"/>
      <c r="AC190" s="34"/>
      <c r="AD190" s="34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</row>
    <row x14ac:dyDescent="0.25" r="191" customHeight="1" ht="18.75">
      <c r="A191" s="24"/>
      <c r="B191" s="1"/>
      <c r="C191" s="12"/>
      <c r="D191" s="12"/>
      <c r="E191" s="25"/>
      <c r="F191" s="25"/>
      <c r="G191" s="12"/>
      <c r="H191" s="12"/>
      <c r="I191" s="12"/>
      <c r="J191" s="14"/>
      <c r="K191" s="12"/>
      <c r="L191" s="14"/>
      <c r="M191" s="14"/>
      <c r="N191" s="12"/>
      <c r="O191" s="12"/>
      <c r="P191" s="12"/>
      <c r="Q191" s="14"/>
      <c r="R191" s="14"/>
      <c r="S191" s="14"/>
      <c r="T191" s="14"/>
      <c r="U191" s="14"/>
      <c r="V191" s="14"/>
      <c r="W191" s="14"/>
      <c r="X191" s="26"/>
      <c r="Y191" s="12"/>
      <c r="Z191" s="33"/>
      <c r="AA191" s="34"/>
      <c r="AB191" s="34" t="s">
        <v>15</v>
      </c>
      <c r="AC191" s="34"/>
      <c r="AD191" s="34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</row>
    <row x14ac:dyDescent="0.25" r="192" customHeight="1" ht="18.75">
      <c r="A192" s="24"/>
      <c r="B192" s="1"/>
      <c r="C192" s="12"/>
      <c r="D192" s="12"/>
      <c r="E192" s="25"/>
      <c r="F192" s="25"/>
      <c r="G192" s="12"/>
      <c r="H192" s="12"/>
      <c r="I192" s="12"/>
      <c r="J192" s="14"/>
      <c r="K192" s="12"/>
      <c r="L192" s="14"/>
      <c r="M192" s="14"/>
      <c r="N192" s="12"/>
      <c r="O192" s="12"/>
      <c r="P192" s="12"/>
      <c r="Q192" s="14"/>
      <c r="R192" s="14"/>
      <c r="S192" s="14"/>
      <c r="T192" s="14"/>
      <c r="U192" s="14"/>
      <c r="V192" s="14"/>
      <c r="W192" s="14"/>
      <c r="X192" s="26"/>
      <c r="Y192" s="12"/>
      <c r="Z192" s="33"/>
      <c r="AA192" s="34"/>
      <c r="AB192" s="34"/>
      <c r="AC192" s="34"/>
      <c r="AD192" s="34" t="s">
        <v>15</v>
      </c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</row>
    <row x14ac:dyDescent="0.25" r="193" customHeight="1" ht="18.75">
      <c r="A193" s="24"/>
      <c r="B193" s="1"/>
      <c r="C193" s="12"/>
      <c r="D193" s="12"/>
      <c r="E193" s="25"/>
      <c r="F193" s="25"/>
      <c r="G193" s="12"/>
      <c r="H193" s="12"/>
      <c r="I193" s="12"/>
      <c r="J193" s="14"/>
      <c r="K193" s="12"/>
      <c r="L193" s="14"/>
      <c r="M193" s="14"/>
      <c r="N193" s="12"/>
      <c r="O193" s="12"/>
      <c r="P193" s="12"/>
      <c r="Q193" s="14"/>
      <c r="R193" s="14"/>
      <c r="S193" s="14"/>
      <c r="T193" s="14"/>
      <c r="U193" s="14"/>
      <c r="V193" s="14"/>
      <c r="W193" s="14"/>
      <c r="X193" s="26"/>
      <c r="Y193" s="12"/>
      <c r="Z193" s="33"/>
      <c r="AA193" s="34"/>
      <c r="AB193" s="34"/>
      <c r="AC193" s="34"/>
      <c r="AD193" s="34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</row>
    <row x14ac:dyDescent="0.25" r="194" customHeight="1" ht="18.75">
      <c r="A194" s="24"/>
      <c r="B194" s="1"/>
      <c r="C194" s="12"/>
      <c r="D194" s="12"/>
      <c r="E194" s="25"/>
      <c r="F194" s="25"/>
      <c r="G194" s="12"/>
      <c r="H194" s="12"/>
      <c r="I194" s="12"/>
      <c r="J194" s="14"/>
      <c r="K194" s="12"/>
      <c r="L194" s="14"/>
      <c r="M194" s="14"/>
      <c r="N194" s="12"/>
      <c r="O194" s="12"/>
      <c r="P194" s="12"/>
      <c r="Q194" s="14"/>
      <c r="R194" s="14"/>
      <c r="S194" s="14"/>
      <c r="T194" s="14"/>
      <c r="U194" s="14"/>
      <c r="V194" s="14"/>
      <c r="W194" s="14"/>
      <c r="X194" s="26"/>
      <c r="Y194" s="12"/>
      <c r="Z194" s="33"/>
      <c r="AA194" s="34"/>
      <c r="AB194" s="34"/>
      <c r="AC194" s="34"/>
      <c r="AD194" s="34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</row>
    <row x14ac:dyDescent="0.25" r="195" customHeight="1" ht="18.75">
      <c r="A195" s="24"/>
      <c r="B195" s="1"/>
      <c r="C195" s="12"/>
      <c r="D195" s="12"/>
      <c r="E195" s="25"/>
      <c r="F195" s="25"/>
      <c r="G195" s="12"/>
      <c r="H195" s="12"/>
      <c r="I195" s="12"/>
      <c r="J195" s="14"/>
      <c r="K195" s="12"/>
      <c r="L195" s="14"/>
      <c r="M195" s="14"/>
      <c r="N195" s="12"/>
      <c r="O195" s="12"/>
      <c r="P195" s="12"/>
      <c r="Q195" s="14"/>
      <c r="R195" s="14"/>
      <c r="S195" s="14"/>
      <c r="T195" s="14"/>
      <c r="U195" s="14"/>
      <c r="V195" s="14"/>
      <c r="W195" s="14"/>
      <c r="X195" s="26"/>
      <c r="Y195" s="12"/>
      <c r="Z195" s="33"/>
      <c r="AA195" s="34"/>
      <c r="AB195" s="34"/>
      <c r="AC195" s="34"/>
      <c r="AD195" s="34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</row>
    <row x14ac:dyDescent="0.25" r="196" customHeight="1" ht="18.75">
      <c r="A196" s="24"/>
      <c r="B196" s="1"/>
      <c r="C196" s="12"/>
      <c r="D196" s="12"/>
      <c r="E196" s="25"/>
      <c r="F196" s="25"/>
      <c r="G196" s="12"/>
      <c r="H196" s="12"/>
      <c r="I196" s="12"/>
      <c r="J196" s="14"/>
      <c r="K196" s="12"/>
      <c r="L196" s="14"/>
      <c r="M196" s="14"/>
      <c r="N196" s="12"/>
      <c r="O196" s="12"/>
      <c r="P196" s="12"/>
      <c r="Q196" s="14"/>
      <c r="R196" s="14"/>
      <c r="S196" s="14"/>
      <c r="T196" s="14"/>
      <c r="U196" s="14"/>
      <c r="V196" s="14"/>
      <c r="W196" s="14"/>
      <c r="X196" s="26"/>
      <c r="Y196" s="12"/>
      <c r="Z196" s="33"/>
      <c r="AA196" s="34"/>
      <c r="AB196" s="34"/>
      <c r="AC196" s="34"/>
      <c r="AD196" s="34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</row>
    <row x14ac:dyDescent="0.25" r="197" customHeight="1" ht="18.75">
      <c r="A197" s="24"/>
      <c r="B197" s="1"/>
      <c r="C197" s="12"/>
      <c r="D197" s="12"/>
      <c r="E197" s="25"/>
      <c r="F197" s="25"/>
      <c r="G197" s="12"/>
      <c r="H197" s="12"/>
      <c r="I197" s="12"/>
      <c r="J197" s="14"/>
      <c r="K197" s="12"/>
      <c r="L197" s="14"/>
      <c r="M197" s="14"/>
      <c r="N197" s="12"/>
      <c r="O197" s="12"/>
      <c r="P197" s="12"/>
      <c r="Q197" s="14"/>
      <c r="R197" s="14"/>
      <c r="S197" s="14"/>
      <c r="T197" s="14"/>
      <c r="U197" s="14"/>
      <c r="V197" s="14"/>
      <c r="W197" s="14"/>
      <c r="X197" s="26"/>
      <c r="Y197" s="12"/>
      <c r="Z197" s="33"/>
      <c r="AA197" s="34"/>
      <c r="AB197" s="34"/>
      <c r="AC197" s="34"/>
      <c r="AD197" s="34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</row>
    <row x14ac:dyDescent="0.25" r="198" customHeight="1" ht="18.75">
      <c r="A198" s="24"/>
      <c r="B198" s="1"/>
      <c r="C198" s="12"/>
      <c r="D198" s="12"/>
      <c r="E198" s="25"/>
      <c r="F198" s="25"/>
      <c r="G198" s="12"/>
      <c r="H198" s="12"/>
      <c r="I198" s="12"/>
      <c r="J198" s="14"/>
      <c r="K198" s="12"/>
      <c r="L198" s="14"/>
      <c r="M198" s="14"/>
      <c r="N198" s="12"/>
      <c r="O198" s="12"/>
      <c r="P198" s="12"/>
      <c r="Q198" s="14"/>
      <c r="R198" s="14"/>
      <c r="S198" s="14"/>
      <c r="T198" s="14"/>
      <c r="U198" s="14"/>
      <c r="V198" s="14"/>
      <c r="W198" s="14"/>
      <c r="X198" s="26"/>
      <c r="Y198" s="12"/>
      <c r="Z198" s="33"/>
      <c r="AA198" s="34"/>
      <c r="AB198" s="34"/>
      <c r="AC198" s="34"/>
      <c r="AD198" s="34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</row>
    <row x14ac:dyDescent="0.25" r="199" customHeight="1" ht="18.75">
      <c r="A199" s="24"/>
      <c r="B199" s="1"/>
      <c r="C199" s="12"/>
      <c r="D199" s="12"/>
      <c r="E199" s="25"/>
      <c r="F199" s="25"/>
      <c r="G199" s="12"/>
      <c r="H199" s="12"/>
      <c r="I199" s="12"/>
      <c r="J199" s="14"/>
      <c r="K199" s="12"/>
      <c r="L199" s="14"/>
      <c r="M199" s="14"/>
      <c r="N199" s="12"/>
      <c r="O199" s="12"/>
      <c r="P199" s="12"/>
      <c r="Q199" s="14"/>
      <c r="R199" s="14"/>
      <c r="S199" s="14"/>
      <c r="T199" s="14"/>
      <c r="U199" s="14"/>
      <c r="V199" s="14"/>
      <c r="W199" s="14"/>
      <c r="X199" s="26"/>
      <c r="Y199" s="12"/>
      <c r="Z199" s="33"/>
      <c r="AA199" s="34"/>
      <c r="AB199" s="34"/>
      <c r="AC199" s="34"/>
      <c r="AD199" s="34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</row>
    <row x14ac:dyDescent="0.25" r="200" customHeight="1" ht="18.75">
      <c r="A200" s="24"/>
      <c r="B200" s="1"/>
      <c r="C200" s="12"/>
      <c r="D200" s="12"/>
      <c r="E200" s="25"/>
      <c r="F200" s="25"/>
      <c r="G200" s="12"/>
      <c r="H200" s="12"/>
      <c r="I200" s="12"/>
      <c r="J200" s="14"/>
      <c r="K200" s="12"/>
      <c r="L200" s="14"/>
      <c r="M200" s="14"/>
      <c r="N200" s="12"/>
      <c r="O200" s="12"/>
      <c r="P200" s="12"/>
      <c r="Q200" s="14"/>
      <c r="R200" s="14"/>
      <c r="S200" s="14"/>
      <c r="T200" s="14"/>
      <c r="U200" s="14"/>
      <c r="V200" s="14"/>
      <c r="W200" s="14"/>
      <c r="X200" s="26"/>
      <c r="Y200" s="12"/>
      <c r="Z200" s="33"/>
      <c r="AA200" s="34"/>
      <c r="AB200" s="34"/>
      <c r="AC200" s="34"/>
      <c r="AD200" s="34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</row>
    <row x14ac:dyDescent="0.25" r="201" customHeight="1" ht="18.75">
      <c r="A201" s="24"/>
      <c r="B201" s="1"/>
      <c r="C201" s="12"/>
      <c r="D201" s="12"/>
      <c r="E201" s="25"/>
      <c r="F201" s="25"/>
      <c r="G201" s="12"/>
      <c r="H201" s="12"/>
      <c r="I201" s="12"/>
      <c r="J201" s="14"/>
      <c r="K201" s="12"/>
      <c r="L201" s="14"/>
      <c r="M201" s="14"/>
      <c r="N201" s="12"/>
      <c r="O201" s="12"/>
      <c r="P201" s="12"/>
      <c r="Q201" s="14"/>
      <c r="R201" s="14"/>
      <c r="S201" s="14"/>
      <c r="T201" s="14"/>
      <c r="U201" s="14"/>
      <c r="V201" s="14"/>
      <c r="W201" s="14"/>
      <c r="X201" s="26"/>
      <c r="Y201" s="12"/>
      <c r="Z201" s="33"/>
      <c r="AA201" s="34"/>
      <c r="AB201" s="34"/>
      <c r="AC201" s="34"/>
      <c r="AD201" s="34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</row>
    <row x14ac:dyDescent="0.25" r="202" customHeight="1" ht="18.75">
      <c r="A202" s="24"/>
      <c r="B202" s="1"/>
      <c r="C202" s="12"/>
      <c r="D202" s="12"/>
      <c r="E202" s="25"/>
      <c r="F202" s="25"/>
      <c r="G202" s="12"/>
      <c r="H202" s="12"/>
      <c r="I202" s="12"/>
      <c r="J202" s="14"/>
      <c r="K202" s="12"/>
      <c r="L202" s="14"/>
      <c r="M202" s="14"/>
      <c r="N202" s="12"/>
      <c r="O202" s="12"/>
      <c r="P202" s="12"/>
      <c r="Q202" s="14"/>
      <c r="R202" s="14"/>
      <c r="S202" s="14"/>
      <c r="T202" s="14"/>
      <c r="U202" s="14"/>
      <c r="V202" s="14"/>
      <c r="W202" s="14"/>
      <c r="X202" s="26"/>
      <c r="Y202" s="12"/>
      <c r="Z202" s="33"/>
      <c r="AA202" s="34"/>
      <c r="AB202" s="34"/>
      <c r="AC202" s="34"/>
      <c r="AD202" s="34" t="s">
        <v>15</v>
      </c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</row>
    <row x14ac:dyDescent="0.25" r="203" customHeight="1" ht="18.75">
      <c r="A203" s="24"/>
      <c r="B203" s="1"/>
      <c r="C203" s="12"/>
      <c r="D203" s="12"/>
      <c r="E203" s="25"/>
      <c r="F203" s="25"/>
      <c r="G203" s="12"/>
      <c r="H203" s="12"/>
      <c r="I203" s="12"/>
      <c r="J203" s="14"/>
      <c r="K203" s="12"/>
      <c r="L203" s="14"/>
      <c r="M203" s="14"/>
      <c r="N203" s="12"/>
      <c r="O203" s="12"/>
      <c r="P203" s="12"/>
      <c r="Q203" s="14"/>
      <c r="R203" s="14"/>
      <c r="S203" s="14"/>
      <c r="T203" s="14"/>
      <c r="U203" s="14"/>
      <c r="V203" s="14"/>
      <c r="W203" s="14"/>
      <c r="X203" s="26"/>
      <c r="Y203" s="12"/>
      <c r="Z203" s="33"/>
      <c r="AA203" s="34"/>
      <c r="AB203" s="34"/>
      <c r="AC203" s="34"/>
      <c r="AD203" s="34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</row>
    <row x14ac:dyDescent="0.25" r="204" customHeight="1" ht="18.75">
      <c r="A204" s="24"/>
      <c r="B204" s="1"/>
      <c r="C204" s="12"/>
      <c r="D204" s="12"/>
      <c r="E204" s="25"/>
      <c r="F204" s="25"/>
      <c r="G204" s="12"/>
      <c r="H204" s="12"/>
      <c r="I204" s="12"/>
      <c r="J204" s="14"/>
      <c r="K204" s="12"/>
      <c r="L204" s="14"/>
      <c r="M204" s="14"/>
      <c r="N204" s="12"/>
      <c r="O204" s="12"/>
      <c r="P204" s="12"/>
      <c r="Q204" s="14"/>
      <c r="R204" s="14"/>
      <c r="S204" s="14"/>
      <c r="T204" s="14"/>
      <c r="U204" s="14"/>
      <c r="V204" s="14"/>
      <c r="W204" s="14"/>
      <c r="X204" s="26"/>
      <c r="Y204" s="12"/>
      <c r="Z204" s="33"/>
      <c r="AA204" s="34" t="s">
        <v>15</v>
      </c>
      <c r="AB204" s="34"/>
      <c r="AC204" s="34"/>
      <c r="AD204" s="34" t="s">
        <v>15</v>
      </c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</row>
    <row x14ac:dyDescent="0.25" r="205" customHeight="1" ht="18.75">
      <c r="A205" s="24"/>
      <c r="B205" s="1"/>
      <c r="C205" s="12"/>
      <c r="D205" s="12"/>
      <c r="E205" s="25"/>
      <c r="F205" s="25"/>
      <c r="G205" s="12"/>
      <c r="H205" s="12"/>
      <c r="I205" s="12"/>
      <c r="J205" s="14"/>
      <c r="K205" s="12"/>
      <c r="L205" s="14"/>
      <c r="M205" s="14"/>
      <c r="N205" s="12"/>
      <c r="O205" s="12"/>
      <c r="P205" s="12"/>
      <c r="Q205" s="14"/>
      <c r="R205" s="14"/>
      <c r="S205" s="14"/>
      <c r="T205" s="14"/>
      <c r="U205" s="14"/>
      <c r="V205" s="14"/>
      <c r="W205" s="14"/>
      <c r="X205" s="26"/>
      <c r="Y205" s="12"/>
      <c r="Z205" s="33"/>
      <c r="AA205" s="34"/>
      <c r="AB205" s="34"/>
      <c r="AC205" s="34"/>
      <c r="AD205" s="34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</row>
    <row x14ac:dyDescent="0.25" r="206" customHeight="1" ht="18.75">
      <c r="A206" s="24"/>
      <c r="B206" s="1"/>
      <c r="C206" s="12"/>
      <c r="D206" s="12"/>
      <c r="E206" s="25"/>
      <c r="F206" s="25"/>
      <c r="G206" s="12"/>
      <c r="H206" s="12"/>
      <c r="I206" s="12"/>
      <c r="J206" s="14"/>
      <c r="K206" s="12"/>
      <c r="L206" s="14"/>
      <c r="M206" s="14"/>
      <c r="N206" s="12"/>
      <c r="O206" s="12"/>
      <c r="P206" s="12"/>
      <c r="Q206" s="14"/>
      <c r="R206" s="14"/>
      <c r="S206" s="14"/>
      <c r="T206" s="14"/>
      <c r="U206" s="14"/>
      <c r="V206" s="14"/>
      <c r="W206" s="14"/>
      <c r="X206" s="26"/>
      <c r="Y206" s="12"/>
      <c r="Z206" s="33"/>
      <c r="AA206" s="34"/>
      <c r="AB206" s="34"/>
      <c r="AC206" s="34" t="s">
        <v>15</v>
      </c>
      <c r="AD206" s="34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</row>
    <row x14ac:dyDescent="0.25" r="207" customHeight="1" ht="18.75">
      <c r="A207" s="24"/>
      <c r="B207" s="1"/>
      <c r="C207" s="12"/>
      <c r="D207" s="12"/>
      <c r="E207" s="25"/>
      <c r="F207" s="25"/>
      <c r="G207" s="12"/>
      <c r="H207" s="12"/>
      <c r="I207" s="12"/>
      <c r="J207" s="14"/>
      <c r="K207" s="12"/>
      <c r="L207" s="14"/>
      <c r="M207" s="14"/>
      <c r="N207" s="12"/>
      <c r="O207" s="12"/>
      <c r="P207" s="12"/>
      <c r="Q207" s="14"/>
      <c r="R207" s="14"/>
      <c r="S207" s="14"/>
      <c r="T207" s="14"/>
      <c r="U207" s="14"/>
      <c r="V207" s="14"/>
      <c r="W207" s="14"/>
      <c r="X207" s="26"/>
      <c r="Y207" s="12"/>
      <c r="Z207" s="33"/>
      <c r="AA207" s="34"/>
      <c r="AB207" s="34"/>
      <c r="AC207" s="34"/>
      <c r="AD207" s="34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</row>
    <row x14ac:dyDescent="0.25" r="208" customHeight="1" ht="18.75">
      <c r="A208" s="24"/>
      <c r="B208" s="1"/>
      <c r="C208" s="12"/>
      <c r="D208" s="12"/>
      <c r="E208" s="25"/>
      <c r="F208" s="25"/>
      <c r="G208" s="12"/>
      <c r="H208" s="12"/>
      <c r="I208" s="12"/>
      <c r="J208" s="14"/>
      <c r="K208" s="12"/>
      <c r="L208" s="14"/>
      <c r="M208" s="14"/>
      <c r="N208" s="12"/>
      <c r="O208" s="12"/>
      <c r="P208" s="12"/>
      <c r="Q208" s="14"/>
      <c r="R208" s="14"/>
      <c r="S208" s="14"/>
      <c r="T208" s="14"/>
      <c r="U208" s="14"/>
      <c r="V208" s="14"/>
      <c r="W208" s="14"/>
      <c r="X208" s="26"/>
      <c r="Y208" s="12"/>
      <c r="Z208" s="33"/>
      <c r="AA208" s="34"/>
      <c r="AB208" s="34"/>
      <c r="AC208" s="34"/>
      <c r="AD208" s="34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</row>
    <row x14ac:dyDescent="0.25" r="209" customHeight="1" ht="18.75">
      <c r="A209" s="24"/>
      <c r="B209" s="1"/>
      <c r="C209" s="12"/>
      <c r="D209" s="12"/>
      <c r="E209" s="25"/>
      <c r="F209" s="25"/>
      <c r="G209" s="12"/>
      <c r="H209" s="12"/>
      <c r="I209" s="12"/>
      <c r="J209" s="14"/>
      <c r="K209" s="12"/>
      <c r="L209" s="14"/>
      <c r="M209" s="14"/>
      <c r="N209" s="12"/>
      <c r="O209" s="12"/>
      <c r="P209" s="12"/>
      <c r="Q209" s="14"/>
      <c r="R209" s="14"/>
      <c r="S209" s="14"/>
      <c r="T209" s="14"/>
      <c r="U209" s="14"/>
      <c r="V209" s="14"/>
      <c r="W209" s="14"/>
      <c r="X209" s="26"/>
      <c r="Y209" s="12"/>
      <c r="Z209" s="33"/>
      <c r="AA209" s="34"/>
      <c r="AB209" s="34"/>
      <c r="AC209" s="34"/>
      <c r="AD209" s="34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</row>
    <row x14ac:dyDescent="0.25" r="210" customHeight="1" ht="18.75">
      <c r="A210" s="24"/>
      <c r="B210" s="1"/>
      <c r="C210" s="12"/>
      <c r="D210" s="12"/>
      <c r="E210" s="25"/>
      <c r="F210" s="25"/>
      <c r="G210" s="12"/>
      <c r="H210" s="12"/>
      <c r="I210" s="12"/>
      <c r="J210" s="14"/>
      <c r="K210" s="12"/>
      <c r="L210" s="14"/>
      <c r="M210" s="14"/>
      <c r="N210" s="12"/>
      <c r="O210" s="12"/>
      <c r="P210" s="12"/>
      <c r="Q210" s="14"/>
      <c r="R210" s="14"/>
      <c r="S210" s="14"/>
      <c r="T210" s="14"/>
      <c r="U210" s="14"/>
      <c r="V210" s="14"/>
      <c r="W210" s="14"/>
      <c r="X210" s="26"/>
      <c r="Y210" s="12"/>
      <c r="Z210" s="33"/>
      <c r="AA210" s="34"/>
      <c r="AB210" s="34"/>
      <c r="AC210" s="34"/>
      <c r="AD210" s="34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</row>
    <row x14ac:dyDescent="0.25" r="211" customHeight="1" ht="18.75">
      <c r="A211" s="24"/>
      <c r="B211" s="1"/>
      <c r="C211" s="12"/>
      <c r="D211" s="12"/>
      <c r="E211" s="25"/>
      <c r="F211" s="25"/>
      <c r="G211" s="12"/>
      <c r="H211" s="12"/>
      <c r="I211" s="12"/>
      <c r="J211" s="14"/>
      <c r="K211" s="12"/>
      <c r="L211" s="14"/>
      <c r="M211" s="14"/>
      <c r="N211" s="12"/>
      <c r="O211" s="12"/>
      <c r="P211" s="12"/>
      <c r="Q211" s="14"/>
      <c r="R211" s="14"/>
      <c r="S211" s="14"/>
      <c r="T211" s="14"/>
      <c r="U211" s="14"/>
      <c r="V211" s="14"/>
      <c r="W211" s="14"/>
      <c r="X211" s="26"/>
      <c r="Y211" s="12"/>
      <c r="Z211" s="33"/>
      <c r="AA211" s="34" t="s">
        <v>15</v>
      </c>
      <c r="AB211" s="34"/>
      <c r="AC211" s="34"/>
      <c r="AD211" s="34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</row>
    <row x14ac:dyDescent="0.25" r="212" customHeight="1" ht="18.75">
      <c r="A212" s="24"/>
      <c r="B212" s="1"/>
      <c r="C212" s="12"/>
      <c r="D212" s="12"/>
      <c r="E212" s="25"/>
      <c r="F212" s="25"/>
      <c r="G212" s="12"/>
      <c r="H212" s="12"/>
      <c r="I212" s="12"/>
      <c r="J212" s="14"/>
      <c r="K212" s="12"/>
      <c r="L212" s="14"/>
      <c r="M212" s="14"/>
      <c r="N212" s="12"/>
      <c r="O212" s="12"/>
      <c r="P212" s="12"/>
      <c r="Q212" s="14"/>
      <c r="R212" s="14"/>
      <c r="S212" s="14"/>
      <c r="T212" s="14"/>
      <c r="U212" s="14"/>
      <c r="V212" s="14"/>
      <c r="W212" s="14"/>
      <c r="X212" s="26"/>
      <c r="Y212" s="12"/>
      <c r="Z212" s="33"/>
      <c r="AA212" s="34" t="s">
        <v>15</v>
      </c>
      <c r="AB212" s="34"/>
      <c r="AC212" s="34"/>
      <c r="AD212" s="34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</row>
    <row x14ac:dyDescent="0.25" r="213" customHeight="1" ht="18.75">
      <c r="A213" s="24"/>
      <c r="B213" s="1"/>
      <c r="C213" s="12"/>
      <c r="D213" s="12"/>
      <c r="E213" s="25"/>
      <c r="F213" s="25"/>
      <c r="G213" s="12"/>
      <c r="H213" s="12"/>
      <c r="I213" s="12"/>
      <c r="J213" s="14"/>
      <c r="K213" s="12"/>
      <c r="L213" s="14"/>
      <c r="M213" s="14"/>
      <c r="N213" s="12"/>
      <c r="O213" s="12"/>
      <c r="P213" s="12"/>
      <c r="Q213" s="14"/>
      <c r="R213" s="14"/>
      <c r="S213" s="14"/>
      <c r="T213" s="14"/>
      <c r="U213" s="14"/>
      <c r="V213" s="14"/>
      <c r="W213" s="14"/>
      <c r="X213" s="26"/>
      <c r="Y213" s="12"/>
      <c r="Z213" s="33"/>
      <c r="AA213" s="34"/>
      <c r="AB213" s="34"/>
      <c r="AC213" s="34"/>
      <c r="AD213" s="34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</row>
    <row x14ac:dyDescent="0.25" r="214" customHeight="1" ht="18.75">
      <c r="A214" s="24"/>
      <c r="B214" s="1"/>
      <c r="C214" s="12"/>
      <c r="D214" s="12"/>
      <c r="E214" s="25"/>
      <c r="F214" s="25"/>
      <c r="G214" s="12"/>
      <c r="H214" s="12"/>
      <c r="I214" s="12"/>
      <c r="J214" s="14"/>
      <c r="K214" s="12"/>
      <c r="L214" s="14"/>
      <c r="M214" s="14"/>
      <c r="N214" s="12"/>
      <c r="O214" s="12"/>
      <c r="P214" s="12"/>
      <c r="Q214" s="14"/>
      <c r="R214" s="14"/>
      <c r="S214" s="14"/>
      <c r="T214" s="14"/>
      <c r="U214" s="14"/>
      <c r="V214" s="14"/>
      <c r="W214" s="14"/>
      <c r="X214" s="26"/>
      <c r="Y214" s="12"/>
      <c r="Z214" s="33"/>
      <c r="AA214" s="34"/>
      <c r="AB214" s="34"/>
      <c r="AC214" s="34"/>
      <c r="AD214" s="34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</row>
    <row x14ac:dyDescent="0.25" r="215" customHeight="1" ht="18.75">
      <c r="A215" s="24"/>
      <c r="B215" s="1"/>
      <c r="C215" s="12"/>
      <c r="D215" s="12"/>
      <c r="E215" s="25"/>
      <c r="F215" s="25"/>
      <c r="G215" s="12"/>
      <c r="H215" s="12"/>
      <c r="I215" s="12"/>
      <c r="J215" s="14"/>
      <c r="K215" s="12"/>
      <c r="L215" s="14"/>
      <c r="M215" s="14"/>
      <c r="N215" s="12"/>
      <c r="O215" s="12"/>
      <c r="P215" s="12"/>
      <c r="Q215" s="14"/>
      <c r="R215" s="14"/>
      <c r="S215" s="14"/>
      <c r="T215" s="14"/>
      <c r="U215" s="14"/>
      <c r="V215" s="14"/>
      <c r="W215" s="14"/>
      <c r="X215" s="26"/>
      <c r="Y215" s="12"/>
      <c r="Z215" s="33"/>
      <c r="AA215" s="34"/>
      <c r="AB215" s="34"/>
      <c r="AC215" s="34"/>
      <c r="AD215" s="34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</row>
    <row x14ac:dyDescent="0.25" r="216" customHeight="1" ht="18.75">
      <c r="A216" s="24"/>
      <c r="B216" s="1"/>
      <c r="C216" s="12"/>
      <c r="D216" s="12"/>
      <c r="E216" s="25"/>
      <c r="F216" s="25"/>
      <c r="G216" s="12"/>
      <c r="H216" s="12"/>
      <c r="I216" s="12"/>
      <c r="J216" s="14"/>
      <c r="K216" s="12"/>
      <c r="L216" s="14"/>
      <c r="M216" s="14"/>
      <c r="N216" s="12"/>
      <c r="O216" s="12"/>
      <c r="P216" s="12"/>
      <c r="Q216" s="14"/>
      <c r="R216" s="14"/>
      <c r="S216" s="14"/>
      <c r="T216" s="14"/>
      <c r="U216" s="14"/>
      <c r="V216" s="14"/>
      <c r="W216" s="14"/>
      <c r="X216" s="26"/>
      <c r="Y216" s="12"/>
      <c r="Z216" s="33"/>
      <c r="AA216" s="34"/>
      <c r="AB216" s="34" t="s">
        <v>15</v>
      </c>
      <c r="AC216" s="34"/>
      <c r="AD216" s="34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</row>
    <row x14ac:dyDescent="0.25" r="217" customHeight="1" ht="18.75">
      <c r="A217" s="24"/>
      <c r="B217" s="1"/>
      <c r="C217" s="12"/>
      <c r="D217" s="12"/>
      <c r="E217" s="25"/>
      <c r="F217" s="25"/>
      <c r="G217" s="12"/>
      <c r="H217" s="12"/>
      <c r="I217" s="12"/>
      <c r="J217" s="14"/>
      <c r="K217" s="12"/>
      <c r="L217" s="14"/>
      <c r="M217" s="14"/>
      <c r="N217" s="12"/>
      <c r="O217" s="12"/>
      <c r="P217" s="12"/>
      <c r="Q217" s="14"/>
      <c r="R217" s="14"/>
      <c r="S217" s="14"/>
      <c r="T217" s="14"/>
      <c r="U217" s="14"/>
      <c r="V217" s="14"/>
      <c r="W217" s="14"/>
      <c r="X217" s="26"/>
      <c r="Y217" s="12"/>
      <c r="Z217" s="33"/>
      <c r="AA217" s="34"/>
      <c r="AB217" s="34"/>
      <c r="AC217" s="34"/>
      <c r="AD217" s="34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</row>
    <row x14ac:dyDescent="0.25" r="218" customHeight="1" ht="18.75">
      <c r="A218" s="24"/>
      <c r="B218" s="1"/>
      <c r="C218" s="12"/>
      <c r="D218" s="12"/>
      <c r="E218" s="25"/>
      <c r="F218" s="25"/>
      <c r="G218" s="12"/>
      <c r="H218" s="12"/>
      <c r="I218" s="12"/>
      <c r="J218" s="14"/>
      <c r="K218" s="12"/>
      <c r="L218" s="14"/>
      <c r="M218" s="14"/>
      <c r="N218" s="12"/>
      <c r="O218" s="12"/>
      <c r="P218" s="12"/>
      <c r="Q218" s="14"/>
      <c r="R218" s="14"/>
      <c r="S218" s="14"/>
      <c r="T218" s="14"/>
      <c r="U218" s="14"/>
      <c r="V218" s="14"/>
      <c r="W218" s="14"/>
      <c r="X218" s="26"/>
      <c r="Y218" s="12"/>
      <c r="Z218" s="33"/>
      <c r="AA218" s="34"/>
      <c r="AB218" s="34"/>
      <c r="AC218" s="34"/>
      <c r="AD218" s="34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</row>
    <row x14ac:dyDescent="0.25" r="219" customHeight="1" ht="18.75">
      <c r="A219" s="24"/>
      <c r="B219" s="1"/>
      <c r="C219" s="12"/>
      <c r="D219" s="12"/>
      <c r="E219" s="25"/>
      <c r="F219" s="25"/>
      <c r="G219" s="12"/>
      <c r="H219" s="12"/>
      <c r="I219" s="12"/>
      <c r="J219" s="14"/>
      <c r="K219" s="12"/>
      <c r="L219" s="14"/>
      <c r="M219" s="14"/>
      <c r="N219" s="12"/>
      <c r="O219" s="12"/>
      <c r="P219" s="12"/>
      <c r="Q219" s="14"/>
      <c r="R219" s="14"/>
      <c r="S219" s="14"/>
      <c r="T219" s="14"/>
      <c r="U219" s="14"/>
      <c r="V219" s="14"/>
      <c r="W219" s="14"/>
      <c r="X219" s="26"/>
      <c r="Y219" s="12"/>
      <c r="Z219" s="33"/>
      <c r="AA219" s="34" t="s">
        <v>15</v>
      </c>
      <c r="AB219" s="34"/>
      <c r="AC219" s="34"/>
      <c r="AD219" s="34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</row>
    <row x14ac:dyDescent="0.25" r="220" customHeight="1" ht="18.75">
      <c r="A220" s="24"/>
      <c r="B220" s="1"/>
      <c r="C220" s="12"/>
      <c r="D220" s="12"/>
      <c r="E220" s="25"/>
      <c r="F220" s="25"/>
      <c r="G220" s="12"/>
      <c r="H220" s="12"/>
      <c r="I220" s="12"/>
      <c r="J220" s="14"/>
      <c r="K220" s="12"/>
      <c r="L220" s="14"/>
      <c r="M220" s="14"/>
      <c r="N220" s="12"/>
      <c r="O220" s="12"/>
      <c r="P220" s="12"/>
      <c r="Q220" s="14"/>
      <c r="R220" s="14"/>
      <c r="S220" s="14"/>
      <c r="T220" s="14"/>
      <c r="U220" s="14"/>
      <c r="V220" s="14"/>
      <c r="W220" s="14"/>
      <c r="X220" s="26"/>
      <c r="Y220" s="12"/>
      <c r="Z220" s="33"/>
      <c r="AA220" s="34"/>
      <c r="AB220" s="34" t="s">
        <v>15</v>
      </c>
      <c r="AC220" s="34"/>
      <c r="AD220" s="34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</row>
    <row x14ac:dyDescent="0.25" r="221" customHeight="1" ht="18.75">
      <c r="A221" s="24"/>
      <c r="B221" s="1"/>
      <c r="C221" s="12"/>
      <c r="D221" s="12"/>
      <c r="E221" s="25"/>
      <c r="F221" s="25"/>
      <c r="G221" s="12"/>
      <c r="H221" s="12"/>
      <c r="I221" s="12"/>
      <c r="J221" s="14"/>
      <c r="K221" s="12"/>
      <c r="L221" s="14"/>
      <c r="M221" s="14"/>
      <c r="N221" s="12"/>
      <c r="O221" s="12"/>
      <c r="P221" s="12"/>
      <c r="Q221" s="14"/>
      <c r="R221" s="14"/>
      <c r="S221" s="14"/>
      <c r="T221" s="14"/>
      <c r="U221" s="14"/>
      <c r="V221" s="14"/>
      <c r="W221" s="14"/>
      <c r="X221" s="26"/>
      <c r="Y221" s="12"/>
      <c r="Z221" s="33"/>
      <c r="AA221" s="34"/>
      <c r="AB221" s="34"/>
      <c r="AC221" s="34"/>
      <c r="AD221" s="34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</row>
    <row x14ac:dyDescent="0.25" r="222" customHeight="1" ht="18.75">
      <c r="A222" s="24"/>
      <c r="B222" s="1"/>
      <c r="C222" s="12"/>
      <c r="D222" s="12"/>
      <c r="E222" s="25"/>
      <c r="F222" s="25"/>
      <c r="G222" s="12"/>
      <c r="H222" s="12"/>
      <c r="I222" s="12"/>
      <c r="J222" s="14"/>
      <c r="K222" s="12"/>
      <c r="L222" s="14"/>
      <c r="M222" s="14"/>
      <c r="N222" s="12"/>
      <c r="O222" s="12"/>
      <c r="P222" s="12"/>
      <c r="Q222" s="14"/>
      <c r="R222" s="14"/>
      <c r="S222" s="14"/>
      <c r="T222" s="14"/>
      <c r="U222" s="14"/>
      <c r="V222" s="14"/>
      <c r="W222" s="14"/>
      <c r="X222" s="26"/>
      <c r="Y222" s="12"/>
      <c r="Z222" s="33"/>
      <c r="AA222" s="34"/>
      <c r="AB222" s="34"/>
      <c r="AC222" s="34" t="s">
        <v>15</v>
      </c>
      <c r="AD222" s="34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</row>
    <row x14ac:dyDescent="0.25" r="223" customHeight="1" ht="18.75">
      <c r="A223" s="24"/>
      <c r="B223" s="1"/>
      <c r="C223" s="12"/>
      <c r="D223" s="12"/>
      <c r="E223" s="25"/>
      <c r="F223" s="25"/>
      <c r="G223" s="12"/>
      <c r="H223" s="12"/>
      <c r="I223" s="12"/>
      <c r="J223" s="14"/>
      <c r="K223" s="12"/>
      <c r="L223" s="14"/>
      <c r="M223" s="14"/>
      <c r="N223" s="12"/>
      <c r="O223" s="12"/>
      <c r="P223" s="12"/>
      <c r="Q223" s="14"/>
      <c r="R223" s="14"/>
      <c r="S223" s="14"/>
      <c r="T223" s="14"/>
      <c r="U223" s="14"/>
      <c r="V223" s="14"/>
      <c r="W223" s="14"/>
      <c r="X223" s="26"/>
      <c r="Y223" s="12"/>
      <c r="Z223" s="33"/>
      <c r="AA223" s="34"/>
      <c r="AB223" s="34"/>
      <c r="AC223" s="34" t="s">
        <v>15</v>
      </c>
      <c r="AD223" s="34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</row>
    <row x14ac:dyDescent="0.25" r="224" customHeight="1" ht="18.75">
      <c r="A224" s="24"/>
      <c r="B224" s="1"/>
      <c r="C224" s="12"/>
      <c r="D224" s="12"/>
      <c r="E224" s="25"/>
      <c r="F224" s="25"/>
      <c r="G224" s="12"/>
      <c r="H224" s="12"/>
      <c r="I224" s="12"/>
      <c r="J224" s="14"/>
      <c r="K224" s="12"/>
      <c r="L224" s="14"/>
      <c r="M224" s="14"/>
      <c r="N224" s="12"/>
      <c r="O224" s="12"/>
      <c r="P224" s="12"/>
      <c r="Q224" s="14"/>
      <c r="R224" s="14"/>
      <c r="S224" s="14"/>
      <c r="T224" s="14"/>
      <c r="U224" s="14"/>
      <c r="V224" s="14"/>
      <c r="W224" s="14"/>
      <c r="X224" s="26"/>
      <c r="Y224" s="12"/>
      <c r="Z224" s="33"/>
      <c r="AA224" s="34"/>
      <c r="AB224" s="34" t="s">
        <v>15</v>
      </c>
      <c r="AC224" s="34"/>
      <c r="AD224" s="34" t="s">
        <v>15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</row>
    <row x14ac:dyDescent="0.25" r="225" customHeight="1" ht="18.75">
      <c r="A225" s="24"/>
      <c r="B225" s="1"/>
      <c r="C225" s="12"/>
      <c r="D225" s="12"/>
      <c r="E225" s="25"/>
      <c r="F225" s="25"/>
      <c r="G225" s="12"/>
      <c r="H225" s="12"/>
      <c r="I225" s="12"/>
      <c r="J225" s="14"/>
      <c r="K225" s="12"/>
      <c r="L225" s="14"/>
      <c r="M225" s="14"/>
      <c r="N225" s="12"/>
      <c r="O225" s="12"/>
      <c r="P225" s="12"/>
      <c r="Q225" s="14"/>
      <c r="R225" s="14"/>
      <c r="S225" s="14"/>
      <c r="T225" s="14"/>
      <c r="U225" s="14"/>
      <c r="V225" s="14"/>
      <c r="W225" s="14"/>
      <c r="X225" s="26"/>
      <c r="Y225" s="12"/>
      <c r="Z225" s="33"/>
      <c r="AA225" s="34"/>
      <c r="AB225" s="34" t="s">
        <v>15</v>
      </c>
      <c r="AC225" s="34"/>
      <c r="AD225" s="34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</row>
    <row x14ac:dyDescent="0.25" r="226" customHeight="1" ht="18.75">
      <c r="A226" s="24"/>
      <c r="B226" s="1"/>
      <c r="C226" s="12"/>
      <c r="D226" s="12"/>
      <c r="E226" s="25"/>
      <c r="F226" s="25"/>
      <c r="G226" s="12"/>
      <c r="H226" s="12"/>
      <c r="I226" s="12"/>
      <c r="J226" s="14"/>
      <c r="K226" s="12"/>
      <c r="L226" s="14"/>
      <c r="M226" s="14"/>
      <c r="N226" s="12"/>
      <c r="O226" s="12"/>
      <c r="P226" s="12"/>
      <c r="Q226" s="14"/>
      <c r="R226" s="14"/>
      <c r="S226" s="14"/>
      <c r="T226" s="14"/>
      <c r="U226" s="14"/>
      <c r="V226" s="14"/>
      <c r="W226" s="14"/>
      <c r="X226" s="26"/>
      <c r="Y226" s="12"/>
      <c r="Z226" s="33"/>
      <c r="AA226" s="34"/>
      <c r="AB226" s="34"/>
      <c r="AC226" s="34"/>
      <c r="AD226" s="34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</row>
    <row x14ac:dyDescent="0.25" r="227" customHeight="1" ht="18.75">
      <c r="A227" s="24"/>
      <c r="B227" s="1"/>
      <c r="C227" s="12"/>
      <c r="D227" s="12"/>
      <c r="E227" s="25"/>
      <c r="F227" s="25"/>
      <c r="G227" s="12"/>
      <c r="H227" s="12"/>
      <c r="I227" s="12"/>
      <c r="J227" s="14"/>
      <c r="K227" s="12"/>
      <c r="L227" s="14"/>
      <c r="M227" s="14"/>
      <c r="N227" s="12"/>
      <c r="O227" s="12"/>
      <c r="P227" s="12"/>
      <c r="Q227" s="14"/>
      <c r="R227" s="14"/>
      <c r="S227" s="14"/>
      <c r="T227" s="14"/>
      <c r="U227" s="14"/>
      <c r="V227" s="14"/>
      <c r="W227" s="14"/>
      <c r="X227" s="26"/>
      <c r="Y227" s="12"/>
      <c r="Z227" s="33"/>
      <c r="AA227" s="34"/>
      <c r="AB227" s="34"/>
      <c r="AC227" s="34"/>
      <c r="AD227" s="34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</row>
    <row x14ac:dyDescent="0.25" r="228" customHeight="1" ht="18.75">
      <c r="A228" s="24"/>
      <c r="B228" s="1"/>
      <c r="C228" s="12"/>
      <c r="D228" s="12"/>
      <c r="E228" s="25"/>
      <c r="F228" s="25"/>
      <c r="G228" s="12"/>
      <c r="H228" s="12"/>
      <c r="I228" s="12"/>
      <c r="J228" s="14"/>
      <c r="K228" s="12"/>
      <c r="L228" s="14"/>
      <c r="M228" s="14"/>
      <c r="N228" s="12"/>
      <c r="O228" s="12"/>
      <c r="P228" s="12"/>
      <c r="Q228" s="14"/>
      <c r="R228" s="14"/>
      <c r="S228" s="14"/>
      <c r="T228" s="14"/>
      <c r="U228" s="14"/>
      <c r="V228" s="14"/>
      <c r="W228" s="14"/>
      <c r="X228" s="26"/>
      <c r="Y228" s="12"/>
      <c r="Z228" s="33"/>
      <c r="AA228" s="34"/>
      <c r="AB228" s="34"/>
      <c r="AC228" s="34"/>
      <c r="AD228" s="34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</row>
    <row x14ac:dyDescent="0.25" r="229" customHeight="1" ht="18.75">
      <c r="A229" s="24"/>
      <c r="B229" s="1"/>
      <c r="C229" s="12"/>
      <c r="D229" s="12"/>
      <c r="E229" s="25"/>
      <c r="F229" s="25"/>
      <c r="G229" s="12"/>
      <c r="H229" s="12"/>
      <c r="I229" s="12"/>
      <c r="J229" s="14"/>
      <c r="K229" s="12"/>
      <c r="L229" s="14"/>
      <c r="M229" s="14"/>
      <c r="N229" s="12"/>
      <c r="O229" s="12"/>
      <c r="P229" s="12"/>
      <c r="Q229" s="14"/>
      <c r="R229" s="14"/>
      <c r="S229" s="14"/>
      <c r="T229" s="14"/>
      <c r="U229" s="14"/>
      <c r="V229" s="14"/>
      <c r="W229" s="14"/>
      <c r="X229" s="26"/>
      <c r="Y229" s="12"/>
      <c r="Z229" s="33"/>
      <c r="AA229" s="34"/>
      <c r="AB229" s="34" t="s">
        <v>15</v>
      </c>
      <c r="AC229" s="34"/>
      <c r="AD229" s="34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</row>
    <row x14ac:dyDescent="0.25" r="230" customHeight="1" ht="18.75">
      <c r="A230" s="24"/>
      <c r="B230" s="1"/>
      <c r="C230" s="12"/>
      <c r="D230" s="12"/>
      <c r="E230" s="25"/>
      <c r="F230" s="25"/>
      <c r="G230" s="12"/>
      <c r="H230" s="12"/>
      <c r="I230" s="12"/>
      <c r="J230" s="14"/>
      <c r="K230" s="12"/>
      <c r="L230" s="14"/>
      <c r="M230" s="14"/>
      <c r="N230" s="12"/>
      <c r="O230" s="12"/>
      <c r="P230" s="12"/>
      <c r="Q230" s="14"/>
      <c r="R230" s="14"/>
      <c r="S230" s="14"/>
      <c r="T230" s="14"/>
      <c r="U230" s="14"/>
      <c r="V230" s="14"/>
      <c r="W230" s="14"/>
      <c r="X230" s="26"/>
      <c r="Y230" s="12"/>
      <c r="Z230" s="33"/>
      <c r="AA230" s="34"/>
      <c r="AB230" s="34"/>
      <c r="AC230" s="34"/>
      <c r="AD230" s="34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</row>
    <row x14ac:dyDescent="0.25" r="231" customHeight="1" ht="18.75">
      <c r="A231" s="24"/>
      <c r="B231" s="1"/>
      <c r="C231" s="12"/>
      <c r="D231" s="12"/>
      <c r="E231" s="25"/>
      <c r="F231" s="25"/>
      <c r="G231" s="12"/>
      <c r="H231" s="12"/>
      <c r="I231" s="12"/>
      <c r="J231" s="14"/>
      <c r="K231" s="12"/>
      <c r="L231" s="14"/>
      <c r="M231" s="14"/>
      <c r="N231" s="12"/>
      <c r="O231" s="12"/>
      <c r="P231" s="12"/>
      <c r="Q231" s="14"/>
      <c r="R231" s="14"/>
      <c r="S231" s="14"/>
      <c r="T231" s="14"/>
      <c r="U231" s="14"/>
      <c r="V231" s="14"/>
      <c r="W231" s="14"/>
      <c r="X231" s="26"/>
      <c r="Y231" s="12"/>
      <c r="Z231" s="33"/>
      <c r="AA231" s="34"/>
      <c r="AB231" s="34" t="s">
        <v>15</v>
      </c>
      <c r="AC231" s="34"/>
      <c r="AD231" s="34" t="s">
        <v>15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</row>
    <row x14ac:dyDescent="0.25" r="232" customHeight="1" ht="18.75">
      <c r="A232" s="24"/>
      <c r="B232" s="1"/>
      <c r="C232" s="12"/>
      <c r="D232" s="12"/>
      <c r="E232" s="25"/>
      <c r="F232" s="25"/>
      <c r="G232" s="12"/>
      <c r="H232" s="12"/>
      <c r="I232" s="12"/>
      <c r="J232" s="14"/>
      <c r="K232" s="12"/>
      <c r="L232" s="14"/>
      <c r="M232" s="14"/>
      <c r="N232" s="12"/>
      <c r="O232" s="12"/>
      <c r="P232" s="12"/>
      <c r="Q232" s="14"/>
      <c r="R232" s="14"/>
      <c r="S232" s="14"/>
      <c r="T232" s="14"/>
      <c r="U232" s="14"/>
      <c r="V232" s="14"/>
      <c r="W232" s="14"/>
      <c r="X232" s="26"/>
      <c r="Y232" s="12"/>
      <c r="Z232" s="33"/>
      <c r="AA232" s="34"/>
      <c r="AB232" s="34" t="s">
        <v>15</v>
      </c>
      <c r="AC232" s="34"/>
      <c r="AD232" s="34" t="s">
        <v>15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</row>
    <row x14ac:dyDescent="0.25" r="233" customHeight="1" ht="18.75">
      <c r="A233" s="24"/>
      <c r="B233" s="1"/>
      <c r="C233" s="12"/>
      <c r="D233" s="12"/>
      <c r="E233" s="25"/>
      <c r="F233" s="25"/>
      <c r="G233" s="12"/>
      <c r="H233" s="12"/>
      <c r="I233" s="12"/>
      <c r="J233" s="14"/>
      <c r="K233" s="12"/>
      <c r="L233" s="14"/>
      <c r="M233" s="14"/>
      <c r="N233" s="12"/>
      <c r="O233" s="12"/>
      <c r="P233" s="12"/>
      <c r="Q233" s="14"/>
      <c r="R233" s="14"/>
      <c r="S233" s="14"/>
      <c r="T233" s="14"/>
      <c r="U233" s="14"/>
      <c r="V233" s="14"/>
      <c r="W233" s="14"/>
      <c r="X233" s="26"/>
      <c r="Y233" s="12"/>
      <c r="Z233" s="33"/>
      <c r="AA233" s="34"/>
      <c r="AB233" s="34" t="s">
        <v>15</v>
      </c>
      <c r="AC233" s="34"/>
      <c r="AD233" s="34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</row>
    <row x14ac:dyDescent="0.25" r="234" customHeight="1" ht="18.75">
      <c r="A234" s="24"/>
      <c r="B234" s="1"/>
      <c r="C234" s="12"/>
      <c r="D234" s="12"/>
      <c r="E234" s="25"/>
      <c r="F234" s="25"/>
      <c r="G234" s="12"/>
      <c r="H234" s="12"/>
      <c r="I234" s="12"/>
      <c r="J234" s="14"/>
      <c r="K234" s="12"/>
      <c r="L234" s="14"/>
      <c r="M234" s="14"/>
      <c r="N234" s="12"/>
      <c r="O234" s="12"/>
      <c r="P234" s="12"/>
      <c r="Q234" s="14"/>
      <c r="R234" s="14"/>
      <c r="S234" s="14"/>
      <c r="T234" s="14"/>
      <c r="U234" s="14"/>
      <c r="V234" s="14"/>
      <c r="W234" s="14"/>
      <c r="X234" s="26"/>
      <c r="Y234" s="12"/>
      <c r="Z234" s="33"/>
      <c r="AA234" s="34"/>
      <c r="AB234" s="34" t="s">
        <v>15</v>
      </c>
      <c r="AC234" s="34"/>
      <c r="AD234" s="34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</row>
    <row x14ac:dyDescent="0.25" r="235" customHeight="1" ht="18.75">
      <c r="A235" s="24"/>
      <c r="B235" s="1"/>
      <c r="C235" s="12"/>
      <c r="D235" s="12"/>
      <c r="E235" s="25"/>
      <c r="F235" s="25"/>
      <c r="G235" s="12"/>
      <c r="H235" s="12"/>
      <c r="I235" s="12"/>
      <c r="J235" s="14"/>
      <c r="K235" s="12"/>
      <c r="L235" s="14"/>
      <c r="M235" s="14"/>
      <c r="N235" s="12"/>
      <c r="O235" s="12"/>
      <c r="P235" s="12"/>
      <c r="Q235" s="14"/>
      <c r="R235" s="14"/>
      <c r="S235" s="14"/>
      <c r="T235" s="14"/>
      <c r="U235" s="14"/>
      <c r="V235" s="14"/>
      <c r="W235" s="14"/>
      <c r="X235" s="26"/>
      <c r="Y235" s="12"/>
      <c r="Z235" s="33"/>
      <c r="AA235" s="34"/>
      <c r="AB235" s="34" t="s">
        <v>15</v>
      </c>
      <c r="AC235" s="34"/>
      <c r="AD235" s="34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</row>
    <row x14ac:dyDescent="0.25" r="236" customHeight="1" ht="18.75">
      <c r="A236" s="24"/>
      <c r="B236" s="1"/>
      <c r="C236" s="12"/>
      <c r="D236" s="12"/>
      <c r="E236" s="25"/>
      <c r="F236" s="25"/>
      <c r="G236" s="12"/>
      <c r="H236" s="12"/>
      <c r="I236" s="12"/>
      <c r="J236" s="14"/>
      <c r="K236" s="12"/>
      <c r="L236" s="14"/>
      <c r="M236" s="14"/>
      <c r="N236" s="12"/>
      <c r="O236" s="12"/>
      <c r="P236" s="12"/>
      <c r="Q236" s="14"/>
      <c r="R236" s="14"/>
      <c r="S236" s="14"/>
      <c r="T236" s="14"/>
      <c r="U236" s="14"/>
      <c r="V236" s="14"/>
      <c r="W236" s="14"/>
      <c r="X236" s="26"/>
      <c r="Y236" s="12"/>
      <c r="Z236" s="33"/>
      <c r="AA236" s="34"/>
      <c r="AB236" s="34" t="s">
        <v>15</v>
      </c>
      <c r="AC236" s="34"/>
      <c r="AD236" s="34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</row>
    <row x14ac:dyDescent="0.25" r="237" customHeight="1" ht="18.75">
      <c r="A237" s="24"/>
      <c r="B237" s="1"/>
      <c r="C237" s="12"/>
      <c r="D237" s="12"/>
      <c r="E237" s="25"/>
      <c r="F237" s="25"/>
      <c r="G237" s="12"/>
      <c r="H237" s="12"/>
      <c r="I237" s="12"/>
      <c r="J237" s="14"/>
      <c r="K237" s="12"/>
      <c r="L237" s="14"/>
      <c r="M237" s="14"/>
      <c r="N237" s="12"/>
      <c r="O237" s="12"/>
      <c r="P237" s="12"/>
      <c r="Q237" s="14"/>
      <c r="R237" s="14"/>
      <c r="S237" s="14"/>
      <c r="T237" s="14"/>
      <c r="U237" s="14"/>
      <c r="V237" s="14"/>
      <c r="W237" s="14"/>
      <c r="X237" s="26"/>
      <c r="Y237" s="12"/>
      <c r="Z237" s="33"/>
      <c r="AA237" s="34"/>
      <c r="AB237" s="34" t="s">
        <v>15</v>
      </c>
      <c r="AC237" s="34"/>
      <c r="AD237" s="34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</row>
    <row x14ac:dyDescent="0.25" r="238" customHeight="1" ht="18.75">
      <c r="A238" s="24"/>
      <c r="B238" s="1"/>
      <c r="C238" s="12"/>
      <c r="D238" s="12"/>
      <c r="E238" s="25"/>
      <c r="F238" s="25"/>
      <c r="G238" s="12"/>
      <c r="H238" s="12"/>
      <c r="I238" s="12"/>
      <c r="J238" s="14"/>
      <c r="K238" s="12"/>
      <c r="L238" s="14"/>
      <c r="M238" s="14"/>
      <c r="N238" s="12"/>
      <c r="O238" s="12"/>
      <c r="P238" s="12"/>
      <c r="Q238" s="14"/>
      <c r="R238" s="14"/>
      <c r="S238" s="14"/>
      <c r="T238" s="14"/>
      <c r="U238" s="14"/>
      <c r="V238" s="14"/>
      <c r="W238" s="14"/>
      <c r="X238" s="26"/>
      <c r="Y238" s="12"/>
      <c r="Z238" s="33"/>
      <c r="AA238" s="34"/>
      <c r="AB238" s="34" t="s">
        <v>15</v>
      </c>
      <c r="AC238" s="34"/>
      <c r="AD238" s="34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</row>
    <row x14ac:dyDescent="0.25" r="239" customHeight="1" ht="18.75">
      <c r="A239" s="24"/>
      <c r="B239" s="1"/>
      <c r="C239" s="12"/>
      <c r="D239" s="12"/>
      <c r="E239" s="25"/>
      <c r="F239" s="25"/>
      <c r="G239" s="12"/>
      <c r="H239" s="12"/>
      <c r="I239" s="12"/>
      <c r="J239" s="14"/>
      <c r="K239" s="12"/>
      <c r="L239" s="14"/>
      <c r="M239" s="14"/>
      <c r="N239" s="12"/>
      <c r="O239" s="12"/>
      <c r="P239" s="12"/>
      <c r="Q239" s="14"/>
      <c r="R239" s="14"/>
      <c r="S239" s="14"/>
      <c r="T239" s="14"/>
      <c r="U239" s="14"/>
      <c r="V239" s="14"/>
      <c r="W239" s="14"/>
      <c r="X239" s="26"/>
      <c r="Y239" s="12"/>
      <c r="Z239" s="33"/>
      <c r="AA239" s="34"/>
      <c r="AB239" s="34" t="s">
        <v>15</v>
      </c>
      <c r="AC239" s="34"/>
      <c r="AD239" s="34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</row>
    <row x14ac:dyDescent="0.25" r="240" customHeight="1" ht="18.75">
      <c r="A240" s="24"/>
      <c r="B240" s="1"/>
      <c r="C240" s="12"/>
      <c r="D240" s="12"/>
      <c r="E240" s="25"/>
      <c r="F240" s="25"/>
      <c r="G240" s="12"/>
      <c r="H240" s="12"/>
      <c r="I240" s="12"/>
      <c r="J240" s="14"/>
      <c r="K240" s="12"/>
      <c r="L240" s="14"/>
      <c r="M240" s="14"/>
      <c r="N240" s="12"/>
      <c r="O240" s="12"/>
      <c r="P240" s="12"/>
      <c r="Q240" s="14"/>
      <c r="R240" s="14"/>
      <c r="S240" s="14"/>
      <c r="T240" s="14"/>
      <c r="U240" s="14"/>
      <c r="V240" s="14"/>
      <c r="W240" s="14"/>
      <c r="X240" s="26"/>
      <c r="Y240" s="12"/>
      <c r="Z240" s="33"/>
      <c r="AA240" s="34" t="s">
        <v>15</v>
      </c>
      <c r="AB240" s="34" t="s">
        <v>15</v>
      </c>
      <c r="AC240" s="34"/>
      <c r="AD240" s="34" t="s">
        <v>15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</row>
    <row x14ac:dyDescent="0.25" r="241" customHeight="1" ht="18.75">
      <c r="A241" s="24"/>
      <c r="B241" s="1"/>
      <c r="C241" s="12"/>
      <c r="D241" s="12"/>
      <c r="E241" s="25"/>
      <c r="F241" s="25"/>
      <c r="G241" s="12"/>
      <c r="H241" s="12"/>
      <c r="I241" s="12"/>
      <c r="J241" s="14"/>
      <c r="K241" s="12"/>
      <c r="L241" s="14"/>
      <c r="M241" s="14"/>
      <c r="N241" s="12"/>
      <c r="O241" s="12"/>
      <c r="P241" s="12"/>
      <c r="Q241" s="14"/>
      <c r="R241" s="14"/>
      <c r="S241" s="14"/>
      <c r="T241" s="14"/>
      <c r="U241" s="14"/>
      <c r="V241" s="14"/>
      <c r="W241" s="14"/>
      <c r="X241" s="26"/>
      <c r="Y241" s="12"/>
      <c r="Z241" s="33"/>
      <c r="AA241" s="34"/>
      <c r="AB241" s="34"/>
      <c r="AC241" s="34"/>
      <c r="AD241" s="34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</row>
    <row x14ac:dyDescent="0.25" r="242" customHeight="1" ht="18.75">
      <c r="A242" s="24"/>
      <c r="B242" s="1"/>
      <c r="C242" s="12"/>
      <c r="D242" s="12"/>
      <c r="E242" s="25"/>
      <c r="F242" s="25"/>
      <c r="G242" s="12"/>
      <c r="H242" s="12"/>
      <c r="I242" s="12"/>
      <c r="J242" s="14"/>
      <c r="K242" s="12"/>
      <c r="L242" s="14"/>
      <c r="M242" s="14"/>
      <c r="N242" s="12"/>
      <c r="O242" s="12"/>
      <c r="P242" s="12"/>
      <c r="Q242" s="14"/>
      <c r="R242" s="14"/>
      <c r="S242" s="14"/>
      <c r="T242" s="14"/>
      <c r="U242" s="14"/>
      <c r="V242" s="14"/>
      <c r="W242" s="14"/>
      <c r="X242" s="26"/>
      <c r="Y242" s="12"/>
      <c r="Z242" s="33"/>
      <c r="AA242" s="34"/>
      <c r="AB242" s="34" t="s">
        <v>15</v>
      </c>
      <c r="AC242" s="34"/>
      <c r="AD242" s="34" t="s">
        <v>15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</row>
    <row x14ac:dyDescent="0.25" r="243" customHeight="1" ht="18.75">
      <c r="A243" s="24"/>
      <c r="B243" s="1"/>
      <c r="C243" s="12"/>
      <c r="D243" s="12"/>
      <c r="E243" s="25"/>
      <c r="F243" s="25"/>
      <c r="G243" s="12"/>
      <c r="H243" s="12"/>
      <c r="I243" s="12"/>
      <c r="J243" s="14"/>
      <c r="K243" s="12"/>
      <c r="L243" s="14"/>
      <c r="M243" s="14"/>
      <c r="N243" s="12"/>
      <c r="O243" s="12"/>
      <c r="P243" s="12"/>
      <c r="Q243" s="14"/>
      <c r="R243" s="14"/>
      <c r="S243" s="14"/>
      <c r="T243" s="14"/>
      <c r="U243" s="14"/>
      <c r="V243" s="14"/>
      <c r="W243" s="14"/>
      <c r="X243" s="26"/>
      <c r="Y243" s="12"/>
      <c r="Z243" s="33"/>
      <c r="AA243" s="34"/>
      <c r="AB243" s="34"/>
      <c r="AC243" s="34"/>
      <c r="AD243" s="34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</row>
    <row x14ac:dyDescent="0.25" r="244" customHeight="1" ht="18.75">
      <c r="A244" s="24"/>
      <c r="B244" s="1"/>
      <c r="C244" s="12"/>
      <c r="D244" s="12"/>
      <c r="E244" s="25"/>
      <c r="F244" s="25"/>
      <c r="G244" s="12"/>
      <c r="H244" s="12"/>
      <c r="I244" s="12"/>
      <c r="J244" s="14"/>
      <c r="K244" s="12"/>
      <c r="L244" s="14"/>
      <c r="M244" s="14"/>
      <c r="N244" s="12"/>
      <c r="O244" s="12"/>
      <c r="P244" s="12"/>
      <c r="Q244" s="14"/>
      <c r="R244" s="14"/>
      <c r="S244" s="14"/>
      <c r="T244" s="14"/>
      <c r="U244" s="14"/>
      <c r="V244" s="14"/>
      <c r="W244" s="14"/>
      <c r="X244" s="26"/>
      <c r="Y244" s="12"/>
      <c r="Z244" s="33"/>
      <c r="AA244" s="34"/>
      <c r="AB244" s="34"/>
      <c r="AC244" s="34"/>
      <c r="AD244" s="34" t="s">
        <v>15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</row>
    <row x14ac:dyDescent="0.25" r="245" customHeight="1" ht="18.75">
      <c r="A245" s="24"/>
      <c r="B245" s="1"/>
      <c r="C245" s="12"/>
      <c r="D245" s="12"/>
      <c r="E245" s="25"/>
      <c r="F245" s="25"/>
      <c r="G245" s="12"/>
      <c r="H245" s="12"/>
      <c r="I245" s="12"/>
      <c r="J245" s="14"/>
      <c r="K245" s="12"/>
      <c r="L245" s="14"/>
      <c r="M245" s="14"/>
      <c r="N245" s="12"/>
      <c r="O245" s="12"/>
      <c r="P245" s="12"/>
      <c r="Q245" s="14"/>
      <c r="R245" s="14"/>
      <c r="S245" s="14"/>
      <c r="T245" s="14"/>
      <c r="U245" s="14"/>
      <c r="V245" s="14"/>
      <c r="W245" s="14"/>
      <c r="X245" s="26"/>
      <c r="Y245" s="12"/>
      <c r="Z245" s="33"/>
      <c r="AA245" s="34" t="s">
        <v>15</v>
      </c>
      <c r="AB245" s="34"/>
      <c r="AC245" s="34"/>
      <c r="AD245" s="34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</row>
    <row x14ac:dyDescent="0.25" r="246" customHeight="1" ht="18.75">
      <c r="A246" s="24"/>
      <c r="B246" s="1"/>
      <c r="C246" s="12"/>
      <c r="D246" s="12"/>
      <c r="E246" s="25"/>
      <c r="F246" s="25"/>
      <c r="G246" s="12"/>
      <c r="H246" s="12"/>
      <c r="I246" s="12"/>
      <c r="J246" s="14"/>
      <c r="K246" s="12"/>
      <c r="L246" s="14"/>
      <c r="M246" s="14"/>
      <c r="N246" s="12"/>
      <c r="O246" s="12"/>
      <c r="P246" s="12"/>
      <c r="Q246" s="14"/>
      <c r="R246" s="14"/>
      <c r="S246" s="14"/>
      <c r="T246" s="14"/>
      <c r="U246" s="14"/>
      <c r="V246" s="14"/>
      <c r="W246" s="14"/>
      <c r="X246" s="26"/>
      <c r="Y246" s="12"/>
      <c r="Z246" s="33"/>
      <c r="AA246" s="34"/>
      <c r="AB246" s="34"/>
      <c r="AC246" s="34"/>
      <c r="AD246" s="34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</row>
    <row x14ac:dyDescent="0.25" r="247" customHeight="1" ht="18.75">
      <c r="A247" s="24"/>
      <c r="B247" s="1"/>
      <c r="C247" s="12"/>
      <c r="D247" s="12"/>
      <c r="E247" s="25"/>
      <c r="F247" s="25"/>
      <c r="G247" s="12"/>
      <c r="H247" s="12"/>
      <c r="I247" s="12"/>
      <c r="J247" s="14"/>
      <c r="K247" s="12"/>
      <c r="L247" s="14"/>
      <c r="M247" s="14"/>
      <c r="N247" s="12"/>
      <c r="O247" s="12"/>
      <c r="P247" s="12"/>
      <c r="Q247" s="14"/>
      <c r="R247" s="14"/>
      <c r="S247" s="14"/>
      <c r="T247" s="14"/>
      <c r="U247" s="14"/>
      <c r="V247" s="14"/>
      <c r="W247" s="14"/>
      <c r="X247" s="26"/>
      <c r="Y247" s="12"/>
      <c r="Z247" s="33"/>
      <c r="AA247" s="34"/>
      <c r="AB247" s="34"/>
      <c r="AC247" s="34"/>
      <c r="AD247" s="34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</row>
    <row x14ac:dyDescent="0.25" r="248" customHeight="1" ht="18.75">
      <c r="A248" s="24"/>
      <c r="B248" s="1"/>
      <c r="C248" s="12"/>
      <c r="D248" s="12"/>
      <c r="E248" s="25"/>
      <c r="F248" s="25"/>
      <c r="G248" s="12"/>
      <c r="H248" s="12"/>
      <c r="I248" s="12"/>
      <c r="J248" s="14"/>
      <c r="K248" s="12"/>
      <c r="L248" s="14"/>
      <c r="M248" s="14"/>
      <c r="N248" s="12"/>
      <c r="O248" s="12"/>
      <c r="P248" s="12"/>
      <c r="Q248" s="14"/>
      <c r="R248" s="14"/>
      <c r="S248" s="14"/>
      <c r="T248" s="14"/>
      <c r="U248" s="14"/>
      <c r="V248" s="14"/>
      <c r="W248" s="14"/>
      <c r="X248" s="26"/>
      <c r="Y248" s="12"/>
      <c r="Z248" s="33"/>
      <c r="AA248" s="34"/>
      <c r="AB248" s="34"/>
      <c r="AC248" s="34"/>
      <c r="AD248" s="34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</row>
    <row x14ac:dyDescent="0.25" r="249" customHeight="1" ht="18.75">
      <c r="A249" s="24"/>
      <c r="B249" s="1"/>
      <c r="C249" s="12"/>
      <c r="D249" s="12"/>
      <c r="E249" s="25"/>
      <c r="F249" s="25"/>
      <c r="G249" s="12"/>
      <c r="H249" s="12"/>
      <c r="I249" s="12"/>
      <c r="J249" s="14"/>
      <c r="K249" s="12"/>
      <c r="L249" s="14"/>
      <c r="M249" s="14"/>
      <c r="N249" s="12"/>
      <c r="O249" s="12"/>
      <c r="P249" s="12"/>
      <c r="Q249" s="14"/>
      <c r="R249" s="14"/>
      <c r="S249" s="14"/>
      <c r="T249" s="14"/>
      <c r="U249" s="14"/>
      <c r="V249" s="14"/>
      <c r="W249" s="14"/>
      <c r="X249" s="26"/>
      <c r="Y249" s="12"/>
      <c r="Z249" s="33"/>
      <c r="AA249" s="34"/>
      <c r="AB249" s="34"/>
      <c r="AC249" s="34"/>
      <c r="AD249" s="34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</row>
    <row x14ac:dyDescent="0.25" r="250" customHeight="1" ht="18.75">
      <c r="A250" s="24"/>
      <c r="B250" s="1"/>
      <c r="C250" s="12"/>
      <c r="D250" s="12"/>
      <c r="E250" s="25"/>
      <c r="F250" s="25"/>
      <c r="G250" s="12"/>
      <c r="H250" s="12"/>
      <c r="I250" s="12"/>
      <c r="J250" s="14"/>
      <c r="K250" s="12"/>
      <c r="L250" s="14"/>
      <c r="M250" s="14"/>
      <c r="N250" s="12"/>
      <c r="O250" s="12"/>
      <c r="P250" s="12"/>
      <c r="Q250" s="14"/>
      <c r="R250" s="14"/>
      <c r="S250" s="14"/>
      <c r="T250" s="14"/>
      <c r="U250" s="14"/>
      <c r="V250" s="14"/>
      <c r="W250" s="14"/>
      <c r="X250" s="26"/>
      <c r="Y250" s="12"/>
      <c r="Z250" s="33"/>
      <c r="AA250" s="34" t="s">
        <v>15</v>
      </c>
      <c r="AB250" s="34"/>
      <c r="AC250" s="34"/>
      <c r="AD250" s="34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</row>
    <row x14ac:dyDescent="0.25" r="251" customHeight="1" ht="18.75">
      <c r="A251" s="24"/>
      <c r="B251" s="1"/>
      <c r="C251" s="12"/>
      <c r="D251" s="12"/>
      <c r="E251" s="25"/>
      <c r="F251" s="25"/>
      <c r="G251" s="12"/>
      <c r="H251" s="12"/>
      <c r="I251" s="12"/>
      <c r="J251" s="14"/>
      <c r="K251" s="12"/>
      <c r="L251" s="14"/>
      <c r="M251" s="14"/>
      <c r="N251" s="12"/>
      <c r="O251" s="12"/>
      <c r="P251" s="12"/>
      <c r="Q251" s="14"/>
      <c r="R251" s="14"/>
      <c r="S251" s="14"/>
      <c r="T251" s="14"/>
      <c r="U251" s="14"/>
      <c r="V251" s="14"/>
      <c r="W251" s="14"/>
      <c r="X251" s="26"/>
      <c r="Y251" s="12"/>
      <c r="Z251" s="33"/>
      <c r="AA251" s="34"/>
      <c r="AB251" s="34"/>
      <c r="AC251" s="34"/>
      <c r="AD251" s="34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</row>
    <row x14ac:dyDescent="0.25" r="252" customHeight="1" ht="18.75">
      <c r="A252" s="24"/>
      <c r="B252" s="1"/>
      <c r="C252" s="12"/>
      <c r="D252" s="12"/>
      <c r="E252" s="25"/>
      <c r="F252" s="25"/>
      <c r="G252" s="12"/>
      <c r="H252" s="12"/>
      <c r="I252" s="12"/>
      <c r="J252" s="14"/>
      <c r="K252" s="12"/>
      <c r="L252" s="14"/>
      <c r="M252" s="14"/>
      <c r="N252" s="12"/>
      <c r="O252" s="12"/>
      <c r="P252" s="12"/>
      <c r="Q252" s="14"/>
      <c r="R252" s="14"/>
      <c r="S252" s="14"/>
      <c r="T252" s="14"/>
      <c r="U252" s="14"/>
      <c r="V252" s="14"/>
      <c r="W252" s="14"/>
      <c r="X252" s="26"/>
      <c r="Y252" s="12"/>
      <c r="Z252" s="33"/>
      <c r="AA252" s="34"/>
      <c r="AB252" s="34"/>
      <c r="AC252" s="34"/>
      <c r="AD252" s="34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</row>
    <row x14ac:dyDescent="0.25" r="253" customHeight="1" ht="18.75">
      <c r="A253" s="24"/>
      <c r="B253" s="1"/>
      <c r="C253" s="12"/>
      <c r="D253" s="12"/>
      <c r="E253" s="25"/>
      <c r="F253" s="25"/>
      <c r="G253" s="12"/>
      <c r="H253" s="12"/>
      <c r="I253" s="12"/>
      <c r="J253" s="14"/>
      <c r="K253" s="12"/>
      <c r="L253" s="14"/>
      <c r="M253" s="14"/>
      <c r="N253" s="12"/>
      <c r="O253" s="12"/>
      <c r="P253" s="12"/>
      <c r="Q253" s="14"/>
      <c r="R253" s="14"/>
      <c r="S253" s="14"/>
      <c r="T253" s="14"/>
      <c r="U253" s="14"/>
      <c r="V253" s="14"/>
      <c r="W253" s="14"/>
      <c r="X253" s="26"/>
      <c r="Y253" s="12"/>
      <c r="Z253" s="33"/>
      <c r="AA253" s="34" t="s">
        <v>15</v>
      </c>
      <c r="AB253" s="34"/>
      <c r="AC253" s="34"/>
      <c r="AD253" s="34" t="s">
        <v>15</v>
      </c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</row>
    <row x14ac:dyDescent="0.25" r="254" customHeight="1" ht="18.75">
      <c r="A254" s="24"/>
      <c r="B254" s="1"/>
      <c r="C254" s="12"/>
      <c r="D254" s="12"/>
      <c r="E254" s="25"/>
      <c r="F254" s="25"/>
      <c r="G254" s="12"/>
      <c r="H254" s="12"/>
      <c r="I254" s="12"/>
      <c r="J254" s="14"/>
      <c r="K254" s="12"/>
      <c r="L254" s="14"/>
      <c r="M254" s="14"/>
      <c r="N254" s="12"/>
      <c r="O254" s="12"/>
      <c r="P254" s="12"/>
      <c r="Q254" s="14"/>
      <c r="R254" s="14"/>
      <c r="S254" s="14"/>
      <c r="T254" s="14"/>
      <c r="U254" s="14"/>
      <c r="V254" s="14"/>
      <c r="W254" s="14"/>
      <c r="X254" s="26"/>
      <c r="Y254" s="12"/>
      <c r="Z254" s="33"/>
      <c r="AA254" s="34"/>
      <c r="AB254" s="34" t="s">
        <v>15</v>
      </c>
      <c r="AC254" s="34"/>
      <c r="AD254" s="34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</row>
    <row x14ac:dyDescent="0.25" r="255" customHeight="1" ht="18.75">
      <c r="A255" s="24"/>
      <c r="B255" s="1"/>
      <c r="C255" s="12"/>
      <c r="D255" s="12"/>
      <c r="E255" s="25"/>
      <c r="F255" s="25"/>
      <c r="G255" s="12"/>
      <c r="H255" s="12"/>
      <c r="I255" s="12"/>
      <c r="J255" s="14"/>
      <c r="K255" s="12"/>
      <c r="L255" s="14"/>
      <c r="M255" s="14"/>
      <c r="N255" s="12"/>
      <c r="O255" s="12"/>
      <c r="P255" s="12"/>
      <c r="Q255" s="14"/>
      <c r="R255" s="14"/>
      <c r="S255" s="14"/>
      <c r="T255" s="14"/>
      <c r="U255" s="14"/>
      <c r="V255" s="14"/>
      <c r="W255" s="14"/>
      <c r="X255" s="26"/>
      <c r="Y255" s="12"/>
      <c r="Z255" s="33"/>
      <c r="AA255" s="34"/>
      <c r="AB255" s="34"/>
      <c r="AC255" s="34"/>
      <c r="AD255" s="34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</row>
    <row x14ac:dyDescent="0.25" r="256" customHeight="1" ht="18.75">
      <c r="A256" s="24"/>
      <c r="B256" s="1"/>
      <c r="C256" s="12"/>
      <c r="D256" s="12"/>
      <c r="E256" s="25"/>
      <c r="F256" s="25"/>
      <c r="G256" s="12"/>
      <c r="H256" s="12"/>
      <c r="I256" s="12"/>
      <c r="J256" s="14"/>
      <c r="K256" s="12"/>
      <c r="L256" s="14"/>
      <c r="M256" s="14"/>
      <c r="N256" s="12"/>
      <c r="O256" s="12"/>
      <c r="P256" s="12"/>
      <c r="Q256" s="14"/>
      <c r="R256" s="14"/>
      <c r="S256" s="14"/>
      <c r="T256" s="14"/>
      <c r="U256" s="14"/>
      <c r="V256" s="14"/>
      <c r="W256" s="14"/>
      <c r="X256" s="26"/>
      <c r="Y256" s="12"/>
      <c r="Z256" s="33"/>
      <c r="AA256" s="34"/>
      <c r="AB256" s="34"/>
      <c r="AC256" s="34"/>
      <c r="AD256" s="34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</row>
    <row x14ac:dyDescent="0.25" r="257" customHeight="1" ht="18.75">
      <c r="A257" s="24"/>
      <c r="B257" s="1"/>
      <c r="C257" s="12"/>
      <c r="D257" s="12"/>
      <c r="E257" s="25"/>
      <c r="F257" s="25"/>
      <c r="G257" s="12"/>
      <c r="H257" s="12"/>
      <c r="I257" s="12"/>
      <c r="J257" s="14"/>
      <c r="K257" s="12"/>
      <c r="L257" s="14"/>
      <c r="M257" s="14"/>
      <c r="N257" s="12"/>
      <c r="O257" s="12"/>
      <c r="P257" s="12"/>
      <c r="Q257" s="14"/>
      <c r="R257" s="14"/>
      <c r="S257" s="14"/>
      <c r="T257" s="14"/>
      <c r="U257" s="14"/>
      <c r="V257" s="14"/>
      <c r="W257" s="14"/>
      <c r="X257" s="26"/>
      <c r="Y257" s="12"/>
      <c r="Z257" s="33"/>
      <c r="AA257" s="34"/>
      <c r="AB257" s="34"/>
      <c r="AC257" s="34"/>
      <c r="AD257" s="34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</row>
    <row x14ac:dyDescent="0.25" r="258" customHeight="1" ht="18.75">
      <c r="A258" s="24"/>
      <c r="B258" s="1"/>
      <c r="C258" s="12"/>
      <c r="D258" s="12"/>
      <c r="E258" s="25"/>
      <c r="F258" s="25"/>
      <c r="G258" s="12"/>
      <c r="H258" s="12"/>
      <c r="I258" s="12"/>
      <c r="J258" s="14"/>
      <c r="K258" s="12"/>
      <c r="L258" s="14"/>
      <c r="M258" s="14"/>
      <c r="N258" s="12"/>
      <c r="O258" s="12"/>
      <c r="P258" s="12"/>
      <c r="Q258" s="14"/>
      <c r="R258" s="14"/>
      <c r="S258" s="14"/>
      <c r="T258" s="14"/>
      <c r="U258" s="14"/>
      <c r="V258" s="14"/>
      <c r="W258" s="14"/>
      <c r="X258" s="26"/>
      <c r="Y258" s="12"/>
      <c r="Z258" s="33"/>
      <c r="AA258" s="34"/>
      <c r="AB258" s="34"/>
      <c r="AC258" s="34"/>
      <c r="AD258" s="34" t="s">
        <v>15</v>
      </c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</row>
    <row x14ac:dyDescent="0.25" r="259" customHeight="1" ht="18.75">
      <c r="A259" s="24"/>
      <c r="B259" s="1"/>
      <c r="C259" s="12"/>
      <c r="D259" s="12"/>
      <c r="E259" s="25"/>
      <c r="F259" s="25"/>
      <c r="G259" s="12"/>
      <c r="H259" s="12"/>
      <c r="I259" s="12"/>
      <c r="J259" s="14"/>
      <c r="K259" s="12"/>
      <c r="L259" s="14"/>
      <c r="M259" s="14"/>
      <c r="N259" s="12"/>
      <c r="O259" s="12"/>
      <c r="P259" s="12"/>
      <c r="Q259" s="14"/>
      <c r="R259" s="14"/>
      <c r="S259" s="14"/>
      <c r="T259" s="14"/>
      <c r="U259" s="14"/>
      <c r="V259" s="14"/>
      <c r="W259" s="14"/>
      <c r="X259" s="26"/>
      <c r="Y259" s="12"/>
      <c r="Z259" s="33"/>
      <c r="AA259" s="34"/>
      <c r="AB259" s="34"/>
      <c r="AC259" s="34"/>
      <c r="AD259" s="34" t="s">
        <v>15</v>
      </c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</row>
    <row x14ac:dyDescent="0.25" r="260" customHeight="1" ht="18.75">
      <c r="A260" s="24"/>
      <c r="B260" s="1"/>
      <c r="C260" s="12"/>
      <c r="D260" s="12"/>
      <c r="E260" s="25"/>
      <c r="F260" s="25"/>
      <c r="G260" s="12"/>
      <c r="H260" s="12"/>
      <c r="I260" s="12"/>
      <c r="J260" s="14"/>
      <c r="K260" s="12"/>
      <c r="L260" s="14"/>
      <c r="M260" s="14"/>
      <c r="N260" s="12"/>
      <c r="O260" s="12"/>
      <c r="P260" s="12"/>
      <c r="Q260" s="14"/>
      <c r="R260" s="14"/>
      <c r="S260" s="14"/>
      <c r="T260" s="14"/>
      <c r="U260" s="14"/>
      <c r="V260" s="14"/>
      <c r="W260" s="14"/>
      <c r="X260" s="26"/>
      <c r="Y260" s="12"/>
      <c r="Z260" s="33"/>
      <c r="AA260" s="34"/>
      <c r="AB260" s="34"/>
      <c r="AC260" s="34"/>
      <c r="AD260" s="34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</row>
    <row x14ac:dyDescent="0.25" r="261" customHeight="1" ht="18.75">
      <c r="A261" s="24"/>
      <c r="B261" s="1"/>
      <c r="C261" s="12"/>
      <c r="D261" s="12"/>
      <c r="E261" s="25"/>
      <c r="F261" s="25"/>
      <c r="G261" s="12"/>
      <c r="H261" s="12"/>
      <c r="I261" s="12"/>
      <c r="J261" s="14"/>
      <c r="K261" s="12"/>
      <c r="L261" s="14"/>
      <c r="M261" s="14"/>
      <c r="N261" s="12"/>
      <c r="O261" s="12"/>
      <c r="P261" s="12"/>
      <c r="Q261" s="14"/>
      <c r="R261" s="14"/>
      <c r="S261" s="14"/>
      <c r="T261" s="14"/>
      <c r="U261" s="14"/>
      <c r="V261" s="14"/>
      <c r="W261" s="14"/>
      <c r="X261" s="26"/>
      <c r="Y261" s="12"/>
      <c r="Z261" s="33"/>
      <c r="AA261" s="34"/>
      <c r="AB261" s="34"/>
      <c r="AC261" s="34"/>
      <c r="AD261" s="34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</row>
    <row x14ac:dyDescent="0.25" r="262" customHeight="1" ht="18.75">
      <c r="A262" s="24"/>
      <c r="B262" s="1"/>
      <c r="C262" s="12"/>
      <c r="D262" s="12"/>
      <c r="E262" s="25"/>
      <c r="F262" s="25"/>
      <c r="G262" s="12"/>
      <c r="H262" s="12"/>
      <c r="I262" s="12"/>
      <c r="J262" s="14"/>
      <c r="K262" s="12"/>
      <c r="L262" s="14"/>
      <c r="M262" s="14"/>
      <c r="N262" s="12"/>
      <c r="O262" s="12"/>
      <c r="P262" s="12"/>
      <c r="Q262" s="14"/>
      <c r="R262" s="14"/>
      <c r="S262" s="14"/>
      <c r="T262" s="14"/>
      <c r="U262" s="14"/>
      <c r="V262" s="14"/>
      <c r="W262" s="14"/>
      <c r="X262" s="26"/>
      <c r="Y262" s="12"/>
      <c r="Z262" s="33"/>
      <c r="AA262" s="34" t="s">
        <v>15</v>
      </c>
      <c r="AB262" s="34"/>
      <c r="AC262" s="34"/>
      <c r="AD262" s="34" t="s">
        <v>15</v>
      </c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</row>
    <row x14ac:dyDescent="0.25" r="263" customHeight="1" ht="18.75">
      <c r="A263" s="24"/>
      <c r="B263" s="1"/>
      <c r="C263" s="12"/>
      <c r="D263" s="12"/>
      <c r="E263" s="25"/>
      <c r="F263" s="25"/>
      <c r="G263" s="12"/>
      <c r="H263" s="12"/>
      <c r="I263" s="12"/>
      <c r="J263" s="14"/>
      <c r="K263" s="12"/>
      <c r="L263" s="14"/>
      <c r="M263" s="14"/>
      <c r="N263" s="12"/>
      <c r="O263" s="12"/>
      <c r="P263" s="12"/>
      <c r="Q263" s="14"/>
      <c r="R263" s="14"/>
      <c r="S263" s="14"/>
      <c r="T263" s="14"/>
      <c r="U263" s="14"/>
      <c r="V263" s="14"/>
      <c r="W263" s="14"/>
      <c r="X263" s="26"/>
      <c r="Y263" s="12"/>
      <c r="Z263" s="33"/>
      <c r="AA263" s="34"/>
      <c r="AB263" s="34"/>
      <c r="AC263" s="34"/>
      <c r="AD263" s="34" t="s">
        <v>15</v>
      </c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</row>
    <row x14ac:dyDescent="0.25" r="264" customHeight="1" ht="18.75">
      <c r="A264" s="24"/>
      <c r="B264" s="1"/>
      <c r="C264" s="12"/>
      <c r="D264" s="12"/>
      <c r="E264" s="25"/>
      <c r="F264" s="25"/>
      <c r="G264" s="12"/>
      <c r="H264" s="12"/>
      <c r="I264" s="12"/>
      <c r="J264" s="14"/>
      <c r="K264" s="12"/>
      <c r="L264" s="14"/>
      <c r="M264" s="14"/>
      <c r="N264" s="12"/>
      <c r="O264" s="12"/>
      <c r="P264" s="12"/>
      <c r="Q264" s="14"/>
      <c r="R264" s="14"/>
      <c r="S264" s="14"/>
      <c r="T264" s="14"/>
      <c r="U264" s="14"/>
      <c r="V264" s="14"/>
      <c r="W264" s="14"/>
      <c r="X264" s="26"/>
      <c r="Y264" s="12"/>
      <c r="Z264" s="33"/>
      <c r="AA264" s="34"/>
      <c r="AB264" s="34"/>
      <c r="AC264" s="34"/>
      <c r="AD264" s="34" t="s">
        <v>15</v>
      </c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</row>
    <row x14ac:dyDescent="0.25" r="265" customHeight="1" ht="18.75">
      <c r="A265" s="24"/>
      <c r="B265" s="1"/>
      <c r="C265" s="12"/>
      <c r="D265" s="12"/>
      <c r="E265" s="25"/>
      <c r="F265" s="25"/>
      <c r="G265" s="12"/>
      <c r="H265" s="12"/>
      <c r="I265" s="12"/>
      <c r="J265" s="14"/>
      <c r="K265" s="12"/>
      <c r="L265" s="14"/>
      <c r="M265" s="14"/>
      <c r="N265" s="12"/>
      <c r="O265" s="12"/>
      <c r="P265" s="12"/>
      <c r="Q265" s="14"/>
      <c r="R265" s="14"/>
      <c r="S265" s="14"/>
      <c r="T265" s="14"/>
      <c r="U265" s="14"/>
      <c r="V265" s="14"/>
      <c r="W265" s="14"/>
      <c r="X265" s="26"/>
      <c r="Y265" s="12"/>
      <c r="Z265" s="33"/>
      <c r="AA265" s="34" t="s">
        <v>15</v>
      </c>
      <c r="AB265" s="34"/>
      <c r="AC265" s="34"/>
      <c r="AD265" s="34" t="s">
        <v>15</v>
      </c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</row>
    <row x14ac:dyDescent="0.25" r="266" customHeight="1" ht="18.75">
      <c r="A266" s="24"/>
      <c r="B266" s="1"/>
      <c r="C266" s="12"/>
      <c r="D266" s="12"/>
      <c r="E266" s="25"/>
      <c r="F266" s="25"/>
      <c r="G266" s="12"/>
      <c r="H266" s="12"/>
      <c r="I266" s="12"/>
      <c r="J266" s="14"/>
      <c r="K266" s="12"/>
      <c r="L266" s="14"/>
      <c r="M266" s="14"/>
      <c r="N266" s="12"/>
      <c r="O266" s="12"/>
      <c r="P266" s="12"/>
      <c r="Q266" s="14"/>
      <c r="R266" s="14"/>
      <c r="S266" s="14"/>
      <c r="T266" s="14"/>
      <c r="U266" s="14"/>
      <c r="V266" s="14"/>
      <c r="W266" s="14"/>
      <c r="X266" s="26"/>
      <c r="Y266" s="12"/>
      <c r="Z266" s="33"/>
      <c r="AA266" s="34" t="s">
        <v>15</v>
      </c>
      <c r="AB266" s="34"/>
      <c r="AC266" s="34"/>
      <c r="AD266" s="34" t="s">
        <v>15</v>
      </c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</row>
    <row x14ac:dyDescent="0.25" r="267" customHeight="1" ht="18.75">
      <c r="A267" s="24"/>
      <c r="B267" s="1"/>
      <c r="C267" s="12"/>
      <c r="D267" s="12"/>
      <c r="E267" s="25"/>
      <c r="F267" s="25"/>
      <c r="G267" s="12"/>
      <c r="H267" s="12"/>
      <c r="I267" s="12"/>
      <c r="J267" s="14"/>
      <c r="K267" s="12"/>
      <c r="L267" s="14"/>
      <c r="M267" s="14"/>
      <c r="N267" s="12"/>
      <c r="O267" s="12"/>
      <c r="P267" s="12"/>
      <c r="Q267" s="14"/>
      <c r="R267" s="14"/>
      <c r="S267" s="14"/>
      <c r="T267" s="14"/>
      <c r="U267" s="14"/>
      <c r="V267" s="14"/>
      <c r="W267" s="14"/>
      <c r="X267" s="26"/>
      <c r="Y267" s="12"/>
      <c r="Z267" s="33"/>
      <c r="AA267" s="34" t="s">
        <v>15</v>
      </c>
      <c r="AB267" s="34"/>
      <c r="AC267" s="34"/>
      <c r="AD267" s="34" t="s">
        <v>15</v>
      </c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</row>
    <row x14ac:dyDescent="0.25" r="268" customHeight="1" ht="18.75">
      <c r="A268" s="24"/>
      <c r="B268" s="1"/>
      <c r="C268" s="12"/>
      <c r="D268" s="12"/>
      <c r="E268" s="25"/>
      <c r="F268" s="25"/>
      <c r="G268" s="12"/>
      <c r="H268" s="12"/>
      <c r="I268" s="12"/>
      <c r="J268" s="14"/>
      <c r="K268" s="12"/>
      <c r="L268" s="14"/>
      <c r="M268" s="14"/>
      <c r="N268" s="12"/>
      <c r="O268" s="12"/>
      <c r="P268" s="12"/>
      <c r="Q268" s="14"/>
      <c r="R268" s="14"/>
      <c r="S268" s="14"/>
      <c r="T268" s="14"/>
      <c r="U268" s="14"/>
      <c r="V268" s="14"/>
      <c r="W268" s="14"/>
      <c r="X268" s="26"/>
      <c r="Y268" s="12"/>
      <c r="Z268" s="33"/>
      <c r="AA268" s="34" t="s">
        <v>15</v>
      </c>
      <c r="AB268" s="34"/>
      <c r="AC268" s="34"/>
      <c r="AD268" s="34" t="s">
        <v>15</v>
      </c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</row>
    <row x14ac:dyDescent="0.25" r="269" customHeight="1" ht="18.75">
      <c r="A269" s="24"/>
      <c r="B269" s="1"/>
      <c r="C269" s="12"/>
      <c r="D269" s="12"/>
      <c r="E269" s="25"/>
      <c r="F269" s="25"/>
      <c r="G269" s="12"/>
      <c r="H269" s="12"/>
      <c r="I269" s="12"/>
      <c r="J269" s="14"/>
      <c r="K269" s="12"/>
      <c r="L269" s="14"/>
      <c r="M269" s="14"/>
      <c r="N269" s="12"/>
      <c r="O269" s="12"/>
      <c r="P269" s="12"/>
      <c r="Q269" s="14"/>
      <c r="R269" s="14"/>
      <c r="S269" s="14"/>
      <c r="T269" s="14"/>
      <c r="U269" s="14"/>
      <c r="V269" s="14"/>
      <c r="W269" s="14"/>
      <c r="X269" s="26"/>
      <c r="Y269" s="12"/>
      <c r="Z269" s="33"/>
      <c r="AA269" s="34" t="s">
        <v>15</v>
      </c>
      <c r="AB269" s="34"/>
      <c r="AC269" s="34"/>
      <c r="AD269" s="34" t="s">
        <v>15</v>
      </c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</row>
    <row x14ac:dyDescent="0.25" r="270" customHeight="1" ht="18.75">
      <c r="A270" s="24"/>
      <c r="B270" s="1"/>
      <c r="C270" s="12"/>
      <c r="D270" s="12"/>
      <c r="E270" s="25"/>
      <c r="F270" s="25"/>
      <c r="G270" s="12"/>
      <c r="H270" s="12"/>
      <c r="I270" s="12"/>
      <c r="J270" s="14"/>
      <c r="K270" s="12"/>
      <c r="L270" s="14"/>
      <c r="M270" s="14"/>
      <c r="N270" s="12"/>
      <c r="O270" s="12"/>
      <c r="P270" s="12"/>
      <c r="Q270" s="14"/>
      <c r="R270" s="14"/>
      <c r="S270" s="14"/>
      <c r="T270" s="14"/>
      <c r="U270" s="14"/>
      <c r="V270" s="14"/>
      <c r="W270" s="14"/>
      <c r="X270" s="26"/>
      <c r="Y270" s="12"/>
      <c r="Z270" s="33"/>
      <c r="AA270" s="34" t="s">
        <v>15</v>
      </c>
      <c r="AB270" s="34"/>
      <c r="AC270" s="34"/>
      <c r="AD270" s="34" t="s">
        <v>15</v>
      </c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</row>
    <row x14ac:dyDescent="0.25" r="271" customHeight="1" ht="18.75">
      <c r="A271" s="24"/>
      <c r="B271" s="1"/>
      <c r="C271" s="12"/>
      <c r="D271" s="12"/>
      <c r="E271" s="25"/>
      <c r="F271" s="25"/>
      <c r="G271" s="12"/>
      <c r="H271" s="12"/>
      <c r="I271" s="12"/>
      <c r="J271" s="14"/>
      <c r="K271" s="12"/>
      <c r="L271" s="14"/>
      <c r="M271" s="14"/>
      <c r="N271" s="12"/>
      <c r="O271" s="12"/>
      <c r="P271" s="12"/>
      <c r="Q271" s="14"/>
      <c r="R271" s="14"/>
      <c r="S271" s="14"/>
      <c r="T271" s="14"/>
      <c r="U271" s="14"/>
      <c r="V271" s="14"/>
      <c r="W271" s="14"/>
      <c r="X271" s="26"/>
      <c r="Y271" s="12"/>
      <c r="Z271" s="33"/>
      <c r="AA271" s="34" t="s">
        <v>15</v>
      </c>
      <c r="AB271" s="34"/>
      <c r="AC271" s="34"/>
      <c r="AD271" s="34" t="s">
        <v>15</v>
      </c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</row>
    <row x14ac:dyDescent="0.25" r="272" customHeight="1" ht="18.75">
      <c r="A272" s="24"/>
      <c r="B272" s="1"/>
      <c r="C272" s="12"/>
      <c r="D272" s="12"/>
      <c r="E272" s="25"/>
      <c r="F272" s="25"/>
      <c r="G272" s="12"/>
      <c r="H272" s="12"/>
      <c r="I272" s="12"/>
      <c r="J272" s="14"/>
      <c r="K272" s="12"/>
      <c r="L272" s="14"/>
      <c r="M272" s="14"/>
      <c r="N272" s="12"/>
      <c r="O272" s="12"/>
      <c r="P272" s="12"/>
      <c r="Q272" s="14"/>
      <c r="R272" s="14"/>
      <c r="S272" s="14"/>
      <c r="T272" s="14"/>
      <c r="U272" s="14"/>
      <c r="V272" s="14"/>
      <c r="W272" s="14"/>
      <c r="X272" s="26"/>
      <c r="Y272" s="12"/>
      <c r="Z272" s="33"/>
      <c r="AA272" s="34"/>
      <c r="AB272" s="34"/>
      <c r="AC272" s="34"/>
      <c r="AD272" s="34" t="s">
        <v>15</v>
      </c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</row>
    <row x14ac:dyDescent="0.25" r="273" customHeight="1" ht="18.75">
      <c r="A273" s="24"/>
      <c r="B273" s="1"/>
      <c r="C273" s="12"/>
      <c r="D273" s="12"/>
      <c r="E273" s="25"/>
      <c r="F273" s="25"/>
      <c r="G273" s="12"/>
      <c r="H273" s="12"/>
      <c r="I273" s="12"/>
      <c r="J273" s="14"/>
      <c r="K273" s="12"/>
      <c r="L273" s="14"/>
      <c r="M273" s="14"/>
      <c r="N273" s="12"/>
      <c r="O273" s="12"/>
      <c r="P273" s="12"/>
      <c r="Q273" s="14"/>
      <c r="R273" s="14"/>
      <c r="S273" s="14"/>
      <c r="T273" s="14"/>
      <c r="U273" s="14"/>
      <c r="V273" s="14"/>
      <c r="W273" s="14"/>
      <c r="X273" s="26"/>
      <c r="Y273" s="12"/>
      <c r="Z273" s="33"/>
      <c r="AA273" s="34" t="s">
        <v>15</v>
      </c>
      <c r="AB273" s="34"/>
      <c r="AC273" s="34"/>
      <c r="AD273" s="34" t="s">
        <v>15</v>
      </c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</row>
    <row x14ac:dyDescent="0.25" r="274" customHeight="1" ht="18.75">
      <c r="A274" s="24"/>
      <c r="B274" s="1"/>
      <c r="C274" s="12"/>
      <c r="D274" s="12"/>
      <c r="E274" s="25"/>
      <c r="F274" s="25"/>
      <c r="G274" s="12"/>
      <c r="H274" s="12"/>
      <c r="I274" s="12"/>
      <c r="J274" s="14"/>
      <c r="K274" s="12"/>
      <c r="L274" s="14"/>
      <c r="M274" s="14"/>
      <c r="N274" s="12"/>
      <c r="O274" s="12"/>
      <c r="P274" s="12"/>
      <c r="Q274" s="14"/>
      <c r="R274" s="14"/>
      <c r="S274" s="14"/>
      <c r="T274" s="14"/>
      <c r="U274" s="14"/>
      <c r="V274" s="14"/>
      <c r="W274" s="14"/>
      <c r="X274" s="26"/>
      <c r="Y274" s="12"/>
      <c r="Z274" s="33"/>
      <c r="AA274" s="34" t="s">
        <v>15</v>
      </c>
      <c r="AB274" s="34"/>
      <c r="AC274" s="34"/>
      <c r="AD274" s="34" t="s">
        <v>15</v>
      </c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</row>
    <row x14ac:dyDescent="0.25" r="275" customHeight="1" ht="18.75">
      <c r="A275" s="24"/>
      <c r="B275" s="1"/>
      <c r="C275" s="12"/>
      <c r="D275" s="12"/>
      <c r="E275" s="25"/>
      <c r="F275" s="25"/>
      <c r="G275" s="12"/>
      <c r="H275" s="12"/>
      <c r="I275" s="12"/>
      <c r="J275" s="14"/>
      <c r="K275" s="12"/>
      <c r="L275" s="14"/>
      <c r="M275" s="14"/>
      <c r="N275" s="12"/>
      <c r="O275" s="12"/>
      <c r="P275" s="12"/>
      <c r="Q275" s="14"/>
      <c r="R275" s="14"/>
      <c r="S275" s="14"/>
      <c r="T275" s="14"/>
      <c r="U275" s="14"/>
      <c r="V275" s="14"/>
      <c r="W275" s="14"/>
      <c r="X275" s="26"/>
      <c r="Y275" s="12"/>
      <c r="Z275" s="33"/>
      <c r="AA275" s="34" t="s">
        <v>15</v>
      </c>
      <c r="AB275" s="34"/>
      <c r="AC275" s="34"/>
      <c r="AD275" s="34" t="s">
        <v>15</v>
      </c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</row>
    <row x14ac:dyDescent="0.25" r="276" customHeight="1" ht="18.75">
      <c r="A276" s="24"/>
      <c r="B276" s="1"/>
      <c r="C276" s="12"/>
      <c r="D276" s="12"/>
      <c r="E276" s="25"/>
      <c r="F276" s="25"/>
      <c r="G276" s="12"/>
      <c r="H276" s="12"/>
      <c r="I276" s="12"/>
      <c r="J276" s="14"/>
      <c r="K276" s="12"/>
      <c r="L276" s="14"/>
      <c r="M276" s="14"/>
      <c r="N276" s="12"/>
      <c r="O276" s="12"/>
      <c r="P276" s="12"/>
      <c r="Q276" s="14"/>
      <c r="R276" s="14"/>
      <c r="S276" s="14"/>
      <c r="T276" s="14"/>
      <c r="U276" s="14"/>
      <c r="V276" s="14"/>
      <c r="W276" s="14"/>
      <c r="X276" s="26"/>
      <c r="Y276" s="12"/>
      <c r="Z276" s="33"/>
      <c r="AA276" s="34" t="s">
        <v>15</v>
      </c>
      <c r="AB276" s="34"/>
      <c r="AC276" s="34"/>
      <c r="AD276" s="34" t="s">
        <v>15</v>
      </c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</row>
    <row x14ac:dyDescent="0.25" r="277" customHeight="1" ht="18.75">
      <c r="A277" s="24"/>
      <c r="B277" s="1"/>
      <c r="C277" s="12"/>
      <c r="D277" s="12"/>
      <c r="E277" s="25"/>
      <c r="F277" s="25"/>
      <c r="G277" s="12"/>
      <c r="H277" s="12"/>
      <c r="I277" s="12"/>
      <c r="J277" s="14"/>
      <c r="K277" s="12"/>
      <c r="L277" s="14"/>
      <c r="M277" s="14"/>
      <c r="N277" s="12"/>
      <c r="O277" s="12"/>
      <c r="P277" s="12"/>
      <c r="Q277" s="14"/>
      <c r="R277" s="14"/>
      <c r="S277" s="14"/>
      <c r="T277" s="14"/>
      <c r="U277" s="14"/>
      <c r="V277" s="14"/>
      <c r="W277" s="14"/>
      <c r="X277" s="26"/>
      <c r="Y277" s="12"/>
      <c r="Z277" s="33"/>
      <c r="AA277" s="34" t="s">
        <v>15</v>
      </c>
      <c r="AB277" s="34"/>
      <c r="AC277" s="34"/>
      <c r="AD277" s="34" t="s">
        <v>15</v>
      </c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</row>
    <row x14ac:dyDescent="0.25" r="278" customHeight="1" ht="18.75">
      <c r="A278" s="24"/>
      <c r="B278" s="1"/>
      <c r="C278" s="12"/>
      <c r="D278" s="12"/>
      <c r="E278" s="25"/>
      <c r="F278" s="25"/>
      <c r="G278" s="12"/>
      <c r="H278" s="12"/>
      <c r="I278" s="12"/>
      <c r="J278" s="14"/>
      <c r="K278" s="12"/>
      <c r="L278" s="14"/>
      <c r="M278" s="14"/>
      <c r="N278" s="12"/>
      <c r="O278" s="12"/>
      <c r="P278" s="12"/>
      <c r="Q278" s="14"/>
      <c r="R278" s="14"/>
      <c r="S278" s="14"/>
      <c r="T278" s="14"/>
      <c r="U278" s="14"/>
      <c r="V278" s="14"/>
      <c r="W278" s="14"/>
      <c r="X278" s="26"/>
      <c r="Y278" s="12"/>
      <c r="Z278" s="33"/>
      <c r="AA278" s="34" t="s">
        <v>15</v>
      </c>
      <c r="AB278" s="34"/>
      <c r="AC278" s="34"/>
      <c r="AD278" s="34" t="s">
        <v>15</v>
      </c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</row>
    <row x14ac:dyDescent="0.25" r="279" customHeight="1" ht="18.75">
      <c r="A279" s="24"/>
      <c r="B279" s="1"/>
      <c r="C279" s="12"/>
      <c r="D279" s="12"/>
      <c r="E279" s="25"/>
      <c r="F279" s="25"/>
      <c r="G279" s="12"/>
      <c r="H279" s="12"/>
      <c r="I279" s="12"/>
      <c r="J279" s="14"/>
      <c r="K279" s="12"/>
      <c r="L279" s="14"/>
      <c r="M279" s="14"/>
      <c r="N279" s="12"/>
      <c r="O279" s="12"/>
      <c r="P279" s="12"/>
      <c r="Q279" s="14"/>
      <c r="R279" s="14"/>
      <c r="S279" s="14"/>
      <c r="T279" s="14"/>
      <c r="U279" s="14"/>
      <c r="V279" s="14"/>
      <c r="W279" s="14"/>
      <c r="X279" s="26"/>
      <c r="Y279" s="12"/>
      <c r="Z279" s="33"/>
      <c r="AA279" s="34" t="s">
        <v>15</v>
      </c>
      <c r="AB279" s="34"/>
      <c r="AC279" s="34"/>
      <c r="AD279" s="34" t="s">
        <v>15</v>
      </c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</row>
    <row x14ac:dyDescent="0.25" r="280" customHeight="1" ht="18.75">
      <c r="A280" s="24"/>
      <c r="B280" s="1"/>
      <c r="C280" s="12"/>
      <c r="D280" s="12"/>
      <c r="E280" s="25"/>
      <c r="F280" s="25"/>
      <c r="G280" s="12"/>
      <c r="H280" s="12"/>
      <c r="I280" s="12"/>
      <c r="J280" s="14"/>
      <c r="K280" s="12"/>
      <c r="L280" s="14"/>
      <c r="M280" s="14"/>
      <c r="N280" s="12"/>
      <c r="O280" s="12"/>
      <c r="P280" s="12"/>
      <c r="Q280" s="14"/>
      <c r="R280" s="14"/>
      <c r="S280" s="14"/>
      <c r="T280" s="14"/>
      <c r="U280" s="14"/>
      <c r="V280" s="14"/>
      <c r="W280" s="14"/>
      <c r="X280" s="26"/>
      <c r="Y280" s="12"/>
      <c r="Z280" s="33"/>
      <c r="AA280" s="34" t="s">
        <v>15</v>
      </c>
      <c r="AB280" s="34"/>
      <c r="AC280" s="34"/>
      <c r="AD280" s="34" t="s">
        <v>15</v>
      </c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</row>
    <row x14ac:dyDescent="0.25" r="281" customHeight="1" ht="18.75">
      <c r="A281" s="24"/>
      <c r="B281" s="1"/>
      <c r="C281" s="12"/>
      <c r="D281" s="12"/>
      <c r="E281" s="25"/>
      <c r="F281" s="25"/>
      <c r="G281" s="12"/>
      <c r="H281" s="12"/>
      <c r="I281" s="12"/>
      <c r="J281" s="14"/>
      <c r="K281" s="12"/>
      <c r="L281" s="14"/>
      <c r="M281" s="14"/>
      <c r="N281" s="12"/>
      <c r="O281" s="12"/>
      <c r="P281" s="12"/>
      <c r="Q281" s="14"/>
      <c r="R281" s="14"/>
      <c r="S281" s="14"/>
      <c r="T281" s="14"/>
      <c r="U281" s="14"/>
      <c r="V281" s="14"/>
      <c r="W281" s="14"/>
      <c r="X281" s="26"/>
      <c r="Y281" s="12"/>
      <c r="Z281" s="33"/>
      <c r="AA281" s="34" t="s">
        <v>15</v>
      </c>
      <c r="AB281" s="34"/>
      <c r="AC281" s="34"/>
      <c r="AD281" s="34" t="s">
        <v>15</v>
      </c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</row>
    <row x14ac:dyDescent="0.25" r="282" customHeight="1" ht="18.75">
      <c r="A282" s="24"/>
      <c r="B282" s="1"/>
      <c r="C282" s="12"/>
      <c r="D282" s="12"/>
      <c r="E282" s="25"/>
      <c r="F282" s="25"/>
      <c r="G282" s="12"/>
      <c r="H282" s="12"/>
      <c r="I282" s="12"/>
      <c r="J282" s="14"/>
      <c r="K282" s="12"/>
      <c r="L282" s="14"/>
      <c r="M282" s="14"/>
      <c r="N282" s="12"/>
      <c r="O282" s="12"/>
      <c r="P282" s="12"/>
      <c r="Q282" s="14"/>
      <c r="R282" s="14"/>
      <c r="S282" s="14"/>
      <c r="T282" s="14"/>
      <c r="U282" s="14"/>
      <c r="V282" s="14"/>
      <c r="W282" s="14"/>
      <c r="X282" s="26"/>
      <c r="Y282" s="12"/>
      <c r="Z282" s="33"/>
      <c r="AA282" s="34"/>
      <c r="AB282" s="34"/>
      <c r="AC282" s="34"/>
      <c r="AD282" s="34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</row>
    <row x14ac:dyDescent="0.25" r="283" customHeight="1" ht="18.75">
      <c r="A283" s="24"/>
      <c r="B283" s="1"/>
      <c r="C283" s="12"/>
      <c r="D283" s="12"/>
      <c r="E283" s="25"/>
      <c r="F283" s="25"/>
      <c r="G283" s="12"/>
      <c r="H283" s="12"/>
      <c r="I283" s="12"/>
      <c r="J283" s="14"/>
      <c r="K283" s="12"/>
      <c r="L283" s="14"/>
      <c r="M283" s="14"/>
      <c r="N283" s="12"/>
      <c r="O283" s="12"/>
      <c r="P283" s="12"/>
      <c r="Q283" s="14"/>
      <c r="R283" s="14"/>
      <c r="S283" s="14"/>
      <c r="T283" s="14"/>
      <c r="U283" s="14"/>
      <c r="V283" s="14"/>
      <c r="W283" s="14"/>
      <c r="X283" s="26"/>
      <c r="Y283" s="12"/>
      <c r="Z283" s="33"/>
      <c r="AA283" s="34" t="s">
        <v>15</v>
      </c>
      <c r="AB283" s="34"/>
      <c r="AC283" s="34"/>
      <c r="AD283" s="34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</row>
    <row x14ac:dyDescent="0.25" r="284" customHeight="1" ht="18.75">
      <c r="A284" s="24"/>
      <c r="B284" s="1"/>
      <c r="C284" s="12"/>
      <c r="D284" s="12"/>
      <c r="E284" s="25"/>
      <c r="F284" s="25"/>
      <c r="G284" s="12"/>
      <c r="H284" s="12"/>
      <c r="I284" s="12"/>
      <c r="J284" s="14"/>
      <c r="K284" s="12"/>
      <c r="L284" s="14"/>
      <c r="M284" s="14"/>
      <c r="N284" s="12"/>
      <c r="O284" s="12"/>
      <c r="P284" s="12"/>
      <c r="Q284" s="14"/>
      <c r="R284" s="14"/>
      <c r="S284" s="14"/>
      <c r="T284" s="14"/>
      <c r="U284" s="14"/>
      <c r="V284" s="14"/>
      <c r="W284" s="14"/>
      <c r="X284" s="26"/>
      <c r="Y284" s="12"/>
      <c r="Z284" s="33"/>
      <c r="AA284" s="34" t="s">
        <v>15</v>
      </c>
      <c r="AB284" s="34"/>
      <c r="AC284" s="34"/>
      <c r="AD284" s="34" t="s">
        <v>15</v>
      </c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</row>
    <row x14ac:dyDescent="0.25" r="285" customHeight="1" ht="18.75">
      <c r="A285" s="24"/>
      <c r="B285" s="1"/>
      <c r="C285" s="12"/>
      <c r="D285" s="12"/>
      <c r="E285" s="25"/>
      <c r="F285" s="25"/>
      <c r="G285" s="12"/>
      <c r="H285" s="12"/>
      <c r="I285" s="12"/>
      <c r="J285" s="14"/>
      <c r="K285" s="12"/>
      <c r="L285" s="14"/>
      <c r="M285" s="14"/>
      <c r="N285" s="12"/>
      <c r="O285" s="12"/>
      <c r="P285" s="12"/>
      <c r="Q285" s="14"/>
      <c r="R285" s="14"/>
      <c r="S285" s="14"/>
      <c r="T285" s="14"/>
      <c r="U285" s="14"/>
      <c r="V285" s="14"/>
      <c r="W285" s="14"/>
      <c r="X285" s="26"/>
      <c r="Y285" s="12"/>
      <c r="Z285" s="33"/>
      <c r="AA285" s="34" t="s">
        <v>15</v>
      </c>
      <c r="AB285" s="34"/>
      <c r="AC285" s="34"/>
      <c r="AD285" s="34" t="s">
        <v>15</v>
      </c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</row>
    <row x14ac:dyDescent="0.25" r="286" customHeight="1" ht="18.75">
      <c r="A286" s="24"/>
      <c r="B286" s="1"/>
      <c r="C286" s="12"/>
      <c r="D286" s="12"/>
      <c r="E286" s="25"/>
      <c r="F286" s="25"/>
      <c r="G286" s="12"/>
      <c r="H286" s="12"/>
      <c r="I286" s="12"/>
      <c r="J286" s="14"/>
      <c r="K286" s="12"/>
      <c r="L286" s="14"/>
      <c r="M286" s="14"/>
      <c r="N286" s="12"/>
      <c r="O286" s="12"/>
      <c r="P286" s="12"/>
      <c r="Q286" s="14"/>
      <c r="R286" s="14"/>
      <c r="S286" s="14"/>
      <c r="T286" s="14"/>
      <c r="U286" s="14"/>
      <c r="V286" s="14"/>
      <c r="W286" s="14"/>
      <c r="X286" s="26"/>
      <c r="Y286" s="12"/>
      <c r="Z286" s="33"/>
      <c r="AA286" s="34" t="s">
        <v>15</v>
      </c>
      <c r="AB286" s="34"/>
      <c r="AC286" s="34"/>
      <c r="AD286" s="34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</row>
    <row x14ac:dyDescent="0.25" r="287" customHeight="1" ht="18.75">
      <c r="A287" s="24"/>
      <c r="B287" s="1"/>
      <c r="C287" s="12"/>
      <c r="D287" s="12"/>
      <c r="E287" s="25"/>
      <c r="F287" s="25"/>
      <c r="G287" s="12"/>
      <c r="H287" s="12"/>
      <c r="I287" s="12"/>
      <c r="J287" s="14"/>
      <c r="K287" s="12"/>
      <c r="L287" s="14"/>
      <c r="M287" s="14"/>
      <c r="N287" s="12"/>
      <c r="O287" s="12"/>
      <c r="P287" s="12"/>
      <c r="Q287" s="14"/>
      <c r="R287" s="14"/>
      <c r="S287" s="14"/>
      <c r="T287" s="14"/>
      <c r="U287" s="14"/>
      <c r="V287" s="14"/>
      <c r="W287" s="14"/>
      <c r="X287" s="26"/>
      <c r="Y287" s="12"/>
      <c r="Z287" s="33"/>
      <c r="AA287" s="34" t="s">
        <v>15</v>
      </c>
      <c r="AB287" s="34"/>
      <c r="AC287" s="34"/>
      <c r="AD287" s="34" t="s">
        <v>15</v>
      </c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</row>
    <row x14ac:dyDescent="0.25" r="288" customHeight="1" ht="18.75">
      <c r="A288" s="24"/>
      <c r="B288" s="1"/>
      <c r="C288" s="12"/>
      <c r="D288" s="12"/>
      <c r="E288" s="25"/>
      <c r="F288" s="25"/>
      <c r="G288" s="12"/>
      <c r="H288" s="12"/>
      <c r="I288" s="12"/>
      <c r="J288" s="14"/>
      <c r="K288" s="12"/>
      <c r="L288" s="14"/>
      <c r="M288" s="14"/>
      <c r="N288" s="12"/>
      <c r="O288" s="12"/>
      <c r="P288" s="12"/>
      <c r="Q288" s="14"/>
      <c r="R288" s="14"/>
      <c r="S288" s="14"/>
      <c r="T288" s="14"/>
      <c r="U288" s="14"/>
      <c r="V288" s="14"/>
      <c r="W288" s="14"/>
      <c r="X288" s="26"/>
      <c r="Y288" s="12"/>
      <c r="Z288" s="33"/>
      <c r="AA288" s="34" t="s">
        <v>15</v>
      </c>
      <c r="AB288" s="34"/>
      <c r="AC288" s="34"/>
      <c r="AD288" s="34" t="s">
        <v>15</v>
      </c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</row>
    <row x14ac:dyDescent="0.25" r="289" customHeight="1" ht="18.75">
      <c r="A289" s="24"/>
      <c r="B289" s="1"/>
      <c r="C289" s="12"/>
      <c r="D289" s="12"/>
      <c r="E289" s="25"/>
      <c r="F289" s="25"/>
      <c r="G289" s="12"/>
      <c r="H289" s="12"/>
      <c r="I289" s="12"/>
      <c r="J289" s="14"/>
      <c r="K289" s="12"/>
      <c r="L289" s="14"/>
      <c r="M289" s="14"/>
      <c r="N289" s="12"/>
      <c r="O289" s="12"/>
      <c r="P289" s="12"/>
      <c r="Q289" s="14"/>
      <c r="R289" s="14"/>
      <c r="S289" s="14"/>
      <c r="T289" s="14"/>
      <c r="U289" s="14"/>
      <c r="V289" s="14"/>
      <c r="W289" s="14"/>
      <c r="X289" s="26"/>
      <c r="Y289" s="12"/>
      <c r="Z289" s="33"/>
      <c r="AA289" s="34"/>
      <c r="AB289" s="34"/>
      <c r="AC289" s="34"/>
      <c r="AD289" s="34" t="s">
        <v>15</v>
      </c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</row>
    <row x14ac:dyDescent="0.25" r="290" customHeight="1" ht="18.75">
      <c r="A290" s="24"/>
      <c r="B290" s="1"/>
      <c r="C290" s="12"/>
      <c r="D290" s="12"/>
      <c r="E290" s="25"/>
      <c r="F290" s="25"/>
      <c r="G290" s="12"/>
      <c r="H290" s="12"/>
      <c r="I290" s="12"/>
      <c r="J290" s="14"/>
      <c r="K290" s="12"/>
      <c r="L290" s="14"/>
      <c r="M290" s="14"/>
      <c r="N290" s="12"/>
      <c r="O290" s="12"/>
      <c r="P290" s="12"/>
      <c r="Q290" s="14"/>
      <c r="R290" s="14"/>
      <c r="S290" s="14"/>
      <c r="T290" s="14"/>
      <c r="U290" s="14"/>
      <c r="V290" s="14"/>
      <c r="W290" s="14"/>
      <c r="X290" s="26"/>
      <c r="Y290" s="12"/>
      <c r="Z290" s="33"/>
      <c r="AA290" s="34"/>
      <c r="AB290" s="34"/>
      <c r="AC290" s="34"/>
      <c r="AD290" s="34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</row>
    <row x14ac:dyDescent="0.25" r="291" customHeight="1" ht="18.75">
      <c r="A291" s="24"/>
      <c r="B291" s="1"/>
      <c r="C291" s="12"/>
      <c r="D291" s="12"/>
      <c r="E291" s="25"/>
      <c r="F291" s="25"/>
      <c r="G291" s="12"/>
      <c r="H291" s="12"/>
      <c r="I291" s="12"/>
      <c r="J291" s="14"/>
      <c r="K291" s="12"/>
      <c r="L291" s="14"/>
      <c r="M291" s="14"/>
      <c r="N291" s="12"/>
      <c r="O291" s="12"/>
      <c r="P291" s="12"/>
      <c r="Q291" s="14"/>
      <c r="R291" s="14"/>
      <c r="S291" s="14"/>
      <c r="T291" s="14"/>
      <c r="U291" s="14"/>
      <c r="V291" s="14"/>
      <c r="W291" s="14"/>
      <c r="X291" s="26"/>
      <c r="Y291" s="12"/>
      <c r="Z291" s="33"/>
      <c r="AA291" s="34"/>
      <c r="AB291" s="34"/>
      <c r="AC291" s="34"/>
      <c r="AD291" s="34" t="s">
        <v>15</v>
      </c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</row>
    <row x14ac:dyDescent="0.25" r="292" customHeight="1" ht="18.75">
      <c r="A292" s="24"/>
      <c r="B292" s="1"/>
      <c r="C292" s="12"/>
      <c r="D292" s="12"/>
      <c r="E292" s="25"/>
      <c r="F292" s="25"/>
      <c r="G292" s="12"/>
      <c r="H292" s="12"/>
      <c r="I292" s="12"/>
      <c r="J292" s="14"/>
      <c r="K292" s="12"/>
      <c r="L292" s="14"/>
      <c r="M292" s="14"/>
      <c r="N292" s="12"/>
      <c r="O292" s="12"/>
      <c r="P292" s="12"/>
      <c r="Q292" s="14"/>
      <c r="R292" s="14"/>
      <c r="S292" s="14"/>
      <c r="T292" s="14"/>
      <c r="U292" s="14"/>
      <c r="V292" s="14"/>
      <c r="W292" s="14"/>
      <c r="X292" s="26"/>
      <c r="Y292" s="12"/>
      <c r="Z292" s="33"/>
      <c r="AA292" s="34"/>
      <c r="AB292" s="34"/>
      <c r="AC292" s="34"/>
      <c r="AD292" s="34" t="s">
        <v>15</v>
      </c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</row>
    <row x14ac:dyDescent="0.25" r="293" customHeight="1" ht="18.75">
      <c r="A293" s="24"/>
      <c r="B293" s="1"/>
      <c r="C293" s="12"/>
      <c r="D293" s="12"/>
      <c r="E293" s="25"/>
      <c r="F293" s="25"/>
      <c r="G293" s="12"/>
      <c r="H293" s="12"/>
      <c r="I293" s="12"/>
      <c r="J293" s="14"/>
      <c r="K293" s="12"/>
      <c r="L293" s="14"/>
      <c r="M293" s="14"/>
      <c r="N293" s="12"/>
      <c r="O293" s="12"/>
      <c r="P293" s="12"/>
      <c r="Q293" s="14"/>
      <c r="R293" s="14"/>
      <c r="S293" s="14"/>
      <c r="T293" s="14"/>
      <c r="U293" s="14"/>
      <c r="V293" s="14"/>
      <c r="W293" s="14"/>
      <c r="X293" s="26"/>
      <c r="Y293" s="12"/>
      <c r="Z293" s="33"/>
      <c r="AA293" s="34"/>
      <c r="AB293" s="34"/>
      <c r="AC293" s="34"/>
      <c r="AD293" s="34" t="s">
        <v>15</v>
      </c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</row>
    <row x14ac:dyDescent="0.25" r="294" customHeight="1" ht="18.75">
      <c r="A294" s="24"/>
      <c r="B294" s="1"/>
      <c r="C294" s="12"/>
      <c r="D294" s="12"/>
      <c r="E294" s="25"/>
      <c r="F294" s="25"/>
      <c r="G294" s="12"/>
      <c r="H294" s="12"/>
      <c r="I294" s="12"/>
      <c r="J294" s="14"/>
      <c r="K294" s="12"/>
      <c r="L294" s="14"/>
      <c r="M294" s="14"/>
      <c r="N294" s="12"/>
      <c r="O294" s="12"/>
      <c r="P294" s="12"/>
      <c r="Q294" s="14"/>
      <c r="R294" s="14"/>
      <c r="S294" s="14"/>
      <c r="T294" s="14"/>
      <c r="U294" s="14"/>
      <c r="V294" s="14"/>
      <c r="W294" s="14"/>
      <c r="X294" s="26"/>
      <c r="Y294" s="12"/>
      <c r="Z294" s="33"/>
      <c r="AA294" s="34"/>
      <c r="AB294" s="34"/>
      <c r="AC294" s="34"/>
      <c r="AD294" s="34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</row>
    <row x14ac:dyDescent="0.25" r="295" customHeight="1" ht="18.75">
      <c r="A295" s="24"/>
      <c r="B295" s="1"/>
      <c r="C295" s="12"/>
      <c r="D295" s="12"/>
      <c r="E295" s="25"/>
      <c r="F295" s="25"/>
      <c r="G295" s="12"/>
      <c r="H295" s="12"/>
      <c r="I295" s="12"/>
      <c r="J295" s="14"/>
      <c r="K295" s="12"/>
      <c r="L295" s="14"/>
      <c r="M295" s="14"/>
      <c r="N295" s="12"/>
      <c r="O295" s="12"/>
      <c r="P295" s="12"/>
      <c r="Q295" s="14"/>
      <c r="R295" s="14"/>
      <c r="S295" s="14"/>
      <c r="T295" s="14"/>
      <c r="U295" s="14"/>
      <c r="V295" s="14"/>
      <c r="W295" s="14"/>
      <c r="X295" s="26"/>
      <c r="Y295" s="12"/>
      <c r="Z295" s="33"/>
      <c r="AA295" s="34"/>
      <c r="AB295" s="34" t="s">
        <v>15</v>
      </c>
      <c r="AC295" s="34"/>
      <c r="AD295" s="34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</row>
    <row x14ac:dyDescent="0.25" r="296" customHeight="1" ht="18.75">
      <c r="A296" s="24"/>
      <c r="B296" s="1"/>
      <c r="C296" s="12"/>
      <c r="D296" s="12"/>
      <c r="E296" s="25"/>
      <c r="F296" s="25"/>
      <c r="G296" s="12"/>
      <c r="H296" s="12"/>
      <c r="I296" s="12"/>
      <c r="J296" s="14"/>
      <c r="K296" s="12"/>
      <c r="L296" s="14"/>
      <c r="M296" s="14"/>
      <c r="N296" s="12"/>
      <c r="O296" s="12"/>
      <c r="P296" s="12"/>
      <c r="Q296" s="14"/>
      <c r="R296" s="14"/>
      <c r="S296" s="14"/>
      <c r="T296" s="14"/>
      <c r="U296" s="14"/>
      <c r="V296" s="14"/>
      <c r="W296" s="14"/>
      <c r="X296" s="26"/>
      <c r="Y296" s="12"/>
      <c r="Z296" s="33"/>
      <c r="AA296" s="34"/>
      <c r="AB296" s="34" t="s">
        <v>15</v>
      </c>
      <c r="AC296" s="34"/>
      <c r="AD296" s="34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</row>
    <row x14ac:dyDescent="0.25" r="297" customHeight="1" ht="18.75">
      <c r="A297" s="24"/>
      <c r="B297" s="1"/>
      <c r="C297" s="12"/>
      <c r="D297" s="12"/>
      <c r="E297" s="25"/>
      <c r="F297" s="25"/>
      <c r="G297" s="12"/>
      <c r="H297" s="12"/>
      <c r="I297" s="12"/>
      <c r="J297" s="14"/>
      <c r="K297" s="12"/>
      <c r="L297" s="14"/>
      <c r="M297" s="14"/>
      <c r="N297" s="12"/>
      <c r="O297" s="12"/>
      <c r="P297" s="12"/>
      <c r="Q297" s="14"/>
      <c r="R297" s="14"/>
      <c r="S297" s="14"/>
      <c r="T297" s="14"/>
      <c r="U297" s="14"/>
      <c r="V297" s="14"/>
      <c r="W297" s="14"/>
      <c r="X297" s="26"/>
      <c r="Y297" s="12"/>
      <c r="Z297" s="33"/>
      <c r="AA297" s="34"/>
      <c r="AB297" s="34"/>
      <c r="AC297" s="34" t="s">
        <v>15</v>
      </c>
      <c r="AD297" s="34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</row>
    <row x14ac:dyDescent="0.25" r="298" customHeight="1" ht="18.75">
      <c r="A298" s="24"/>
      <c r="B298" s="1"/>
      <c r="C298" s="12"/>
      <c r="D298" s="12"/>
      <c r="E298" s="25"/>
      <c r="F298" s="25"/>
      <c r="G298" s="12"/>
      <c r="H298" s="12"/>
      <c r="I298" s="12"/>
      <c r="J298" s="14"/>
      <c r="K298" s="12"/>
      <c r="L298" s="14"/>
      <c r="M298" s="14"/>
      <c r="N298" s="12"/>
      <c r="O298" s="12"/>
      <c r="P298" s="12"/>
      <c r="Q298" s="14"/>
      <c r="R298" s="14"/>
      <c r="S298" s="14"/>
      <c r="T298" s="14"/>
      <c r="U298" s="14"/>
      <c r="V298" s="14"/>
      <c r="W298" s="14"/>
      <c r="X298" s="26"/>
      <c r="Y298" s="12"/>
      <c r="Z298" s="33"/>
      <c r="AA298" s="34"/>
      <c r="AB298" s="34"/>
      <c r="AC298" s="34" t="s">
        <v>15</v>
      </c>
      <c r="AD298" s="34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</row>
    <row x14ac:dyDescent="0.25" r="299" customHeight="1" ht="18.75">
      <c r="A299" s="24"/>
      <c r="B299" s="1"/>
      <c r="C299" s="12"/>
      <c r="D299" s="12"/>
      <c r="E299" s="25"/>
      <c r="F299" s="25"/>
      <c r="G299" s="12"/>
      <c r="H299" s="12"/>
      <c r="I299" s="12"/>
      <c r="J299" s="14"/>
      <c r="K299" s="12"/>
      <c r="L299" s="14"/>
      <c r="M299" s="14"/>
      <c r="N299" s="12"/>
      <c r="O299" s="12"/>
      <c r="P299" s="12"/>
      <c r="Q299" s="14"/>
      <c r="R299" s="14"/>
      <c r="S299" s="14"/>
      <c r="T299" s="14"/>
      <c r="U299" s="14"/>
      <c r="V299" s="14"/>
      <c r="W299" s="14"/>
      <c r="X299" s="26"/>
      <c r="Y299" s="12"/>
      <c r="Z299" s="33"/>
      <c r="AA299" s="34"/>
      <c r="AB299" s="34"/>
      <c r="AC299" s="34"/>
      <c r="AD299" s="34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</row>
    <row x14ac:dyDescent="0.25" r="300" customHeight="1" ht="18.75">
      <c r="A300" s="24"/>
      <c r="B300" s="1"/>
      <c r="C300" s="12"/>
      <c r="D300" s="12"/>
      <c r="E300" s="25"/>
      <c r="F300" s="25"/>
      <c r="G300" s="12"/>
      <c r="H300" s="12"/>
      <c r="I300" s="12"/>
      <c r="J300" s="14"/>
      <c r="K300" s="12"/>
      <c r="L300" s="14"/>
      <c r="M300" s="14"/>
      <c r="N300" s="12"/>
      <c r="O300" s="12"/>
      <c r="P300" s="12"/>
      <c r="Q300" s="14"/>
      <c r="R300" s="14"/>
      <c r="S300" s="14"/>
      <c r="T300" s="14"/>
      <c r="U300" s="14"/>
      <c r="V300" s="14"/>
      <c r="W300" s="14"/>
      <c r="X300" s="26"/>
      <c r="Y300" s="12"/>
      <c r="Z300" s="33"/>
      <c r="AA300" s="34" t="s">
        <v>15</v>
      </c>
      <c r="AB300" s="34"/>
      <c r="AC300" s="34"/>
      <c r="AD300" s="34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</row>
    <row x14ac:dyDescent="0.25" r="301" customHeight="1" ht="18.75">
      <c r="A301" s="24"/>
      <c r="B301" s="1"/>
      <c r="C301" s="12"/>
      <c r="D301" s="12"/>
      <c r="E301" s="25"/>
      <c r="F301" s="25"/>
      <c r="G301" s="12"/>
      <c r="H301" s="12"/>
      <c r="I301" s="12"/>
      <c r="J301" s="14"/>
      <c r="K301" s="12"/>
      <c r="L301" s="14"/>
      <c r="M301" s="14"/>
      <c r="N301" s="12"/>
      <c r="O301" s="12"/>
      <c r="P301" s="12"/>
      <c r="Q301" s="14"/>
      <c r="R301" s="14"/>
      <c r="S301" s="14"/>
      <c r="T301" s="14"/>
      <c r="U301" s="14"/>
      <c r="V301" s="14"/>
      <c r="W301" s="14"/>
      <c r="X301" s="26"/>
      <c r="Y301" s="12"/>
      <c r="Z301" s="33"/>
      <c r="AA301" s="34" t="s">
        <v>15</v>
      </c>
      <c r="AB301" s="34"/>
      <c r="AC301" s="34"/>
      <c r="AD301" s="34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</row>
    <row x14ac:dyDescent="0.25" r="302" customHeight="1" ht="18.75">
      <c r="A302" s="24"/>
      <c r="B302" s="1"/>
      <c r="C302" s="12"/>
      <c r="D302" s="12"/>
      <c r="E302" s="25"/>
      <c r="F302" s="25"/>
      <c r="G302" s="12"/>
      <c r="H302" s="12"/>
      <c r="I302" s="12"/>
      <c r="J302" s="14"/>
      <c r="K302" s="12"/>
      <c r="L302" s="14"/>
      <c r="M302" s="14"/>
      <c r="N302" s="12"/>
      <c r="O302" s="12"/>
      <c r="P302" s="12"/>
      <c r="Q302" s="14"/>
      <c r="R302" s="14"/>
      <c r="S302" s="14"/>
      <c r="T302" s="14"/>
      <c r="U302" s="14"/>
      <c r="V302" s="14"/>
      <c r="W302" s="14"/>
      <c r="X302" s="26"/>
      <c r="Y302" s="12"/>
      <c r="Z302" s="33"/>
      <c r="AA302" s="34" t="s">
        <v>15</v>
      </c>
      <c r="AB302" s="34"/>
      <c r="AC302" s="34"/>
      <c r="AD302" s="34" t="s">
        <v>15</v>
      </c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</row>
    <row x14ac:dyDescent="0.25" r="303" customHeight="1" ht="18.75">
      <c r="A303" s="24"/>
      <c r="B303" s="1"/>
      <c r="C303" s="12"/>
      <c r="D303" s="12"/>
      <c r="E303" s="25"/>
      <c r="F303" s="25"/>
      <c r="G303" s="12"/>
      <c r="H303" s="12"/>
      <c r="I303" s="12"/>
      <c r="J303" s="14"/>
      <c r="K303" s="12"/>
      <c r="L303" s="14"/>
      <c r="M303" s="14"/>
      <c r="N303" s="12"/>
      <c r="O303" s="12"/>
      <c r="P303" s="12"/>
      <c r="Q303" s="14"/>
      <c r="R303" s="14"/>
      <c r="S303" s="14"/>
      <c r="T303" s="14"/>
      <c r="U303" s="14"/>
      <c r="V303" s="14"/>
      <c r="W303" s="14"/>
      <c r="X303" s="26"/>
      <c r="Y303" s="12"/>
      <c r="Z303" s="33"/>
      <c r="AA303" s="34"/>
      <c r="AB303" s="34"/>
      <c r="AC303" s="34"/>
      <c r="AD303" s="34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</row>
    <row x14ac:dyDescent="0.25" r="304" customHeight="1" ht="18.75">
      <c r="A304" s="24"/>
      <c r="B304" s="1"/>
      <c r="C304" s="12"/>
      <c r="D304" s="12"/>
      <c r="E304" s="25"/>
      <c r="F304" s="25"/>
      <c r="G304" s="12"/>
      <c r="H304" s="12"/>
      <c r="I304" s="12"/>
      <c r="J304" s="14"/>
      <c r="K304" s="12"/>
      <c r="L304" s="14"/>
      <c r="M304" s="14"/>
      <c r="N304" s="12"/>
      <c r="O304" s="12"/>
      <c r="P304" s="12"/>
      <c r="Q304" s="14"/>
      <c r="R304" s="14"/>
      <c r="S304" s="14"/>
      <c r="T304" s="14"/>
      <c r="U304" s="14"/>
      <c r="V304" s="14"/>
      <c r="W304" s="14"/>
      <c r="X304" s="26"/>
      <c r="Y304" s="12"/>
      <c r="Z304" s="33"/>
      <c r="AA304" s="34"/>
      <c r="AB304" s="34"/>
      <c r="AC304" s="34"/>
      <c r="AD304" s="34" t="s">
        <v>15</v>
      </c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</row>
    <row x14ac:dyDescent="0.25" r="305" customHeight="1" ht="18.75">
      <c r="A305" s="24"/>
      <c r="B305" s="1"/>
      <c r="C305" s="12"/>
      <c r="D305" s="12"/>
      <c r="E305" s="25"/>
      <c r="F305" s="25"/>
      <c r="G305" s="12"/>
      <c r="H305" s="12"/>
      <c r="I305" s="12"/>
      <c r="J305" s="14"/>
      <c r="K305" s="12"/>
      <c r="L305" s="14"/>
      <c r="M305" s="14"/>
      <c r="N305" s="12"/>
      <c r="O305" s="12"/>
      <c r="P305" s="12"/>
      <c r="Q305" s="14"/>
      <c r="R305" s="14"/>
      <c r="S305" s="14"/>
      <c r="T305" s="14"/>
      <c r="U305" s="14"/>
      <c r="V305" s="14"/>
      <c r="W305" s="14"/>
      <c r="X305" s="26"/>
      <c r="Y305" s="12"/>
      <c r="Z305" s="33"/>
      <c r="AA305" s="34"/>
      <c r="AB305" s="34"/>
      <c r="AC305" s="34"/>
      <c r="AD305" s="34" t="s">
        <v>15</v>
      </c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</row>
    <row x14ac:dyDescent="0.25" r="306" customHeight="1" ht="18.75">
      <c r="A306" s="24"/>
      <c r="B306" s="1"/>
      <c r="C306" s="12"/>
      <c r="D306" s="12"/>
      <c r="E306" s="25"/>
      <c r="F306" s="25"/>
      <c r="G306" s="12"/>
      <c r="H306" s="12"/>
      <c r="I306" s="12"/>
      <c r="J306" s="14"/>
      <c r="K306" s="12"/>
      <c r="L306" s="14"/>
      <c r="M306" s="14"/>
      <c r="N306" s="12"/>
      <c r="O306" s="12"/>
      <c r="P306" s="12"/>
      <c r="Q306" s="14"/>
      <c r="R306" s="14"/>
      <c r="S306" s="14"/>
      <c r="T306" s="14"/>
      <c r="U306" s="14"/>
      <c r="V306" s="14"/>
      <c r="W306" s="14"/>
      <c r="X306" s="26"/>
      <c r="Y306" s="12"/>
      <c r="Z306" s="33"/>
      <c r="AA306" s="34"/>
      <c r="AB306" s="34"/>
      <c r="AC306" s="34"/>
      <c r="AD306" s="34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</row>
    <row x14ac:dyDescent="0.25" r="307" customHeight="1" ht="18.75">
      <c r="A307" s="24"/>
      <c r="B307" s="1"/>
      <c r="C307" s="12"/>
      <c r="D307" s="12"/>
      <c r="E307" s="25"/>
      <c r="F307" s="25"/>
      <c r="G307" s="12"/>
      <c r="H307" s="12"/>
      <c r="I307" s="12"/>
      <c r="J307" s="14"/>
      <c r="K307" s="12"/>
      <c r="L307" s="14"/>
      <c r="M307" s="14"/>
      <c r="N307" s="12"/>
      <c r="O307" s="12"/>
      <c r="P307" s="12"/>
      <c r="Q307" s="14"/>
      <c r="R307" s="14"/>
      <c r="S307" s="14"/>
      <c r="T307" s="14"/>
      <c r="U307" s="14"/>
      <c r="V307" s="14"/>
      <c r="W307" s="14"/>
      <c r="X307" s="26"/>
      <c r="Y307" s="12"/>
      <c r="Z307" s="33"/>
      <c r="AA307" s="34"/>
      <c r="AB307" s="34" t="s">
        <v>15</v>
      </c>
      <c r="AC307" s="34"/>
      <c r="AD307" s="34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</row>
    <row x14ac:dyDescent="0.25" r="308" customHeight="1" ht="18.75">
      <c r="A308" s="24"/>
      <c r="B308" s="1"/>
      <c r="C308" s="12"/>
      <c r="D308" s="12"/>
      <c r="E308" s="25"/>
      <c r="F308" s="25"/>
      <c r="G308" s="12"/>
      <c r="H308" s="12"/>
      <c r="I308" s="12"/>
      <c r="J308" s="14"/>
      <c r="K308" s="12"/>
      <c r="L308" s="14"/>
      <c r="M308" s="14"/>
      <c r="N308" s="12"/>
      <c r="O308" s="12"/>
      <c r="P308" s="12"/>
      <c r="Q308" s="14"/>
      <c r="R308" s="14"/>
      <c r="S308" s="14"/>
      <c r="T308" s="14"/>
      <c r="U308" s="14"/>
      <c r="V308" s="14"/>
      <c r="W308" s="14"/>
      <c r="X308" s="26"/>
      <c r="Y308" s="12"/>
      <c r="Z308" s="33"/>
      <c r="AA308" s="34"/>
      <c r="AB308" s="34" t="s">
        <v>15</v>
      </c>
      <c r="AC308" s="34"/>
      <c r="AD308" s="34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</row>
    <row x14ac:dyDescent="0.25" r="309" customHeight="1" ht="18.75">
      <c r="A309" s="24"/>
      <c r="B309" s="1"/>
      <c r="C309" s="12"/>
      <c r="D309" s="12"/>
      <c r="E309" s="25"/>
      <c r="F309" s="25"/>
      <c r="G309" s="12"/>
      <c r="H309" s="12"/>
      <c r="I309" s="12"/>
      <c r="J309" s="14"/>
      <c r="K309" s="12"/>
      <c r="L309" s="14"/>
      <c r="M309" s="14"/>
      <c r="N309" s="12"/>
      <c r="O309" s="12"/>
      <c r="P309" s="12"/>
      <c r="Q309" s="14"/>
      <c r="R309" s="14"/>
      <c r="S309" s="14"/>
      <c r="T309" s="14"/>
      <c r="U309" s="14"/>
      <c r="V309" s="14"/>
      <c r="W309" s="14"/>
      <c r="X309" s="26"/>
      <c r="Y309" s="12"/>
      <c r="Z309" s="33"/>
      <c r="AA309" s="34"/>
      <c r="AB309" s="34"/>
      <c r="AC309" s="34"/>
      <c r="AD309" s="34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</row>
    <row x14ac:dyDescent="0.25" r="310" customHeight="1" ht="18.75">
      <c r="A310" s="24"/>
      <c r="B310" s="1"/>
      <c r="C310" s="12"/>
      <c r="D310" s="12"/>
      <c r="E310" s="25"/>
      <c r="F310" s="25"/>
      <c r="G310" s="12"/>
      <c r="H310" s="12"/>
      <c r="I310" s="12"/>
      <c r="J310" s="14"/>
      <c r="K310" s="12"/>
      <c r="L310" s="14"/>
      <c r="M310" s="14"/>
      <c r="N310" s="12"/>
      <c r="O310" s="12"/>
      <c r="P310" s="12"/>
      <c r="Q310" s="14"/>
      <c r="R310" s="14"/>
      <c r="S310" s="14"/>
      <c r="T310" s="14"/>
      <c r="U310" s="14"/>
      <c r="V310" s="14"/>
      <c r="W310" s="14"/>
      <c r="X310" s="26"/>
      <c r="Y310" s="12"/>
      <c r="Z310" s="33"/>
      <c r="AA310" s="34"/>
      <c r="AB310" s="34"/>
      <c r="AC310" s="34"/>
      <c r="AD310" s="34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</row>
    <row x14ac:dyDescent="0.25" r="311" customHeight="1" ht="18.75">
      <c r="A311" s="24"/>
      <c r="B311" s="1"/>
      <c r="C311" s="12"/>
      <c r="D311" s="12"/>
      <c r="E311" s="25"/>
      <c r="F311" s="25"/>
      <c r="G311" s="12"/>
      <c r="H311" s="12"/>
      <c r="I311" s="12"/>
      <c r="J311" s="14"/>
      <c r="K311" s="12"/>
      <c r="L311" s="14"/>
      <c r="M311" s="14"/>
      <c r="N311" s="12"/>
      <c r="O311" s="12"/>
      <c r="P311" s="12"/>
      <c r="Q311" s="14"/>
      <c r="R311" s="14"/>
      <c r="S311" s="14"/>
      <c r="T311" s="14"/>
      <c r="U311" s="14"/>
      <c r="V311" s="14"/>
      <c r="W311" s="14"/>
      <c r="X311" s="26"/>
      <c r="Y311" s="12"/>
      <c r="Z311" s="33"/>
      <c r="AA311" s="34"/>
      <c r="AB311" s="34"/>
      <c r="AC311" s="34"/>
      <c r="AD311" s="34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</row>
    <row x14ac:dyDescent="0.25" r="312" customHeight="1" ht="18.75">
      <c r="A312" s="24"/>
      <c r="B312" s="1"/>
      <c r="C312" s="12"/>
      <c r="D312" s="12"/>
      <c r="E312" s="25"/>
      <c r="F312" s="25"/>
      <c r="G312" s="12"/>
      <c r="H312" s="12"/>
      <c r="I312" s="12"/>
      <c r="J312" s="14"/>
      <c r="K312" s="12"/>
      <c r="L312" s="14"/>
      <c r="M312" s="14"/>
      <c r="N312" s="12"/>
      <c r="O312" s="12"/>
      <c r="P312" s="12"/>
      <c r="Q312" s="14"/>
      <c r="R312" s="14"/>
      <c r="S312" s="14"/>
      <c r="T312" s="14"/>
      <c r="U312" s="14"/>
      <c r="V312" s="14"/>
      <c r="W312" s="14"/>
      <c r="X312" s="26"/>
      <c r="Y312" s="12"/>
      <c r="Z312" s="33"/>
      <c r="AA312" s="34"/>
      <c r="AB312" s="34"/>
      <c r="AC312" s="34"/>
      <c r="AD312" s="34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</row>
    <row x14ac:dyDescent="0.25" r="313" customHeight="1" ht="18.75">
      <c r="A313" s="24"/>
      <c r="B313" s="1"/>
      <c r="C313" s="12"/>
      <c r="D313" s="12"/>
      <c r="E313" s="25"/>
      <c r="F313" s="25"/>
      <c r="G313" s="12"/>
      <c r="H313" s="12"/>
      <c r="I313" s="12"/>
      <c r="J313" s="14"/>
      <c r="K313" s="12"/>
      <c r="L313" s="14"/>
      <c r="M313" s="14"/>
      <c r="N313" s="12"/>
      <c r="O313" s="12"/>
      <c r="P313" s="12"/>
      <c r="Q313" s="14"/>
      <c r="R313" s="14"/>
      <c r="S313" s="14"/>
      <c r="T313" s="14"/>
      <c r="U313" s="14"/>
      <c r="V313" s="14"/>
      <c r="W313" s="14"/>
      <c r="X313" s="26"/>
      <c r="Y313" s="12"/>
      <c r="Z313" s="33"/>
      <c r="AA313" s="34"/>
      <c r="AB313" s="34"/>
      <c r="AC313" s="34"/>
      <c r="AD313" s="34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</row>
    <row x14ac:dyDescent="0.25" r="314" customHeight="1" ht="18.75">
      <c r="A314" s="24"/>
      <c r="B314" s="1"/>
      <c r="C314" s="12"/>
      <c r="D314" s="12"/>
      <c r="E314" s="25"/>
      <c r="F314" s="25"/>
      <c r="G314" s="12"/>
      <c r="H314" s="12"/>
      <c r="I314" s="12"/>
      <c r="J314" s="14"/>
      <c r="K314" s="12"/>
      <c r="L314" s="14"/>
      <c r="M314" s="14"/>
      <c r="N314" s="12"/>
      <c r="O314" s="12"/>
      <c r="P314" s="12"/>
      <c r="Q314" s="14"/>
      <c r="R314" s="14"/>
      <c r="S314" s="14"/>
      <c r="T314" s="14"/>
      <c r="U314" s="14"/>
      <c r="V314" s="14"/>
      <c r="W314" s="14"/>
      <c r="X314" s="26"/>
      <c r="Y314" s="12"/>
      <c r="Z314" s="33"/>
      <c r="AA314" s="34"/>
      <c r="AB314" s="34"/>
      <c r="AC314" s="34"/>
      <c r="AD314" s="34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</row>
    <row x14ac:dyDescent="0.25" r="315" customHeight="1" ht="18.75">
      <c r="A315" s="24"/>
      <c r="B315" s="1"/>
      <c r="C315" s="12"/>
      <c r="D315" s="12"/>
      <c r="E315" s="25"/>
      <c r="F315" s="25"/>
      <c r="G315" s="12"/>
      <c r="H315" s="12"/>
      <c r="I315" s="12"/>
      <c r="J315" s="14"/>
      <c r="K315" s="12"/>
      <c r="L315" s="14"/>
      <c r="M315" s="14"/>
      <c r="N315" s="12"/>
      <c r="O315" s="12"/>
      <c r="P315" s="12"/>
      <c r="Q315" s="14"/>
      <c r="R315" s="14"/>
      <c r="S315" s="14"/>
      <c r="T315" s="14"/>
      <c r="U315" s="14"/>
      <c r="V315" s="14"/>
      <c r="W315" s="14"/>
      <c r="X315" s="26"/>
      <c r="Y315" s="12"/>
      <c r="Z315" s="33"/>
      <c r="AA315" s="34"/>
      <c r="AB315" s="34"/>
      <c r="AC315" s="34" t="s">
        <v>15</v>
      </c>
      <c r="AD315" s="34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</row>
    <row x14ac:dyDescent="0.25" r="316" customHeight="1" ht="18.75">
      <c r="A316" s="24"/>
      <c r="B316" s="1"/>
      <c r="C316" s="12"/>
      <c r="D316" s="12"/>
      <c r="E316" s="25"/>
      <c r="F316" s="25"/>
      <c r="G316" s="12"/>
      <c r="H316" s="12"/>
      <c r="I316" s="12"/>
      <c r="J316" s="14"/>
      <c r="K316" s="12"/>
      <c r="L316" s="14"/>
      <c r="M316" s="14"/>
      <c r="N316" s="12"/>
      <c r="O316" s="12"/>
      <c r="P316" s="12"/>
      <c r="Q316" s="14"/>
      <c r="R316" s="14"/>
      <c r="S316" s="14"/>
      <c r="T316" s="14"/>
      <c r="U316" s="14"/>
      <c r="V316" s="14"/>
      <c r="W316" s="14"/>
      <c r="X316" s="26"/>
      <c r="Y316" s="12"/>
      <c r="Z316" s="33"/>
      <c r="AA316" s="34"/>
      <c r="AB316" s="34"/>
      <c r="AC316" s="34"/>
      <c r="AD316" s="34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</row>
    <row x14ac:dyDescent="0.25" r="317" customHeight="1" ht="18.75">
      <c r="A317" s="24"/>
      <c r="B317" s="1"/>
      <c r="C317" s="12"/>
      <c r="D317" s="12"/>
      <c r="E317" s="25"/>
      <c r="F317" s="25"/>
      <c r="G317" s="12"/>
      <c r="H317" s="12"/>
      <c r="I317" s="12"/>
      <c r="J317" s="14"/>
      <c r="K317" s="12"/>
      <c r="L317" s="14"/>
      <c r="M317" s="14"/>
      <c r="N317" s="12"/>
      <c r="O317" s="12"/>
      <c r="P317" s="12"/>
      <c r="Q317" s="14"/>
      <c r="R317" s="14"/>
      <c r="S317" s="14"/>
      <c r="T317" s="14"/>
      <c r="U317" s="14"/>
      <c r="V317" s="14"/>
      <c r="W317" s="14"/>
      <c r="X317" s="26"/>
      <c r="Y317" s="12"/>
      <c r="Z317" s="33"/>
      <c r="AA317" s="34"/>
      <c r="AB317" s="34"/>
      <c r="AC317" s="34" t="s">
        <v>15</v>
      </c>
      <c r="AD317" s="34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</row>
    <row x14ac:dyDescent="0.25" r="318" customHeight="1" ht="18.75">
      <c r="A318" s="24"/>
      <c r="B318" s="1"/>
      <c r="C318" s="12"/>
      <c r="D318" s="12"/>
      <c r="E318" s="25"/>
      <c r="F318" s="25"/>
      <c r="G318" s="12"/>
      <c r="H318" s="12"/>
      <c r="I318" s="12"/>
      <c r="J318" s="14"/>
      <c r="K318" s="12"/>
      <c r="L318" s="14"/>
      <c r="M318" s="14"/>
      <c r="N318" s="12"/>
      <c r="O318" s="12"/>
      <c r="P318" s="12"/>
      <c r="Q318" s="14"/>
      <c r="R318" s="14"/>
      <c r="S318" s="14"/>
      <c r="T318" s="14"/>
      <c r="U318" s="14"/>
      <c r="V318" s="14"/>
      <c r="W318" s="14"/>
      <c r="X318" s="26"/>
      <c r="Y318" s="12"/>
      <c r="Z318" s="33"/>
      <c r="AA318" s="34"/>
      <c r="AB318" s="34"/>
      <c r="AC318" s="34"/>
      <c r="AD318" s="34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</row>
    <row x14ac:dyDescent="0.25" r="319" customHeight="1" ht="18.75">
      <c r="A319" s="24"/>
      <c r="B319" s="1"/>
      <c r="C319" s="12"/>
      <c r="D319" s="12"/>
      <c r="E319" s="25"/>
      <c r="F319" s="25"/>
      <c r="G319" s="12"/>
      <c r="H319" s="12"/>
      <c r="I319" s="12"/>
      <c r="J319" s="14"/>
      <c r="K319" s="12"/>
      <c r="L319" s="14"/>
      <c r="M319" s="14"/>
      <c r="N319" s="12"/>
      <c r="O319" s="12"/>
      <c r="P319" s="12"/>
      <c r="Q319" s="14"/>
      <c r="R319" s="14"/>
      <c r="S319" s="14"/>
      <c r="T319" s="14"/>
      <c r="U319" s="14"/>
      <c r="V319" s="14"/>
      <c r="W319" s="14"/>
      <c r="X319" s="26"/>
      <c r="Y319" s="12"/>
      <c r="Z319" s="33"/>
      <c r="AA319" s="34" t="s">
        <v>15</v>
      </c>
      <c r="AB319" s="34"/>
      <c r="AC319" s="34"/>
      <c r="AD319" s="34" t="s">
        <v>15</v>
      </c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</row>
    <row x14ac:dyDescent="0.25" r="320" customHeight="1" ht="18.75">
      <c r="A320" s="24"/>
      <c r="B320" s="1"/>
      <c r="C320" s="12"/>
      <c r="D320" s="12"/>
      <c r="E320" s="25"/>
      <c r="F320" s="25"/>
      <c r="G320" s="12"/>
      <c r="H320" s="12"/>
      <c r="I320" s="12"/>
      <c r="J320" s="14"/>
      <c r="K320" s="12"/>
      <c r="L320" s="14"/>
      <c r="M320" s="14"/>
      <c r="N320" s="12"/>
      <c r="O320" s="12"/>
      <c r="P320" s="12"/>
      <c r="Q320" s="14"/>
      <c r="R320" s="14"/>
      <c r="S320" s="14"/>
      <c r="T320" s="14"/>
      <c r="U320" s="14"/>
      <c r="V320" s="14"/>
      <c r="W320" s="14"/>
      <c r="X320" s="26"/>
      <c r="Y320" s="12"/>
      <c r="Z320" s="33"/>
      <c r="AA320" s="34"/>
      <c r="AB320" s="34"/>
      <c r="AC320" s="34"/>
      <c r="AD320" s="34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</row>
    <row x14ac:dyDescent="0.25" r="321" customHeight="1" ht="18.75">
      <c r="A321" s="24"/>
      <c r="B321" s="1"/>
      <c r="C321" s="12"/>
      <c r="D321" s="12"/>
      <c r="E321" s="25"/>
      <c r="F321" s="25"/>
      <c r="G321" s="12"/>
      <c r="H321" s="12"/>
      <c r="I321" s="12"/>
      <c r="J321" s="14"/>
      <c r="K321" s="12"/>
      <c r="L321" s="14"/>
      <c r="M321" s="14"/>
      <c r="N321" s="12"/>
      <c r="O321" s="12"/>
      <c r="P321" s="12"/>
      <c r="Q321" s="14"/>
      <c r="R321" s="14"/>
      <c r="S321" s="14"/>
      <c r="T321" s="14"/>
      <c r="U321" s="14"/>
      <c r="V321" s="14"/>
      <c r="W321" s="14"/>
      <c r="X321" s="26"/>
      <c r="Y321" s="12"/>
      <c r="Z321" s="33"/>
      <c r="AA321" s="34"/>
      <c r="AB321" s="34"/>
      <c r="AC321" s="34" t="s">
        <v>15</v>
      </c>
      <c r="AD321" s="34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</row>
    <row x14ac:dyDescent="0.25" r="322" customHeight="1" ht="18.75">
      <c r="A322" s="24"/>
      <c r="B322" s="1"/>
      <c r="C322" s="12"/>
      <c r="D322" s="12"/>
      <c r="E322" s="25"/>
      <c r="F322" s="25"/>
      <c r="G322" s="12"/>
      <c r="H322" s="12"/>
      <c r="I322" s="12"/>
      <c r="J322" s="14"/>
      <c r="K322" s="12"/>
      <c r="L322" s="14"/>
      <c r="M322" s="14"/>
      <c r="N322" s="12"/>
      <c r="O322" s="12"/>
      <c r="P322" s="12"/>
      <c r="Q322" s="14"/>
      <c r="R322" s="14"/>
      <c r="S322" s="14"/>
      <c r="T322" s="14"/>
      <c r="U322" s="14"/>
      <c r="V322" s="14"/>
      <c r="W322" s="14"/>
      <c r="X322" s="26"/>
      <c r="Y322" s="12"/>
      <c r="Z322" s="33"/>
      <c r="AA322" s="34" t="s">
        <v>15</v>
      </c>
      <c r="AB322" s="34"/>
      <c r="AC322" s="34"/>
      <c r="AD322" s="34" t="s">
        <v>15</v>
      </c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</row>
    <row x14ac:dyDescent="0.25" r="323" customHeight="1" ht="18.75">
      <c r="A323" s="24"/>
      <c r="B323" s="1"/>
      <c r="C323" s="12"/>
      <c r="D323" s="12"/>
      <c r="E323" s="25"/>
      <c r="F323" s="25"/>
      <c r="G323" s="12"/>
      <c r="H323" s="12"/>
      <c r="I323" s="12"/>
      <c r="J323" s="14"/>
      <c r="K323" s="12"/>
      <c r="L323" s="14"/>
      <c r="M323" s="14"/>
      <c r="N323" s="12"/>
      <c r="O323" s="12"/>
      <c r="P323" s="12"/>
      <c r="Q323" s="14"/>
      <c r="R323" s="14"/>
      <c r="S323" s="14"/>
      <c r="T323" s="14"/>
      <c r="U323" s="14"/>
      <c r="V323" s="14"/>
      <c r="W323" s="14"/>
      <c r="X323" s="26"/>
      <c r="Y323" s="12"/>
      <c r="Z323" s="33"/>
      <c r="AA323" s="34"/>
      <c r="AB323" s="34"/>
      <c r="AC323" s="34" t="s">
        <v>15</v>
      </c>
      <c r="AD323" s="34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</row>
    <row x14ac:dyDescent="0.25" r="324" customHeight="1" ht="18.75">
      <c r="A324" s="24"/>
      <c r="B324" s="1"/>
      <c r="C324" s="12"/>
      <c r="D324" s="12"/>
      <c r="E324" s="25"/>
      <c r="F324" s="25"/>
      <c r="G324" s="12"/>
      <c r="H324" s="12"/>
      <c r="I324" s="12"/>
      <c r="J324" s="14"/>
      <c r="K324" s="12"/>
      <c r="L324" s="14"/>
      <c r="M324" s="14"/>
      <c r="N324" s="12"/>
      <c r="O324" s="12"/>
      <c r="P324" s="12"/>
      <c r="Q324" s="14"/>
      <c r="R324" s="14"/>
      <c r="S324" s="14"/>
      <c r="T324" s="14"/>
      <c r="U324" s="14"/>
      <c r="V324" s="14"/>
      <c r="W324" s="14"/>
      <c r="X324" s="26"/>
      <c r="Y324" s="12"/>
      <c r="Z324" s="33"/>
      <c r="AA324" s="34"/>
      <c r="AB324" s="34"/>
      <c r="AC324" s="34"/>
      <c r="AD324" s="34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</row>
    <row x14ac:dyDescent="0.25" r="325" customHeight="1" ht="18.75">
      <c r="A325" s="24"/>
      <c r="B325" s="1"/>
      <c r="C325" s="12"/>
      <c r="D325" s="12"/>
      <c r="E325" s="25"/>
      <c r="F325" s="25"/>
      <c r="G325" s="12"/>
      <c r="H325" s="12"/>
      <c r="I325" s="12"/>
      <c r="J325" s="14"/>
      <c r="K325" s="12"/>
      <c r="L325" s="14"/>
      <c r="M325" s="14"/>
      <c r="N325" s="12"/>
      <c r="O325" s="12"/>
      <c r="P325" s="12"/>
      <c r="Q325" s="14"/>
      <c r="R325" s="14"/>
      <c r="S325" s="14"/>
      <c r="T325" s="14"/>
      <c r="U325" s="14"/>
      <c r="V325" s="14"/>
      <c r="W325" s="14"/>
      <c r="X325" s="26"/>
      <c r="Y325" s="12"/>
      <c r="Z325" s="33"/>
      <c r="AA325" s="34"/>
      <c r="AB325" s="34"/>
      <c r="AC325" s="34"/>
      <c r="AD325" s="34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</row>
    <row x14ac:dyDescent="0.25" r="326" customHeight="1" ht="18.75">
      <c r="A326" s="24"/>
      <c r="B326" s="1"/>
      <c r="C326" s="12"/>
      <c r="D326" s="12"/>
      <c r="E326" s="25"/>
      <c r="F326" s="25"/>
      <c r="G326" s="12"/>
      <c r="H326" s="12"/>
      <c r="I326" s="12"/>
      <c r="J326" s="14"/>
      <c r="K326" s="12"/>
      <c r="L326" s="14"/>
      <c r="M326" s="14"/>
      <c r="N326" s="12"/>
      <c r="O326" s="12"/>
      <c r="P326" s="12"/>
      <c r="Q326" s="14"/>
      <c r="R326" s="14"/>
      <c r="S326" s="14"/>
      <c r="T326" s="14"/>
      <c r="U326" s="14"/>
      <c r="V326" s="14"/>
      <c r="W326" s="14"/>
      <c r="X326" s="26"/>
      <c r="Y326" s="12"/>
      <c r="Z326" s="33"/>
      <c r="AA326" s="34"/>
      <c r="AB326" s="34"/>
      <c r="AC326" s="34"/>
      <c r="AD326" s="34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</row>
    <row x14ac:dyDescent="0.25" r="327" customHeight="1" ht="18.75">
      <c r="A327" s="24"/>
      <c r="B327" s="1"/>
      <c r="C327" s="12"/>
      <c r="D327" s="12"/>
      <c r="E327" s="25"/>
      <c r="F327" s="25"/>
      <c r="G327" s="12"/>
      <c r="H327" s="12"/>
      <c r="I327" s="12"/>
      <c r="J327" s="14"/>
      <c r="K327" s="12"/>
      <c r="L327" s="14"/>
      <c r="M327" s="14"/>
      <c r="N327" s="12"/>
      <c r="O327" s="12"/>
      <c r="P327" s="12"/>
      <c r="Q327" s="14"/>
      <c r="R327" s="14"/>
      <c r="S327" s="14"/>
      <c r="T327" s="14"/>
      <c r="U327" s="14"/>
      <c r="V327" s="14"/>
      <c r="W327" s="14"/>
      <c r="X327" s="26"/>
      <c r="Y327" s="12"/>
      <c r="Z327" s="33"/>
      <c r="AA327" s="34"/>
      <c r="AB327" s="34"/>
      <c r="AC327" s="34"/>
      <c r="AD327" s="34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</row>
    <row x14ac:dyDescent="0.25" r="328" customHeight="1" ht="18.75">
      <c r="A328" s="24"/>
      <c r="B328" s="1"/>
      <c r="C328" s="12"/>
      <c r="D328" s="12"/>
      <c r="E328" s="25"/>
      <c r="F328" s="25"/>
      <c r="G328" s="12"/>
      <c r="H328" s="12"/>
      <c r="I328" s="12"/>
      <c r="J328" s="14"/>
      <c r="K328" s="12"/>
      <c r="L328" s="14"/>
      <c r="M328" s="14"/>
      <c r="N328" s="12"/>
      <c r="O328" s="12"/>
      <c r="P328" s="12"/>
      <c r="Q328" s="14"/>
      <c r="R328" s="14"/>
      <c r="S328" s="14"/>
      <c r="T328" s="14"/>
      <c r="U328" s="14"/>
      <c r="V328" s="14"/>
      <c r="W328" s="14"/>
      <c r="X328" s="26"/>
      <c r="Y328" s="12"/>
      <c r="Z328" s="33"/>
      <c r="AA328" s="34"/>
      <c r="AB328" s="34"/>
      <c r="AC328" s="34"/>
      <c r="AD328" s="34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</row>
    <row x14ac:dyDescent="0.25" r="329" customHeight="1" ht="18.75">
      <c r="A329" s="24"/>
      <c r="B329" s="1"/>
      <c r="C329" s="12"/>
      <c r="D329" s="12"/>
      <c r="E329" s="25"/>
      <c r="F329" s="25"/>
      <c r="G329" s="12"/>
      <c r="H329" s="12"/>
      <c r="I329" s="12"/>
      <c r="J329" s="14"/>
      <c r="K329" s="12"/>
      <c r="L329" s="14"/>
      <c r="M329" s="14"/>
      <c r="N329" s="12"/>
      <c r="O329" s="12"/>
      <c r="P329" s="12"/>
      <c r="Q329" s="14"/>
      <c r="R329" s="14"/>
      <c r="S329" s="14"/>
      <c r="T329" s="14"/>
      <c r="U329" s="14"/>
      <c r="V329" s="14"/>
      <c r="W329" s="14"/>
      <c r="X329" s="26"/>
      <c r="Y329" s="12"/>
      <c r="Z329" s="33"/>
      <c r="AA329" s="34"/>
      <c r="AB329" s="34"/>
      <c r="AC329" s="34" t="s">
        <v>15</v>
      </c>
      <c r="AD329" s="34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</row>
    <row x14ac:dyDescent="0.25" r="330" customHeight="1" ht="18.75">
      <c r="A330" s="24"/>
      <c r="B330" s="1"/>
      <c r="C330" s="12"/>
      <c r="D330" s="12"/>
      <c r="E330" s="25"/>
      <c r="F330" s="25"/>
      <c r="G330" s="12"/>
      <c r="H330" s="12"/>
      <c r="I330" s="12"/>
      <c r="J330" s="14"/>
      <c r="K330" s="12"/>
      <c r="L330" s="14"/>
      <c r="M330" s="14"/>
      <c r="N330" s="12"/>
      <c r="O330" s="12"/>
      <c r="P330" s="12"/>
      <c r="Q330" s="14"/>
      <c r="R330" s="14"/>
      <c r="S330" s="14"/>
      <c r="T330" s="14"/>
      <c r="U330" s="14"/>
      <c r="V330" s="14"/>
      <c r="W330" s="14"/>
      <c r="X330" s="26"/>
      <c r="Y330" s="12"/>
      <c r="Z330" s="33"/>
      <c r="AA330" s="34"/>
      <c r="AB330" s="34"/>
      <c r="AC330" s="34"/>
      <c r="AD330" s="34" t="s">
        <v>15</v>
      </c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</row>
    <row x14ac:dyDescent="0.25" r="331" customHeight="1" ht="18.75">
      <c r="A331" s="24"/>
      <c r="B331" s="1"/>
      <c r="C331" s="12"/>
      <c r="D331" s="12"/>
      <c r="E331" s="25"/>
      <c r="F331" s="25"/>
      <c r="G331" s="12"/>
      <c r="H331" s="12"/>
      <c r="I331" s="12"/>
      <c r="J331" s="14"/>
      <c r="K331" s="12"/>
      <c r="L331" s="14"/>
      <c r="M331" s="14"/>
      <c r="N331" s="12"/>
      <c r="O331" s="12"/>
      <c r="P331" s="12"/>
      <c r="Q331" s="14"/>
      <c r="R331" s="14"/>
      <c r="S331" s="14"/>
      <c r="T331" s="14"/>
      <c r="U331" s="14"/>
      <c r="V331" s="14"/>
      <c r="W331" s="14"/>
      <c r="X331" s="26"/>
      <c r="Y331" s="12"/>
      <c r="Z331" s="33"/>
      <c r="AA331" s="34" t="s">
        <v>15</v>
      </c>
      <c r="AB331" s="34"/>
      <c r="AC331" s="34"/>
      <c r="AD331" s="34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</row>
    <row x14ac:dyDescent="0.25" r="332" customHeight="1" ht="18.75">
      <c r="A332" s="24"/>
      <c r="B332" s="1"/>
      <c r="C332" s="12"/>
      <c r="D332" s="12"/>
      <c r="E332" s="25"/>
      <c r="F332" s="25"/>
      <c r="G332" s="12"/>
      <c r="H332" s="12"/>
      <c r="I332" s="12"/>
      <c r="J332" s="14"/>
      <c r="K332" s="12"/>
      <c r="L332" s="14"/>
      <c r="M332" s="14"/>
      <c r="N332" s="12"/>
      <c r="O332" s="12"/>
      <c r="P332" s="12"/>
      <c r="Q332" s="14"/>
      <c r="R332" s="14"/>
      <c r="S332" s="14"/>
      <c r="T332" s="14"/>
      <c r="U332" s="14"/>
      <c r="V332" s="14"/>
      <c r="W332" s="14"/>
      <c r="X332" s="26"/>
      <c r="Y332" s="12"/>
      <c r="Z332" s="33"/>
      <c r="AA332" s="34"/>
      <c r="AB332" s="34"/>
      <c r="AC332" s="34"/>
      <c r="AD332" s="34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</row>
    <row x14ac:dyDescent="0.25" r="333" customHeight="1" ht="18.75">
      <c r="A333" s="24"/>
      <c r="B333" s="1"/>
      <c r="C333" s="12"/>
      <c r="D333" s="12"/>
      <c r="E333" s="25"/>
      <c r="F333" s="25"/>
      <c r="G333" s="12"/>
      <c r="H333" s="12"/>
      <c r="I333" s="12"/>
      <c r="J333" s="14"/>
      <c r="K333" s="12"/>
      <c r="L333" s="14"/>
      <c r="M333" s="14"/>
      <c r="N333" s="12"/>
      <c r="O333" s="12"/>
      <c r="P333" s="12"/>
      <c r="Q333" s="14"/>
      <c r="R333" s="14"/>
      <c r="S333" s="14"/>
      <c r="T333" s="14"/>
      <c r="U333" s="14"/>
      <c r="V333" s="14"/>
      <c r="W333" s="14"/>
      <c r="X333" s="26"/>
      <c r="Y333" s="12"/>
      <c r="Z333" s="33"/>
      <c r="AA333" s="34"/>
      <c r="AB333" s="34" t="s">
        <v>15</v>
      </c>
      <c r="AC333" s="34"/>
      <c r="AD333" s="34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</row>
    <row x14ac:dyDescent="0.25" r="334" customHeight="1" ht="18.75">
      <c r="A334" s="24"/>
      <c r="B334" s="1"/>
      <c r="C334" s="12"/>
      <c r="D334" s="12"/>
      <c r="E334" s="25"/>
      <c r="F334" s="25"/>
      <c r="G334" s="12"/>
      <c r="H334" s="12"/>
      <c r="I334" s="12"/>
      <c r="J334" s="14"/>
      <c r="K334" s="12"/>
      <c r="L334" s="14"/>
      <c r="M334" s="14"/>
      <c r="N334" s="12"/>
      <c r="O334" s="12"/>
      <c r="P334" s="12"/>
      <c r="Q334" s="14"/>
      <c r="R334" s="14"/>
      <c r="S334" s="14"/>
      <c r="T334" s="14"/>
      <c r="U334" s="14"/>
      <c r="V334" s="14"/>
      <c r="W334" s="14"/>
      <c r="X334" s="26"/>
      <c r="Y334" s="12"/>
      <c r="Z334" s="33"/>
      <c r="AA334" s="34"/>
      <c r="AB334" s="34" t="s">
        <v>15</v>
      </c>
      <c r="AC334" s="34"/>
      <c r="AD334" s="34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</row>
    <row x14ac:dyDescent="0.25" r="335" customHeight="1" ht="18.75">
      <c r="A335" s="24"/>
      <c r="B335" s="1"/>
      <c r="C335" s="12"/>
      <c r="D335" s="12"/>
      <c r="E335" s="25"/>
      <c r="F335" s="25"/>
      <c r="G335" s="12"/>
      <c r="H335" s="12"/>
      <c r="I335" s="12"/>
      <c r="J335" s="14"/>
      <c r="K335" s="12"/>
      <c r="L335" s="14"/>
      <c r="M335" s="14"/>
      <c r="N335" s="12"/>
      <c r="O335" s="12"/>
      <c r="P335" s="12"/>
      <c r="Q335" s="14"/>
      <c r="R335" s="14"/>
      <c r="S335" s="14"/>
      <c r="T335" s="14"/>
      <c r="U335" s="14"/>
      <c r="V335" s="14"/>
      <c r="W335" s="14"/>
      <c r="X335" s="26"/>
      <c r="Y335" s="12"/>
      <c r="Z335" s="33"/>
      <c r="AA335" s="34"/>
      <c r="AB335" s="34"/>
      <c r="AC335" s="34"/>
      <c r="AD335" s="34" t="s">
        <v>15</v>
      </c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</row>
    <row x14ac:dyDescent="0.25" r="336" customHeight="1" ht="18.75">
      <c r="A336" s="24"/>
      <c r="B336" s="1"/>
      <c r="C336" s="12"/>
      <c r="D336" s="12"/>
      <c r="E336" s="25"/>
      <c r="F336" s="25"/>
      <c r="G336" s="12"/>
      <c r="H336" s="12"/>
      <c r="I336" s="12"/>
      <c r="J336" s="14"/>
      <c r="K336" s="12"/>
      <c r="L336" s="14"/>
      <c r="M336" s="14"/>
      <c r="N336" s="12"/>
      <c r="O336" s="12"/>
      <c r="P336" s="12"/>
      <c r="Q336" s="14"/>
      <c r="R336" s="14"/>
      <c r="S336" s="14"/>
      <c r="T336" s="14"/>
      <c r="U336" s="14"/>
      <c r="V336" s="14"/>
      <c r="W336" s="14"/>
      <c r="X336" s="26"/>
      <c r="Y336" s="12"/>
      <c r="Z336" s="33"/>
      <c r="AA336" s="34" t="s">
        <v>15</v>
      </c>
      <c r="AB336" s="34"/>
      <c r="AC336" s="34"/>
      <c r="AD336" s="34" t="s">
        <v>15</v>
      </c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</row>
    <row x14ac:dyDescent="0.25" r="337" customHeight="1" ht="18.75">
      <c r="A337" s="24"/>
      <c r="B337" s="1"/>
      <c r="C337" s="12"/>
      <c r="D337" s="12"/>
      <c r="E337" s="25"/>
      <c r="F337" s="25"/>
      <c r="G337" s="12"/>
      <c r="H337" s="12"/>
      <c r="I337" s="12"/>
      <c r="J337" s="14"/>
      <c r="K337" s="12"/>
      <c r="L337" s="14"/>
      <c r="M337" s="14"/>
      <c r="N337" s="12"/>
      <c r="O337" s="12"/>
      <c r="P337" s="12"/>
      <c r="Q337" s="14"/>
      <c r="R337" s="14"/>
      <c r="S337" s="14"/>
      <c r="T337" s="14"/>
      <c r="U337" s="14"/>
      <c r="V337" s="14"/>
      <c r="W337" s="14"/>
      <c r="X337" s="26"/>
      <c r="Y337" s="12"/>
      <c r="Z337" s="33"/>
      <c r="AA337" s="34" t="s">
        <v>15</v>
      </c>
      <c r="AB337" s="34"/>
      <c r="AC337" s="34"/>
      <c r="AD337" s="34" t="s">
        <v>15</v>
      </c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</row>
    <row x14ac:dyDescent="0.25" r="338" customHeight="1" ht="18.75">
      <c r="A338" s="24"/>
      <c r="B338" s="1"/>
      <c r="C338" s="12"/>
      <c r="D338" s="12"/>
      <c r="E338" s="25"/>
      <c r="F338" s="25"/>
      <c r="G338" s="12"/>
      <c r="H338" s="12"/>
      <c r="I338" s="12"/>
      <c r="J338" s="14"/>
      <c r="K338" s="12"/>
      <c r="L338" s="14"/>
      <c r="M338" s="14"/>
      <c r="N338" s="12"/>
      <c r="O338" s="12"/>
      <c r="P338" s="12"/>
      <c r="Q338" s="14"/>
      <c r="R338" s="14"/>
      <c r="S338" s="14"/>
      <c r="T338" s="14"/>
      <c r="U338" s="14"/>
      <c r="V338" s="14"/>
      <c r="W338" s="14"/>
      <c r="X338" s="26"/>
      <c r="Y338" s="12"/>
      <c r="Z338" s="33"/>
      <c r="AA338" s="34" t="s">
        <v>15</v>
      </c>
      <c r="AB338" s="34" t="s">
        <v>15</v>
      </c>
      <c r="AC338" s="34"/>
      <c r="AD338" s="34" t="s">
        <v>15</v>
      </c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</row>
    <row x14ac:dyDescent="0.25" r="339" customHeight="1" ht="18.75">
      <c r="A339" s="24"/>
      <c r="B339" s="1"/>
      <c r="C339" s="12"/>
      <c r="D339" s="12"/>
      <c r="E339" s="25"/>
      <c r="F339" s="25"/>
      <c r="G339" s="12"/>
      <c r="H339" s="12"/>
      <c r="I339" s="12"/>
      <c r="J339" s="14"/>
      <c r="K339" s="12"/>
      <c r="L339" s="14"/>
      <c r="M339" s="14"/>
      <c r="N339" s="12"/>
      <c r="O339" s="12"/>
      <c r="P339" s="12"/>
      <c r="Q339" s="14"/>
      <c r="R339" s="14"/>
      <c r="S339" s="14"/>
      <c r="T339" s="14"/>
      <c r="U339" s="14"/>
      <c r="V339" s="14"/>
      <c r="W339" s="14"/>
      <c r="X339" s="26"/>
      <c r="Y339" s="12"/>
      <c r="Z339" s="33"/>
      <c r="AA339" s="34" t="s">
        <v>15</v>
      </c>
      <c r="AB339" s="34"/>
      <c r="AC339" s="34"/>
      <c r="AD339" s="34" t="s">
        <v>15</v>
      </c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</row>
    <row x14ac:dyDescent="0.25" r="340" customHeight="1" ht="18.75">
      <c r="A340" s="24"/>
      <c r="B340" s="1"/>
      <c r="C340" s="12"/>
      <c r="D340" s="12"/>
      <c r="E340" s="25"/>
      <c r="F340" s="25"/>
      <c r="G340" s="12"/>
      <c r="H340" s="12"/>
      <c r="I340" s="12"/>
      <c r="J340" s="14"/>
      <c r="K340" s="12"/>
      <c r="L340" s="14"/>
      <c r="M340" s="14"/>
      <c r="N340" s="12"/>
      <c r="O340" s="12"/>
      <c r="P340" s="12"/>
      <c r="Q340" s="14"/>
      <c r="R340" s="14"/>
      <c r="S340" s="14"/>
      <c r="T340" s="14"/>
      <c r="U340" s="14"/>
      <c r="V340" s="14"/>
      <c r="W340" s="14"/>
      <c r="X340" s="26"/>
      <c r="Y340" s="12"/>
      <c r="Z340" s="33"/>
      <c r="AA340" s="34" t="s">
        <v>15</v>
      </c>
      <c r="AB340" s="34"/>
      <c r="AC340" s="34"/>
      <c r="AD340" s="34" t="s">
        <v>15</v>
      </c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</row>
    <row x14ac:dyDescent="0.25" r="341" customHeight="1" ht="18.75">
      <c r="A341" s="24"/>
      <c r="B341" s="1"/>
      <c r="C341" s="12"/>
      <c r="D341" s="12"/>
      <c r="E341" s="25"/>
      <c r="F341" s="25"/>
      <c r="G341" s="12"/>
      <c r="H341" s="12"/>
      <c r="I341" s="12"/>
      <c r="J341" s="14"/>
      <c r="K341" s="12"/>
      <c r="L341" s="14"/>
      <c r="M341" s="14"/>
      <c r="N341" s="12"/>
      <c r="O341" s="12"/>
      <c r="P341" s="12"/>
      <c r="Q341" s="14"/>
      <c r="R341" s="14"/>
      <c r="S341" s="14"/>
      <c r="T341" s="14"/>
      <c r="U341" s="14"/>
      <c r="V341" s="14"/>
      <c r="W341" s="14"/>
      <c r="X341" s="26"/>
      <c r="Y341" s="12"/>
      <c r="Z341" s="33"/>
      <c r="AA341" s="34" t="s">
        <v>15</v>
      </c>
      <c r="AB341" s="34"/>
      <c r="AC341" s="34"/>
      <c r="AD341" s="34" t="s">
        <v>15</v>
      </c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</row>
    <row x14ac:dyDescent="0.25" r="342" customHeight="1" ht="18.75">
      <c r="A342" s="24"/>
      <c r="B342" s="1"/>
      <c r="C342" s="12"/>
      <c r="D342" s="12"/>
      <c r="E342" s="25"/>
      <c r="F342" s="25"/>
      <c r="G342" s="12"/>
      <c r="H342" s="12"/>
      <c r="I342" s="12"/>
      <c r="J342" s="14"/>
      <c r="K342" s="12"/>
      <c r="L342" s="14"/>
      <c r="M342" s="14"/>
      <c r="N342" s="12"/>
      <c r="O342" s="12"/>
      <c r="P342" s="12"/>
      <c r="Q342" s="14"/>
      <c r="R342" s="14"/>
      <c r="S342" s="14"/>
      <c r="T342" s="14"/>
      <c r="U342" s="14"/>
      <c r="V342" s="14"/>
      <c r="W342" s="14"/>
      <c r="X342" s="26"/>
      <c r="Y342" s="12"/>
      <c r="Z342" s="33"/>
      <c r="AA342" s="34" t="s">
        <v>15</v>
      </c>
      <c r="AB342" s="34"/>
      <c r="AC342" s="34"/>
      <c r="AD342" s="34" t="s">
        <v>15</v>
      </c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</row>
    <row x14ac:dyDescent="0.25" r="343" customHeight="1" ht="18.75">
      <c r="A343" s="24"/>
      <c r="B343" s="1"/>
      <c r="C343" s="12"/>
      <c r="D343" s="12"/>
      <c r="E343" s="25"/>
      <c r="F343" s="25"/>
      <c r="G343" s="12"/>
      <c r="H343" s="12"/>
      <c r="I343" s="12"/>
      <c r="J343" s="14"/>
      <c r="K343" s="12"/>
      <c r="L343" s="14"/>
      <c r="M343" s="14"/>
      <c r="N343" s="12"/>
      <c r="O343" s="12"/>
      <c r="P343" s="12"/>
      <c r="Q343" s="14"/>
      <c r="R343" s="14"/>
      <c r="S343" s="14"/>
      <c r="T343" s="14"/>
      <c r="U343" s="14"/>
      <c r="V343" s="14"/>
      <c r="W343" s="14"/>
      <c r="X343" s="26"/>
      <c r="Y343" s="12"/>
      <c r="Z343" s="33"/>
      <c r="AA343" s="34" t="s">
        <v>15</v>
      </c>
      <c r="AB343" s="34"/>
      <c r="AC343" s="34"/>
      <c r="AD343" s="34" t="s">
        <v>15</v>
      </c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</row>
    <row x14ac:dyDescent="0.25" r="344" customHeight="1" ht="18.75">
      <c r="A344" s="24"/>
      <c r="B344" s="1"/>
      <c r="C344" s="12"/>
      <c r="D344" s="12"/>
      <c r="E344" s="25"/>
      <c r="F344" s="25"/>
      <c r="G344" s="12"/>
      <c r="H344" s="12"/>
      <c r="I344" s="12"/>
      <c r="J344" s="14"/>
      <c r="K344" s="12"/>
      <c r="L344" s="14"/>
      <c r="M344" s="14"/>
      <c r="N344" s="12"/>
      <c r="O344" s="12"/>
      <c r="P344" s="12"/>
      <c r="Q344" s="14"/>
      <c r="R344" s="14"/>
      <c r="S344" s="14"/>
      <c r="T344" s="14"/>
      <c r="U344" s="14"/>
      <c r="V344" s="14"/>
      <c r="W344" s="14"/>
      <c r="X344" s="26"/>
      <c r="Y344" s="12"/>
      <c r="Z344" s="33"/>
      <c r="AA344" s="34" t="s">
        <v>15</v>
      </c>
      <c r="AB344" s="34"/>
      <c r="AC344" s="34"/>
      <c r="AD344" s="34" t="s">
        <v>15</v>
      </c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</row>
    <row x14ac:dyDescent="0.25" r="345" customHeight="1" ht="18.75">
      <c r="A345" s="24"/>
      <c r="B345" s="1"/>
      <c r="C345" s="12"/>
      <c r="D345" s="12"/>
      <c r="E345" s="25"/>
      <c r="F345" s="25"/>
      <c r="G345" s="12"/>
      <c r="H345" s="12"/>
      <c r="I345" s="12"/>
      <c r="J345" s="14"/>
      <c r="K345" s="12"/>
      <c r="L345" s="14"/>
      <c r="M345" s="14"/>
      <c r="N345" s="12"/>
      <c r="O345" s="12"/>
      <c r="P345" s="12"/>
      <c r="Q345" s="14"/>
      <c r="R345" s="14"/>
      <c r="S345" s="14"/>
      <c r="T345" s="14"/>
      <c r="U345" s="14"/>
      <c r="V345" s="14"/>
      <c r="W345" s="14"/>
      <c r="X345" s="26"/>
      <c r="Y345" s="12"/>
      <c r="Z345" s="33"/>
      <c r="AA345" s="34" t="s">
        <v>15</v>
      </c>
      <c r="AB345" s="34"/>
      <c r="AC345" s="34"/>
      <c r="AD345" s="34" t="s">
        <v>15</v>
      </c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</row>
    <row x14ac:dyDescent="0.25" r="346" customHeight="1" ht="18.75">
      <c r="A346" s="24"/>
      <c r="B346" s="1"/>
      <c r="C346" s="12"/>
      <c r="D346" s="12"/>
      <c r="E346" s="25"/>
      <c r="F346" s="25"/>
      <c r="G346" s="12"/>
      <c r="H346" s="12"/>
      <c r="I346" s="12"/>
      <c r="J346" s="14"/>
      <c r="K346" s="12"/>
      <c r="L346" s="14"/>
      <c r="M346" s="14"/>
      <c r="N346" s="12"/>
      <c r="O346" s="12"/>
      <c r="P346" s="12"/>
      <c r="Q346" s="14"/>
      <c r="R346" s="14"/>
      <c r="S346" s="14"/>
      <c r="T346" s="14"/>
      <c r="U346" s="14"/>
      <c r="V346" s="14"/>
      <c r="W346" s="14"/>
      <c r="X346" s="26"/>
      <c r="Y346" s="12"/>
      <c r="Z346" s="33"/>
      <c r="AA346" s="34"/>
      <c r="AB346" s="34"/>
      <c r="AC346" s="34"/>
      <c r="AD346" s="34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</row>
    <row x14ac:dyDescent="0.25" r="347" customHeight="1" ht="18.75">
      <c r="A347" s="24"/>
      <c r="B347" s="1"/>
      <c r="C347" s="12"/>
      <c r="D347" s="12"/>
      <c r="E347" s="25"/>
      <c r="F347" s="25"/>
      <c r="G347" s="12"/>
      <c r="H347" s="12"/>
      <c r="I347" s="12"/>
      <c r="J347" s="14"/>
      <c r="K347" s="12"/>
      <c r="L347" s="14"/>
      <c r="M347" s="14"/>
      <c r="N347" s="12"/>
      <c r="O347" s="12"/>
      <c r="P347" s="12"/>
      <c r="Q347" s="14"/>
      <c r="R347" s="14"/>
      <c r="S347" s="14"/>
      <c r="T347" s="14"/>
      <c r="U347" s="14"/>
      <c r="V347" s="14"/>
      <c r="W347" s="14"/>
      <c r="X347" s="26"/>
      <c r="Y347" s="12"/>
      <c r="Z347" s="33"/>
      <c r="AA347" s="34"/>
      <c r="AB347" s="34"/>
      <c r="AC347" s="34"/>
      <c r="AD347" s="34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</row>
    <row x14ac:dyDescent="0.25" r="348" customHeight="1" ht="18.75">
      <c r="A348" s="24"/>
      <c r="B348" s="1"/>
      <c r="C348" s="12"/>
      <c r="D348" s="12"/>
      <c r="E348" s="25"/>
      <c r="F348" s="25"/>
      <c r="G348" s="12"/>
      <c r="H348" s="12"/>
      <c r="I348" s="12"/>
      <c r="J348" s="14"/>
      <c r="K348" s="12"/>
      <c r="L348" s="14"/>
      <c r="M348" s="14"/>
      <c r="N348" s="12"/>
      <c r="O348" s="12"/>
      <c r="P348" s="12"/>
      <c r="Q348" s="14"/>
      <c r="R348" s="14"/>
      <c r="S348" s="14"/>
      <c r="T348" s="14"/>
      <c r="U348" s="14"/>
      <c r="V348" s="14"/>
      <c r="W348" s="14"/>
      <c r="X348" s="26"/>
      <c r="Y348" s="12"/>
      <c r="Z348" s="33"/>
      <c r="AA348" s="34"/>
      <c r="AB348" s="34"/>
      <c r="AC348" s="34"/>
      <c r="AD348" s="34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</row>
    <row x14ac:dyDescent="0.25" r="349" customHeight="1" ht="18.75">
      <c r="A349" s="24"/>
      <c r="B349" s="1"/>
      <c r="C349" s="12"/>
      <c r="D349" s="12"/>
      <c r="E349" s="25"/>
      <c r="F349" s="25"/>
      <c r="G349" s="12"/>
      <c r="H349" s="12"/>
      <c r="I349" s="12"/>
      <c r="J349" s="14"/>
      <c r="K349" s="12"/>
      <c r="L349" s="14"/>
      <c r="M349" s="14"/>
      <c r="N349" s="12"/>
      <c r="O349" s="12"/>
      <c r="P349" s="12"/>
      <c r="Q349" s="14"/>
      <c r="R349" s="14"/>
      <c r="S349" s="14"/>
      <c r="T349" s="14"/>
      <c r="U349" s="14"/>
      <c r="V349" s="14"/>
      <c r="W349" s="14"/>
      <c r="X349" s="26"/>
      <c r="Y349" s="12"/>
      <c r="Z349" s="33"/>
      <c r="AA349" s="34" t="s">
        <v>15</v>
      </c>
      <c r="AB349" s="34"/>
      <c r="AC349" s="34"/>
      <c r="AD349" s="34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</row>
    <row x14ac:dyDescent="0.25" r="350" customHeight="1" ht="18.75">
      <c r="A350" s="24"/>
      <c r="B350" s="1"/>
      <c r="C350" s="12"/>
      <c r="D350" s="12"/>
      <c r="E350" s="25"/>
      <c r="F350" s="25"/>
      <c r="G350" s="12"/>
      <c r="H350" s="12"/>
      <c r="I350" s="12"/>
      <c r="J350" s="14"/>
      <c r="K350" s="12"/>
      <c r="L350" s="14"/>
      <c r="M350" s="14"/>
      <c r="N350" s="12"/>
      <c r="O350" s="12"/>
      <c r="P350" s="12"/>
      <c r="Q350" s="14"/>
      <c r="R350" s="14"/>
      <c r="S350" s="14"/>
      <c r="T350" s="14"/>
      <c r="U350" s="14"/>
      <c r="V350" s="14"/>
      <c r="W350" s="14"/>
      <c r="X350" s="26"/>
      <c r="Y350" s="12"/>
      <c r="Z350" s="33"/>
      <c r="AA350" s="34"/>
      <c r="AB350" s="34"/>
      <c r="AC350" s="34" t="s">
        <v>15</v>
      </c>
      <c r="AD350" s="34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</row>
    <row x14ac:dyDescent="0.25" r="351" customHeight="1" ht="18.75">
      <c r="A351" s="24"/>
      <c r="B351" s="1"/>
      <c r="C351" s="12"/>
      <c r="D351" s="12"/>
      <c r="E351" s="25"/>
      <c r="F351" s="25"/>
      <c r="G351" s="12"/>
      <c r="H351" s="12"/>
      <c r="I351" s="12"/>
      <c r="J351" s="14"/>
      <c r="K351" s="12"/>
      <c r="L351" s="14"/>
      <c r="M351" s="14"/>
      <c r="N351" s="12"/>
      <c r="O351" s="12"/>
      <c r="P351" s="12"/>
      <c r="Q351" s="14"/>
      <c r="R351" s="14"/>
      <c r="S351" s="14"/>
      <c r="T351" s="14"/>
      <c r="U351" s="14"/>
      <c r="V351" s="14"/>
      <c r="W351" s="14"/>
      <c r="X351" s="26"/>
      <c r="Y351" s="12"/>
      <c r="Z351" s="33"/>
      <c r="AA351" s="34"/>
      <c r="AB351" s="34"/>
      <c r="AC351" s="34" t="s">
        <v>15</v>
      </c>
      <c r="AD351" s="34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</row>
    <row x14ac:dyDescent="0.25" r="352" customHeight="1" ht="18.75">
      <c r="A352" s="24"/>
      <c r="B352" s="1"/>
      <c r="C352" s="12"/>
      <c r="D352" s="12"/>
      <c r="E352" s="25"/>
      <c r="F352" s="25"/>
      <c r="G352" s="12"/>
      <c r="H352" s="12"/>
      <c r="I352" s="12"/>
      <c r="J352" s="14"/>
      <c r="K352" s="12"/>
      <c r="L352" s="14"/>
      <c r="M352" s="14"/>
      <c r="N352" s="12"/>
      <c r="O352" s="12"/>
      <c r="P352" s="12"/>
      <c r="Q352" s="14"/>
      <c r="R352" s="14"/>
      <c r="S352" s="14"/>
      <c r="T352" s="14"/>
      <c r="U352" s="14"/>
      <c r="V352" s="14"/>
      <c r="W352" s="14"/>
      <c r="X352" s="26"/>
      <c r="Y352" s="12"/>
      <c r="Z352" s="33"/>
      <c r="AA352" s="34"/>
      <c r="AB352" s="34"/>
      <c r="AC352" s="34"/>
      <c r="AD352" s="34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</row>
    <row x14ac:dyDescent="0.25" r="353" customHeight="1" ht="18.75">
      <c r="A353" s="24"/>
      <c r="B353" s="1"/>
      <c r="C353" s="12"/>
      <c r="D353" s="12"/>
      <c r="E353" s="25"/>
      <c r="F353" s="25"/>
      <c r="G353" s="12"/>
      <c r="H353" s="12"/>
      <c r="I353" s="12"/>
      <c r="J353" s="14"/>
      <c r="K353" s="12"/>
      <c r="L353" s="14"/>
      <c r="M353" s="14"/>
      <c r="N353" s="12"/>
      <c r="O353" s="12"/>
      <c r="P353" s="12"/>
      <c r="Q353" s="14"/>
      <c r="R353" s="14"/>
      <c r="S353" s="14"/>
      <c r="T353" s="14"/>
      <c r="U353" s="14"/>
      <c r="V353" s="14"/>
      <c r="W353" s="14"/>
      <c r="X353" s="26"/>
      <c r="Y353" s="12"/>
      <c r="Z353" s="33"/>
      <c r="AA353" s="34"/>
      <c r="AB353" s="34"/>
      <c r="AC353" s="34"/>
      <c r="AD353" s="34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</row>
    <row x14ac:dyDescent="0.25" r="354" customHeight="1" ht="18.75">
      <c r="A354" s="24"/>
      <c r="B354" s="1"/>
      <c r="C354" s="12"/>
      <c r="D354" s="12"/>
      <c r="E354" s="25"/>
      <c r="F354" s="25"/>
      <c r="G354" s="12"/>
      <c r="H354" s="12"/>
      <c r="I354" s="12"/>
      <c r="J354" s="14"/>
      <c r="K354" s="12"/>
      <c r="L354" s="14"/>
      <c r="M354" s="14"/>
      <c r="N354" s="12"/>
      <c r="O354" s="12"/>
      <c r="P354" s="12"/>
      <c r="Q354" s="14"/>
      <c r="R354" s="14"/>
      <c r="S354" s="14"/>
      <c r="T354" s="14"/>
      <c r="U354" s="14"/>
      <c r="V354" s="14"/>
      <c r="W354" s="14"/>
      <c r="X354" s="26"/>
      <c r="Y354" s="12"/>
      <c r="Z354" s="33"/>
      <c r="AA354" s="34" t="s">
        <v>15</v>
      </c>
      <c r="AB354" s="34"/>
      <c r="AC354" s="34"/>
      <c r="AD354" s="34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</row>
    <row x14ac:dyDescent="0.25" r="355" customHeight="1" ht="18.75">
      <c r="A355" s="24"/>
      <c r="B355" s="1"/>
      <c r="C355" s="12"/>
      <c r="D355" s="12"/>
      <c r="E355" s="25"/>
      <c r="F355" s="25"/>
      <c r="G355" s="12"/>
      <c r="H355" s="12"/>
      <c r="I355" s="12"/>
      <c r="J355" s="14"/>
      <c r="K355" s="12"/>
      <c r="L355" s="14"/>
      <c r="M355" s="14"/>
      <c r="N355" s="12"/>
      <c r="O355" s="12"/>
      <c r="P355" s="12"/>
      <c r="Q355" s="14"/>
      <c r="R355" s="14"/>
      <c r="S355" s="14"/>
      <c r="T355" s="14"/>
      <c r="U355" s="14"/>
      <c r="V355" s="14"/>
      <c r="W355" s="14"/>
      <c r="X355" s="26"/>
      <c r="Y355" s="12"/>
      <c r="Z355" s="33"/>
      <c r="AA355" s="34" t="s">
        <v>15</v>
      </c>
      <c r="AB355" s="34"/>
      <c r="AC355" s="34"/>
      <c r="AD355" s="34" t="s">
        <v>15</v>
      </c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</row>
    <row x14ac:dyDescent="0.25" r="356" customHeight="1" ht="18.75">
      <c r="A356" s="24"/>
      <c r="B356" s="1"/>
      <c r="C356" s="12"/>
      <c r="D356" s="12"/>
      <c r="E356" s="25"/>
      <c r="F356" s="25"/>
      <c r="G356" s="12"/>
      <c r="H356" s="12"/>
      <c r="I356" s="12"/>
      <c r="J356" s="14"/>
      <c r="K356" s="12"/>
      <c r="L356" s="14"/>
      <c r="M356" s="14"/>
      <c r="N356" s="12"/>
      <c r="O356" s="12"/>
      <c r="P356" s="12"/>
      <c r="Q356" s="14"/>
      <c r="R356" s="14"/>
      <c r="S356" s="14"/>
      <c r="T356" s="14"/>
      <c r="U356" s="14"/>
      <c r="V356" s="14"/>
      <c r="W356" s="14"/>
      <c r="X356" s="26"/>
      <c r="Y356" s="12"/>
      <c r="Z356" s="33"/>
      <c r="AA356" s="34" t="s">
        <v>15</v>
      </c>
      <c r="AB356" s="34"/>
      <c r="AC356" s="34"/>
      <c r="AD356" s="34" t="s">
        <v>15</v>
      </c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</row>
    <row x14ac:dyDescent="0.25" r="357" customHeight="1" ht="18.75">
      <c r="A357" s="24"/>
      <c r="B357" s="1"/>
      <c r="C357" s="12"/>
      <c r="D357" s="12"/>
      <c r="E357" s="25"/>
      <c r="F357" s="25"/>
      <c r="G357" s="12"/>
      <c r="H357" s="12"/>
      <c r="I357" s="12"/>
      <c r="J357" s="14"/>
      <c r="K357" s="12"/>
      <c r="L357" s="14"/>
      <c r="M357" s="14"/>
      <c r="N357" s="12"/>
      <c r="O357" s="12"/>
      <c r="P357" s="12"/>
      <c r="Q357" s="14"/>
      <c r="R357" s="14"/>
      <c r="S357" s="14"/>
      <c r="T357" s="14"/>
      <c r="U357" s="14"/>
      <c r="V357" s="14"/>
      <c r="W357" s="14"/>
      <c r="X357" s="26"/>
      <c r="Y357" s="12"/>
      <c r="Z357" s="33"/>
      <c r="AA357" s="34" t="s">
        <v>15</v>
      </c>
      <c r="AB357" s="34"/>
      <c r="AC357" s="34"/>
      <c r="AD357" s="34" t="s">
        <v>15</v>
      </c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</row>
    <row x14ac:dyDescent="0.25" r="358" customHeight="1" ht="18.75">
      <c r="A358" s="24"/>
      <c r="B358" s="1"/>
      <c r="C358" s="12"/>
      <c r="D358" s="12"/>
      <c r="E358" s="25"/>
      <c r="F358" s="25"/>
      <c r="G358" s="12"/>
      <c r="H358" s="12"/>
      <c r="I358" s="12"/>
      <c r="J358" s="14"/>
      <c r="K358" s="12"/>
      <c r="L358" s="14"/>
      <c r="M358" s="14"/>
      <c r="N358" s="12"/>
      <c r="O358" s="12"/>
      <c r="P358" s="12"/>
      <c r="Q358" s="14"/>
      <c r="R358" s="14"/>
      <c r="S358" s="14"/>
      <c r="T358" s="14"/>
      <c r="U358" s="14"/>
      <c r="V358" s="14"/>
      <c r="W358" s="14"/>
      <c r="X358" s="26"/>
      <c r="Y358" s="12"/>
      <c r="Z358" s="33"/>
      <c r="AA358" s="34" t="s">
        <v>15</v>
      </c>
      <c r="AB358" s="34"/>
      <c r="AC358" s="34"/>
      <c r="AD358" s="34" t="s">
        <v>15</v>
      </c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</row>
    <row x14ac:dyDescent="0.25" r="359" customHeight="1" ht="18.75">
      <c r="A359" s="24"/>
      <c r="B359" s="1"/>
      <c r="C359" s="12"/>
      <c r="D359" s="12"/>
      <c r="E359" s="25"/>
      <c r="F359" s="25"/>
      <c r="G359" s="12"/>
      <c r="H359" s="12"/>
      <c r="I359" s="12"/>
      <c r="J359" s="14"/>
      <c r="K359" s="12"/>
      <c r="L359" s="14"/>
      <c r="M359" s="14"/>
      <c r="N359" s="12"/>
      <c r="O359" s="12"/>
      <c r="P359" s="12"/>
      <c r="Q359" s="14"/>
      <c r="R359" s="14"/>
      <c r="S359" s="14"/>
      <c r="T359" s="14"/>
      <c r="U359" s="14"/>
      <c r="V359" s="14"/>
      <c r="W359" s="14"/>
      <c r="X359" s="26"/>
      <c r="Y359" s="12"/>
      <c r="Z359" s="33"/>
      <c r="AA359" s="34" t="s">
        <v>15</v>
      </c>
      <c r="AB359" s="34"/>
      <c r="AC359" s="34"/>
      <c r="AD359" s="34" t="s">
        <v>15</v>
      </c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</row>
    <row x14ac:dyDescent="0.25" r="360" customHeight="1" ht="18.75">
      <c r="A360" s="24"/>
      <c r="B360" s="1"/>
      <c r="C360" s="12"/>
      <c r="D360" s="12"/>
      <c r="E360" s="25"/>
      <c r="F360" s="25"/>
      <c r="G360" s="12"/>
      <c r="H360" s="12"/>
      <c r="I360" s="12"/>
      <c r="J360" s="14"/>
      <c r="K360" s="12"/>
      <c r="L360" s="14"/>
      <c r="M360" s="14"/>
      <c r="N360" s="12"/>
      <c r="O360" s="12"/>
      <c r="P360" s="12"/>
      <c r="Q360" s="14"/>
      <c r="R360" s="14"/>
      <c r="S360" s="14"/>
      <c r="T360" s="14"/>
      <c r="U360" s="14"/>
      <c r="V360" s="14"/>
      <c r="W360" s="14"/>
      <c r="X360" s="26"/>
      <c r="Y360" s="12"/>
      <c r="Z360" s="33"/>
      <c r="AA360" s="34"/>
      <c r="AB360" s="34"/>
      <c r="AC360" s="34"/>
      <c r="AD360" s="34" t="s">
        <v>15</v>
      </c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4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3" width="21.719285714285714" customWidth="1" bestFit="1"/>
    <col min="2" max="2" style="3" width="13.576428571428572" customWidth="1" bestFit="1" hidden="1"/>
    <col min="3" max="3" style="17" width="13.576428571428572" customWidth="1" bestFit="1" hidden="1"/>
    <col min="4" max="4" style="17" width="5.433571428571429" customWidth="1" bestFit="1"/>
    <col min="5" max="5" style="29" width="13.576428571428572" customWidth="1" bestFit="1" hidden="1"/>
    <col min="6" max="6" style="3" width="27.862142857142857" customWidth="1" bestFit="1"/>
    <col min="7" max="7" style="17" width="2.862142857142857" customWidth="1" bestFit="1"/>
    <col min="8" max="8" style="17" width="2.862142857142857" customWidth="1" bestFit="1"/>
    <col min="9" max="9" style="17" width="2.862142857142857" customWidth="1" bestFit="1"/>
    <col min="10" max="10" style="19" width="2.862142857142857" customWidth="1" bestFit="1"/>
    <col min="11" max="11" style="17" width="6.862142857142857" customWidth="1" bestFit="1"/>
    <col min="12" max="12" style="19" width="2.862142857142857" customWidth="1" bestFit="1"/>
    <col min="13" max="13" style="19" width="3.5764285714285715" customWidth="1" bestFit="1"/>
    <col min="14" max="14" style="17" width="2.862142857142857" customWidth="1" bestFit="1"/>
    <col min="15" max="15" style="17" width="2.862142857142857" customWidth="1" bestFit="1"/>
    <col min="16" max="16" style="17" width="2.862142857142857" customWidth="1" bestFit="1"/>
    <col min="17" max="17" style="19" width="2.862142857142857" customWidth="1" bestFit="1"/>
    <col min="18" max="18" style="19" width="2.862142857142857" customWidth="1" bestFit="1"/>
    <col min="19" max="19" style="17" width="2.862142857142857" customWidth="1" bestFit="1"/>
    <col min="20" max="20" style="19" width="2.862142857142857" customWidth="1" bestFit="1"/>
    <col min="21" max="21" style="17" width="2.862142857142857" customWidth="1" bestFit="1"/>
    <col min="22" max="22" style="17" width="2.862142857142857" customWidth="1" bestFit="1"/>
    <col min="23" max="23" style="17" width="2.862142857142857" customWidth="1" bestFit="1"/>
    <col min="24" max="24" style="17" width="2.862142857142857" customWidth="1" bestFit="1"/>
    <col min="25" max="25" style="17" width="2.862142857142857" customWidth="1" bestFit="1"/>
    <col min="26" max="26" style="17" width="2.862142857142857" customWidth="1" bestFit="1"/>
    <col min="27" max="27" style="17" width="2.862142857142857" customWidth="1" bestFit="1"/>
    <col min="28" max="28" style="17" width="2.862142857142857" customWidth="1" bestFit="1"/>
    <col min="29" max="29" style="17" width="2.862142857142857" customWidth="1" bestFit="1"/>
    <col min="30" max="30" style="17" width="2.862142857142857" customWidth="1" bestFit="1"/>
    <col min="31" max="31" style="17" width="2.862142857142857" customWidth="1" bestFit="1"/>
    <col min="32" max="32" style="17" width="2.862142857142857" customWidth="1" bestFit="1"/>
    <col min="33" max="33" style="17" width="2.862142857142857" customWidth="1" bestFit="1"/>
    <col min="34" max="34" style="17" width="2.862142857142857" customWidth="1" bestFit="1"/>
    <col min="35" max="35" style="17" width="2.862142857142857" customWidth="1" bestFit="1"/>
    <col min="36" max="36" style="17" width="2.862142857142857" customWidth="1" bestFit="1"/>
    <col min="37" max="37" style="17" width="2.862142857142857" customWidth="1" bestFit="1"/>
    <col min="38" max="38" style="17" width="2.862142857142857" customWidth="1" bestFit="1"/>
    <col min="39" max="39" style="17" width="2.862142857142857" customWidth="1" bestFit="1"/>
    <col min="40" max="40" style="17" width="2.862142857142857" customWidth="1" bestFit="1"/>
    <col min="41" max="41" style="17" width="2.862142857142857" customWidth="1" bestFit="1"/>
    <col min="42" max="42" style="17" width="2.862142857142857" customWidth="1" bestFit="1"/>
    <col min="43" max="43" style="17" width="2.862142857142857" customWidth="1" bestFit="1"/>
    <col min="44" max="44" style="17" width="2.862142857142857" customWidth="1" bestFit="1"/>
    <col min="45" max="45" style="17" width="2.862142857142857" customWidth="1" bestFit="1"/>
    <col min="46" max="46" style="17" width="2.862142857142857" customWidth="1" bestFit="1"/>
    <col min="47" max="47" style="17" width="2.862142857142857" customWidth="1" bestFit="1"/>
    <col min="48" max="48" style="17" width="2.862142857142857" customWidth="1" bestFit="1"/>
    <col min="49" max="49" style="17" width="2.862142857142857" customWidth="1" bestFit="1"/>
    <col min="50" max="50" style="17" width="2.862142857142857" customWidth="1" bestFit="1"/>
  </cols>
  <sheetData>
    <row x14ac:dyDescent="0.25" r="1" customHeight="1" ht="18.75">
      <c r="A1" s="20" t="s">
        <v>131</v>
      </c>
      <c r="B1" s="20" t="s">
        <v>132</v>
      </c>
      <c r="C1" s="21"/>
      <c r="D1" s="21" t="s">
        <v>133</v>
      </c>
      <c r="E1" s="20" t="s">
        <v>134</v>
      </c>
      <c r="F1" s="20" t="s">
        <v>135</v>
      </c>
      <c r="G1" s="21" t="s">
        <v>136</v>
      </c>
      <c r="H1" s="21" t="s">
        <v>137</v>
      </c>
      <c r="I1" s="21" t="s">
        <v>138</v>
      </c>
      <c r="J1" s="22" t="s">
        <v>139</v>
      </c>
      <c r="K1" s="21" t="s">
        <v>140</v>
      </c>
      <c r="L1" s="22" t="s">
        <v>141</v>
      </c>
      <c r="M1" s="22" t="s">
        <v>142</v>
      </c>
      <c r="N1" s="21" t="s">
        <v>143</v>
      </c>
      <c r="O1" s="21" t="s">
        <v>144</v>
      </c>
      <c r="P1" s="21" t="s">
        <v>145</v>
      </c>
      <c r="Q1" s="22" t="s">
        <v>146</v>
      </c>
      <c r="R1" s="22" t="s">
        <v>147</v>
      </c>
      <c r="S1" s="21" t="s">
        <v>148</v>
      </c>
      <c r="T1" s="22" t="s">
        <v>149</v>
      </c>
      <c r="U1" s="21" t="s">
        <v>150</v>
      </c>
      <c r="V1" s="23" t="s">
        <v>151</v>
      </c>
      <c r="W1" s="21" t="s">
        <v>152</v>
      </c>
      <c r="X1" s="21" t="s">
        <v>153</v>
      </c>
      <c r="Y1" s="21" t="s">
        <v>154</v>
      </c>
      <c r="Z1" s="21" t="s">
        <v>155</v>
      </c>
      <c r="AA1" s="21" t="s">
        <v>13</v>
      </c>
      <c r="AB1" s="21" t="s">
        <v>32</v>
      </c>
      <c r="AC1" s="21" t="s">
        <v>53</v>
      </c>
      <c r="AD1" s="21" t="s">
        <v>70</v>
      </c>
      <c r="AE1" s="21" t="s">
        <v>19</v>
      </c>
      <c r="AF1" s="21" t="s">
        <v>97</v>
      </c>
      <c r="AG1" s="21" t="s">
        <v>22</v>
      </c>
      <c r="AH1" s="21" t="s">
        <v>25</v>
      </c>
      <c r="AI1" s="21" t="s">
        <v>103</v>
      </c>
      <c r="AJ1" s="21" t="s">
        <v>39</v>
      </c>
      <c r="AK1" s="21" t="s">
        <v>43</v>
      </c>
      <c r="AL1" s="21" t="s">
        <v>45</v>
      </c>
      <c r="AM1" s="21" t="s">
        <v>48</v>
      </c>
      <c r="AN1" s="21" t="s">
        <v>50</v>
      </c>
      <c r="AO1" s="21" t="s">
        <v>56</v>
      </c>
      <c r="AP1" s="21" t="s">
        <v>59</v>
      </c>
      <c r="AQ1" s="21" t="s">
        <v>156</v>
      </c>
      <c r="AR1" s="21" t="s">
        <v>68</v>
      </c>
      <c r="AS1" s="21" t="s">
        <v>74</v>
      </c>
      <c r="AT1" s="21" t="s">
        <v>77</v>
      </c>
      <c r="AU1" s="21" t="s">
        <v>79</v>
      </c>
      <c r="AV1" s="21" t="s">
        <v>84</v>
      </c>
      <c r="AW1" s="21" t="s">
        <v>86</v>
      </c>
      <c r="AX1" s="21" t="s">
        <v>89</v>
      </c>
    </row>
    <row x14ac:dyDescent="0.25" r="2" customHeight="1" ht="18.75" hidden="1">
      <c r="A2" s="24"/>
      <c r="B2" s="24"/>
      <c r="C2" s="12"/>
      <c r="D2" s="12"/>
      <c r="E2" s="25"/>
      <c r="F2" s="24"/>
      <c r="G2" s="12"/>
      <c r="H2" s="12"/>
      <c r="I2" s="12"/>
      <c r="J2" s="14"/>
      <c r="K2" s="12"/>
      <c r="L2" s="14"/>
      <c r="M2" s="14"/>
      <c r="N2" s="12"/>
      <c r="O2" s="12"/>
      <c r="P2" s="12"/>
      <c r="Q2" s="14"/>
      <c r="R2" s="14"/>
      <c r="S2" s="12"/>
      <c r="T2" s="14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x14ac:dyDescent="0.25" r="3" customHeight="1" ht="18.75" hidden="1">
      <c r="A3" s="24"/>
      <c r="B3" s="24"/>
      <c r="C3" s="12"/>
      <c r="D3" s="12"/>
      <c r="E3" s="25"/>
      <c r="F3" s="24"/>
      <c r="G3" s="12"/>
      <c r="H3" s="12"/>
      <c r="I3" s="12"/>
      <c r="J3" s="14"/>
      <c r="K3" s="12"/>
      <c r="L3" s="14"/>
      <c r="M3" s="14"/>
      <c r="N3" s="12"/>
      <c r="O3" s="12"/>
      <c r="P3" s="12"/>
      <c r="Q3" s="14"/>
      <c r="R3" s="14"/>
      <c r="S3" s="12"/>
      <c r="T3" s="14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x14ac:dyDescent="0.25" r="4" customHeight="1" ht="18.75">
      <c r="A4" s="24" t="s">
        <v>157</v>
      </c>
      <c r="B4" s="24" t="s">
        <v>158</v>
      </c>
      <c r="C4" s="12" t="s">
        <v>159</v>
      </c>
      <c r="D4" s="12" t="s">
        <v>160</v>
      </c>
      <c r="E4" s="25"/>
      <c r="F4" s="1" t="s">
        <v>161</v>
      </c>
      <c r="G4" s="12"/>
      <c r="H4" s="12"/>
      <c r="I4" s="12" t="s">
        <v>15</v>
      </c>
      <c r="J4" s="14">
        <v>7</v>
      </c>
      <c r="K4" s="12" t="s">
        <v>162</v>
      </c>
      <c r="L4" s="14">
        <v>1</v>
      </c>
      <c r="M4" s="14">
        <v>235</v>
      </c>
      <c r="N4" s="12"/>
      <c r="O4" s="12"/>
      <c r="P4" s="12" t="s">
        <v>15</v>
      </c>
      <c r="Q4" s="14">
        <v>1</v>
      </c>
      <c r="R4" s="14">
        <v>1</v>
      </c>
      <c r="S4" s="12"/>
      <c r="T4" s="14">
        <v>1</v>
      </c>
      <c r="U4" s="12"/>
      <c r="V4" s="12"/>
      <c r="W4" s="12"/>
      <c r="X4" s="26"/>
      <c r="Y4" s="12"/>
      <c r="Z4" s="26"/>
      <c r="AA4" s="27" t="s">
        <v>15</v>
      </c>
      <c r="AB4" s="27"/>
      <c r="AC4" s="12"/>
      <c r="AD4" s="27" t="s">
        <v>15</v>
      </c>
      <c r="AE4" s="28">
        <f>if(J4&lt;4,"X","")</f>
      </c>
      <c r="AF4" s="28">
        <f>if(countblank(N4:P4)&lt;=1,"X","")</f>
      </c>
      <c r="AG4" s="28">
        <f>$H4</f>
      </c>
      <c r="AH4" s="28">
        <f>if($R4 &gt; 0, "X", "")</f>
      </c>
      <c r="AI4" s="28">
        <f>if(sum(Q4:U4) = 3, "X", "")</f>
      </c>
      <c r="AJ4" s="28">
        <f>if(or($K4="ground", $K4="wild"), "X", "")</f>
      </c>
      <c r="AK4" s="28">
        <f>$G4</f>
      </c>
      <c r="AL4" s="28">
        <f>if($T4 &gt; 0, "X", "")</f>
      </c>
      <c r="AM4" s="28">
        <f>if(and($Q4 &gt; 0, isblank($W4), isblank($R4), isblank($S4), isblank($T4), isblank($U4)), "X", "")</f>
      </c>
      <c r="AN4" s="28">
        <f>if(and(not(isblank($N4)), isblank($O4), isblank($P4)), "X", "")</f>
      </c>
      <c r="AO4" s="28">
        <f>if(M4&gt;65,"X","")</f>
      </c>
      <c r="AP4" s="28">
        <f>if(or($K4="cavity", $K4="wild"), "X", "")</f>
      </c>
      <c r="AQ4" s="28">
        <f>if($W4 &gt; 0, "X", "")</f>
      </c>
      <c r="AR4" s="28">
        <f>if(M4&lt;=30,"X","")</f>
      </c>
      <c r="AS4" s="28">
        <f>if(or($K4="platform", $K4="wild"), "X", "")</f>
      </c>
      <c r="AT4" s="28">
        <f>if(and(not(isblank($O4)), isblank($P4), isblank($N4)), "X", "")</f>
      </c>
      <c r="AU4" s="28">
        <f>if($U4 &gt; 0, "X", "")</f>
      </c>
      <c r="AV4" s="28">
        <f>if($S4 &gt; 0, "X", "")</f>
      </c>
      <c r="AW4" s="28">
        <f>if(and(not(isblank($P4)), isblank($N4), isblank($O4)), "X", "")</f>
      </c>
      <c r="AX4" s="28">
        <f>if(or($K4="bowl", $K4="wild"), "X", "")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" width="20.719285714285714" customWidth="1" bestFit="1"/>
    <col min="2" max="2" style="17" width="8.290714285714287" customWidth="1" bestFit="1"/>
    <col min="3" max="3" style="17" width="6.433571428571429" customWidth="1" bestFit="1"/>
    <col min="4" max="4" style="18" width="31.290714285714284" customWidth="1" bestFit="1"/>
    <col min="5" max="5" style="18" width="53.86214285714286" customWidth="1" bestFit="1"/>
    <col min="6" max="6" style="18" width="26.005" customWidth="1" bestFit="1"/>
    <col min="7" max="7" style="19" width="3.5764285714285715" customWidth="1" bestFit="1"/>
  </cols>
  <sheetData>
    <row x14ac:dyDescent="0.25" r="1" customHeight="1" ht="18.75">
      <c r="A1" s="8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10" t="s">
        <v>11</v>
      </c>
      <c r="G1" s="11" t="s">
        <v>12</v>
      </c>
    </row>
    <row x14ac:dyDescent="0.25" r="2" customHeight="1" ht="18.75">
      <c r="A2" s="2" t="s">
        <v>13</v>
      </c>
      <c r="B2" s="12" t="s">
        <v>14</v>
      </c>
      <c r="C2" s="12" t="s">
        <v>15</v>
      </c>
      <c r="D2" s="13" t="s">
        <v>16</v>
      </c>
      <c r="E2" s="13" t="s">
        <v>17</v>
      </c>
      <c r="F2" s="13" t="s">
        <v>18</v>
      </c>
      <c r="G2" s="14">
        <v>22</v>
      </c>
    </row>
    <row x14ac:dyDescent="0.25" r="3" customHeight="1" ht="18.75">
      <c r="A3" s="2" t="s">
        <v>19</v>
      </c>
      <c r="B3" s="12" t="s">
        <v>14</v>
      </c>
      <c r="C3" s="12"/>
      <c r="D3" s="13" t="s">
        <v>20</v>
      </c>
      <c r="E3" s="15"/>
      <c r="F3" s="13" t="s">
        <v>21</v>
      </c>
      <c r="G3" s="14">
        <v>42</v>
      </c>
    </row>
    <row x14ac:dyDescent="0.25" r="4" customHeight="1" ht="18.75">
      <c r="A4" s="2" t="s">
        <v>22</v>
      </c>
      <c r="B4" s="12" t="s">
        <v>14</v>
      </c>
      <c r="C4" s="12" t="s">
        <v>15</v>
      </c>
      <c r="D4" s="13" t="s">
        <v>23</v>
      </c>
      <c r="E4" s="15"/>
      <c r="F4" s="13" t="s">
        <v>24</v>
      </c>
      <c r="G4" s="14">
        <v>15</v>
      </c>
    </row>
    <row x14ac:dyDescent="0.25" r="5" customHeight="1" ht="18.75">
      <c r="A5" s="2" t="s">
        <v>25</v>
      </c>
      <c r="B5" s="12" t="s">
        <v>14</v>
      </c>
      <c r="C5" s="12" t="s">
        <v>15</v>
      </c>
      <c r="D5" s="13" t="s">
        <v>26</v>
      </c>
      <c r="E5" s="15"/>
      <c r="F5" s="13" t="s">
        <v>27</v>
      </c>
      <c r="G5" s="14">
        <v>44</v>
      </c>
    </row>
    <row x14ac:dyDescent="0.25" r="6" customHeight="1" ht="18.75">
      <c r="A6" s="2" t="s">
        <v>28</v>
      </c>
      <c r="B6" s="12" t="s">
        <v>14</v>
      </c>
      <c r="C6" s="12"/>
      <c r="D6" s="13" t="s">
        <v>29</v>
      </c>
      <c r="E6" s="15"/>
      <c r="F6" s="13" t="s">
        <v>30</v>
      </c>
      <c r="G6" s="14" t="s">
        <v>31</v>
      </c>
    </row>
    <row x14ac:dyDescent="0.25" r="7" customHeight="1" ht="18.75">
      <c r="A7" s="2" t="s">
        <v>32</v>
      </c>
      <c r="B7" s="12" t="s">
        <v>14</v>
      </c>
      <c r="C7" s="12" t="s">
        <v>15</v>
      </c>
      <c r="D7" s="13" t="s">
        <v>33</v>
      </c>
      <c r="E7" s="13" t="s">
        <v>34</v>
      </c>
      <c r="F7" s="13" t="s">
        <v>18</v>
      </c>
      <c r="G7" s="14">
        <v>21</v>
      </c>
    </row>
    <row x14ac:dyDescent="0.25" r="8" customHeight="1" ht="18.75">
      <c r="A8" s="2" t="s">
        <v>35</v>
      </c>
      <c r="B8" s="12" t="s">
        <v>14</v>
      </c>
      <c r="C8" s="12"/>
      <c r="D8" s="13" t="s">
        <v>36</v>
      </c>
      <c r="E8" s="13" t="s">
        <v>37</v>
      </c>
      <c r="F8" s="13" t="s">
        <v>24</v>
      </c>
      <c r="G8" s="14" t="s">
        <v>38</v>
      </c>
    </row>
    <row x14ac:dyDescent="0.25" r="9" customHeight="1" ht="18.75">
      <c r="A9" s="2" t="s">
        <v>39</v>
      </c>
      <c r="B9" s="12" t="s">
        <v>14</v>
      </c>
      <c r="C9" s="12" t="s">
        <v>15</v>
      </c>
      <c r="D9" s="13" t="s">
        <v>40</v>
      </c>
      <c r="E9" s="13" t="s">
        <v>41</v>
      </c>
      <c r="F9" s="13" t="s">
        <v>42</v>
      </c>
      <c r="G9" s="14">
        <v>31</v>
      </c>
    </row>
    <row x14ac:dyDescent="0.25" r="10" customHeight="1" ht="18.75">
      <c r="A10" s="2" t="s">
        <v>43</v>
      </c>
      <c r="B10" s="12" t="s">
        <v>14</v>
      </c>
      <c r="C10" s="12" t="s">
        <v>15</v>
      </c>
      <c r="D10" s="13" t="s">
        <v>44</v>
      </c>
      <c r="E10" s="15"/>
      <c r="F10" s="13" t="s">
        <v>24</v>
      </c>
      <c r="G10" s="14">
        <v>13</v>
      </c>
    </row>
    <row x14ac:dyDescent="0.25" r="11" customHeight="1" ht="18.75">
      <c r="A11" s="2" t="s">
        <v>45</v>
      </c>
      <c r="B11" s="12" t="s">
        <v>14</v>
      </c>
      <c r="C11" s="12" t="s">
        <v>15</v>
      </c>
      <c r="D11" s="13" t="s">
        <v>46</v>
      </c>
      <c r="E11" s="15"/>
      <c r="F11" s="13" t="s">
        <v>47</v>
      </c>
      <c r="G11" s="14">
        <v>18</v>
      </c>
    </row>
    <row x14ac:dyDescent="0.25" r="12" customHeight="1" ht="18.75">
      <c r="A12" s="2" t="s">
        <v>48</v>
      </c>
      <c r="B12" s="12" t="s">
        <v>14</v>
      </c>
      <c r="C12" s="12" t="s">
        <v>15</v>
      </c>
      <c r="D12" s="13" t="s">
        <v>49</v>
      </c>
      <c r="E12" s="15"/>
      <c r="F12" s="13" t="s">
        <v>24</v>
      </c>
      <c r="G12" s="14">
        <v>9</v>
      </c>
    </row>
    <row x14ac:dyDescent="0.25" r="13" customHeight="1" ht="18.75">
      <c r="A13" s="2" t="s">
        <v>50</v>
      </c>
      <c r="B13" s="12" t="s">
        <v>14</v>
      </c>
      <c r="C13" s="12" t="s">
        <v>15</v>
      </c>
      <c r="D13" s="13" t="s">
        <v>51</v>
      </c>
      <c r="E13" s="15"/>
      <c r="F13" s="13" t="s">
        <v>52</v>
      </c>
      <c r="G13" s="14">
        <v>24</v>
      </c>
    </row>
    <row x14ac:dyDescent="0.25" r="14" customHeight="1" ht="18.75">
      <c r="A14" s="2" t="s">
        <v>53</v>
      </c>
      <c r="B14" s="12" t="s">
        <v>14</v>
      </c>
      <c r="C14" s="12" t="s">
        <v>15</v>
      </c>
      <c r="D14" s="13" t="s">
        <v>54</v>
      </c>
      <c r="E14" s="13" t="s">
        <v>55</v>
      </c>
      <c r="F14" s="13" t="s">
        <v>24</v>
      </c>
      <c r="G14" s="14">
        <v>11</v>
      </c>
    </row>
    <row x14ac:dyDescent="0.25" r="15" customHeight="1" ht="18.75">
      <c r="A15" s="2" t="s">
        <v>56</v>
      </c>
      <c r="B15" s="12" t="s">
        <v>14</v>
      </c>
      <c r="C15" s="12" t="s">
        <v>15</v>
      </c>
      <c r="D15" s="13" t="s">
        <v>57</v>
      </c>
      <c r="E15" s="15"/>
      <c r="F15" s="13" t="s">
        <v>58</v>
      </c>
      <c r="G15" s="14">
        <v>35</v>
      </c>
    </row>
    <row x14ac:dyDescent="0.25" r="16" customHeight="1" ht="18.75">
      <c r="A16" s="2" t="s">
        <v>59</v>
      </c>
      <c r="B16" s="12" t="s">
        <v>14</v>
      </c>
      <c r="C16" s="12" t="s">
        <v>15</v>
      </c>
      <c r="D16" s="13" t="s">
        <v>60</v>
      </c>
      <c r="E16" s="13" t="s">
        <v>61</v>
      </c>
      <c r="F16" s="13" t="s">
        <v>42</v>
      </c>
      <c r="G16" s="14">
        <v>31</v>
      </c>
    </row>
    <row x14ac:dyDescent="0.25" r="17" customHeight="1" ht="18.75">
      <c r="A17" s="2" t="s">
        <v>62</v>
      </c>
      <c r="B17" s="12" t="s">
        <v>14</v>
      </c>
      <c r="C17" s="12" t="s">
        <v>15</v>
      </c>
      <c r="D17" s="13" t="s">
        <v>63</v>
      </c>
      <c r="E17" s="13" t="s">
        <v>64</v>
      </c>
      <c r="F17" s="13" t="s">
        <v>24</v>
      </c>
      <c r="G17" s="14">
        <v>16</v>
      </c>
    </row>
    <row x14ac:dyDescent="0.25" r="18" customHeight="1" ht="18.75">
      <c r="A18" s="2" t="s">
        <v>65</v>
      </c>
      <c r="B18" s="12" t="s">
        <v>14</v>
      </c>
      <c r="C18" s="12"/>
      <c r="D18" s="13" t="s">
        <v>66</v>
      </c>
      <c r="E18" s="15"/>
      <c r="F18" s="13" t="s">
        <v>67</v>
      </c>
      <c r="G18" s="14" t="s">
        <v>38</v>
      </c>
    </row>
    <row x14ac:dyDescent="0.25" r="19" customHeight="1" ht="18.75">
      <c r="A19" s="2" t="s">
        <v>68</v>
      </c>
      <c r="B19" s="12" t="s">
        <v>14</v>
      </c>
      <c r="C19" s="12" t="s">
        <v>15</v>
      </c>
      <c r="D19" s="13" t="s">
        <v>69</v>
      </c>
      <c r="E19" s="15"/>
      <c r="F19" s="13" t="s">
        <v>58</v>
      </c>
      <c r="G19" s="14">
        <v>35</v>
      </c>
    </row>
    <row x14ac:dyDescent="0.25" r="20" customHeight="1" ht="18.75">
      <c r="A20" s="2" t="s">
        <v>70</v>
      </c>
      <c r="B20" s="12" t="s">
        <v>14</v>
      </c>
      <c r="C20" s="12" t="s">
        <v>15</v>
      </c>
      <c r="D20" s="13" t="s">
        <v>71</v>
      </c>
      <c r="E20" s="13" t="s">
        <v>72</v>
      </c>
      <c r="F20" s="13" t="s">
        <v>73</v>
      </c>
      <c r="G20" s="14">
        <v>34</v>
      </c>
    </row>
    <row x14ac:dyDescent="0.25" r="21" customHeight="1" ht="18.75">
      <c r="A21" s="2" t="s">
        <v>74</v>
      </c>
      <c r="B21" s="12" t="s">
        <v>14</v>
      </c>
      <c r="C21" s="12" t="s">
        <v>15</v>
      </c>
      <c r="D21" s="13" t="s">
        <v>75</v>
      </c>
      <c r="E21" s="13" t="s">
        <v>76</v>
      </c>
      <c r="F21" s="13" t="s">
        <v>42</v>
      </c>
      <c r="G21" s="14">
        <v>31</v>
      </c>
    </row>
    <row x14ac:dyDescent="0.25" r="22" customHeight="1" ht="18.75">
      <c r="A22" s="2" t="s">
        <v>77</v>
      </c>
      <c r="B22" s="12" t="s">
        <v>14</v>
      </c>
      <c r="C22" s="12" t="s">
        <v>15</v>
      </c>
      <c r="D22" s="13" t="s">
        <v>78</v>
      </c>
      <c r="E22" s="15"/>
      <c r="F22" s="13" t="s">
        <v>47</v>
      </c>
      <c r="G22" s="14">
        <v>19</v>
      </c>
    </row>
    <row x14ac:dyDescent="0.25" r="23" customHeight="1" ht="18.75">
      <c r="A23" s="2" t="s">
        <v>79</v>
      </c>
      <c r="B23" s="12" t="s">
        <v>14</v>
      </c>
      <c r="C23" s="12" t="s">
        <v>15</v>
      </c>
      <c r="D23" s="13" t="s">
        <v>80</v>
      </c>
      <c r="E23" s="15"/>
      <c r="F23" s="13" t="s">
        <v>24</v>
      </c>
      <c r="G23" s="14">
        <v>15</v>
      </c>
    </row>
    <row x14ac:dyDescent="0.25" r="24" customHeight="1" ht="18.75">
      <c r="A24" s="2" t="s">
        <v>81</v>
      </c>
      <c r="B24" s="12" t="s">
        <v>14</v>
      </c>
      <c r="C24" s="12"/>
      <c r="D24" s="13" t="s">
        <v>82</v>
      </c>
      <c r="E24" s="15"/>
      <c r="F24" s="13" t="s">
        <v>83</v>
      </c>
      <c r="G24" s="14" t="s">
        <v>38</v>
      </c>
    </row>
    <row x14ac:dyDescent="0.25" r="25" customHeight="1" ht="18.75">
      <c r="A25" s="2" t="s">
        <v>84</v>
      </c>
      <c r="B25" s="12" t="s">
        <v>14</v>
      </c>
      <c r="C25" s="12" t="s">
        <v>15</v>
      </c>
      <c r="D25" s="13" t="s">
        <v>85</v>
      </c>
      <c r="E25" s="15"/>
      <c r="F25" s="13" t="s">
        <v>18</v>
      </c>
      <c r="G25" s="14">
        <v>22</v>
      </c>
    </row>
    <row x14ac:dyDescent="0.25" r="26" customHeight="1" ht="18.75">
      <c r="A26" s="2" t="s">
        <v>86</v>
      </c>
      <c r="B26" s="12" t="s">
        <v>14</v>
      </c>
      <c r="C26" s="12" t="s">
        <v>15</v>
      </c>
      <c r="D26" s="13" t="s">
        <v>87</v>
      </c>
      <c r="E26" s="15"/>
      <c r="F26" s="13" t="s">
        <v>88</v>
      </c>
      <c r="G26" s="14">
        <v>26</v>
      </c>
    </row>
    <row x14ac:dyDescent="0.25" r="27" customHeight="1" ht="18.75">
      <c r="A27" s="2" t="s">
        <v>89</v>
      </c>
      <c r="B27" s="12" t="s">
        <v>14</v>
      </c>
      <c r="C27" s="12" t="s">
        <v>15</v>
      </c>
      <c r="D27" s="13" t="s">
        <v>90</v>
      </c>
      <c r="E27" s="13" t="s">
        <v>91</v>
      </c>
      <c r="F27" s="13" t="s">
        <v>42</v>
      </c>
      <c r="G27" s="14">
        <v>31</v>
      </c>
    </row>
    <row x14ac:dyDescent="0.25" r="28" customHeight="1" ht="18.75">
      <c r="A28" s="2" t="s">
        <v>92</v>
      </c>
      <c r="B28" s="12" t="s">
        <v>93</v>
      </c>
      <c r="C28" s="12"/>
      <c r="D28" s="13" t="s">
        <v>94</v>
      </c>
      <c r="E28" s="13" t="s">
        <v>95</v>
      </c>
      <c r="F28" s="13" t="s">
        <v>96</v>
      </c>
      <c r="G28" s="14" t="s">
        <v>38</v>
      </c>
    </row>
    <row x14ac:dyDescent="0.25" r="29" customHeight="1" ht="18.75">
      <c r="A29" s="2" t="s">
        <v>97</v>
      </c>
      <c r="B29" s="12" t="s">
        <v>93</v>
      </c>
      <c r="C29" s="12" t="s">
        <v>15</v>
      </c>
      <c r="D29" s="13" t="s">
        <v>98</v>
      </c>
      <c r="E29" s="15"/>
      <c r="F29" s="13" t="s">
        <v>42</v>
      </c>
      <c r="G29" s="14">
        <v>31</v>
      </c>
    </row>
    <row x14ac:dyDescent="0.25" r="30" customHeight="1" ht="18.75">
      <c r="A30" s="2" t="s">
        <v>99</v>
      </c>
      <c r="B30" s="12" t="s">
        <v>93</v>
      </c>
      <c r="C30" s="12" t="s">
        <v>15</v>
      </c>
      <c r="D30" s="13" t="s">
        <v>100</v>
      </c>
      <c r="E30" s="15"/>
      <c r="F30" s="13" t="s">
        <v>101</v>
      </c>
      <c r="G30" s="14" t="s">
        <v>102</v>
      </c>
    </row>
    <row x14ac:dyDescent="0.25" r="31" customHeight="1" ht="18.75">
      <c r="A31" s="2" t="s">
        <v>103</v>
      </c>
      <c r="B31" s="12" t="s">
        <v>93</v>
      </c>
      <c r="C31" s="12" t="s">
        <v>15</v>
      </c>
      <c r="D31" s="13" t="s">
        <v>104</v>
      </c>
      <c r="E31" s="15"/>
      <c r="F31" s="13" t="s">
        <v>105</v>
      </c>
      <c r="G31" s="14">
        <v>29</v>
      </c>
    </row>
    <row x14ac:dyDescent="0.25" r="32" customHeight="1" ht="18.75">
      <c r="A32" s="2" t="s">
        <v>106</v>
      </c>
      <c r="B32" s="12" t="s">
        <v>93</v>
      </c>
      <c r="C32" s="16"/>
      <c r="D32" s="13" t="s">
        <v>107</v>
      </c>
      <c r="E32" s="13" t="s">
        <v>95</v>
      </c>
      <c r="F32" s="13" t="s">
        <v>108</v>
      </c>
      <c r="G32" s="14" t="s">
        <v>38</v>
      </c>
    </row>
    <row x14ac:dyDescent="0.25" r="33" customHeight="1" ht="18.75">
      <c r="A33" s="2" t="s">
        <v>109</v>
      </c>
      <c r="B33" s="12" t="s">
        <v>93</v>
      </c>
      <c r="C33" s="12" t="s">
        <v>15</v>
      </c>
      <c r="D33" s="13" t="s">
        <v>110</v>
      </c>
      <c r="E33" s="13" t="s">
        <v>111</v>
      </c>
      <c r="F33" s="13" t="s">
        <v>38</v>
      </c>
      <c r="G33" s="14">
        <v>44</v>
      </c>
    </row>
    <row x14ac:dyDescent="0.25" r="34" customHeight="1" ht="18.75">
      <c r="A34" s="2" t="s">
        <v>112</v>
      </c>
      <c r="B34" s="12" t="s">
        <v>93</v>
      </c>
      <c r="C34" s="12" t="s">
        <v>15</v>
      </c>
      <c r="D34" s="13" t="s">
        <v>113</v>
      </c>
      <c r="E34" s="13" t="s">
        <v>114</v>
      </c>
      <c r="F34" s="13" t="s">
        <v>38</v>
      </c>
      <c r="G34" s="14">
        <v>28</v>
      </c>
    </row>
    <row x14ac:dyDescent="0.25" r="35" customHeight="1" ht="18.75">
      <c r="A35" s="2" t="s">
        <v>115</v>
      </c>
      <c r="B35" s="12" t="s">
        <v>116</v>
      </c>
      <c r="C35" s="12"/>
      <c r="D35" s="13" t="s">
        <v>117</v>
      </c>
      <c r="E35" s="13"/>
      <c r="F35" s="13" t="s">
        <v>118</v>
      </c>
      <c r="G35" s="14"/>
    </row>
    <row x14ac:dyDescent="0.25" r="36" customHeight="1" ht="18.75">
      <c r="A36" s="2" t="s">
        <v>119</v>
      </c>
      <c r="B36" s="12" t="s">
        <v>116</v>
      </c>
      <c r="C36" s="12"/>
      <c r="D36" s="13" t="s">
        <v>120</v>
      </c>
      <c r="E36" s="13"/>
      <c r="F36" s="13" t="s">
        <v>118</v>
      </c>
      <c r="G36" s="14"/>
    </row>
    <row x14ac:dyDescent="0.25" r="37" customHeight="1" ht="18.75">
      <c r="A37" s="2" t="s">
        <v>121</v>
      </c>
      <c r="B37" s="12" t="s">
        <v>116</v>
      </c>
      <c r="C37" s="12"/>
      <c r="D37" s="13" t="s">
        <v>122</v>
      </c>
      <c r="E37" s="13"/>
      <c r="F37" s="13" t="s">
        <v>118</v>
      </c>
      <c r="G37" s="14"/>
    </row>
    <row x14ac:dyDescent="0.25" r="38" customHeight="1" ht="18.75">
      <c r="A38" s="2" t="s">
        <v>123</v>
      </c>
      <c r="B38" s="12" t="s">
        <v>116</v>
      </c>
      <c r="C38" s="12"/>
      <c r="D38" s="13" t="s">
        <v>124</v>
      </c>
      <c r="E38" s="13" t="s">
        <v>125</v>
      </c>
      <c r="F38" s="13" t="s">
        <v>126</v>
      </c>
      <c r="G38" s="14"/>
    </row>
    <row x14ac:dyDescent="0.25" r="39" customHeight="1" ht="18.75">
      <c r="A39" s="2" t="s">
        <v>127</v>
      </c>
      <c r="B39" s="12" t="s">
        <v>116</v>
      </c>
      <c r="C39" s="12"/>
      <c r="D39" s="13" t="s">
        <v>128</v>
      </c>
      <c r="E39" s="13" t="s">
        <v>129</v>
      </c>
      <c r="F39" s="13" t="s">
        <v>130</v>
      </c>
      <c r="G3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6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7" width="13.576428571428572" customWidth="1" bestFit="1"/>
  </cols>
  <sheetData>
    <row x14ac:dyDescent="0.25" r="1" customHeight="1" ht="18.75">
      <c r="A1" s="1" t="s">
        <v>3</v>
      </c>
      <c r="B1" s="2"/>
      <c r="C1" s="2"/>
      <c r="D1" s="1" t="s">
        <v>4</v>
      </c>
      <c r="E1" s="2"/>
      <c r="F1" s="2"/>
      <c r="G1" s="2"/>
      <c r="H1" s="2"/>
      <c r="I1" s="2"/>
      <c r="J1" s="4">
        <v>1</v>
      </c>
    </row>
    <row x14ac:dyDescent="0.25" r="2" customHeight="1" ht="18.75">
      <c r="A2" s="5">
        <f>Max('Regression parameters (new)'!A1)</f>
      </c>
      <c r="B2" s="5">
        <f>Min('Regression parameters (new)'!A1)</f>
      </c>
      <c r="C2" s="2"/>
      <c r="D2" s="2"/>
      <c r="E2" s="2"/>
      <c r="F2" s="2"/>
      <c r="G2" s="2"/>
      <c r="H2" s="2"/>
      <c r="I2" s="2"/>
      <c r="J2" s="6"/>
    </row>
    <row x14ac:dyDescent="0.25" r="3" customHeight="1" ht="18.75">
      <c r="A3" s="2"/>
      <c r="B3" s="2"/>
      <c r="C3" s="5">
        <f>'Regression parameters (new)'!A1</f>
      </c>
      <c r="D3" s="2"/>
      <c r="E3" s="2"/>
      <c r="F3" s="2"/>
      <c r="G3" s="2"/>
      <c r="H3" s="2"/>
      <c r="I3" s="2"/>
      <c r="J3" s="6"/>
    </row>
    <row x14ac:dyDescent="0.25" r="4" customHeight="1" ht="18.75">
      <c r="A4" s="2"/>
      <c r="B4" s="2"/>
      <c r="C4" s="1" t="s">
        <v>5</v>
      </c>
      <c r="D4" s="2"/>
      <c r="E4" s="2"/>
      <c r="F4" s="2"/>
      <c r="G4" s="2"/>
      <c r="H4" s="2"/>
      <c r="I4" s="2"/>
      <c r="J4" s="6"/>
    </row>
    <row x14ac:dyDescent="0.25" r="5" customHeight="1" ht="18.75">
      <c r="A5" s="2"/>
      <c r="B5" s="2"/>
      <c r="C5" s="2"/>
      <c r="D5" s="2"/>
      <c r="E5" s="2"/>
      <c r="F5" s="2"/>
      <c r="G5" s="2"/>
      <c r="H5" s="2"/>
      <c r="I5" s="2"/>
      <c r="J5" s="6"/>
    </row>
    <row x14ac:dyDescent="0.25" r="6" customHeight="1" ht="18.75">
      <c r="A6" s="1"/>
      <c r="B6" s="2"/>
      <c r="C6" s="2"/>
      <c r="D6" s="2"/>
      <c r="E6" s="2"/>
      <c r="F6" s="2"/>
      <c r="G6" s="2"/>
      <c r="H6" s="2"/>
      <c r="I6" s="2"/>
      <c r="J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Master</vt:lpstr>
      <vt:lpstr>Core</vt:lpstr>
      <vt:lpstr>European</vt:lpstr>
      <vt:lpstr>Oceania</vt:lpstr>
      <vt:lpstr>Chinese version promo</vt:lpstr>
      <vt:lpstr>Bonus cards</vt:lpstr>
      <vt:lpstr>__Solver__</vt:lpstr>
      <vt:lpstr>__Solver___conflict218311158</vt:lpstr>
      <vt:lpstr>__Solver___conflict1916279113</vt:lpstr>
      <vt:lpstr>__Solver___conflict1288898709</vt:lpstr>
      <vt:lpstr>__Solver___conflict952169930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2023-06-25T13:26:57.389Z</dcterms:created>
  <dcterms:modified xsi:type="dcterms:W3CDTF">2023-06-25T13:26:57.389Z</dcterms:modified>
</cp:coreProperties>
</file>