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SD\Downloads\Scripts\analise_zonas\V2\"/>
    </mc:Choice>
  </mc:AlternateContent>
  <xr:revisionPtr revIDLastSave="0" documentId="13_ncr:1_{985E3584-A926-409C-A675-F0A115C2DF4F}" xr6:coauthVersionLast="36" xr6:coauthVersionMax="47" xr10:uidLastSave="{00000000-0000-0000-0000-000000000000}"/>
  <bookViews>
    <workbookView xWindow="0" yWindow="0" windowWidth="28800" windowHeight="12105" activeTab="3" xr2:uid="{ADF7A7E5-1D74-44C3-95C6-627F3509FB71}"/>
  </bookViews>
  <sheets>
    <sheet name="gerar_mapa" sheetId="5" r:id="rId1"/>
    <sheet name="Planilha3" sheetId="6" r:id="rId2"/>
    <sheet name="Planilha1" sheetId="2" r:id="rId3"/>
    <sheet name="DINAMICA" sheetId="4" r:id="rId4"/>
  </sheets>
  <definedNames>
    <definedName name="_xlnm._FilterDatabase" localSheetId="0" hidden="1">gerar_mapa!$A$1:$L$186</definedName>
    <definedName name="_xlnm._FilterDatabase" localSheetId="2" hidden="1">Planilha1!$A$1:$M$186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8" i="5" l="1"/>
  <c r="G27" i="5"/>
  <c r="G30" i="5"/>
  <c r="G47" i="5"/>
  <c r="G62" i="5"/>
  <c r="G75" i="5"/>
  <c r="G83" i="5"/>
  <c r="G95" i="5"/>
  <c r="G108" i="5"/>
  <c r="G110" i="5"/>
  <c r="G129" i="5"/>
  <c r="G146" i="5"/>
  <c r="G171" i="5"/>
  <c r="L186" i="5"/>
  <c r="K186" i="5"/>
  <c r="I186" i="5"/>
  <c r="G186" i="5"/>
  <c r="L185" i="5"/>
  <c r="K185" i="5"/>
  <c r="I185" i="5"/>
  <c r="G185" i="5"/>
  <c r="L184" i="5"/>
  <c r="K184" i="5"/>
  <c r="I184" i="5"/>
  <c r="G184" i="5"/>
  <c r="L183" i="5"/>
  <c r="K183" i="5"/>
  <c r="I183" i="5"/>
  <c r="G183" i="5"/>
  <c r="L182" i="5"/>
  <c r="K182" i="5"/>
  <c r="I182" i="5"/>
  <c r="G182" i="5"/>
  <c r="L181" i="5"/>
  <c r="K181" i="5"/>
  <c r="I181" i="5"/>
  <c r="G181" i="5"/>
  <c r="L180" i="5"/>
  <c r="K180" i="5"/>
  <c r="I180" i="5"/>
  <c r="G180" i="5"/>
  <c r="L179" i="5"/>
  <c r="K179" i="5"/>
  <c r="I179" i="5"/>
  <c r="G179" i="5"/>
  <c r="L178" i="5"/>
  <c r="K178" i="5"/>
  <c r="I178" i="5"/>
  <c r="G178" i="5"/>
  <c r="L177" i="5"/>
  <c r="K177" i="5"/>
  <c r="I177" i="5"/>
  <c r="G177" i="5"/>
  <c r="L176" i="5"/>
  <c r="K176" i="5"/>
  <c r="I176" i="5"/>
  <c r="G176" i="5"/>
  <c r="L175" i="5"/>
  <c r="K175" i="5"/>
  <c r="I175" i="5"/>
  <c r="G175" i="5"/>
  <c r="L174" i="5"/>
  <c r="K174" i="5"/>
  <c r="I174" i="5"/>
  <c r="G174" i="5"/>
  <c r="L173" i="5"/>
  <c r="K173" i="5"/>
  <c r="I173" i="5"/>
  <c r="G173" i="5"/>
  <c r="L172" i="5"/>
  <c r="K172" i="5"/>
  <c r="I172" i="5"/>
  <c r="G172" i="5"/>
  <c r="L171" i="5"/>
  <c r="K171" i="5"/>
  <c r="I171" i="5"/>
  <c r="L170" i="5"/>
  <c r="K170" i="5"/>
  <c r="I170" i="5"/>
  <c r="G170" i="5"/>
  <c r="L169" i="5"/>
  <c r="K169" i="5"/>
  <c r="I169" i="5"/>
  <c r="G169" i="5"/>
  <c r="L168" i="5"/>
  <c r="K168" i="5"/>
  <c r="I168" i="5"/>
  <c r="G168" i="5"/>
  <c r="L167" i="5"/>
  <c r="K167" i="5"/>
  <c r="I167" i="5"/>
  <c r="G167" i="5"/>
  <c r="L166" i="5"/>
  <c r="K166" i="5"/>
  <c r="I166" i="5"/>
  <c r="G166" i="5"/>
  <c r="L165" i="5"/>
  <c r="K165" i="5"/>
  <c r="I165" i="5"/>
  <c r="G165" i="5"/>
  <c r="L164" i="5"/>
  <c r="K164" i="5"/>
  <c r="I164" i="5"/>
  <c r="G164" i="5"/>
  <c r="L163" i="5"/>
  <c r="K163" i="5"/>
  <c r="I163" i="5"/>
  <c r="G163" i="5"/>
  <c r="L162" i="5"/>
  <c r="K162" i="5"/>
  <c r="I162" i="5"/>
  <c r="G162" i="5"/>
  <c r="L161" i="5"/>
  <c r="K161" i="5"/>
  <c r="I161" i="5"/>
  <c r="G161" i="5"/>
  <c r="L160" i="5"/>
  <c r="K160" i="5"/>
  <c r="I160" i="5"/>
  <c r="G160" i="5"/>
  <c r="L159" i="5"/>
  <c r="K159" i="5"/>
  <c r="I159" i="5"/>
  <c r="G159" i="5"/>
  <c r="L158" i="5"/>
  <c r="K158" i="5"/>
  <c r="I158" i="5"/>
  <c r="G158" i="5"/>
  <c r="L157" i="5"/>
  <c r="K157" i="5"/>
  <c r="I157" i="5"/>
  <c r="G157" i="5"/>
  <c r="L156" i="5"/>
  <c r="K156" i="5"/>
  <c r="I156" i="5"/>
  <c r="G156" i="5"/>
  <c r="L155" i="5"/>
  <c r="K155" i="5"/>
  <c r="I155" i="5"/>
  <c r="G155" i="5"/>
  <c r="L154" i="5"/>
  <c r="K154" i="5"/>
  <c r="I154" i="5"/>
  <c r="G154" i="5"/>
  <c r="L153" i="5"/>
  <c r="K153" i="5"/>
  <c r="I153" i="5"/>
  <c r="G153" i="5"/>
  <c r="L152" i="5"/>
  <c r="K152" i="5"/>
  <c r="I152" i="5"/>
  <c r="G152" i="5"/>
  <c r="L151" i="5"/>
  <c r="K151" i="5"/>
  <c r="I151" i="5"/>
  <c r="G151" i="5"/>
  <c r="L150" i="5"/>
  <c r="K150" i="5"/>
  <c r="I150" i="5"/>
  <c r="G150" i="5"/>
  <c r="L149" i="5"/>
  <c r="K149" i="5"/>
  <c r="I149" i="5"/>
  <c r="G149" i="5"/>
  <c r="L148" i="5"/>
  <c r="K148" i="5"/>
  <c r="I148" i="5"/>
  <c r="G148" i="5"/>
  <c r="L147" i="5"/>
  <c r="K147" i="5"/>
  <c r="I147" i="5"/>
  <c r="G147" i="5"/>
  <c r="L146" i="5"/>
  <c r="K146" i="5"/>
  <c r="I146" i="5"/>
  <c r="L145" i="5"/>
  <c r="K145" i="5"/>
  <c r="I145" i="5"/>
  <c r="G145" i="5"/>
  <c r="L144" i="5"/>
  <c r="K144" i="5"/>
  <c r="I144" i="5"/>
  <c r="G144" i="5"/>
  <c r="L143" i="5"/>
  <c r="K143" i="5"/>
  <c r="I143" i="5"/>
  <c r="G143" i="5"/>
  <c r="L142" i="5"/>
  <c r="K142" i="5"/>
  <c r="I142" i="5"/>
  <c r="G142" i="5"/>
  <c r="L141" i="5"/>
  <c r="K141" i="5"/>
  <c r="I141" i="5"/>
  <c r="G141" i="5"/>
  <c r="L140" i="5"/>
  <c r="K140" i="5"/>
  <c r="I140" i="5"/>
  <c r="G140" i="5"/>
  <c r="L139" i="5"/>
  <c r="K139" i="5"/>
  <c r="I139" i="5"/>
  <c r="G139" i="5"/>
  <c r="L138" i="5"/>
  <c r="K138" i="5"/>
  <c r="I138" i="5"/>
  <c r="G138" i="5"/>
  <c r="L137" i="5"/>
  <c r="K137" i="5"/>
  <c r="I137" i="5"/>
  <c r="G137" i="5"/>
  <c r="L136" i="5"/>
  <c r="K136" i="5"/>
  <c r="I136" i="5"/>
  <c r="G136" i="5"/>
  <c r="L135" i="5"/>
  <c r="K135" i="5"/>
  <c r="I135" i="5"/>
  <c r="G135" i="5"/>
  <c r="L134" i="5"/>
  <c r="K134" i="5"/>
  <c r="I134" i="5"/>
  <c r="G134" i="5"/>
  <c r="L133" i="5"/>
  <c r="K133" i="5"/>
  <c r="I133" i="5"/>
  <c r="G133" i="5"/>
  <c r="L132" i="5"/>
  <c r="K132" i="5"/>
  <c r="I132" i="5"/>
  <c r="G132" i="5"/>
  <c r="L131" i="5"/>
  <c r="K131" i="5"/>
  <c r="I131" i="5"/>
  <c r="G131" i="5"/>
  <c r="L130" i="5"/>
  <c r="K130" i="5"/>
  <c r="I130" i="5"/>
  <c r="G130" i="5"/>
  <c r="L129" i="5"/>
  <c r="K129" i="5"/>
  <c r="I129" i="5"/>
  <c r="L128" i="5"/>
  <c r="K128" i="5"/>
  <c r="I128" i="5"/>
  <c r="G128" i="5"/>
  <c r="L127" i="5"/>
  <c r="K127" i="5"/>
  <c r="I127" i="5"/>
  <c r="G127" i="5"/>
  <c r="L126" i="5"/>
  <c r="K126" i="5"/>
  <c r="I126" i="5"/>
  <c r="G126" i="5"/>
  <c r="L125" i="5"/>
  <c r="K125" i="5"/>
  <c r="I125" i="5"/>
  <c r="G125" i="5"/>
  <c r="L124" i="5"/>
  <c r="K124" i="5"/>
  <c r="I124" i="5"/>
  <c r="G124" i="5"/>
  <c r="L123" i="5"/>
  <c r="K123" i="5"/>
  <c r="I123" i="5"/>
  <c r="G123" i="5"/>
  <c r="L122" i="5"/>
  <c r="K122" i="5"/>
  <c r="I122" i="5"/>
  <c r="G122" i="5"/>
  <c r="L121" i="5"/>
  <c r="K121" i="5"/>
  <c r="I121" i="5"/>
  <c r="G121" i="5"/>
  <c r="L120" i="5"/>
  <c r="K120" i="5"/>
  <c r="I120" i="5"/>
  <c r="G120" i="5"/>
  <c r="L119" i="5"/>
  <c r="K119" i="5"/>
  <c r="I119" i="5"/>
  <c r="G119" i="5"/>
  <c r="L118" i="5"/>
  <c r="K118" i="5"/>
  <c r="I118" i="5"/>
  <c r="G118" i="5"/>
  <c r="L117" i="5"/>
  <c r="K117" i="5"/>
  <c r="I117" i="5"/>
  <c r="G117" i="5"/>
  <c r="L116" i="5"/>
  <c r="K116" i="5"/>
  <c r="I116" i="5"/>
  <c r="G116" i="5"/>
  <c r="L115" i="5"/>
  <c r="K115" i="5"/>
  <c r="I115" i="5"/>
  <c r="G115" i="5"/>
  <c r="L114" i="5"/>
  <c r="K114" i="5"/>
  <c r="I114" i="5"/>
  <c r="G114" i="5"/>
  <c r="L113" i="5"/>
  <c r="K113" i="5"/>
  <c r="I113" i="5"/>
  <c r="G113" i="5"/>
  <c r="L112" i="5"/>
  <c r="K112" i="5"/>
  <c r="I112" i="5"/>
  <c r="G112" i="5"/>
  <c r="L111" i="5"/>
  <c r="K111" i="5"/>
  <c r="I111" i="5"/>
  <c r="G111" i="5"/>
  <c r="L110" i="5"/>
  <c r="K110" i="5"/>
  <c r="I110" i="5"/>
  <c r="L109" i="5"/>
  <c r="K109" i="5"/>
  <c r="I109" i="5"/>
  <c r="G109" i="5"/>
  <c r="L108" i="5"/>
  <c r="K108" i="5"/>
  <c r="I108" i="5"/>
  <c r="L107" i="5"/>
  <c r="K107" i="5"/>
  <c r="I107" i="5"/>
  <c r="G107" i="5"/>
  <c r="L106" i="5"/>
  <c r="K106" i="5"/>
  <c r="I106" i="5"/>
  <c r="G106" i="5"/>
  <c r="L105" i="5"/>
  <c r="K105" i="5"/>
  <c r="I105" i="5"/>
  <c r="G105" i="5"/>
  <c r="L104" i="5"/>
  <c r="K104" i="5"/>
  <c r="I104" i="5"/>
  <c r="G104" i="5"/>
  <c r="L103" i="5"/>
  <c r="K103" i="5"/>
  <c r="I103" i="5"/>
  <c r="G103" i="5"/>
  <c r="L102" i="5"/>
  <c r="K102" i="5"/>
  <c r="I102" i="5"/>
  <c r="G102" i="5"/>
  <c r="L101" i="5"/>
  <c r="K101" i="5"/>
  <c r="I101" i="5"/>
  <c r="G101" i="5"/>
  <c r="L100" i="5"/>
  <c r="K100" i="5"/>
  <c r="I100" i="5"/>
  <c r="G100" i="5"/>
  <c r="L99" i="5"/>
  <c r="K99" i="5"/>
  <c r="I99" i="5"/>
  <c r="G99" i="5"/>
  <c r="L98" i="5"/>
  <c r="K98" i="5"/>
  <c r="I98" i="5"/>
  <c r="G98" i="5"/>
  <c r="L97" i="5"/>
  <c r="K97" i="5"/>
  <c r="I97" i="5"/>
  <c r="G97" i="5"/>
  <c r="L96" i="5"/>
  <c r="K96" i="5"/>
  <c r="I96" i="5"/>
  <c r="G96" i="5"/>
  <c r="L95" i="5"/>
  <c r="K95" i="5"/>
  <c r="I95" i="5"/>
  <c r="L94" i="5"/>
  <c r="K94" i="5"/>
  <c r="I94" i="5"/>
  <c r="G94" i="5"/>
  <c r="L93" i="5"/>
  <c r="K93" i="5"/>
  <c r="I93" i="5"/>
  <c r="G93" i="5"/>
  <c r="L92" i="5"/>
  <c r="K92" i="5"/>
  <c r="I92" i="5"/>
  <c r="G92" i="5"/>
  <c r="L91" i="5"/>
  <c r="K91" i="5"/>
  <c r="I91" i="5"/>
  <c r="G91" i="5"/>
  <c r="L90" i="5"/>
  <c r="K90" i="5"/>
  <c r="I90" i="5"/>
  <c r="G90" i="5"/>
  <c r="L89" i="5"/>
  <c r="K89" i="5"/>
  <c r="I89" i="5"/>
  <c r="G89" i="5"/>
  <c r="L88" i="5"/>
  <c r="K88" i="5"/>
  <c r="I88" i="5"/>
  <c r="G88" i="5"/>
  <c r="L87" i="5"/>
  <c r="K87" i="5"/>
  <c r="I87" i="5"/>
  <c r="G87" i="5"/>
  <c r="L86" i="5"/>
  <c r="K86" i="5"/>
  <c r="I86" i="5"/>
  <c r="G86" i="5"/>
  <c r="L85" i="5"/>
  <c r="K85" i="5"/>
  <c r="I85" i="5"/>
  <c r="G85" i="5"/>
  <c r="L84" i="5"/>
  <c r="K84" i="5"/>
  <c r="I84" i="5"/>
  <c r="G84" i="5"/>
  <c r="L83" i="5"/>
  <c r="K83" i="5"/>
  <c r="I83" i="5"/>
  <c r="L82" i="5"/>
  <c r="K82" i="5"/>
  <c r="I82" i="5"/>
  <c r="G82" i="5"/>
  <c r="L81" i="5"/>
  <c r="K81" i="5"/>
  <c r="I81" i="5"/>
  <c r="G81" i="5"/>
  <c r="L80" i="5"/>
  <c r="K80" i="5"/>
  <c r="I80" i="5"/>
  <c r="G80" i="5"/>
  <c r="L79" i="5"/>
  <c r="K79" i="5"/>
  <c r="I79" i="5"/>
  <c r="G79" i="5"/>
  <c r="L78" i="5"/>
  <c r="K78" i="5"/>
  <c r="I78" i="5"/>
  <c r="G78" i="5"/>
  <c r="L77" i="5"/>
  <c r="K77" i="5"/>
  <c r="I77" i="5"/>
  <c r="G77" i="5"/>
  <c r="L76" i="5"/>
  <c r="K76" i="5"/>
  <c r="I76" i="5"/>
  <c r="G76" i="5"/>
  <c r="L75" i="5"/>
  <c r="K75" i="5"/>
  <c r="I75" i="5"/>
  <c r="L74" i="5"/>
  <c r="K74" i="5"/>
  <c r="I74" i="5"/>
  <c r="G74" i="5"/>
  <c r="L73" i="5"/>
  <c r="K73" i="5"/>
  <c r="I73" i="5"/>
  <c r="G73" i="5"/>
  <c r="L72" i="5"/>
  <c r="K72" i="5"/>
  <c r="I72" i="5"/>
  <c r="G72" i="5"/>
  <c r="L71" i="5"/>
  <c r="K71" i="5"/>
  <c r="I71" i="5"/>
  <c r="G71" i="5"/>
  <c r="L70" i="5"/>
  <c r="K70" i="5"/>
  <c r="I70" i="5"/>
  <c r="G70" i="5"/>
  <c r="L69" i="5"/>
  <c r="K69" i="5"/>
  <c r="I69" i="5"/>
  <c r="G69" i="5"/>
  <c r="L68" i="5"/>
  <c r="K68" i="5"/>
  <c r="I68" i="5"/>
  <c r="G68" i="5"/>
  <c r="L67" i="5"/>
  <c r="K67" i="5"/>
  <c r="I67" i="5"/>
  <c r="G67" i="5"/>
  <c r="L66" i="5"/>
  <c r="K66" i="5"/>
  <c r="I66" i="5"/>
  <c r="G66" i="5"/>
  <c r="L65" i="5"/>
  <c r="K65" i="5"/>
  <c r="I65" i="5"/>
  <c r="G65" i="5"/>
  <c r="L64" i="5"/>
  <c r="K64" i="5"/>
  <c r="I64" i="5"/>
  <c r="G64" i="5"/>
  <c r="L63" i="5"/>
  <c r="K63" i="5"/>
  <c r="I63" i="5"/>
  <c r="G63" i="5"/>
  <c r="L62" i="5"/>
  <c r="K62" i="5"/>
  <c r="I62" i="5"/>
  <c r="L61" i="5"/>
  <c r="K61" i="5"/>
  <c r="I61" i="5"/>
  <c r="G61" i="5"/>
  <c r="L60" i="5"/>
  <c r="K60" i="5"/>
  <c r="I60" i="5"/>
  <c r="G60" i="5"/>
  <c r="L59" i="5"/>
  <c r="K59" i="5"/>
  <c r="I59" i="5"/>
  <c r="G59" i="5"/>
  <c r="L58" i="5"/>
  <c r="K58" i="5"/>
  <c r="I58" i="5"/>
  <c r="G58" i="5"/>
  <c r="L57" i="5"/>
  <c r="K57" i="5"/>
  <c r="I57" i="5"/>
  <c r="G57" i="5"/>
  <c r="L56" i="5"/>
  <c r="K56" i="5"/>
  <c r="I56" i="5"/>
  <c r="G56" i="5"/>
  <c r="L55" i="5"/>
  <c r="K55" i="5"/>
  <c r="I55" i="5"/>
  <c r="G55" i="5"/>
  <c r="L54" i="5"/>
  <c r="K54" i="5"/>
  <c r="I54" i="5"/>
  <c r="G54" i="5"/>
  <c r="L53" i="5"/>
  <c r="K53" i="5"/>
  <c r="I53" i="5"/>
  <c r="G53" i="5"/>
  <c r="L52" i="5"/>
  <c r="K52" i="5"/>
  <c r="I52" i="5"/>
  <c r="G52" i="5"/>
  <c r="L51" i="5"/>
  <c r="K51" i="5"/>
  <c r="I51" i="5"/>
  <c r="G51" i="5"/>
  <c r="L50" i="5"/>
  <c r="K50" i="5"/>
  <c r="I50" i="5"/>
  <c r="G50" i="5"/>
  <c r="L49" i="5"/>
  <c r="K49" i="5"/>
  <c r="I49" i="5"/>
  <c r="G49" i="5"/>
  <c r="L48" i="5"/>
  <c r="K48" i="5"/>
  <c r="I48" i="5"/>
  <c r="G48" i="5"/>
  <c r="L47" i="5"/>
  <c r="K47" i="5"/>
  <c r="I47" i="5"/>
  <c r="L46" i="5"/>
  <c r="K46" i="5"/>
  <c r="I46" i="5"/>
  <c r="G46" i="5"/>
  <c r="L45" i="5"/>
  <c r="K45" i="5"/>
  <c r="I45" i="5"/>
  <c r="G45" i="5"/>
  <c r="L44" i="5"/>
  <c r="K44" i="5"/>
  <c r="I44" i="5"/>
  <c r="G44" i="5"/>
  <c r="L43" i="5"/>
  <c r="K43" i="5"/>
  <c r="I43" i="5"/>
  <c r="G43" i="5"/>
  <c r="L42" i="5"/>
  <c r="K42" i="5"/>
  <c r="I42" i="5"/>
  <c r="G42" i="5"/>
  <c r="L41" i="5"/>
  <c r="K41" i="5"/>
  <c r="I41" i="5"/>
  <c r="G41" i="5"/>
  <c r="L40" i="5"/>
  <c r="K40" i="5"/>
  <c r="I40" i="5"/>
  <c r="G40" i="5"/>
  <c r="L39" i="5"/>
  <c r="K39" i="5"/>
  <c r="I39" i="5"/>
  <c r="G39" i="5"/>
  <c r="L38" i="5"/>
  <c r="K38" i="5"/>
  <c r="I38" i="5"/>
  <c r="G38" i="5"/>
  <c r="L37" i="5"/>
  <c r="K37" i="5"/>
  <c r="I37" i="5"/>
  <c r="G37" i="5"/>
  <c r="L36" i="5"/>
  <c r="K36" i="5"/>
  <c r="I36" i="5"/>
  <c r="G36" i="5"/>
  <c r="L35" i="5"/>
  <c r="K35" i="5"/>
  <c r="I35" i="5"/>
  <c r="G35" i="5"/>
  <c r="L34" i="5"/>
  <c r="K34" i="5"/>
  <c r="I34" i="5"/>
  <c r="G34" i="5"/>
  <c r="L33" i="5"/>
  <c r="K33" i="5"/>
  <c r="I33" i="5"/>
  <c r="G33" i="5"/>
  <c r="L32" i="5"/>
  <c r="K32" i="5"/>
  <c r="I32" i="5"/>
  <c r="G32" i="5"/>
  <c r="L31" i="5"/>
  <c r="K31" i="5"/>
  <c r="I31" i="5"/>
  <c r="G31" i="5"/>
  <c r="L30" i="5"/>
  <c r="K30" i="5"/>
  <c r="I30" i="5"/>
  <c r="L29" i="5"/>
  <c r="K29" i="5"/>
  <c r="I29" i="5"/>
  <c r="G29" i="5"/>
  <c r="L28" i="5"/>
  <c r="K28" i="5"/>
  <c r="I28" i="5"/>
  <c r="G28" i="5"/>
  <c r="L27" i="5"/>
  <c r="K27" i="5"/>
  <c r="I27" i="5"/>
  <c r="L26" i="5"/>
  <c r="K26" i="5"/>
  <c r="I26" i="5"/>
  <c r="G26" i="5"/>
  <c r="L25" i="5"/>
  <c r="K25" i="5"/>
  <c r="I25" i="5"/>
  <c r="G25" i="5"/>
  <c r="L24" i="5"/>
  <c r="K24" i="5"/>
  <c r="I24" i="5"/>
  <c r="G24" i="5"/>
  <c r="L23" i="5"/>
  <c r="K23" i="5"/>
  <c r="I23" i="5"/>
  <c r="G23" i="5"/>
  <c r="L22" i="5"/>
  <c r="K22" i="5"/>
  <c r="I22" i="5"/>
  <c r="G22" i="5"/>
  <c r="L21" i="5"/>
  <c r="K21" i="5"/>
  <c r="I21" i="5"/>
  <c r="G21" i="5"/>
  <c r="L20" i="5"/>
  <c r="K20" i="5"/>
  <c r="I20" i="5"/>
  <c r="G20" i="5"/>
  <c r="L19" i="5"/>
  <c r="K19" i="5"/>
  <c r="I19" i="5"/>
  <c r="G19" i="5"/>
  <c r="L18" i="5"/>
  <c r="K18" i="5"/>
  <c r="I18" i="5"/>
  <c r="G18" i="5"/>
  <c r="L17" i="5"/>
  <c r="K17" i="5"/>
  <c r="I17" i="5"/>
  <c r="G17" i="5"/>
  <c r="L16" i="5"/>
  <c r="K16" i="5"/>
  <c r="I16" i="5"/>
  <c r="G16" i="5"/>
  <c r="L15" i="5"/>
  <c r="K15" i="5"/>
  <c r="I15" i="5"/>
  <c r="G15" i="5"/>
  <c r="L14" i="5"/>
  <c r="K14" i="5"/>
  <c r="I14" i="5"/>
  <c r="G14" i="5"/>
  <c r="L13" i="5"/>
  <c r="K13" i="5"/>
  <c r="I13" i="5"/>
  <c r="G13" i="5"/>
  <c r="L12" i="5"/>
  <c r="K12" i="5"/>
  <c r="I12" i="5"/>
  <c r="G12" i="5"/>
  <c r="L11" i="5"/>
  <c r="K11" i="5"/>
  <c r="I11" i="5"/>
  <c r="G11" i="5"/>
  <c r="L10" i="5"/>
  <c r="K10" i="5"/>
  <c r="I10" i="5"/>
  <c r="G10" i="5"/>
  <c r="L9" i="5"/>
  <c r="K9" i="5"/>
  <c r="I9" i="5"/>
  <c r="G9" i="5"/>
  <c r="L8" i="5"/>
  <c r="K8" i="5"/>
  <c r="I8" i="5"/>
  <c r="L7" i="5"/>
  <c r="K7" i="5"/>
  <c r="I7" i="5"/>
  <c r="G7" i="5"/>
  <c r="L6" i="5"/>
  <c r="K6" i="5"/>
  <c r="I6" i="5"/>
  <c r="G6" i="5"/>
  <c r="L5" i="5"/>
  <c r="K5" i="5"/>
  <c r="I5" i="5"/>
  <c r="G5" i="5"/>
  <c r="L4" i="5"/>
  <c r="K4" i="5"/>
  <c r="I4" i="5"/>
  <c r="G4" i="5"/>
  <c r="L3" i="5"/>
  <c r="K3" i="5"/>
  <c r="I3" i="5"/>
  <c r="G3" i="5"/>
  <c r="L2" i="5"/>
  <c r="K2" i="5"/>
  <c r="I2" i="5"/>
  <c r="G2" i="5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2" i="2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8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7" i="4"/>
  <c r="G2" i="4"/>
  <c r="G4" i="4"/>
  <c r="G5" i="4"/>
  <c r="G6" i="4"/>
  <c r="H3" i="4"/>
  <c r="H4" i="4"/>
  <c r="H5" i="4"/>
  <c r="H6" i="4"/>
  <c r="H7" i="4"/>
  <c r="H2" i="4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2" i="2"/>
  <c r="F61" i="4"/>
  <c r="F21" i="4"/>
  <c r="F7" i="4"/>
  <c r="F206" i="4"/>
  <c r="F203" i="4"/>
  <c r="F22" i="4"/>
  <c r="F45" i="4"/>
  <c r="F109" i="4"/>
  <c r="F216" i="4"/>
  <c r="F157" i="4"/>
  <c r="F28" i="4"/>
  <c r="F163" i="4"/>
  <c r="F94" i="4"/>
  <c r="F142" i="4"/>
  <c r="F190" i="4"/>
  <c r="F16" i="4"/>
  <c r="F145" i="4"/>
  <c r="F57" i="4"/>
  <c r="F194" i="4"/>
  <c r="F55" i="4"/>
  <c r="F211" i="4"/>
  <c r="F60" i="4"/>
  <c r="F70" i="4"/>
  <c r="F175" i="4"/>
  <c r="F52" i="4"/>
  <c r="F209" i="4"/>
  <c r="F180" i="4"/>
  <c r="F26" i="4"/>
  <c r="F76" i="4"/>
  <c r="F181" i="4"/>
  <c r="F196" i="4"/>
  <c r="F154" i="4"/>
  <c r="F27" i="4"/>
  <c r="F59" i="4"/>
  <c r="F158" i="4"/>
  <c r="F40" i="4"/>
  <c r="F86" i="4"/>
  <c r="F54" i="4"/>
  <c r="F168" i="4"/>
  <c r="F192" i="4"/>
  <c r="F29" i="4"/>
  <c r="F119" i="4"/>
  <c r="F226" i="4"/>
  <c r="F18" i="4"/>
  <c r="F114" i="4"/>
  <c r="F97" i="4"/>
  <c r="F56" i="4"/>
  <c r="F65" i="4"/>
  <c r="F77" i="4"/>
  <c r="F50" i="4"/>
  <c r="F66" i="4"/>
  <c r="F79" i="4"/>
  <c r="F31" i="4"/>
  <c r="F108" i="4"/>
  <c r="F73" i="4"/>
  <c r="F219" i="4"/>
  <c r="F19" i="4"/>
  <c r="F6" i="4"/>
  <c r="F24" i="4"/>
  <c r="F195" i="4"/>
  <c r="F199" i="4"/>
  <c r="F47" i="4"/>
  <c r="F33" i="4"/>
  <c r="F96" i="4"/>
  <c r="F49" i="4"/>
  <c r="F87" i="4"/>
  <c r="F222" i="4"/>
  <c r="F178" i="4"/>
  <c r="F220" i="4"/>
  <c r="F132" i="4"/>
  <c r="F5" i="4"/>
  <c r="F126" i="4"/>
  <c r="F223" i="4"/>
  <c r="F213" i="4"/>
  <c r="F137" i="4"/>
  <c r="F187" i="4"/>
  <c r="F164" i="4"/>
  <c r="F74" i="4"/>
  <c r="F169" i="4"/>
  <c r="F146" i="4"/>
  <c r="F224" i="4"/>
  <c r="F30" i="4"/>
  <c r="F131" i="4"/>
  <c r="F127" i="4"/>
  <c r="F17" i="4"/>
  <c r="F185" i="4"/>
  <c r="F92" i="4"/>
  <c r="F20" i="4"/>
  <c r="F8" i="4"/>
  <c r="F34" i="4"/>
  <c r="F225" i="4"/>
  <c r="F161" i="4"/>
  <c r="F12" i="4"/>
  <c r="F172" i="4"/>
  <c r="F147" i="4"/>
  <c r="F148" i="4"/>
  <c r="F88" i="4"/>
  <c r="F120" i="4"/>
  <c r="F48" i="4"/>
  <c r="F46" i="4"/>
  <c r="F110" i="4"/>
  <c r="F90" i="4"/>
  <c r="F113" i="4"/>
  <c r="F186" i="4"/>
  <c r="F197" i="4"/>
  <c r="F124" i="4"/>
  <c r="F153" i="4"/>
  <c r="F15" i="4"/>
  <c r="F4" i="4"/>
  <c r="F93" i="4"/>
  <c r="F106" i="4"/>
  <c r="F115" i="4"/>
  <c r="F82" i="4"/>
  <c r="F129" i="4"/>
  <c r="F64" i="4"/>
  <c r="F174" i="4"/>
  <c r="F99" i="4"/>
  <c r="F133" i="4"/>
  <c r="F138" i="4"/>
  <c r="F32" i="4"/>
  <c r="F104" i="4"/>
  <c r="F43" i="4"/>
  <c r="F58" i="4"/>
  <c r="F91" i="4"/>
  <c r="F41" i="4"/>
  <c r="F151" i="4"/>
  <c r="F165" i="4"/>
  <c r="F78" i="4"/>
  <c r="F179" i="4"/>
  <c r="F9" i="4"/>
  <c r="F101" i="4"/>
  <c r="F111" i="4"/>
  <c r="F204" i="4"/>
  <c r="F217" i="4"/>
  <c r="F102" i="4"/>
  <c r="F214" i="4"/>
  <c r="F128" i="4"/>
  <c r="F36" i="4"/>
  <c r="F80" i="4"/>
  <c r="F83" i="4"/>
  <c r="F134" i="4"/>
  <c r="F176" i="4"/>
  <c r="F173" i="4"/>
  <c r="F38" i="4"/>
  <c r="F2" i="4"/>
  <c r="F72" i="4"/>
  <c r="F136" i="4"/>
  <c r="F118" i="4"/>
  <c r="F188" i="4"/>
  <c r="F23" i="4"/>
  <c r="F135" i="4"/>
  <c r="F35" i="4"/>
  <c r="F13" i="4"/>
  <c r="F81" i="4"/>
  <c r="F198" i="4"/>
  <c r="F10" i="4"/>
  <c r="F107" i="4"/>
  <c r="F143" i="4"/>
  <c r="F183" i="4"/>
  <c r="F182" i="4"/>
  <c r="F116" i="4"/>
  <c r="F212" i="4"/>
  <c r="F141" i="4"/>
  <c r="F123" i="4"/>
  <c r="F105" i="4"/>
  <c r="F166" i="4"/>
  <c r="F11" i="4"/>
  <c r="F207" i="4"/>
  <c r="F112" i="4"/>
  <c r="F25" i="4"/>
  <c r="F177" i="4"/>
  <c r="F205" i="4"/>
  <c r="F189" i="4"/>
  <c r="F167" i="4"/>
  <c r="F150" i="4"/>
  <c r="F14" i="4"/>
  <c r="F62" i="4"/>
  <c r="F218" i="4"/>
  <c r="F160" i="4"/>
  <c r="F162" i="4"/>
  <c r="F155" i="4"/>
  <c r="F122" i="4"/>
  <c r="F144" i="4"/>
  <c r="F39" i="4"/>
  <c r="F125" i="4"/>
  <c r="F63" i="4"/>
  <c r="F159" i="4"/>
  <c r="F184" i="4"/>
  <c r="F71" i="4"/>
  <c r="F171" i="4"/>
  <c r="F85" i="4"/>
  <c r="F98" i="4"/>
  <c r="F89" i="4"/>
  <c r="F201" i="4"/>
  <c r="F191" i="4"/>
  <c r="F75" i="4"/>
  <c r="F156" i="4"/>
  <c r="F68" i="4"/>
  <c r="F215" i="4"/>
  <c r="F84" i="4"/>
  <c r="F130" i="4"/>
  <c r="F121" i="4"/>
  <c r="F69" i="4"/>
  <c r="F208" i="4"/>
  <c r="F200" i="4"/>
  <c r="F210" i="4"/>
  <c r="F221" i="4"/>
  <c r="F42" i="4"/>
  <c r="F44" i="4"/>
  <c r="F67" i="4"/>
  <c r="F140" i="4"/>
  <c r="F170" i="4"/>
  <c r="F103" i="4"/>
  <c r="F193" i="4"/>
  <c r="F3" i="4"/>
  <c r="F139" i="4"/>
  <c r="F149" i="4"/>
  <c r="F152" i="4"/>
  <c r="F117" i="4"/>
  <c r="F37" i="4"/>
  <c r="F95" i="4"/>
  <c r="F100" i="4"/>
  <c r="F53" i="4"/>
  <c r="F227" i="4"/>
  <c r="F51" i="4"/>
  <c r="F202" i="4"/>
  <c r="D21" i="5"/>
</calcChain>
</file>

<file path=xl/sharedStrings.xml><?xml version="1.0" encoding="utf-8"?>
<sst xmlns="http://schemas.openxmlformats.org/spreadsheetml/2006/main" count="2024" uniqueCount="314">
  <si>
    <t>UF</t>
  </si>
  <si>
    <t>Mesorregião Geográfica</t>
  </si>
  <si>
    <t>Microrregião Geográfica</t>
  </si>
  <si>
    <t>Hierarquia Urbana</t>
  </si>
  <si>
    <t>Municipio</t>
  </si>
  <si>
    <t>SELL OUT ANUAL</t>
  </si>
  <si>
    <t>POTENCIAL ANUAL</t>
  </si>
  <si>
    <t>PE</t>
  </si>
  <si>
    <t>Metropolitana de Recife</t>
  </si>
  <si>
    <t>Recife</t>
  </si>
  <si>
    <t>Metropole</t>
  </si>
  <si>
    <t>Abreu e Lima</t>
  </si>
  <si>
    <t>Sertão Pernambucano</t>
  </si>
  <si>
    <t>Pajeú</t>
  </si>
  <si>
    <t>Centro Subregional</t>
  </si>
  <si>
    <t>Afogados da Ingazeira</t>
  </si>
  <si>
    <t>São Francisco Pernambucano</t>
  </si>
  <si>
    <t>Petrolina</t>
  </si>
  <si>
    <t>Centro Local</t>
  </si>
  <si>
    <t>Afranio</t>
  </si>
  <si>
    <t>Agreste Pernambucano</t>
  </si>
  <si>
    <t>Brejo Pernambucano</t>
  </si>
  <si>
    <t>Agrestina</t>
  </si>
  <si>
    <t>Mata Pernambucana</t>
  </si>
  <si>
    <t>Mata Meridional Pernambucana</t>
  </si>
  <si>
    <t>agua Preta</t>
  </si>
  <si>
    <t>Vale do Ipanema</t>
  </si>
  <si>
    <t>aguas Belas</t>
  </si>
  <si>
    <t>Vale do Ipojuca</t>
  </si>
  <si>
    <t>Alagoinha</t>
  </si>
  <si>
    <t>Mata Setentrional Pernambucana</t>
  </si>
  <si>
    <t>Alianca</t>
  </si>
  <si>
    <t>Altinho</t>
  </si>
  <si>
    <t>Amaraji</t>
  </si>
  <si>
    <t>Garanhuns</t>
  </si>
  <si>
    <t>Angelim</t>
  </si>
  <si>
    <t>Capital Regional</t>
  </si>
  <si>
    <t>Itamaracá</t>
  </si>
  <si>
    <t>Aracoiaba</t>
  </si>
  <si>
    <t>Araripina</t>
  </si>
  <si>
    <t>Sertão do Moxotó</t>
  </si>
  <si>
    <t>Arcoverde</t>
  </si>
  <si>
    <t>Barra de Guabiraba</t>
  </si>
  <si>
    <t>Centro de Zona</t>
  </si>
  <si>
    <t>Barreiros</t>
  </si>
  <si>
    <t>Belem de Maria</t>
  </si>
  <si>
    <t>Itaparica</t>
  </si>
  <si>
    <t>Belem do Sao Francisco</t>
  </si>
  <si>
    <t>Belo Jardim</t>
  </si>
  <si>
    <t>Betania</t>
  </si>
  <si>
    <t>Bezerros</t>
  </si>
  <si>
    <t>Bodoco</t>
  </si>
  <si>
    <t>Bom Conselho</t>
  </si>
  <si>
    <t>Médio Capibaribe</t>
  </si>
  <si>
    <t>Bom Jardim</t>
  </si>
  <si>
    <t>Bonito</t>
  </si>
  <si>
    <t>Brejao</t>
  </si>
  <si>
    <t>Brejinho</t>
  </si>
  <si>
    <t>Brejo da Madre de Deus</t>
  </si>
  <si>
    <t>Buenos Aires</t>
  </si>
  <si>
    <t>Buique</t>
  </si>
  <si>
    <t>Suape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</si>
  <si>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</si>
  <si>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</si>
  <si>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</si>
  <si>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</si>
  <si>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</si>
  <si>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</si>
  <si>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</si>
  <si>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</si>
  <si>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</si>
  <si>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</si>
  <si>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</si>
  <si>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</si>
  <si>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</si>
  <si>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</si>
  <si>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</si>
  <si>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Alto Capibaribe</t>
  </si>
  <si>
    <t>Casinhas</t>
  </si>
  <si>
    <t>Catende</t>
  </si>
  <si>
    <t>Salgueiro</t>
  </si>
  <si>
    <t>Cedro</t>
  </si>
  <si>
    <t>Vitória de Santo Antão</t>
  </si>
  <si>
    <t>Cha de Alegria</t>
  </si>
  <si>
    <t>Cha Grande</t>
  </si>
  <si>
    <t>Condado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</si>
  <si>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</si>
  <si>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</si>
  <si>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</si>
  <si>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</si>
  <si>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</si>
  <si>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</si>
  <si>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</si>
  <si>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</si>
  <si>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</si>
  <si>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</si>
  <si>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</si>
  <si>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</si>
  <si>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</si>
  <si>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</si>
  <si>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</si>
  <si>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Gloria do Goita</t>
  </si>
  <si>
    <t>Goiana</t>
  </si>
  <si>
    <t>Granito</t>
  </si>
  <si>
    <t>Gravata</t>
  </si>
  <si>
    <t>Iati</t>
  </si>
  <si>
    <t>Ibimirim</t>
  </si>
  <si>
    <t>Ibirajuba</t>
  </si>
  <si>
    <t>Igarassu</t>
  </si>
  <si>
    <t>Iguaracy</t>
  </si>
  <si>
    <t>Ilha de Itamaraca</t>
  </si>
  <si>
    <t>Inaja</t>
  </si>
  <si>
    <t>Ingazeira</t>
  </si>
  <si>
    <t>Ipojuca</t>
  </si>
  <si>
    <t>Ipubi</t>
  </si>
  <si>
    <t>Itacuruba</t>
  </si>
  <si>
    <t>Itaiba</t>
  </si>
  <si>
    <t>Itambe</t>
  </si>
  <si>
    <t>Itapetim</t>
  </si>
  <si>
    <t>Itapissuma</t>
  </si>
  <si>
    <t>Itaquitinga</t>
  </si>
  <si>
    <t>Jaboatao dos Guararapes</t>
  </si>
  <si>
    <t>Jaqueira</t>
  </si>
  <si>
    <t>Jatauba</t>
  </si>
  <si>
    <t>Jatoba</t>
  </si>
  <si>
    <t>Joao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</si>
  <si>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</si>
  <si>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</si>
  <si>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</si>
  <si>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</si>
  <si>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</si>
  <si>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</si>
  <si>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</si>
  <si>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</si>
  <si>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</si>
  <si>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</si>
  <si>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</si>
  <si>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</si>
  <si>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</si>
  <si>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</si>
  <si>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</si>
  <si>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</si>
  <si>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</si>
  <si>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</si>
  <si>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</si>
  <si>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</si>
  <si>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</si>
  <si>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</si>
  <si>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</si>
  <si>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</si>
  <si>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</si>
  <si>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</si>
  <si>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</si>
  <si>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</si>
  <si>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</si>
  <si>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</si>
  <si>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Paulista</t>
  </si>
  <si>
    <t>Pedra</t>
  </si>
  <si>
    <t>Pesqueira</t>
  </si>
  <si>
    <t>Petrolandia</t>
  </si>
  <si>
    <t>Pocao</t>
  </si>
  <si>
    <t>Pombos</t>
  </si>
  <si>
    <t>Primavera</t>
  </si>
  <si>
    <t>Quipapa</t>
  </si>
  <si>
    <t>Quixaba</t>
  </si>
  <si>
    <t>Riacho das Almas</t>
  </si>
  <si>
    <t>Ribeirao</t>
  </si>
  <si>
    <t>Rio Formoso</t>
  </si>
  <si>
    <t>Saire</t>
  </si>
  <si>
    <t>Salgadinho</t>
  </si>
  <si>
    <t>Saloa</t>
  </si>
  <si>
    <t>Sanharo</t>
  </si>
  <si>
    <t>Santa Cruz</t>
  </si>
  <si>
    <t>Santa Cruz da Baixa Verde</t>
  </si>
  <si>
    <t>Santa Cruz do Capibaribe</t>
  </si>
  <si>
    <t>Santa Filomena</t>
  </si>
  <si>
    <t>Santa Maria da Boa Vista</t>
  </si>
  <si>
    <t>Santa Maria do Cambuca</t>
  </si>
  <si>
    <t>Santa Terezinha</t>
  </si>
  <si>
    <t>Sao Benedito do Sul</t>
  </si>
  <si>
    <t>Sao Bento do Una</t>
  </si>
  <si>
    <t>Sao Caetano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</si>
  <si>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</si>
  <si>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</si>
  <si>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</si>
  <si>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</si>
  <si>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</si>
  <si>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</si>
  <si>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Sao Vicente Ferrer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</si>
  <si>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</si>
  <si>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</si>
  <si>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</si>
  <si>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</si>
  <si>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</si>
  <si>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</si>
  <si>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</si>
  <si>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</si>
  <si>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</si>
  <si>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</si>
  <si>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</si>
  <si>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</si>
  <si>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Terra Nova</t>
  </si>
  <si>
    <t>Timbauba</t>
  </si>
  <si>
    <t>Toritama</t>
  </si>
  <si>
    <t>Tracunhaem</t>
  </si>
  <si>
    <t>Trindade</t>
  </si>
  <si>
    <t>Triunfo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</si>
  <si>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</si>
  <si>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</si>
  <si>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</si>
  <si>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</si>
  <si>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</si>
  <si>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</si>
  <si>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</si>
  <si>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</si>
  <si>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</si>
  <si>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 xml:space="preserve">POPULAÇÃO </t>
  </si>
  <si>
    <t>Sell Out</t>
  </si>
  <si>
    <t>Potencial</t>
  </si>
  <si>
    <t>Cidade (Maior Potencial)</t>
  </si>
  <si>
    <t>Maior Potêncial (V)</t>
  </si>
  <si>
    <t>ZONA</t>
  </si>
  <si>
    <t>PDV</t>
  </si>
  <si>
    <t>Rótulos de Linha</t>
  </si>
  <si>
    <t>(vazio)</t>
  </si>
  <si>
    <t>Total Geral</t>
  </si>
  <si>
    <t>%SHARE</t>
  </si>
  <si>
    <t>Municípios</t>
  </si>
  <si>
    <t>Número de PDVs</t>
  </si>
  <si>
    <t>SELL OUT MÊS</t>
  </si>
  <si>
    <t>Share %</t>
  </si>
  <si>
    <t>POTENCIAL MÊS</t>
  </si>
  <si>
    <t>Zona Araripina</t>
  </si>
  <si>
    <t>Zona Petrolina</t>
  </si>
  <si>
    <t>Zona Garanhus</t>
  </si>
  <si>
    <t>Caruaru Sul</t>
  </si>
  <si>
    <t>Caruaru Norte</t>
  </si>
  <si>
    <t>Zona Caruaru</t>
  </si>
  <si>
    <t>Zona Recife</t>
  </si>
  <si>
    <t>Zona Caruaru Sul</t>
  </si>
  <si>
    <t>Região Metroplitana Litoral</t>
  </si>
  <si>
    <t>Região Metroplitana Norte</t>
  </si>
  <si>
    <t>Região Metroplitana Oeste</t>
  </si>
  <si>
    <t>Região Metroplitana Sul</t>
  </si>
  <si>
    <t>CD_Mun</t>
  </si>
  <si>
    <t>Afrânio</t>
  </si>
  <si>
    <t>água Preta</t>
  </si>
  <si>
    <t>águas Belas</t>
  </si>
  <si>
    <t>Belém de Maria</t>
  </si>
  <si>
    <t>Água Preta</t>
  </si>
  <si>
    <t>Águas Belas</t>
  </si>
  <si>
    <t>Aliança</t>
  </si>
  <si>
    <t>Belém do São Francisco</t>
  </si>
  <si>
    <t>Betânia</t>
  </si>
  <si>
    <t>Bodocó</t>
  </si>
  <si>
    <t>Brejão</t>
  </si>
  <si>
    <t>Buíque</t>
  </si>
  <si>
    <t>Cabrobó</t>
  </si>
  <si>
    <t>Caetés</t>
  </si>
  <si>
    <t>Calçado</t>
  </si>
  <si>
    <t>Camocim de São Félix</t>
  </si>
  <si>
    <t>Carnaíba</t>
  </si>
  <si>
    <t>Chã de Alegria</t>
  </si>
  <si>
    <t>Chã Grande</t>
  </si>
  <si>
    <t>Cortês</t>
  </si>
  <si>
    <t>Custódia</t>
  </si>
  <si>
    <t>Glória do Goitá</t>
  </si>
  <si>
    <t>Gravatá</t>
  </si>
  <si>
    <t>Ilha de Itamaracá</t>
  </si>
  <si>
    <t>Inajá</t>
  </si>
  <si>
    <t>Itaíba</t>
  </si>
  <si>
    <t>Itambé</t>
  </si>
  <si>
    <t>Jaboatão dos Guararapes</t>
  </si>
  <si>
    <t>Jataúba</t>
  </si>
  <si>
    <t>Jatobá</t>
  </si>
  <si>
    <t>João Alfredo</t>
  </si>
  <si>
    <t>Moreilândia</t>
  </si>
  <si>
    <t>Nazaré da Mata</t>
  </si>
  <si>
    <t>Orobó</t>
  </si>
  <si>
    <t>Orocó</t>
  </si>
  <si>
    <t>Petrolândia</t>
  </si>
  <si>
    <t>Poção</t>
  </si>
  <si>
    <t>Quipapá</t>
  </si>
  <si>
    <t>Ribeirão</t>
  </si>
  <si>
    <t>Sairé</t>
  </si>
  <si>
    <t>Saloá</t>
  </si>
  <si>
    <t>Sanharó</t>
  </si>
  <si>
    <t>Santa Maria do Cambucá</t>
  </si>
  <si>
    <t>São Benedito do Sul</t>
  </si>
  <si>
    <t>São Bento do Una</t>
  </si>
  <si>
    <t>São Caetano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</si>
  <si>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</si>
  <si>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</si>
  <si>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</si>
  <si>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</si>
  <si>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</si>
  <si>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</si>
  <si>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</si>
  <si>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Sertânia</t>
  </si>
  <si>
    <t>Sirinhaém</t>
  </si>
  <si>
    <t>Solidão</t>
  </si>
  <si>
    <t>Tacaimbó</t>
  </si>
  <si>
    <t>Tamandaré</t>
  </si>
  <si>
    <t>Timbaúba</t>
  </si>
  <si>
    <t>Tracunhaém</t>
  </si>
  <si>
    <t>Vertente do Lério</t>
  </si>
  <si>
    <t>Vicência</t>
  </si>
  <si>
    <t>Xexéu</t>
  </si>
  <si>
    <t>Zona</t>
  </si>
  <si>
    <t>Cidade</t>
  </si>
  <si>
    <t>Iguaraci</t>
  </si>
  <si>
    <t>Lagoa do Itaenga</t>
  </si>
  <si>
    <t>São Caitano</t>
  </si>
  <si>
    <t>São Vicente Ferrer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</si>
</sst>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10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10" fontId="2" fillId="0" borderId="0" xfId="2" applyNumberFormat="1" applyFont="1" applyAlignment="1">
      <alignment horizontal="center"/>
    </xf>
    <xf numFmtId="0" fontId="0" fillId="0" borderId="0" xfId="0" applyNumberFormat="1"/>
    <xf numFmtId="164" fontId="2" fillId="0" borderId="0" xfId="1" applyNumberFormat="1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3">
    <dxf>
      <numFmt numFmtId="164" formatCode="_-* #,##0_-;\-* #,##0_-;_-* &quot;-&quot;??_-;_-@_-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BNORD" refreshedDate="45925.63340810185" createdVersion="8" refreshedVersion="7" minRefreshableVersion="3" recordCount="186" xr:uid="{CEE4E5D4-FDFB-499D-9594-4447E6ECC6BF}">
  <cacheSource type="worksheet">
    <worksheetSource ref="A1:M1048576" sheet="Planilha1"/>
  </cacheSource>
  <cacheFields count="13">
    <cacheField name="UF" numFmtId="0">
      <sharedItems containsBlank="1"/>
    </cacheField>
    <cacheField name="Mesorregião Geográfica" numFmtId="0">
      <sharedItems containsBlank="1"/>
    </cacheField>
    <cacheField name="Microrregião Geográfica" numFmtId="0">
      <sharedItems containsBlank="1"/>
    </cacheField>
    <cacheField name="Hierarquia Urbana" numFmtId="0">
      <sharedItems containsBlank="1"/>
    </cacheField>
    <cacheField name="Municipio" numFmtId="0">
      <sharedItems containsBlank="1"/>
    </cacheField>
    <cacheField name="ZONA" numFmtId="0">
      <sharedItems containsBlank="1" count="38">
        <s v="Região Metroplitana Litoral"/>
        <s v="Zona Caruaru Sul"/>
        <s v="Zona Petrolina"/>
        <s v="Zona Garanhus"/>
        <s v="Região Metroplitana Oeste"/>
        <s v="Caruaru Sul"/>
        <s v="Região Metroplitana Norte"/>
        <s v="Zona Araripina"/>
        <s v="Caruaru Norte"/>
        <s v="Região Metroplitana Sul"/>
        <s v="Zona Caruaru"/>
        <s v="Zona Recife"/>
        <m/>
        <s v="REGIAO 04" u="1"/>
        <s v="Zona Carpina" u="1"/>
        <s v="REGIÃO METROPLITANA" u="1"/>
        <s v="Zona Salgueiro" u="1"/>
        <s v="Zona Recife Leste" u="1"/>
        <s v="REGIAO 4" u="1"/>
        <s v="REGIAO 03" u="1"/>
        <s v="REGIÃO 59" u="1"/>
        <s v="Zona Recife Norte" u="1"/>
        <s v="REGIAO 59" u="1"/>
        <s v="Zona Palmares" u="1"/>
        <s v="REGIAO 3" u="1"/>
        <s v="REGIAO 999" u="1"/>
        <s v="Zona Vitória de Santo Antão" u="1"/>
        <s v="REGIAO 02" u="1"/>
        <s v="Zona Pajeú" u="1"/>
        <s v="Zona Suape" u="1"/>
        <s v="REGIAO 2" u="1"/>
        <s v="Zona Recife Litoral" u="1"/>
        <s v="Zona Feira Nova" u="1"/>
        <s v="Zona Recife Sul" u="1"/>
        <s v="REGIAO 1" u="1"/>
        <s v="Zona Itamaraca" u="1"/>
        <s v="REGIAO 01" u="1"/>
        <s v="REGIÃO 57" u="1"/>
      </sharedItems>
    </cacheField>
    <cacheField name="SELL OUT ANUAL" numFmtId="164">
      <sharedItems containsString="0" containsBlank="1" containsNumber="1" containsInteger="1" minValue="0" maxValue="303756"/>
    </cacheField>
    <cacheField name="SELL OUT MÊS" numFmtId="164">
      <sharedItems containsString="0" containsBlank="1" containsNumber="1" minValue="0" maxValue="25313"/>
    </cacheField>
    <cacheField name="POTENCIAL ANUAL" numFmtId="164">
      <sharedItems containsString="0" containsBlank="1" containsNumber="1" minValue="4072.5" maxValue="5244477"/>
    </cacheField>
    <cacheField name="POTENCIAL MÊS" numFmtId="164">
      <sharedItems containsString="0" containsBlank="1" containsNumber="1" minValue="339.375" maxValue="437039.75"/>
    </cacheField>
    <cacheField name="POPULAÇÃO " numFmtId="164">
      <sharedItems containsString="0" containsBlank="1" containsNumber="1" containsInteger="1" minValue="3341" maxValue="1588376"/>
    </cacheField>
    <cacheField name="PDV" numFmtId="0">
      <sharedItems containsString="0" containsBlank="1" containsNumber="1" minValue="3.3410000000000002" maxValue="1588.376"/>
    </cacheField>
    <cacheField name="%SHARE" numFmtId="10">
      <sharedItems containsString="0" containsBlank="1" containsNumber="1" minValue="0" maxValue="1.75632011967090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PE"/>
    <s v="Metropolitana de Recife"/>
    <s v="Recife"/>
    <s v="Metropole"/>
    <s v="Abreu e Lima"/>
    <x v="0"/>
    <n v="29700"/>
    <n v="2475"/>
    <n v="235984.5"/>
    <n v="19665.375"/>
    <n v="104248"/>
    <n v="104.248"/>
    <n v="0.1258557235750653"/>
  </r>
  <r>
    <s v="PE"/>
    <s v="Sertão Pernambucano"/>
    <s v="Pajeú"/>
    <s v="Centro Subregional"/>
    <s v="Afogados da Ingazeira"/>
    <x v="1"/>
    <n v="66540"/>
    <n v="5545"/>
    <n v="101805"/>
    <n v="8483.75"/>
    <n v="42672"/>
    <n v="42.671999999999997"/>
    <n v="0.65360247532046556"/>
  </r>
  <r>
    <s v="PE"/>
    <s v="São Francisco Pernambucano"/>
    <s v="Petrolina"/>
    <s v="Centro Local"/>
    <s v="Afranio"/>
    <x v="2"/>
    <n v="5991"/>
    <n v="499.25"/>
    <n v="26103"/>
    <n v="2175.25"/>
    <n v="19409"/>
    <n v="19.408999999999999"/>
    <n v="0.22951384898287552"/>
  </r>
  <r>
    <s v="PE"/>
    <s v="Agreste Pernambucano"/>
    <s v="Brejo Pernambucano"/>
    <s v="Centro Local"/>
    <s v="Agrestina"/>
    <x v="3"/>
    <n v="6564"/>
    <n v="547"/>
    <n v="39352.5"/>
    <n v="3279.375"/>
    <n v="24680"/>
    <n v="24.68"/>
    <n v="0.1668000762340385"/>
  </r>
  <r>
    <s v="PE"/>
    <s v="Mata Pernambucana"/>
    <s v="Mata Meridional Pernambucana"/>
    <s v="Centro Local"/>
    <s v="agua Preta"/>
    <x v="4"/>
    <n v="1560"/>
    <n v="130"/>
    <n v="27474"/>
    <n v="2289.5"/>
    <n v="26981"/>
    <n v="26.981000000000002"/>
    <n v="5.678095654072942E-2"/>
  </r>
  <r>
    <s v="PE"/>
    <s v="Agreste Pernambucano"/>
    <s v="Vale do Ipanema"/>
    <s v="Centro Local"/>
    <s v="aguas Belas"/>
    <x v="5"/>
    <n v="8553"/>
    <n v="712.75"/>
    <n v="45477"/>
    <n v="3789.75"/>
    <n v="43822"/>
    <n v="43.822000000000003"/>
    <n v="0.18807309189260504"/>
  </r>
  <r>
    <s v="PE"/>
    <s v="Agreste Pernambucano"/>
    <s v="Vale do Ipojuca"/>
    <s v="Centro Local"/>
    <s v="Alagoinha"/>
    <x v="5"/>
    <n v="0"/>
    <n v="0"/>
    <n v="16776"/>
    <n v="1398"/>
    <n v="14460"/>
    <n v="14.46"/>
    <n v="0"/>
  </r>
  <r>
    <s v="PE"/>
    <s v="Mata Pernambucana"/>
    <s v="Mata Setentrional Pernambucana"/>
    <s v="Centro Local"/>
    <s v="Alianca"/>
    <x v="6"/>
    <n v="2694"/>
    <n v="224.5"/>
    <n v="43156.5"/>
    <n v="3596.375"/>
    <n v="37349"/>
    <n v="37.348999999999997"/>
    <n v="6.2423968579472383E-2"/>
  </r>
  <r>
    <s v="PE"/>
    <s v="Agreste Pernambucano"/>
    <s v="Brejo Pernambucano"/>
    <s v="Centro Local"/>
    <s v="Altinho"/>
    <x v="3"/>
    <n v="4818"/>
    <n v="401.5"/>
    <n v="23671.5"/>
    <n v="1972.625"/>
    <n v="21134"/>
    <n v="21.134"/>
    <n v="0.20353589759837779"/>
  </r>
  <r>
    <s v="PE"/>
    <s v="Mata Pernambucana"/>
    <s v="Mata Meridional Pernambucana"/>
    <s v="Centro Local"/>
    <s v="Amaraji"/>
    <x v="4"/>
    <n v="3678"/>
    <n v="306.5"/>
    <n v="19188"/>
    <n v="1599"/>
    <n v="18335"/>
    <n v="18.335000000000001"/>
    <n v="0.19168230143839901"/>
  </r>
  <r>
    <s v="PE"/>
    <s v="Agreste Pernambucano"/>
    <s v="Garanhuns"/>
    <s v="Centro Local"/>
    <s v="Angelim"/>
    <x v="3"/>
    <n v="1146"/>
    <n v="95.5"/>
    <n v="11344.5"/>
    <n v="945.375"/>
    <n v="10591"/>
    <n v="10.590999999999999"/>
    <n v="0.10101811450482613"/>
  </r>
  <r>
    <s v="PE"/>
    <s v="Metropolitana de Recife"/>
    <s v="Itamaracá"/>
    <s v="Centro Local"/>
    <s v="Aracoiaba"/>
    <x v="6"/>
    <n v="1938"/>
    <n v="161.5"/>
    <n v="17902.5"/>
    <n v="1491.875"/>
    <n v="19996"/>
    <n v="19.995999999999999"/>
    <n v="0.10825303728529535"/>
  </r>
  <r>
    <s v="PE"/>
    <s v="Sertão Pernambucano"/>
    <s v="Araripina"/>
    <s v="Centro Subregional"/>
    <s v="Araripina"/>
    <x v="7"/>
    <n v="35436"/>
    <n v="2953"/>
    <n v="161556"/>
    <n v="13463"/>
    <n v="90504"/>
    <n v="90.504000000000005"/>
    <n v="0.21934190002228329"/>
  </r>
  <r>
    <s v="PE"/>
    <s v="Sertão Pernambucano"/>
    <s v="Sertão do Moxotó"/>
    <s v="Centro Subregional"/>
    <s v="Arcoverde"/>
    <x v="5"/>
    <n v="25767"/>
    <n v="2147.25"/>
    <n v="159135"/>
    <n v="13261.25"/>
    <n v="82487"/>
    <n v="82.486999999999995"/>
    <n v="0.16191912527099633"/>
  </r>
  <r>
    <s v="PE"/>
    <s v="Agreste Pernambucano"/>
    <s v="Brejo Pernambucano"/>
    <s v="Centro Local"/>
    <s v="Barra de Guabiraba"/>
    <x v="3"/>
    <n v="1542"/>
    <n v="128.5"/>
    <n v="12271.5"/>
    <n v="1022.625"/>
    <n v="12601"/>
    <n v="12.601000000000001"/>
    <n v="0.12565701014545899"/>
  </r>
  <r>
    <s v="PE"/>
    <s v="Mata Pernambucana"/>
    <s v="Mata Meridional Pernambucana"/>
    <s v="Centro de Zona"/>
    <s v="Barreiros"/>
    <x v="4"/>
    <n v="7950"/>
    <n v="662.5"/>
    <n v="50940"/>
    <n v="4245"/>
    <n v="42083"/>
    <n v="42.082999999999998"/>
    <n v="0.15606595995288575"/>
  </r>
  <r>
    <s v="PE"/>
    <s v="Mata Pernambucana"/>
    <s v="Mata Meridional Pernambucana"/>
    <s v="Centro Local"/>
    <s v="Belem de Maria"/>
    <x v="4"/>
    <n v="108"/>
    <n v="9"/>
    <n v="11295"/>
    <n v="941.25"/>
    <n v="10798"/>
    <n v="10.798"/>
    <n v="9.5617529880478083E-3"/>
  </r>
  <r>
    <s v="PE"/>
    <s v="São Francisco Pernambucano"/>
    <s v="Itaparica"/>
    <s v="Centro de Zona"/>
    <s v="Belem do Sao Francisco"/>
    <x v="7"/>
    <n v="534"/>
    <n v="44.5"/>
    <n v="24076.5"/>
    <n v="2006.375"/>
    <n v="18648"/>
    <n v="18.648"/>
    <n v="2.2179303470188774E-2"/>
  </r>
  <r>
    <s v="PE"/>
    <s v="Agreste Pernambucano"/>
    <s v="Vale do Ipojuca"/>
    <s v="Centro de Zona"/>
    <s v="Belo Jardim"/>
    <x v="5"/>
    <n v="26064"/>
    <n v="2172"/>
    <n v="146902.5"/>
    <n v="12241.875"/>
    <n v="84033"/>
    <n v="84.033000000000001"/>
    <n v="0.17742380150099557"/>
  </r>
  <r>
    <s v="PE"/>
    <s v="Sertão Pernambucano"/>
    <s v="Sertão do Moxotó"/>
    <s v="Centro Local"/>
    <s v="Betania"/>
    <x v="5"/>
    <n v="612"/>
    <n v="51"/>
    <n v="15358.5"/>
    <n v="1279.875"/>
    <n v="11961"/>
    <n v="11.961"/>
    <n v="3.9847641371227656E-2"/>
  </r>
  <r>
    <s v="PE"/>
    <s v="Agreste Pernambucano"/>
    <s v="Vale do Ipojuca"/>
    <s v="Centro Local"/>
    <s v="Bezerros"/>
    <x v="8"/>
    <n v="26451"/>
    <n v="2204.25"/>
    <n v="125599.5"/>
    <n v="10466.625"/>
    <n v="65007"/>
    <n v="65.007000000000005"/>
    <n v="0.21059797212568521"/>
  </r>
  <r>
    <s v="PE"/>
    <s v="Sertão Pernambucano"/>
    <s v="Araripina"/>
    <s v="Centro Local"/>
    <s v="Bodoco"/>
    <x v="7"/>
    <n v="2631"/>
    <n v="219.25"/>
    <n v="47349"/>
    <n v="3945.75"/>
    <n v="36145"/>
    <n v="36.145000000000003"/>
    <n v="5.5566115440664005E-2"/>
  </r>
  <r>
    <s v="PE"/>
    <s v="Agreste Pernambucano"/>
    <s v="Garanhuns"/>
    <s v="Centro Local"/>
    <s v="Bom Conselho"/>
    <x v="3"/>
    <n v="13401"/>
    <n v="1116.75"/>
    <n v="65595"/>
    <n v="5466.25"/>
    <n v="46202"/>
    <n v="46.201999999999998"/>
    <n v="0.20429910816373198"/>
  </r>
  <r>
    <s v="PE"/>
    <s v="Agreste Pernambucano"/>
    <s v="Médio Capibaribe"/>
    <s v="Centro Local"/>
    <s v="Bom Jardim"/>
    <x v="6"/>
    <n v="26418"/>
    <n v="2201.5"/>
    <n v="57108"/>
    <n v="4759"/>
    <n v="39289"/>
    <n v="39.289000000000001"/>
    <n v="0.46259718428241225"/>
  </r>
  <r>
    <s v="PE"/>
    <s v="Agreste Pernambucano"/>
    <s v="Brejo Pernambucano"/>
    <s v="Centro Local"/>
    <s v="Bonito"/>
    <x v="3"/>
    <n v="7476"/>
    <n v="623"/>
    <n v="47136"/>
    <n v="3928"/>
    <n v="39212"/>
    <n v="39.212000000000003"/>
    <n v="0.15860488798370673"/>
  </r>
  <r>
    <s v="PE"/>
    <s v="Agreste Pernambucano"/>
    <s v="Garanhuns"/>
    <s v="Centro Local"/>
    <s v="Brejao"/>
    <x v="3"/>
    <n v="0"/>
    <n v="0"/>
    <n v="9298.5"/>
    <n v="774.875"/>
    <n v="9417"/>
    <n v="9.4169999999999998"/>
    <n v="0"/>
  </r>
  <r>
    <s v="PE"/>
    <s v="Sertão Pernambucano"/>
    <s v="Pajeú"/>
    <s v="Centro Local"/>
    <s v="Brejinho"/>
    <x v="1"/>
    <n v="468"/>
    <n v="39"/>
    <n v="8827.5"/>
    <n v="735.625"/>
    <n v="8033"/>
    <n v="8.0329999999999995"/>
    <n v="5.3016142735768906E-2"/>
  </r>
  <r>
    <s v="PE"/>
    <s v="Agreste Pernambucano"/>
    <s v="Vale do Ipojuca"/>
    <s v="Centro Local"/>
    <s v="Brejo da Madre de Deus"/>
    <x v="8"/>
    <n v="10395"/>
    <n v="866.25"/>
    <n v="62118"/>
    <n v="5176.5"/>
    <n v="51308"/>
    <n v="51.308"/>
    <n v="0.16734279918864098"/>
  </r>
  <r>
    <s v="PE"/>
    <s v="Mata Pernambucana"/>
    <s v="Mata Setentrional Pernambucana"/>
    <s v="Centro Local"/>
    <s v="Buenos Aires"/>
    <x v="6"/>
    <n v="0"/>
    <n v="0"/>
    <n v="14605.5"/>
    <n v="1217.125"/>
    <n v="13276"/>
    <n v="13.276"/>
    <n v="0"/>
  </r>
  <r>
    <s v="PE"/>
    <s v="Agreste Pernambucano"/>
    <s v="Vale do Ipanema"/>
    <s v="Centro Local"/>
    <s v="Buique"/>
    <x v="5"/>
    <n v="9084"/>
    <n v="757"/>
    <n v="45406.5"/>
    <n v="3783.875"/>
    <n v="53489"/>
    <n v="53.488999999999997"/>
    <n v="0.2000594628522348"/>
  </r>
  <r>
    <s v="PE"/>
    <s v="Metropolitana de Recife"/>
    <s v="Suape"/>
    <s v="Metropole"/>
    <s v="Cabo de Santo Agostinho"/>
    <x v="9"/>
    <n v="49488"/>
    <n v="4124"/>
    <n v="395878.5"/>
    <n v="32989.875"/>
    <n v="218049"/>
    <n v="218.04900000000001"/>
    <n v="0.12500805171283613"/>
  </r>
  <r>
    <s v="PE"/>
    <s v="São Francisco Pernambucano"/>
    <s v="Petrolina"/>
    <s v="Centro Local"/>
    <s v="Cabrobo"/>
    <x v="7"/>
    <n v="3672"/>
    <n v="306"/>
    <n v="53823"/>
    <n v="4485.25"/>
    <n v="31762"/>
    <n v="31.762"/>
    <n v="6.8223621871690537E-2"/>
  </r>
  <r>
    <s v="PE"/>
    <s v="Agreste Pernambucano"/>
    <s v="Vale do Ipojuca"/>
    <s v="Centro Local"/>
    <s v="Cachoeirinha"/>
    <x v="5"/>
    <n v="10632"/>
    <n v="886"/>
    <n v="33153"/>
    <n v="2762.75"/>
    <n v="20673"/>
    <n v="20.672999999999998"/>
    <n v="0.32069495973215095"/>
  </r>
  <r>
    <s v="PE"/>
    <s v="Agreste Pernambucano"/>
    <s v="Garanhuns"/>
    <s v="Centro Local"/>
    <s v="Caetes"/>
    <x v="3"/>
    <n v="3690"/>
    <n v="307.5"/>
    <n v="28309.5"/>
    <n v="2359.125"/>
    <n v="30571"/>
    <n v="30.571000000000002"/>
    <n v="0.13034493721189"/>
  </r>
  <r>
    <s v="PE"/>
    <s v="Agreste Pernambucano"/>
    <s v="Garanhuns"/>
    <s v="Centro Local"/>
    <s v="Calcado"/>
    <x v="3"/>
    <n v="504"/>
    <n v="42"/>
    <n v="15372"/>
    <n v="1281"/>
    <n v="11453"/>
    <n v="11.452999999999999"/>
    <n v="3.2786885245901641E-2"/>
  </r>
  <r>
    <s v="PE"/>
    <s v="Sertão Pernambucano"/>
    <s v="Pajeú"/>
    <s v="Centro Local"/>
    <s v="Calumbi"/>
    <x v="1"/>
    <n v="1140"/>
    <n v="95"/>
    <n v="9100.5"/>
    <n v="758.375"/>
    <n v="5354"/>
    <n v="5.3540000000000001"/>
    <n v="0.12526784242624031"/>
  </r>
  <r>
    <s v="PE"/>
    <s v="Metropolitana de Recife"/>
    <s v="Recife"/>
    <s v="Metropole"/>
    <s v="Camaragibe"/>
    <x v="0"/>
    <n v="35862"/>
    <n v="2988.5"/>
    <n v="367354.5"/>
    <n v="30612.875"/>
    <n v="156112"/>
    <n v="156.11199999999999"/>
    <n v="9.7622323940498898E-2"/>
  </r>
  <r>
    <s v="PE"/>
    <s v="Agreste Pernambucano"/>
    <s v="Brejo Pernambucano"/>
    <s v="Centro Local"/>
    <s v="Camocim de Sao Felix"/>
    <x v="3"/>
    <n v="1686"/>
    <n v="140.5"/>
    <n v="21939"/>
    <n v="1828.25"/>
    <n v="18018"/>
    <n v="18.018000000000001"/>
    <n v="7.6849446191713383E-2"/>
  </r>
  <r>
    <s v="PE"/>
    <s v="Mata Pernambucana"/>
    <s v="Mata Setentrional Pernambucana"/>
    <s v="Centro Local"/>
    <s v="Camutanga"/>
    <x v="6"/>
    <n v="1770"/>
    <n v="147.5"/>
    <n v="10707"/>
    <n v="892.25"/>
    <n v="7962"/>
    <n v="7.9619999999999997"/>
    <n v="0.16531241244045952"/>
  </r>
  <r>
    <s v="PE"/>
    <s v="Agreste Pernambucano"/>
    <s v="Garanhuns"/>
    <s v="Centro Local"/>
    <s v="Canhotinho"/>
    <x v="3"/>
    <n v="6234"/>
    <n v="519.5"/>
    <n v="30367.5"/>
    <n v="2530.625"/>
    <n v="25103"/>
    <n v="25.103000000000002"/>
    <n v="0.20528525561867128"/>
  </r>
  <r>
    <s v="PE"/>
    <s v="Agreste Pernambucano"/>
    <s v="Vale do Ipojuca"/>
    <s v="Centro Local"/>
    <s v="Capoeiras"/>
    <x v="5"/>
    <n v="3318"/>
    <n v="276.5"/>
    <n v="21159"/>
    <n v="1763.25"/>
    <n v="18854"/>
    <n v="18.853999999999999"/>
    <n v="0.15681270381397985"/>
  </r>
  <r>
    <s v="PE"/>
    <s v="Sertão Pernambucano"/>
    <s v="Pajeú"/>
    <s v="Centro Local"/>
    <s v="Carnaiba"/>
    <x v="1"/>
    <n v="9336"/>
    <n v="778"/>
    <n v="26493"/>
    <n v="2207.75"/>
    <n v="19533"/>
    <n v="19.533000000000001"/>
    <n v="0.35239497225682254"/>
  </r>
  <r>
    <s v="PE"/>
    <s v="São Francisco Pernambucano"/>
    <s v="Itaparica"/>
    <s v="Centro Local"/>
    <s v="Carnaubeira da Penha"/>
    <x v="7"/>
    <n v="324"/>
    <n v="27"/>
    <n v="8343"/>
    <n v="695.25"/>
    <n v="12712"/>
    <n v="12.712"/>
    <n v="3.8834951456310676E-2"/>
  </r>
  <r>
    <s v="PE"/>
    <s v="Mata Pernambucana"/>
    <s v="Mata Setentrional Pernambucana"/>
    <s v="Centro de Zona"/>
    <s v="Carpina"/>
    <x v="6"/>
    <n v="29355"/>
    <n v="2446.25"/>
    <n v="164776.5"/>
    <n v="13731.375"/>
    <n v="83482"/>
    <n v="83.481999999999999"/>
    <n v="0.17815040372868704"/>
  </r>
  <r>
    <s v="PE"/>
    <s v="Agreste Pernambucano"/>
    <s v="Vale do Ipojuca"/>
    <s v="Capital Regional"/>
    <s v="Caruaru"/>
    <x v="10"/>
    <n v="153384"/>
    <n v="12782"/>
    <n v="1105335"/>
    <n v="92111.25"/>
    <n v="405408"/>
    <n v="405.40800000000002"/>
    <n v="0.13876698014629049"/>
  </r>
  <r>
    <s v="PE"/>
    <s v="Agreste Pernambucano"/>
    <s v="Alto Capibaribe"/>
    <s v="Centro Local"/>
    <s v="Casinhas"/>
    <x v="8"/>
    <n v="0"/>
    <n v="0"/>
    <n v="17440.5"/>
    <n v="1453.375"/>
    <n v="13468"/>
    <n v="13.468"/>
    <n v="0"/>
  </r>
  <r>
    <s v="PE"/>
    <s v="Mata Pernambucana"/>
    <s v="Mata Meridional Pernambucana"/>
    <s v="Centro Local"/>
    <s v="Catende"/>
    <x v="4"/>
    <n v="2586"/>
    <n v="215.5"/>
    <n v="44077.5"/>
    <n v="3673.125"/>
    <n v="33086"/>
    <n v="33.085999999999999"/>
    <n v="5.8669389144121148E-2"/>
  </r>
  <r>
    <s v="PE"/>
    <s v="Sertão Pernambucano"/>
    <s v="Salgueiro"/>
    <s v="Centro Local"/>
    <s v="Cedro"/>
    <x v="7"/>
    <n v="360"/>
    <n v="30"/>
    <n v="14301"/>
    <n v="1191.75"/>
    <n v="10843"/>
    <n v="10.843"/>
    <n v="2.5173064820641914E-2"/>
  </r>
  <r>
    <s v="PE"/>
    <s v="Mata Pernambucana"/>
    <s v="Vitória de Santo Antão"/>
    <s v="Centro Local"/>
    <s v="Cha de Alegria"/>
    <x v="4"/>
    <n v="4818"/>
    <n v="401.5"/>
    <n v="11812.5"/>
    <n v="984.375"/>
    <n v="13496"/>
    <n v="13.496"/>
    <n v="0.40787301587301589"/>
  </r>
  <r>
    <s v="PE"/>
    <s v="Mata Pernambucana"/>
    <s v="Vitória de Santo Antão"/>
    <s v="Centro Local"/>
    <s v="Cha Grande"/>
    <x v="4"/>
    <n v="7482"/>
    <n v="623.5"/>
    <n v="32824.5"/>
    <n v="2735.375"/>
    <n v="21258"/>
    <n v="21.257999999999999"/>
    <n v="0.22793949641274047"/>
  </r>
  <r>
    <s v="PE"/>
    <s v="Mata Pernambucana"/>
    <s v="Mata Setentrional Pernambucana"/>
    <s v="Centro Local"/>
    <s v="Condado"/>
    <x v="6"/>
    <n v="2724"/>
    <n v="227"/>
    <n v="35527.5"/>
    <n v="2960.625"/>
    <n v="25416"/>
    <n v="25.416"/>
    <n v="7.6672999788895926E-2"/>
  </r>
  <r>
    <s v="PE"/>
    <s v="Agreste Pernambucano"/>
    <s v="Garanhuns"/>
    <s v="Centro Local"/>
    <s v="Correntes"/>
    <x v="3"/>
    <n v="792"/>
    <n v="66"/>
    <n v="15282"/>
    <n v="1273.5"/>
    <n v="17670"/>
    <n v="17.670000000000002"/>
    <n v="5.1825677267373381E-2"/>
  </r>
  <r>
    <s v="PE"/>
    <s v="Mata Pernambucana"/>
    <s v="Mata Meridional Pernambucana"/>
    <s v="Centro Local"/>
    <s v="Cortes"/>
    <x v="4"/>
    <n v="5487"/>
    <n v="457.25"/>
    <n v="10609.5"/>
    <n v="884.125"/>
    <n v="10426"/>
    <n v="10.426"/>
    <n v="0.51717800084829635"/>
  </r>
  <r>
    <s v="PE"/>
    <s v="Agreste Pernambucano"/>
    <s v="Médio Capibaribe"/>
    <s v="Centro Local"/>
    <s v="Cumaru"/>
    <x v="6"/>
    <n v="324"/>
    <n v="27"/>
    <n v="19971"/>
    <n v="1664.25"/>
    <n v="16215"/>
    <n v="16.215"/>
    <n v="1.622352410995944E-2"/>
  </r>
  <r>
    <s v="PE"/>
    <s v="Agreste Pernambucano"/>
    <s v="Brejo Pernambucano"/>
    <s v="Centro Local"/>
    <s v="Cupira"/>
    <x v="3"/>
    <n v="1374"/>
    <n v="114.5"/>
    <n v="44980.5"/>
    <n v="3748.375"/>
    <n v="24343"/>
    <n v="24.343"/>
    <n v="3.0546570180411511E-2"/>
  </r>
  <r>
    <s v="PE"/>
    <s v="Sertão Pernambucano"/>
    <s v="Sertão do Moxotó"/>
    <s v="Centro Local"/>
    <s v="Custodia"/>
    <x v="5"/>
    <n v="6948"/>
    <n v="579"/>
    <n v="60918"/>
    <n v="5076.5"/>
    <n v="39609"/>
    <n v="39.609000000000002"/>
    <n v="0.11405495912538166"/>
  </r>
  <r>
    <s v="PE"/>
    <s v="São Francisco Pernambucano"/>
    <s v="Petrolina"/>
    <s v="Centro Local"/>
    <s v="Dormentes"/>
    <x v="2"/>
    <n v="6651"/>
    <n v="554.25"/>
    <n v="25186.5"/>
    <n v="2098.875"/>
    <n v="17850"/>
    <n v="17.850000000000001"/>
    <n v="0.26407003752010005"/>
  </r>
  <r>
    <s v="PE"/>
    <s v="Mata Pernambucana"/>
    <s v="Mata Meridional Pernambucana"/>
    <s v="Metropole"/>
    <s v="Escada"/>
    <x v="4"/>
    <n v="13329"/>
    <n v="1110.75"/>
    <n v="137575.5"/>
    <n v="11464.625"/>
    <n v="62174"/>
    <n v="62.173999999999999"/>
    <n v="9.6884983154704146E-2"/>
  </r>
  <r>
    <s v="PE"/>
    <s v="Sertão Pernambucano"/>
    <s v="Araripina"/>
    <s v="Centro Local"/>
    <s v="Exu"/>
    <x v="7"/>
    <n v="4542"/>
    <n v="378.5"/>
    <n v="47053.5"/>
    <n v="3921.125"/>
    <n v="33486"/>
    <n v="33.485999999999997"/>
    <n v="9.6528419777487329E-2"/>
  </r>
  <r>
    <s v="PE"/>
    <s v="Agreste Pernambucano"/>
    <s v="Médio Capibaribe"/>
    <s v="Centro Local"/>
    <s v="Feira Nova"/>
    <x v="6"/>
    <n v="70446"/>
    <n v="5870.5"/>
    <n v="40110"/>
    <n v="3342.5"/>
    <n v="22222"/>
    <n v="22.222000000000001"/>
    <n v="1.7563201196709051"/>
  </r>
  <r>
    <s v="PE"/>
    <s v="Metropolitana de Recife"/>
    <s v="Fernando de Noronha"/>
    <s v="Centro Local"/>
    <s v="Fernando de Noronha"/>
    <x v="6"/>
    <n v="0"/>
    <n v="0"/>
    <n v="6741"/>
    <n v="561.75"/>
    <n v="3341"/>
    <n v="3.3410000000000002"/>
    <n v="0"/>
  </r>
  <r>
    <s v="PE"/>
    <s v="Mata Pernambucana"/>
    <s v="Mata Setentrional Pernambucana"/>
    <s v="Centro Local"/>
    <s v="Ferreiros"/>
    <x v="6"/>
    <n v="948"/>
    <n v="79"/>
    <n v="16558.5"/>
    <n v="1379.875"/>
    <n v="15955"/>
    <n v="15.955"/>
    <n v="5.7251562641543616E-2"/>
  </r>
  <r>
    <s v="PE"/>
    <s v="Sertão Pernambucano"/>
    <s v="Pajeú"/>
    <s v="Centro Local"/>
    <s v="Flores"/>
    <x v="1"/>
    <n v="1944"/>
    <n v="162"/>
    <n v="28540.5"/>
    <n v="2378.375"/>
    <n v="20776"/>
    <n v="20.776"/>
    <n v="6.8113733116098182E-2"/>
  </r>
  <r>
    <s v="PE"/>
    <s v="São Francisco Pernambucano"/>
    <s v="Itaparica"/>
    <s v="Centro de Zona"/>
    <s v="Floresta"/>
    <x v="7"/>
    <n v="8616"/>
    <n v="718"/>
    <n v="45981"/>
    <n v="3831.75"/>
    <n v="31702"/>
    <n v="31.702000000000002"/>
    <n v="0.18738174463365304"/>
  </r>
  <r>
    <s v="PE"/>
    <s v="Agreste Pernambucano"/>
    <s v="Alto Capibaribe"/>
    <s v="Centro Local"/>
    <s v="Frei Miguelinho"/>
    <x v="8"/>
    <n v="2922"/>
    <n v="243.5"/>
    <n v="21805.5"/>
    <n v="1817.125"/>
    <n v="14055"/>
    <n v="14.055"/>
    <n v="0.13400288917933548"/>
  </r>
  <r>
    <s v="PE"/>
    <s v="Mata Pernambucana"/>
    <s v="Mata Meridional Pernambucana"/>
    <s v="Centro Local"/>
    <s v="Gameleira"/>
    <x v="4"/>
    <n v="2898"/>
    <n v="241.5"/>
    <n v="18606"/>
    <n v="1550.5"/>
    <n v="17583"/>
    <n v="17.582999999999998"/>
    <n v="0.15575620767494355"/>
  </r>
  <r>
    <s v="PE"/>
    <s v="Agreste Pernambucano"/>
    <s v="Garanhuns"/>
    <s v="Centro Subregional"/>
    <s v="Garanhuns"/>
    <x v="3"/>
    <n v="32199"/>
    <n v="2683.25"/>
    <n v="325086"/>
    <n v="27090.5"/>
    <n v="151803"/>
    <n v="151.803"/>
    <n v="9.904763662538528E-2"/>
  </r>
  <r>
    <s v="PE"/>
    <s v="Mata Pernambucana"/>
    <s v="Vitória de Santo Antão"/>
    <s v="Centro Local"/>
    <s v="Gloria do Goita"/>
    <x v="4"/>
    <n v="4680"/>
    <n v="390"/>
    <n v="34098"/>
    <n v="2841.5"/>
    <n v="30420"/>
    <n v="30.42"/>
    <n v="0.13725145169804681"/>
  </r>
  <r>
    <s v="PE"/>
    <s v="Mata Pernambucana"/>
    <s v="Mata Setentrional Pernambucana"/>
    <s v="Centro de Zona"/>
    <s v="Goiana"/>
    <x v="6"/>
    <n v="3360"/>
    <n v="280"/>
    <n v="153003"/>
    <n v="12750.25"/>
    <n v="85497"/>
    <n v="85.497"/>
    <n v="2.1960353718554537E-2"/>
  </r>
  <r>
    <s v="PE"/>
    <s v="Sertão Pernambucano"/>
    <s v="Araripina"/>
    <s v="Centro Local"/>
    <s v="Granito"/>
    <x v="7"/>
    <n v="642"/>
    <n v="53.5"/>
    <n v="8244"/>
    <n v="687"/>
    <n v="7217"/>
    <n v="7.2169999999999996"/>
    <n v="7.7874818049490535E-2"/>
  </r>
  <r>
    <s v="PE"/>
    <s v="Agreste Pernambucano"/>
    <s v="Vale do Ipojuca"/>
    <s v="Centro Local"/>
    <s v="Gravata"/>
    <x v="8"/>
    <n v="28605"/>
    <n v="2383.75"/>
    <n v="171792"/>
    <n v="14316"/>
    <n v="92429"/>
    <n v="92.429000000000002"/>
    <n v="0.16650949986029617"/>
  </r>
  <r>
    <s v="PE"/>
    <s v="Agreste Pernambucano"/>
    <s v="Garanhuns"/>
    <s v="Centro Local"/>
    <s v="Iati"/>
    <x v="3"/>
    <n v="2550"/>
    <n v="212.5"/>
    <n v="14865"/>
    <n v="1238.75"/>
    <n v="17570"/>
    <n v="17.57"/>
    <n v="0.1715438950554995"/>
  </r>
  <r>
    <s v="PE"/>
    <s v="Sertão Pernambucano"/>
    <s v="Sertão do Moxotó"/>
    <s v="Centro Local"/>
    <s v="Ibimirim"/>
    <x v="5"/>
    <n v="1362"/>
    <n v="113.5"/>
    <n v="32620.5"/>
    <n v="2718.375"/>
    <n v="28825"/>
    <n v="28.824999999999999"/>
    <n v="4.175288545546512E-2"/>
  </r>
  <r>
    <s v="PE"/>
    <s v="Agreste Pernambucano"/>
    <s v="Brejo Pernambucano"/>
    <s v="Centro Local"/>
    <s v="Ibirajuba"/>
    <x v="3"/>
    <n v="0"/>
    <n v="0"/>
    <n v="8025"/>
    <n v="668.75"/>
    <n v="7334"/>
    <n v="7.3339999999999996"/>
    <n v="0"/>
  </r>
  <r>
    <s v="PE"/>
    <s v="Metropolitana de Recife"/>
    <s v="Itamaracá"/>
    <s v="Metropole"/>
    <s v="Igarassu"/>
    <x v="6"/>
    <n v="18735"/>
    <n v="1561.25"/>
    <n v="213210"/>
    <n v="17767.5"/>
    <n v="123017"/>
    <n v="123.017"/>
    <n v="8.7871112987195729E-2"/>
  </r>
  <r>
    <s v="PE"/>
    <s v="Sertão Pernambucano"/>
    <s v="Pajeú"/>
    <s v="Centro Local"/>
    <s v="Iguaracy"/>
    <x v="1"/>
    <n v="3120"/>
    <n v="260"/>
    <n v="13600.5"/>
    <n v="1133.375"/>
    <n v="11347"/>
    <n v="11.347"/>
    <n v="0.22940333075989852"/>
  </r>
  <r>
    <s v="PE"/>
    <s v="Metropolitana de Recife"/>
    <s v="Itamaracá"/>
    <s v="Metropole"/>
    <s v="Ilha de Itamaraca"/>
    <x v="6"/>
    <n v="2406"/>
    <n v="200.5"/>
    <n v="31986"/>
    <n v="2665.5"/>
    <n v="25658"/>
    <n v="25.658000000000001"/>
    <n v="7.5220408928906399E-2"/>
  </r>
  <r>
    <s v="PE"/>
    <s v="Sertão Pernambucano"/>
    <s v="Sertão do Moxotó"/>
    <s v="Centro Local"/>
    <s v="Inaja"/>
    <x v="5"/>
    <n v="3510"/>
    <n v="292.5"/>
    <n v="15600"/>
    <n v="1300"/>
    <n v="27758"/>
    <n v="27.757999999999999"/>
    <n v="0.22500000000000001"/>
  </r>
  <r>
    <s v="PE"/>
    <s v="Sertão Pernambucano"/>
    <s v="Pajeú"/>
    <s v="Centro Local"/>
    <s v="Ingazeira"/>
    <x v="1"/>
    <n v="2304"/>
    <n v="192"/>
    <n v="5247"/>
    <n v="437.25"/>
    <n v="4975"/>
    <n v="4.9749999999999996"/>
    <n v="0.43910806174957118"/>
  </r>
  <r>
    <s v="PE"/>
    <s v="Metropolitana de Recife"/>
    <s v="Suape"/>
    <s v="Centro Local"/>
    <s v="Ipojuca"/>
    <x v="9"/>
    <n v="22170"/>
    <n v="1847.5"/>
    <n v="125278.5"/>
    <n v="10439.875"/>
    <n v="106539"/>
    <n v="106.539"/>
    <n v="0.17696572037500449"/>
  </r>
  <r>
    <s v="PE"/>
    <s v="Sertão Pernambucano"/>
    <s v="Araripina"/>
    <s v="Centro Local"/>
    <s v="Ipubi"/>
    <x v="7"/>
    <n v="2514"/>
    <n v="209.5"/>
    <n v="35305.5"/>
    <n v="2942.125"/>
    <n v="30720"/>
    <n v="30.72"/>
    <n v="7.1207035730976753E-2"/>
  </r>
  <r>
    <s v="PE"/>
    <s v="São Francisco Pernambucano"/>
    <s v="Itaparica"/>
    <s v="Centro Local"/>
    <s v="Itacuruba"/>
    <x v="7"/>
    <n v="0"/>
    <n v="0"/>
    <n v="4072.5"/>
    <n v="339.375"/>
    <n v="4491"/>
    <n v="4.4909999999999997"/>
    <n v="0"/>
  </r>
  <r>
    <s v="PE"/>
    <s v="Agreste Pernambucano"/>
    <s v="Vale do Ipanema"/>
    <s v="Centro Local"/>
    <s v="Itaiba"/>
    <x v="5"/>
    <n v="1974"/>
    <n v="164.5"/>
    <n v="29700"/>
    <n v="2475"/>
    <n v="33995"/>
    <n v="33.994999999999997"/>
    <n v="6.6464646464646462E-2"/>
  </r>
  <r>
    <s v="PE"/>
    <s v="Mata Pernambucana"/>
    <s v="Mata Setentrional Pernambucana"/>
    <s v="Centro Local"/>
    <s v="Itambe"/>
    <x v="6"/>
    <n v="22878"/>
    <n v="1906.5"/>
    <n v="75414"/>
    <n v="6284.5"/>
    <n v="36652"/>
    <n v="36.652000000000001"/>
    <n v="0.30336542286578089"/>
  </r>
  <r>
    <s v="PE"/>
    <s v="Sertão Pernambucano"/>
    <s v="Pajeú"/>
    <s v="Centro Local"/>
    <s v="Itapetim"/>
    <x v="1"/>
    <n v="3708"/>
    <n v="309"/>
    <n v="19668"/>
    <n v="1639"/>
    <n v="14236"/>
    <n v="14.236000000000001"/>
    <n v="0.18852959121415497"/>
  </r>
  <r>
    <s v="PE"/>
    <s v="Metropolitana de Recife"/>
    <s v="Itamaracá"/>
    <s v="Metropole"/>
    <s v="Itapissuma"/>
    <x v="6"/>
    <n v="1548"/>
    <n v="129"/>
    <n v="28419"/>
    <n v="2368.25"/>
    <n v="29669"/>
    <n v="29.669"/>
    <n v="5.4470600654491712E-2"/>
  </r>
  <r>
    <s v="PE"/>
    <s v="Mata Pernambucana"/>
    <s v="Mata Setentrional Pernambucana"/>
    <s v="Centro Local"/>
    <s v="Itaquitinga"/>
    <x v="6"/>
    <n v="144"/>
    <n v="12"/>
    <n v="15630"/>
    <n v="1302.5"/>
    <n v="17142"/>
    <n v="17.141999999999999"/>
    <n v="9.2130518234165067E-3"/>
  </r>
  <r>
    <s v="PE"/>
    <s v="Metropolitana de Recife"/>
    <s v="Recife"/>
    <s v="Metropole"/>
    <s v="Jaboatao dos Guararapes"/>
    <x v="9"/>
    <n v="189051"/>
    <n v="15754.25"/>
    <n v="1572649.5"/>
    <n v="131054.125"/>
    <n v="684293"/>
    <n v="684.29300000000001"/>
    <n v="0.12021178272717474"/>
  </r>
  <r>
    <s v="PE"/>
    <s v="Mata Pernambucana"/>
    <s v="Mata Meridional Pernambucana"/>
    <s v="Centro Local"/>
    <s v="Jaqueira"/>
    <x v="4"/>
    <n v="684"/>
    <n v="57"/>
    <n v="9463.5"/>
    <n v="788.625"/>
    <n v="10440"/>
    <n v="10.44"/>
    <n v="7.2277698525915354E-2"/>
  </r>
  <r>
    <s v="PE"/>
    <s v="Agreste Pernambucano"/>
    <s v="Vale do Ipojuca"/>
    <s v="Centro Local"/>
    <s v="Jatauba"/>
    <x v="8"/>
    <n v="2586"/>
    <n v="215.5"/>
    <n v="17418"/>
    <n v="1451.5"/>
    <n v="16328"/>
    <n v="16.327999999999999"/>
    <n v="0.14846710299689975"/>
  </r>
  <r>
    <s v="PE"/>
    <s v="São Francisco Pernambucano"/>
    <s v="Itaparica"/>
    <s v="Centro Local"/>
    <s v="Jatoba"/>
    <x v="7"/>
    <n v="3840"/>
    <n v="320"/>
    <n v="12070.5"/>
    <n v="1005.875"/>
    <n v="14477"/>
    <n v="14.477"/>
    <n v="0.31813098048962346"/>
  </r>
  <r>
    <s v="PE"/>
    <s v="Agreste Pernambucano"/>
    <s v="Médio Capibaribe"/>
    <s v="Centro Local"/>
    <s v="Joao Alfredo"/>
    <x v="6"/>
    <n v="16710"/>
    <n v="1392.5"/>
    <n v="35665.5"/>
    <n v="2972.125"/>
    <n v="28842"/>
    <n v="28.841999999999999"/>
    <n v="0.46851999831770197"/>
  </r>
  <r>
    <s v="PE"/>
    <s v="Mata Pernambucana"/>
    <s v="Mata Meridional Pernambucana"/>
    <s v="Centro Local"/>
    <s v="Joaquim Nabuco"/>
    <x v="4"/>
    <n v="144"/>
    <n v="12"/>
    <n v="13219.5"/>
    <n v="1101.625"/>
    <n v="13416"/>
    <n v="13.416"/>
    <n v="1.0892998978781345E-2"/>
  </r>
  <r>
    <s v="PE"/>
    <s v="Agreste Pernambucano"/>
    <s v="Garanhuns"/>
    <s v="Centro Local"/>
    <s v="Jucati"/>
    <x v="3"/>
    <n v="0"/>
    <n v="0"/>
    <n v="14427"/>
    <n v="1202.25"/>
    <n v="12023"/>
    <n v="12.023"/>
    <n v="0"/>
  </r>
  <r>
    <s v="PE"/>
    <s v="Agreste Pernambucano"/>
    <s v="Garanhuns"/>
    <s v="Centro Local"/>
    <s v="Jupi"/>
    <x v="3"/>
    <n v="2898"/>
    <n v="241.5"/>
    <n v="24682.5"/>
    <n v="2056.875"/>
    <n v="16022"/>
    <n v="16.021999999999998"/>
    <n v="0.11741112123974476"/>
  </r>
  <r>
    <s v="PE"/>
    <s v="Agreste Pernambucano"/>
    <s v="Garanhuns"/>
    <s v="Centro Local"/>
    <s v="Jurema"/>
    <x v="3"/>
    <n v="3933"/>
    <n v="327.75"/>
    <n v="14569.5"/>
    <n v="1214.125"/>
    <n v="14002"/>
    <n v="14.002000000000001"/>
    <n v="0.26994749305055082"/>
  </r>
  <r>
    <s v="PE"/>
    <s v="Mata Pernambucana"/>
    <s v="Mata Setentrional Pernambucana"/>
    <s v="Centro Local"/>
    <s v="Lagoa de Itaenga"/>
    <x v="6"/>
    <n v="3930"/>
    <n v="327.5"/>
    <n v="28224"/>
    <n v="2352"/>
    <n v="19863"/>
    <n v="19.863"/>
    <n v="0.13924319727891157"/>
  </r>
  <r>
    <s v="PE"/>
    <s v="Mata Pernambucana"/>
    <s v="Mata Setentrional Pernambucana"/>
    <s v="Centro Local"/>
    <s v="Lagoa do Carro"/>
    <x v="6"/>
    <n v="5550"/>
    <n v="462.5"/>
    <n v="17790"/>
    <n v="1482.5"/>
    <n v="18804"/>
    <n v="18.803999999999998"/>
    <n v="0.31197301854974707"/>
  </r>
  <r>
    <s v="PE"/>
    <s v="Agreste Pernambucano"/>
    <s v="Garanhuns"/>
    <s v="Centro Local"/>
    <s v="Lagoa do Ouro"/>
    <x v="3"/>
    <n v="2214"/>
    <n v="184.5"/>
    <n v="13102.5"/>
    <n v="1091.875"/>
    <n v="12367"/>
    <n v="12.367000000000001"/>
    <n v="0.16897538637664569"/>
  </r>
  <r>
    <s v="PE"/>
    <s v="Agreste Pernambucano"/>
    <s v="Brejo Pernambucano"/>
    <s v="Centro Local"/>
    <s v="Lagoa dos Gatos"/>
    <x v="3"/>
    <n v="396"/>
    <n v="33"/>
    <n v="17101.5"/>
    <n v="1425.125"/>
    <n v="14333"/>
    <n v="14.333"/>
    <n v="2.3155863520743794E-2"/>
  </r>
  <r>
    <s v="PE"/>
    <s v="São Francisco Pernambucano"/>
    <s v="Petrolina"/>
    <s v="Centro Local"/>
    <s v="Lagoa Grande"/>
    <x v="2"/>
    <n v="2358"/>
    <n v="196.5"/>
    <n v="23718"/>
    <n v="1976.5"/>
    <n v="24951"/>
    <n v="24.951000000000001"/>
    <n v="9.9418163420187194E-2"/>
  </r>
  <r>
    <s v="PE"/>
    <s v="Agreste Pernambucano"/>
    <s v="Garanhuns"/>
    <s v="Centro Local"/>
    <s v="Lajedo"/>
    <x v="3"/>
    <n v="17181"/>
    <n v="1431.75"/>
    <n v="88417.5"/>
    <n v="7368.125"/>
    <n v="41960"/>
    <n v="41.96"/>
    <n v="0.19431673594028331"/>
  </r>
  <r>
    <s v="PE"/>
    <s v="Agreste Pernambucano"/>
    <s v="Médio Capibaribe"/>
    <s v="Centro de Zona"/>
    <s v="Limoeiro"/>
    <x v="6"/>
    <n v="14574"/>
    <n v="1214.5"/>
    <n v="100129.5"/>
    <n v="8344.125"/>
    <n v="59236"/>
    <n v="59.235999999999997"/>
    <n v="0.14555151079352238"/>
  </r>
  <r>
    <s v="PE"/>
    <s v="Mata Pernambucana"/>
    <s v="Mata Setentrional Pernambucana"/>
    <s v="Centro Local"/>
    <s v="Macaparana"/>
    <x v="6"/>
    <n v="2934"/>
    <n v="244.5"/>
    <n v="42661.5"/>
    <n v="3555.125"/>
    <n v="24642"/>
    <n v="24.641999999999999"/>
    <n v="6.8773953095882703E-2"/>
  </r>
  <r>
    <s v="PE"/>
    <s v="Agreste Pernambucano"/>
    <s v="Médio Capibaribe"/>
    <s v="Centro Local"/>
    <s v="Machados"/>
    <x v="6"/>
    <n v="2694"/>
    <n v="224.5"/>
    <n v="18093"/>
    <n v="1507.75"/>
    <n v="11387"/>
    <n v="11.387"/>
    <n v="0.14889736362129"/>
  </r>
  <r>
    <s v="PE"/>
    <s v="Sertão Pernambucano"/>
    <s v="Sertão do Moxotó"/>
    <s v="Centro Local"/>
    <s v="Manari"/>
    <x v="5"/>
    <n v="2256"/>
    <n v="188"/>
    <n v="12208.5"/>
    <n v="1017.375"/>
    <n v="27046"/>
    <n v="27.045999999999999"/>
    <n v="0.18478928615309007"/>
  </r>
  <r>
    <s v="PE"/>
    <s v="Mata Pernambucana"/>
    <s v="Mata Meridional Pernambucana"/>
    <s v="Centro Local"/>
    <s v="Maraial"/>
    <x v="4"/>
    <n v="0"/>
    <n v="0"/>
    <n v="10302"/>
    <n v="858.5"/>
    <n v="9322"/>
    <n v="9.3219999999999992"/>
    <n v="0"/>
  </r>
  <r>
    <s v="PE"/>
    <s v="Sertão Pernambucano"/>
    <s v="Salgueiro"/>
    <s v="Centro Local"/>
    <s v="Mirandiba"/>
    <x v="7"/>
    <n v="1125"/>
    <n v="93.75"/>
    <n v="14977.5"/>
    <n v="1248.125"/>
    <n v="14605"/>
    <n v="14.605"/>
    <n v="7.5112669003505259E-2"/>
  </r>
  <r>
    <s v="PE"/>
    <s v="Sertão Pernambucano"/>
    <s v="Araripina"/>
    <s v="Centro Local"/>
    <s v="Moreilandia"/>
    <x v="7"/>
    <n v="0"/>
    <n v="0"/>
    <n v="9960"/>
    <n v="830"/>
    <n v="10839"/>
    <n v="10.839"/>
    <n v="0"/>
  </r>
  <r>
    <s v="PE"/>
    <s v="Metropolitana de Recife"/>
    <s v="Recife"/>
    <s v="Metropole"/>
    <s v="Moreno"/>
    <x v="9"/>
    <n v="17499"/>
    <n v="1458.25"/>
    <n v="134544"/>
    <n v="11212"/>
    <n v="57654"/>
    <n v="57.654000000000003"/>
    <n v="0.13006154120585087"/>
  </r>
  <r>
    <s v="PE"/>
    <s v="Mata Pernambucana"/>
    <s v="Mata Setentrional Pernambucana"/>
    <s v="Centro Local"/>
    <s v="Nazare da Mata"/>
    <x v="6"/>
    <n v="10608"/>
    <n v="884"/>
    <n v="44190"/>
    <n v="3682.5"/>
    <n v="32187"/>
    <n v="32.186999999999998"/>
    <n v="0.24005431093007468"/>
  </r>
  <r>
    <s v="PE"/>
    <s v="Metropolitana de Recife"/>
    <s v="Recife"/>
    <s v="Metropole"/>
    <s v="Olinda"/>
    <x v="0"/>
    <n v="94779"/>
    <n v="7898.25"/>
    <n v="1161594"/>
    <n v="96799.5"/>
    <n v="364717"/>
    <n v="364.71699999999998"/>
    <n v="8.1593913191700368E-2"/>
  </r>
  <r>
    <s v="PE"/>
    <s v="Agreste Pernambucano"/>
    <s v="Médio Capibaribe"/>
    <s v="Centro Local"/>
    <s v="Orobo"/>
    <x v="6"/>
    <n v="10311"/>
    <n v="859.25"/>
    <n v="34452"/>
    <n v="2871"/>
    <n v="22412"/>
    <n v="22.411999999999999"/>
    <n v="0.29928596307906652"/>
  </r>
  <r>
    <s v="PE"/>
    <s v="São Francisco Pernambucano"/>
    <s v="Petrolina"/>
    <s v="Centro Local"/>
    <s v="Oroco"/>
    <x v="7"/>
    <n v="1770"/>
    <n v="147.5"/>
    <n v="17901"/>
    <n v="1491.75"/>
    <n v="14129"/>
    <n v="14.129"/>
    <n v="9.8877157700687113E-2"/>
  </r>
  <r>
    <s v="PE"/>
    <s v="Sertão Pernambucano"/>
    <s v="Araripina"/>
    <s v="Centro de Zona"/>
    <s v="Ouricuri"/>
    <x v="7"/>
    <n v="9480"/>
    <n v="790"/>
    <n v="121822.5"/>
    <n v="10151.875"/>
    <n v="68489"/>
    <n v="68.489000000000004"/>
    <n v="7.7818137043649566E-2"/>
  </r>
  <r>
    <s v="PE"/>
    <s v="Mata Pernambucana"/>
    <s v="Mata Meridional Pernambucana"/>
    <s v="Centro Subregional"/>
    <s v="Palmares"/>
    <x v="4"/>
    <n v="30786"/>
    <n v="2565.5"/>
    <n v="115134"/>
    <n v="9594.5"/>
    <n v="56475"/>
    <n v="56.475000000000001"/>
    <n v="0.26739277711188703"/>
  </r>
  <r>
    <s v="PE"/>
    <s v="Agreste Pernambucano"/>
    <s v="Garanhuns"/>
    <s v="Centro Local"/>
    <s v="Palmeirina"/>
    <x v="3"/>
    <n v="648"/>
    <n v="54"/>
    <n v="7519.5"/>
    <n v="626.625"/>
    <n v="7104"/>
    <n v="7.1040000000000001"/>
    <n v="8.6175942549371637E-2"/>
  </r>
  <r>
    <s v="PE"/>
    <s v="Agreste Pernambucano"/>
    <s v="Brejo Pernambucano"/>
    <s v="Centro Local"/>
    <s v="Panelas"/>
    <x v="3"/>
    <n v="1206"/>
    <n v="100.5"/>
    <n v="23508"/>
    <n v="1959"/>
    <n v="23337"/>
    <n v="23.337"/>
    <n v="5.1301684532924961E-2"/>
  </r>
  <r>
    <s v="PE"/>
    <s v="Agreste Pernambucano"/>
    <s v="Garanhuns"/>
    <s v="Centro Local"/>
    <s v="Paranatama"/>
    <x v="3"/>
    <n v="2598"/>
    <n v="216.5"/>
    <n v="14449.5"/>
    <n v="1204.125"/>
    <n v="12778"/>
    <n v="12.778"/>
    <n v="0.17979860894840652"/>
  </r>
  <r>
    <s v="PE"/>
    <s v="Sertão Pernambucano"/>
    <s v="Salgueiro"/>
    <s v="Centro Local"/>
    <s v="Parnamirim"/>
    <x v="7"/>
    <n v="2394"/>
    <n v="199.5"/>
    <n v="27283.5"/>
    <n v="2273.625"/>
    <n v="18960"/>
    <n v="18.96"/>
    <n v="8.7745340590466764E-2"/>
  </r>
  <r>
    <s v="PE"/>
    <s v="Agreste Pernambucano"/>
    <s v="Médio Capibaribe"/>
    <s v="Centro Local"/>
    <s v="Passira"/>
    <x v="6"/>
    <n v="5052"/>
    <n v="421"/>
    <n v="37398"/>
    <n v="3116.5"/>
    <n v="29744"/>
    <n v="29.744"/>
    <n v="0.13508743783090005"/>
  </r>
  <r>
    <s v="PE"/>
    <s v="Mata Pernambucana"/>
    <s v="Mata Setentrional Pernambucana"/>
    <s v="Metropole"/>
    <s v="Paudalho"/>
    <x v="6"/>
    <n v="16686"/>
    <n v="1390.5"/>
    <n v="109431"/>
    <n v="9119.25"/>
    <n v="59924"/>
    <n v="59.923999999999999"/>
    <n v="0.15247964470762398"/>
  </r>
  <r>
    <s v="PE"/>
    <s v="Metropolitana de Recife"/>
    <s v="Recife"/>
    <s v="Metropole"/>
    <s v="Paulista"/>
    <x v="0"/>
    <n v="40629"/>
    <n v="3385.75"/>
    <n v="825829.5"/>
    <n v="68819.125"/>
    <n v="365144"/>
    <n v="365.14400000000001"/>
    <n v="4.9197806569031499E-2"/>
  </r>
  <r>
    <s v="PE"/>
    <s v="Agreste Pernambucano"/>
    <s v="Vale do Ipanema"/>
    <s v="Centro Local"/>
    <s v="Pedra"/>
    <x v="5"/>
    <n v="4467"/>
    <n v="372.25"/>
    <n v="20212.5"/>
    <n v="1684.375"/>
    <n v="23671"/>
    <n v="23.670999999999999"/>
    <n v="0.22100185528756958"/>
  </r>
  <r>
    <s v="PE"/>
    <s v="Agreste Pernambucano"/>
    <s v="Vale do Ipojuca"/>
    <s v="Centro de Zona"/>
    <s v="Pesqueira"/>
    <x v="5"/>
    <n v="10977"/>
    <n v="914.75"/>
    <n v="105796.5"/>
    <n v="8816.375"/>
    <n v="65481"/>
    <n v="65.480999999999995"/>
    <n v="0.10375579532404192"/>
  </r>
  <r>
    <s v="PE"/>
    <s v="São Francisco Pernambucano"/>
    <s v="Itaparica"/>
    <s v="Centro Local"/>
    <s v="Petrolandia"/>
    <x v="7"/>
    <n v="11580"/>
    <n v="965"/>
    <n v="51081"/>
    <n v="4256.75"/>
    <n v="36104"/>
    <n v="36.103999999999999"/>
    <n v="0.22669877253773418"/>
  </r>
  <r>
    <s v="PE"/>
    <s v="São Francisco Pernambucano"/>
    <s v="Petrolina"/>
    <s v="Capital Regional"/>
    <s v="Petrolina"/>
    <x v="2"/>
    <n v="59727"/>
    <n v="4977.25"/>
    <n v="943660.5"/>
    <n v="78638.375"/>
    <n v="418444"/>
    <n v="418.44400000000002"/>
    <n v="6.3292889762790752E-2"/>
  </r>
  <r>
    <s v="PE"/>
    <s v="Agreste Pernambucano"/>
    <s v="Vale do Ipojuca"/>
    <s v="Centro Local"/>
    <s v="Pocao"/>
    <x v="5"/>
    <n v="0"/>
    <n v="0"/>
    <n v="20283"/>
    <n v="1690.25"/>
    <n v="10792"/>
    <n v="10.792"/>
    <n v="0"/>
  </r>
  <r>
    <s v="PE"/>
    <s v="Mata Pernambucana"/>
    <s v="Vitória de Santo Antão"/>
    <s v="Centro Local"/>
    <s v="Pombos"/>
    <x v="4"/>
    <n v="42456"/>
    <n v="3538"/>
    <n v="38100"/>
    <n v="3175"/>
    <n v="26942"/>
    <n v="26.942"/>
    <n v="1.1143307086614174"/>
  </r>
  <r>
    <s v="PE"/>
    <s v="Mata Pernambucana"/>
    <s v="Mata Meridional Pernambucana"/>
    <s v="Centro Local"/>
    <s v="Primavera"/>
    <x v="4"/>
    <n v="1113"/>
    <n v="92.75"/>
    <n v="9883.5"/>
    <n v="823.625"/>
    <n v="14380"/>
    <n v="14.38"/>
    <n v="0.11261192897252997"/>
  </r>
  <r>
    <s v="PE"/>
    <s v="Mata Pernambucana"/>
    <s v="Mata Meridional Pernambucana"/>
    <s v="Centro Local"/>
    <s v="Quipapa"/>
    <x v="4"/>
    <n v="6990"/>
    <n v="582.5"/>
    <n v="15132"/>
    <n v="1261"/>
    <n v="17731"/>
    <n v="17.731000000000002"/>
    <n v="0.46193497224425062"/>
  </r>
  <r>
    <s v="PE"/>
    <s v="Sertão Pernambucano"/>
    <s v="Pajeú"/>
    <s v="Centro Local"/>
    <s v="Quixaba"/>
    <x v="1"/>
    <n v="1566"/>
    <n v="130.5"/>
    <n v="15406.5"/>
    <n v="1283.875"/>
    <n v="6753"/>
    <n v="6.7530000000000001"/>
    <n v="0.10164540940512122"/>
  </r>
  <r>
    <s v="PE"/>
    <s v="Metropolitana de Recife"/>
    <s v="Recife"/>
    <s v="Metropole"/>
    <s v="Recife"/>
    <x v="11"/>
    <n v="303756"/>
    <n v="25313"/>
    <n v="5244477"/>
    <n v="437039.75"/>
    <n v="1588376"/>
    <n v="1588.376"/>
    <n v="5.7919216730285973E-2"/>
  </r>
  <r>
    <s v="PE"/>
    <s v="Agreste Pernambucano"/>
    <s v="Vale do Ipojuca"/>
    <s v="Centro Local"/>
    <s v="Riacho das Almas"/>
    <x v="8"/>
    <n v="4794"/>
    <n v="399.5"/>
    <n v="34684.5"/>
    <n v="2890.375"/>
    <n v="21490"/>
    <n v="21.49"/>
    <n v="0.13821735933918608"/>
  </r>
  <r>
    <s v="PE"/>
    <s v="Mata Pernambucana"/>
    <s v="Mata Meridional Pernambucana"/>
    <s v="Centro Local"/>
    <s v="Ribeirao"/>
    <x v="4"/>
    <n v="12504"/>
    <n v="1042"/>
    <n v="53625"/>
    <n v="4468.75"/>
    <n v="33843"/>
    <n v="33.843000000000004"/>
    <n v="0.23317482517482518"/>
  </r>
  <r>
    <s v="PE"/>
    <s v="Mata Pernambucana"/>
    <s v="Mata Meridional Pernambucana"/>
    <s v="Centro Local"/>
    <s v="Rio Formoso"/>
    <x v="4"/>
    <n v="2568"/>
    <n v="214"/>
    <n v="24778.5"/>
    <n v="2064.875"/>
    <n v="20388"/>
    <n v="20.388000000000002"/>
    <n v="0.10363823475997336"/>
  </r>
  <r>
    <s v="PE"/>
    <s v="Agreste Pernambucano"/>
    <s v="Brejo Pernambucano"/>
    <s v="Centro Local"/>
    <s v="Saire"/>
    <x v="3"/>
    <n v="504"/>
    <n v="42"/>
    <n v="13246.5"/>
    <n v="1103.875"/>
    <n v="11213"/>
    <n v="11.212999999999999"/>
    <n v="3.80477862076775E-2"/>
  </r>
  <r>
    <s v="PE"/>
    <s v="Agreste Pernambucano"/>
    <s v="Médio Capibaribe"/>
    <s v="Centro Local"/>
    <s v="Salgadinho"/>
    <x v="6"/>
    <n v="294"/>
    <n v="24.5"/>
    <n v="5205"/>
    <n v="433.75"/>
    <n v="5478"/>
    <n v="5.4779999999999998"/>
    <n v="5.648414985590778E-2"/>
  </r>
  <r>
    <s v="PE"/>
    <s v="Sertão Pernambucano"/>
    <s v="Salgueiro"/>
    <s v="Centro de Zona"/>
    <s v="Salgueiro"/>
    <x v="7"/>
    <n v="18168"/>
    <n v="1514"/>
    <n v="137323.5"/>
    <n v="11443.625"/>
    <n v="65946"/>
    <n v="65.945999999999998"/>
    <n v="0.13230073512545196"/>
  </r>
  <r>
    <s v="PE"/>
    <s v="Agreste Pernambucano"/>
    <s v="Garanhuns"/>
    <s v="Centro Local"/>
    <s v="Saloa"/>
    <x v="3"/>
    <n v="936"/>
    <n v="78"/>
    <n v="15876"/>
    <n v="1323"/>
    <n v="14125"/>
    <n v="14.125"/>
    <n v="5.8956916099773243E-2"/>
  </r>
  <r>
    <s v="PE"/>
    <s v="Agreste Pernambucano"/>
    <s v="Vale do Ipojuca"/>
    <s v="Centro Local"/>
    <s v="Sanharo"/>
    <x v="5"/>
    <n v="1230"/>
    <n v="102.5"/>
    <n v="26050.5"/>
    <n v="2170.875"/>
    <n v="18812"/>
    <n v="18.812000000000001"/>
    <n v="4.7215984338112513E-2"/>
  </r>
  <r>
    <s v="PE"/>
    <s v="Sertão Pernambucano"/>
    <s v="Araripina"/>
    <s v="Centro Local"/>
    <s v="Santa Cruz"/>
    <x v="7"/>
    <n v="1524"/>
    <n v="127"/>
    <n v="15880.5"/>
    <n v="1323.375"/>
    <n v="14342"/>
    <n v="14.342000000000001"/>
    <n v="9.5966751676584486E-2"/>
  </r>
  <r>
    <s v="PE"/>
    <s v="Sertão Pernambucano"/>
    <s v="Pajeú"/>
    <s v="Centro de Zona"/>
    <s v="Santa Cruz da Baixa Verde"/>
    <x v="1"/>
    <n v="5628"/>
    <n v="469"/>
    <n v="20538"/>
    <n v="1711.5"/>
    <n v="11934"/>
    <n v="11.933999999999999"/>
    <n v="0.27402862985685073"/>
  </r>
  <r>
    <s v="PE"/>
    <s v="Agreste Pernambucano"/>
    <s v="Alto Capibaribe"/>
    <s v="Centro Local"/>
    <s v="Santa Cruz do Capibaribe"/>
    <x v="8"/>
    <n v="36906"/>
    <n v="3075.5"/>
    <n v="254919"/>
    <n v="21243.25"/>
    <n v="104854"/>
    <n v="104.854"/>
    <n v="0.14477539924446589"/>
  </r>
  <r>
    <s v="PE"/>
    <s v="Sertão Pernambucano"/>
    <s v="Araripina"/>
    <s v="Centro Local"/>
    <s v="Santa Filomena"/>
    <x v="7"/>
    <n v="0"/>
    <n v="0"/>
    <n v="13039.5"/>
    <n v="1086.625"/>
    <n v="12360"/>
    <n v="12.36"/>
    <n v="0"/>
  </r>
  <r>
    <s v="PE"/>
    <s v="São Francisco Pernambucano"/>
    <s v="Petrolina"/>
    <s v="Centro Local"/>
    <s v="Santa Maria da Boa Vista"/>
    <x v="2"/>
    <n v="4056"/>
    <n v="338"/>
    <n v="51688.5"/>
    <n v="4307.375"/>
    <n v="42782"/>
    <n v="42.781999999999996"/>
    <n v="7.8470065875388142E-2"/>
  </r>
  <r>
    <s v="PE"/>
    <s v="Agreste Pernambucano"/>
    <s v="Alto Capibaribe"/>
    <s v="Centro Local"/>
    <s v="Santa Maria do Cambuca"/>
    <x v="8"/>
    <n v="4086"/>
    <n v="340.5"/>
    <n v="19321.5"/>
    <n v="1610.125"/>
    <n v="14586"/>
    <n v="14.586"/>
    <n v="0.21147426442046424"/>
  </r>
  <r>
    <s v="PE"/>
    <s v="Sertão Pernambucano"/>
    <s v="Pajeú"/>
    <s v="Centro Local"/>
    <s v="Santa Terezinha"/>
    <x v="1"/>
    <n v="3594"/>
    <n v="299.5"/>
    <n v="13678.5"/>
    <n v="1139.875"/>
    <n v="10487"/>
    <n v="10.487"/>
    <n v="0.26274810834521328"/>
  </r>
  <r>
    <s v="PE"/>
    <s v="Mata Pernambucana"/>
    <s v="Mata Meridional Pernambucana"/>
    <s v="Centro Local"/>
    <s v="Sao Benedito do Sul"/>
    <x v="4"/>
    <n v="324"/>
    <n v="27"/>
    <n v="7560"/>
    <n v="630"/>
    <n v="13456"/>
    <n v="13.456"/>
    <n v="4.2857142857142858E-2"/>
  </r>
  <r>
    <s v="PE"/>
    <s v="Agreste Pernambucano"/>
    <s v="Vale do Ipojuca"/>
    <s v="Centro Local"/>
    <s v="Sao Bento do Una"/>
    <x v="5"/>
    <n v="27906"/>
    <n v="2325.5"/>
    <n v="74253"/>
    <n v="6187.75"/>
    <n v="51165"/>
    <n v="51.164999999999999"/>
    <n v="0.37582319906266415"/>
  </r>
  <r>
    <s v="PE"/>
    <s v="Agreste Pernambucano"/>
    <s v="Vale do Ipojuca"/>
    <s v="Centro Local"/>
    <s v="Sao Caetano"/>
    <x v="5"/>
    <n v="7200"/>
    <n v="600"/>
    <n v="58587"/>
    <n v="4882.25"/>
    <n v="39243"/>
    <n v="39.243000000000002"/>
    <n v="0.12289415740693328"/>
  </r>
  <r>
    <s v="PE"/>
    <s v="Agreste Pernambucano"/>
    <s v="Garanhuns"/>
    <s v="Centro Local"/>
    <s v="Sao Joao"/>
    <x v="3"/>
    <n v="1890"/>
    <n v="157.5"/>
    <n v="24877.5"/>
    <n v="2073.125"/>
    <n v="24895"/>
    <n v="24.895"/>
    <n v="7.5972264094060896E-2"/>
  </r>
  <r>
    <s v="PE"/>
    <s v="Agreste Pernambucano"/>
    <s v="Brejo Pernambucano"/>
    <s v="Centro Local"/>
    <s v="Sao Joaquim do Monte"/>
    <x v="3"/>
    <n v="648"/>
    <n v="54"/>
    <n v="21265.5"/>
    <n v="1772.125"/>
    <n v="20438"/>
    <n v="20.437999999999999"/>
    <n v="3.0471891091204063E-2"/>
  </r>
  <r>
    <s v="PE"/>
    <s v="Mata Pernambucana"/>
    <s v="Mata Meridional Pernambucana"/>
    <s v="Centro Local"/>
    <s v="Sao Jose da Coroa Grande"/>
    <x v="4"/>
    <n v="2664"/>
    <n v="222"/>
    <n v="19639.5"/>
    <n v="1636.625"/>
    <n v="19511"/>
    <n v="19.510999999999999"/>
    <n v="0.13564500114565034"/>
  </r>
  <r>
    <s v="PE"/>
    <s v="Sertão Pernambucano"/>
    <s v="Salgueiro"/>
    <s v="Centro Local"/>
    <s v="Sao Jose do Belmonte"/>
    <x v="7"/>
    <n v="3354"/>
    <n v="279.5"/>
    <n v="51187.5"/>
    <n v="4265.625"/>
    <n v="36890"/>
    <n v="36.89"/>
    <n v="6.5523809523809526E-2"/>
  </r>
  <r>
    <s v="PE"/>
    <s v="Sertão Pernambucano"/>
    <s v="Pajeú"/>
    <s v="Centro de Zona"/>
    <s v="Sao Jose do Egito"/>
    <x v="1"/>
    <n v="9180"/>
    <n v="765"/>
    <n v="70714.5"/>
    <n v="5892.875"/>
    <n v="32508"/>
    <n v="32.508000000000003"/>
    <n v="0.12981778843094416"/>
  </r>
  <r>
    <s v="PE"/>
    <s v="Metropolitana de Recife"/>
    <s v="Recife"/>
    <s v="Metropole"/>
    <s v="Sao Lourenco da Mata"/>
    <x v="0"/>
    <n v="24852"/>
    <n v="2071"/>
    <n v="193600.5"/>
    <n v="16133.375"/>
    <n v="118258"/>
    <n v="118.258"/>
    <n v="0.12836743706756956"/>
  </r>
  <r>
    <s v="PE"/>
    <s v="Agreste Pernambucano"/>
    <s v="Médio Capibaribe"/>
    <s v="Centro de Zona"/>
    <s v="Sao Vicente Ferrer"/>
    <x v="6"/>
    <n v="7146"/>
    <n v="595.5"/>
    <n v="23310"/>
    <n v="1942.5"/>
    <n v="17177"/>
    <n v="17.177"/>
    <n v="0.30656370656370657"/>
  </r>
  <r>
    <s v="PE"/>
    <s v="Sertão Pernambucano"/>
    <s v="Pajeú"/>
    <s v="Centro Subregional"/>
    <s v="Serra Talhada"/>
    <x v="1"/>
    <n v="36342"/>
    <n v="3028.5"/>
    <n v="202033.5"/>
    <n v="16836.125"/>
    <n v="98816"/>
    <n v="98.816000000000003"/>
    <n v="0.17988105932926965"/>
  </r>
  <r>
    <s v="PE"/>
    <s v="Sertão Pernambucano"/>
    <s v="Salgueiro"/>
    <s v="Centro Local"/>
    <s v="Serrita"/>
    <x v="7"/>
    <n v="144"/>
    <n v="12"/>
    <n v="17329.5"/>
    <n v="1444.125"/>
    <n v="18764"/>
    <n v="18.763999999999999"/>
    <n v="8.3095299922098156E-3"/>
  </r>
  <r>
    <s v="PE"/>
    <s v="Sertão Pernambucano"/>
    <s v="Sertão do Moxotó"/>
    <s v="Centro Local"/>
    <s v="Sertania"/>
    <x v="5"/>
    <n v="9996"/>
    <n v="833"/>
    <n v="88218"/>
    <n v="7351.5"/>
    <n v="34271"/>
    <n v="34.271000000000001"/>
    <n v="0.11331020880092497"/>
  </r>
  <r>
    <s v="PE"/>
    <s v="Mata Pernambucana"/>
    <s v="Mata Meridional Pernambucana"/>
    <s v="Centro Local"/>
    <s v="Sirinhaem"/>
    <x v="4"/>
    <n v="4614"/>
    <n v="384.5"/>
    <n v="38007"/>
    <n v="3167.25"/>
    <n v="39171"/>
    <n v="39.170999999999999"/>
    <n v="0.12139868971505249"/>
  </r>
  <r>
    <s v="PE"/>
    <s v="Sertão Pernambucano"/>
    <s v="Pajeú"/>
    <s v="Centro Local"/>
    <s v="Solidao"/>
    <x v="1"/>
    <n v="3090"/>
    <n v="257.5"/>
    <n v="5874"/>
    <n v="489.5"/>
    <n v="5386"/>
    <n v="5.3860000000000001"/>
    <n v="0.52604698672114403"/>
  </r>
  <r>
    <s v="PE"/>
    <s v="Agreste Pernambucano"/>
    <s v="Alto Capibaribe"/>
    <s v="Centro de Zona"/>
    <s v="Surubim"/>
    <x v="8"/>
    <n v="44088"/>
    <n v="3674"/>
    <n v="134127"/>
    <n v="11177.25"/>
    <n v="67821"/>
    <n v="67.820999999999998"/>
    <n v="0.3287033930528529"/>
  </r>
  <r>
    <s v="PE"/>
    <s v="Sertão Pernambucano"/>
    <s v="Pajeú"/>
    <s v="Centro de Zona"/>
    <s v="Tabira"/>
    <x v="1"/>
    <n v="33186"/>
    <n v="2765.5"/>
    <n v="64528.5"/>
    <n v="5377.375"/>
    <n v="29180"/>
    <n v="29.18"/>
    <n v="0.5142843859689904"/>
  </r>
  <r>
    <s v="PE"/>
    <s v="Agreste Pernambucano"/>
    <s v="Vale do Ipojuca"/>
    <s v="Centro Local"/>
    <s v="Tacaimbo"/>
    <x v="5"/>
    <n v="396"/>
    <n v="33"/>
    <n v="16894.5"/>
    <n v="1407.875"/>
    <n v="14330"/>
    <n v="14.33"/>
    <n v="2.3439580928704608E-2"/>
  </r>
  <r>
    <s v="PE"/>
    <s v="São Francisco Pernambucano"/>
    <s v="Itaparica"/>
    <s v="Centro Local"/>
    <s v="Tacaratu"/>
    <x v="7"/>
    <n v="1833"/>
    <n v="152.75"/>
    <n v="15238.5"/>
    <n v="1269.875"/>
    <n v="24898"/>
    <n v="24.898"/>
    <n v="0.12028742986514421"/>
  </r>
  <r>
    <s v="PE"/>
    <s v="Mata Pernambucana"/>
    <s v="Mata Meridional Pernambucana"/>
    <s v="Centro Local"/>
    <s v="Tamandare"/>
    <x v="4"/>
    <n v="2022"/>
    <n v="168.5"/>
    <n v="24292.5"/>
    <n v="2024.375"/>
    <n v="24670"/>
    <n v="24.67"/>
    <n v="8.3235566532880514E-2"/>
  </r>
  <r>
    <s v="PE"/>
    <s v="Agreste Pernambucano"/>
    <s v="Alto Capibaribe"/>
    <s v="Centro Local"/>
    <s v="Taquaritinga do Norte"/>
    <x v="8"/>
    <n v="11973"/>
    <n v="997.75"/>
    <n v="46843.5"/>
    <n v="3903.625"/>
    <n v="25511"/>
    <n v="25.510999999999999"/>
    <n v="0.25559576035095583"/>
  </r>
  <r>
    <s v="PE"/>
    <s v="Agreste Pernambucano"/>
    <s v="Garanhuns"/>
    <s v="Centro Local"/>
    <s v="Terezinha"/>
    <x v="3"/>
    <n v="0"/>
    <n v="0"/>
    <n v="8947.5"/>
    <n v="745.625"/>
    <n v="6853"/>
    <n v="6.8529999999999998"/>
    <n v="0"/>
  </r>
  <r>
    <s v="PE"/>
    <s v="São Francisco Pernambucano"/>
    <s v="Petrolina"/>
    <s v="Centro Local"/>
    <s v="Terra Nova"/>
    <x v="2"/>
    <n v="1254"/>
    <n v="104.5"/>
    <n v="13827"/>
    <n v="1152.25"/>
    <n v="9231"/>
    <n v="9.2309999999999999"/>
    <n v="9.0692124105011929E-2"/>
  </r>
  <r>
    <s v="PE"/>
    <s v="Mata Pernambucana"/>
    <s v="Mata Setentrional Pernambucana"/>
    <s v="Centro de Zona"/>
    <s v="Timbauba"/>
    <x v="6"/>
    <n v="16074"/>
    <n v="1339.5"/>
    <n v="137761.5"/>
    <n v="11480.125"/>
    <n v="47312"/>
    <n v="47.311999999999998"/>
    <n v="0.1166799141995405"/>
  </r>
  <r>
    <s v="PE"/>
    <s v="Agreste Pernambucano"/>
    <s v="Alto Capibaribe"/>
    <s v="Centro Local"/>
    <s v="Toritama"/>
    <x v="8"/>
    <n v="6612"/>
    <n v="551"/>
    <n v="80506.5"/>
    <n v="6708.875"/>
    <n v="43921"/>
    <n v="43.920999999999999"/>
    <n v="8.2130014346667654E-2"/>
  </r>
  <r>
    <s v="PE"/>
    <s v="Mata Pernambucana"/>
    <s v="Mata Setentrional Pernambucana"/>
    <s v="Centro Local"/>
    <s v="Tracunhaem"/>
    <x v="6"/>
    <n v="9288"/>
    <n v="774"/>
    <n v="13176"/>
    <n v="1098"/>
    <n v="14439"/>
    <n v="14.439"/>
    <n v="0.70491803278688525"/>
  </r>
  <r>
    <s v="PE"/>
    <s v="Sertão Pernambucano"/>
    <s v="Araripina"/>
    <s v="Centro Local"/>
    <s v="Trindade"/>
    <x v="7"/>
    <n v="7680"/>
    <n v="640"/>
    <n v="49699.5"/>
    <n v="4141.625"/>
    <n v="32257"/>
    <n v="32.256999999999998"/>
    <n v="0.15452871759273232"/>
  </r>
  <r>
    <s v="PE"/>
    <s v="Sertão Pernambucano"/>
    <s v="Pajeú"/>
    <s v="Centro Local"/>
    <s v="Triunfo"/>
    <x v="1"/>
    <n v="1212"/>
    <n v="101"/>
    <n v="37117.5"/>
    <n v="3093.125"/>
    <n v="15141"/>
    <n v="15.141"/>
    <n v="3.2653061224489799E-2"/>
  </r>
  <r>
    <s v="PE"/>
    <s v="Agreste Pernambucano"/>
    <s v="Vale do Ipanema"/>
    <s v="Centro Local"/>
    <s v="Tupanatinga"/>
    <x v="5"/>
    <n v="7056"/>
    <n v="588"/>
    <n v="23910"/>
    <n v="1992.5"/>
    <n v="28141"/>
    <n v="28.140999999999998"/>
    <n v="0.29510664993726476"/>
  </r>
  <r>
    <s v="PE"/>
    <s v="Sertão Pernambucano"/>
    <s v="Pajeú"/>
    <s v="Centro Local"/>
    <s v="Tuparetama"/>
    <x v="1"/>
    <n v="2766"/>
    <n v="230.5"/>
    <n v="19404"/>
    <n v="1617"/>
    <n v="8261"/>
    <n v="8.2609999999999992"/>
    <n v="0.14254792826221396"/>
  </r>
  <r>
    <s v="PE"/>
    <s v="Agreste Pernambucano"/>
    <s v="Vale do Ipanema"/>
    <s v="Centro Local"/>
    <s v="Venturosa"/>
    <x v="5"/>
    <n v="900"/>
    <n v="75"/>
    <n v="17997"/>
    <n v="1499.75"/>
    <n v="17563"/>
    <n v="17.562999999999999"/>
    <n v="5.0008334722453744E-2"/>
  </r>
  <r>
    <s v="PE"/>
    <s v="Sertão Pernambucano"/>
    <s v="Salgueiro"/>
    <s v="Centro Local"/>
    <s v="Verdejante"/>
    <x v="7"/>
    <n v="255"/>
    <n v="21.25"/>
    <n v="11260.5"/>
    <n v="938.375"/>
    <n v="9483"/>
    <n v="9.4830000000000005"/>
    <n v="2.2645530837884641E-2"/>
  </r>
  <r>
    <s v="PE"/>
    <s v="Agreste Pernambucano"/>
    <s v="Alto Capibaribe"/>
    <s v="Centro Local"/>
    <s v="Vertente do Lerio"/>
    <x v="8"/>
    <n v="2958"/>
    <n v="246.5"/>
    <n v="15397.5"/>
    <n v="1283.125"/>
    <n v="7776"/>
    <n v="7.7759999999999998"/>
    <n v="0.19210910862152947"/>
  </r>
  <r>
    <s v="PE"/>
    <s v="Agreste Pernambucano"/>
    <s v="Alto Capibaribe"/>
    <s v="Centro Local"/>
    <s v="Vertentes"/>
    <x v="8"/>
    <n v="1080"/>
    <n v="90"/>
    <n v="29202"/>
    <n v="2433.5"/>
    <n v="23127"/>
    <n v="23.126999999999999"/>
    <n v="3.6983768235052394E-2"/>
  </r>
  <r>
    <s v="PE"/>
    <s v="Mata Pernambucana"/>
    <s v="Mata Setentrional Pernambucana"/>
    <s v="Centro Local"/>
    <s v="Vicencia"/>
    <x v="6"/>
    <n v="4773"/>
    <n v="397.75"/>
    <n v="38871"/>
    <n v="3239.25"/>
    <n v="27151"/>
    <n v="27.151"/>
    <n v="0.12279076946824111"/>
  </r>
  <r>
    <s v="PE"/>
    <s v="Mata Pernambucana"/>
    <s v="Vitória de Santo Antão"/>
    <s v="Centro Subregional"/>
    <s v="Vitoria de Santo Antao"/>
    <x v="4"/>
    <n v="76752"/>
    <n v="6396"/>
    <n v="282543"/>
    <n v="23545.25"/>
    <n v="144243"/>
    <n v="144.24299999999999"/>
    <n v="0.27164714751382973"/>
  </r>
  <r>
    <s v="PE"/>
    <s v="Mata Pernambucana"/>
    <s v="Mata Meridional Pernambucana"/>
    <s v="Centro Local"/>
    <s v="Xexeu"/>
    <x v="4"/>
    <n v="1635"/>
    <n v="136.25"/>
    <n v="12136.5"/>
    <n v="1011.375"/>
    <n v="11699"/>
    <n v="11.699"/>
    <n v="0.13471758744283771"/>
  </r>
  <r>
    <m/>
    <m/>
    <m/>
    <m/>
    <m/>
    <x v="1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E0D477-0F8B-4BE2-AC4A-09BCC2FA892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8" indent="0" outline="1" outlineData="1" multipleFieldFilters="0">
  <location ref="A1:E15" firstHeaderRow="0" firstDataRow="1" firstDataCol="1"/>
  <pivotFields count="13">
    <pivotField showAll="0"/>
    <pivotField showAll="0"/>
    <pivotField showAll="0"/>
    <pivotField showAll="0"/>
    <pivotField dataField="1" showAll="0"/>
    <pivotField axis="axisRow" showAll="0" sortType="descending">
      <items count="39">
        <item x="12"/>
        <item m="1" x="26"/>
        <item m="1" x="29"/>
        <item m="1" x="16"/>
        <item m="1" x="33"/>
        <item m="1" x="21"/>
        <item m="1" x="31"/>
        <item m="1" x="17"/>
        <item x="11"/>
        <item x="2"/>
        <item m="1" x="23"/>
        <item m="1" x="28"/>
        <item m="1" x="35"/>
        <item x="3"/>
        <item m="1" x="32"/>
        <item x="1"/>
        <item x="10"/>
        <item m="1" x="14"/>
        <item x="7"/>
        <item x="9"/>
        <item x="4"/>
        <item x="6"/>
        <item x="0"/>
        <item m="1" x="15"/>
        <item m="1" x="25"/>
        <item m="1" x="20"/>
        <item m="1" x="22"/>
        <item m="1" x="37"/>
        <item m="1" x="18"/>
        <item m="1" x="24"/>
        <item m="1" x="30"/>
        <item m="1" x="34"/>
        <item m="1" x="13"/>
        <item m="1" x="19"/>
        <item m="1" x="27"/>
        <item m="1" x="36"/>
        <item x="5"/>
        <item x="8"/>
        <item t="default"/>
      </items>
    </pivotField>
    <pivotField numFmtId="164" showAll="0"/>
    <pivotField dataField="1" showAll="0"/>
    <pivotField numFmtId="164" showAll="0"/>
    <pivotField dataField="1" showAll="0"/>
    <pivotField numFmtId="164" showAll="0"/>
    <pivotField dataField="1" numFmtId="164" showAll="0"/>
    <pivotField showAll="0"/>
  </pivotFields>
  <rowFields count="1">
    <field x="5"/>
  </rowFields>
  <rowItems count="14">
    <i>
      <x/>
    </i>
    <i>
      <x v="8"/>
    </i>
    <i>
      <x v="9"/>
    </i>
    <i>
      <x v="13"/>
    </i>
    <i>
      <x v="15"/>
    </i>
    <i>
      <x v="16"/>
    </i>
    <i>
      <x v="18"/>
    </i>
    <i>
      <x v="19"/>
    </i>
    <i>
      <x v="20"/>
    </i>
    <i>
      <x v="21"/>
    </i>
    <i>
      <x v="22"/>
    </i>
    <i>
      <x v="36"/>
    </i>
    <i>
      <x v="3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unicípios" fld="4" subtotal="count" baseField="5" baseItem="0"/>
    <dataField name="Número de PDVs" fld="11" baseField="5" baseItem="0" numFmtId="164"/>
    <dataField name="Sell Out" fld="7" baseField="5" baseItem="0"/>
    <dataField name="Potencial" fld="9" baseField="5" baseItem="0"/>
  </dataFields>
  <formats count="3">
    <format dxfId="2">
      <pivotArea field="5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0">
      <pivotArea dataOnly="0" outline="0" fieldPosition="0">
        <references count="1">
          <reference field="4294967294" count="2"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DEC2-C6C1-49D3-AAEF-F13F6F7ADAE3}">
  <sheetPr filterMode="1"/>
  <dimension ref="A1:L186"/>
  <sheetViews>
    <sheetView zoomScale="120" zoomScaleNormal="120" workbookViewId="0">
      <selection activeCell="D190" sqref="D190"/>
    </sheetView>
  </sheetViews>
  <sheetFormatPr defaultRowHeight="15" x14ac:dyDescent="0.25"/>
  <cols>
    <col min="1" max="1" width="3.28515625" bestFit="1" customWidth="1"/>
    <col min="2" max="2" width="25.140625" bestFit="1" customWidth="1"/>
    <col min="3" max="3" width="13" bestFit="1" customWidth="1"/>
    <col min="4" max="4" width="22.85546875" bestFit="1" customWidth="1"/>
    <col min="5" max="5" width="27" style="6" customWidth="1"/>
    <col min="6" max="6" width="15.140625" style="2" bestFit="1" customWidth="1"/>
    <col min="7" max="7" width="19.140625" style="2" bestFit="1" customWidth="1"/>
    <col min="8" max="8" width="23.7109375" style="2" bestFit="1" customWidth="1"/>
    <col min="9" max="9" width="16.7109375" style="2" customWidth="1"/>
    <col min="10" max="10" width="14" style="2" bestFit="1" customWidth="1"/>
    <col min="12" max="12" width="9.140625" style="4"/>
  </cols>
  <sheetData>
    <row r="1" spans="1:12" s="5" customFormat="1" x14ac:dyDescent="0.25">
      <c r="A1" s="5" t="s">
        <v>0</v>
      </c>
      <c r="B1" s="5" t="s">
        <v>1</v>
      </c>
      <c r="C1" s="5" t="s">
        <v>244</v>
      </c>
      <c r="D1" s="5" t="s">
        <v>309</v>
      </c>
      <c r="E1" s="6" t="s">
        <v>308</v>
      </c>
      <c r="F1" s="7" t="s">
        <v>5</v>
      </c>
      <c r="G1" s="7" t="s">
        <v>229</v>
      </c>
      <c r="H1" s="7" t="s">
        <v>6</v>
      </c>
      <c r="I1" s="7" t="s">
        <v>231</v>
      </c>
      <c r="J1" s="7" t="s">
        <v>216</v>
      </c>
      <c r="K1" s="7" t="s">
        <v>222</v>
      </c>
      <c r="L1" s="9" t="s">
        <v>226</v>
      </c>
    </row>
    <row r="2" spans="1:12" hidden="1" x14ac:dyDescent="0.25">
      <c r="A2" t="s">
        <v>7</v>
      </c>
      <c r="B2" t="s">
        <v>8</v>
      </c>
      <c r="C2">
        <v>2600054</v>
      </c>
      <c r="D2" t="s">
        <v>11</v>
      </c>
      <c r="E2" s="6" t="s">
        <v>240</v>
      </c>
      <c r="F2" s="2">
        <v>29700</v>
      </c>
      <c r="G2" s="2">
        <f t="shared" ref="G2:G65" si="0">F2/12</f>
        <v>2475</v>
      </c>
      <c r="H2" s="2">
        <v>235984.5</v>
      </c>
      <c r="I2" s="2">
        <f t="shared" ref="I2:I65" si="1">H2/12</f>
        <v>19665.375</v>
      </c>
      <c r="J2" s="2">
        <v>104248</v>
      </c>
      <c r="K2" s="3">
        <f t="shared" ref="K2:K65" si="2">J2/1000</f>
        <v>104.248</v>
      </c>
      <c r="L2" s="4">
        <f t="shared" ref="L2:L65" si="3">F2/H2</f>
        <v>0.1258557235750653</v>
      </c>
    </row>
    <row r="3" spans="1:12" hidden="1" x14ac:dyDescent="0.25">
      <c r="A3" t="s">
        <v>7</v>
      </c>
      <c r="B3" t="s">
        <v>12</v>
      </c>
      <c r="C3">
        <v>2600104</v>
      </c>
      <c r="D3" t="s">
        <v>15</v>
      </c>
      <c r="E3" s="6" t="s">
        <v>239</v>
      </c>
      <c r="F3" s="2">
        <v>66540</v>
      </c>
      <c r="G3" s="2">
        <f t="shared" si="0"/>
        <v>5545</v>
      </c>
      <c r="H3" s="2">
        <v>101805</v>
      </c>
      <c r="I3" s="2">
        <f t="shared" si="1"/>
        <v>8483.75</v>
      </c>
      <c r="J3" s="2">
        <v>42672</v>
      </c>
      <c r="K3" s="3">
        <f t="shared" si="2"/>
        <v>42.671999999999997</v>
      </c>
      <c r="L3" s="4">
        <f t="shared" si="3"/>
        <v>0.65360247532046556</v>
      </c>
    </row>
    <row r="4" spans="1:12" hidden="1" x14ac:dyDescent="0.25">
      <c r="A4" t="s">
        <v>7</v>
      </c>
      <c r="B4" t="s">
        <v>16</v>
      </c>
      <c r="C4">
        <v>2600203</v>
      </c>
      <c r="D4" t="s">
        <v>245</v>
      </c>
      <c r="E4" s="6" t="s">
        <v>233</v>
      </c>
      <c r="F4" s="2">
        <v>5991</v>
      </c>
      <c r="G4" s="2">
        <f t="shared" si="0"/>
        <v>499.25</v>
      </c>
      <c r="H4" s="2">
        <v>26103</v>
      </c>
      <c r="I4" s="2">
        <f t="shared" si="1"/>
        <v>2175.25</v>
      </c>
      <c r="J4" s="2">
        <v>19409</v>
      </c>
      <c r="K4" s="3">
        <f t="shared" si="2"/>
        <v>19.408999999999999</v>
      </c>
      <c r="L4" s="4">
        <f t="shared" si="3"/>
        <v>0.22951384898287552</v>
      </c>
    </row>
    <row r="5" spans="1:12" hidden="1" x14ac:dyDescent="0.25">
      <c r="A5" t="s">
        <v>7</v>
      </c>
      <c r="B5" t="s">
        <v>20</v>
      </c>
      <c r="C5">
        <v>2600302</v>
      </c>
      <c r="D5" t="s">
        <v>22</v>
      </c>
      <c r="E5" s="6" t="s">
        <v>234</v>
      </c>
      <c r="F5" s="2">
        <v>6564</v>
      </c>
      <c r="G5" s="2">
        <f t="shared" si="0"/>
        <v>547</v>
      </c>
      <c r="H5" s="2">
        <v>39352.5</v>
      </c>
      <c r="I5" s="2">
        <f t="shared" si="1"/>
        <v>3279.375</v>
      </c>
      <c r="J5" s="2">
        <v>24680</v>
      </c>
      <c r="K5" s="3">
        <f t="shared" si="2"/>
        <v>24.68</v>
      </c>
      <c r="L5" s="4">
        <f t="shared" si="3"/>
        <v>0.1668000762340385</v>
      </c>
    </row>
    <row r="6" spans="1:12" hidden="1" x14ac:dyDescent="0.25">
      <c r="A6" t="s">
        <v>7</v>
      </c>
      <c r="B6" t="s">
        <v>23</v>
      </c>
      <c r="C6">
        <v>2600401</v>
      </c>
      <c r="D6" t="s">
        <v>246</v>
      </c>
      <c r="E6" s="6" t="s">
        <v>242</v>
      </c>
      <c r="F6" s="2">
        <v>1560</v>
      </c>
      <c r="G6" s="2">
        <f t="shared" si="0"/>
        <v>130</v>
      </c>
      <c r="H6" s="2">
        <v>27474</v>
      </c>
      <c r="I6" s="2">
        <f t="shared" si="1"/>
        <v>2289.5</v>
      </c>
      <c r="J6" s="2">
        <v>26981</v>
      </c>
      <c r="K6" s="3">
        <f t="shared" si="2"/>
        <v>26.981000000000002</v>
      </c>
      <c r="L6" s="4">
        <f t="shared" si="3"/>
        <v>5.678095654072942E-2</v>
      </c>
    </row>
    <row r="7" spans="1:12" hidden="1" x14ac:dyDescent="0.25">
      <c r="A7" t="s">
        <v>7</v>
      </c>
      <c r="B7" t="s">
        <v>20</v>
      </c>
      <c r="C7">
        <v>2600500</v>
      </c>
      <c r="D7" t="s">
        <v>247</v>
      </c>
      <c r="E7" s="6" t="s">
        <v>235</v>
      </c>
      <c r="F7" s="2">
        <v>8553</v>
      </c>
      <c r="G7" s="2">
        <f t="shared" si="0"/>
        <v>712.75</v>
      </c>
      <c r="H7" s="2">
        <v>45477</v>
      </c>
      <c r="I7" s="2">
        <f t="shared" si="1"/>
        <v>3789.75</v>
      </c>
      <c r="J7" s="2">
        <v>43822</v>
      </c>
      <c r="K7" s="3">
        <f t="shared" si="2"/>
        <v>43.822000000000003</v>
      </c>
      <c r="L7" s="4">
        <f t="shared" si="3"/>
        <v>0.18807309189260504</v>
      </c>
    </row>
    <row r="8" spans="1:12" hidden="1" x14ac:dyDescent="0.25">
      <c r="A8" t="s">
        <v>7</v>
      </c>
      <c r="B8" t="s">
        <v>20</v>
      </c>
      <c r="C8">
        <v>2500502</v>
      </c>
      <c r="D8" t="s">
        <v>29</v>
      </c>
      <c r="E8" s="6" t="s">
        <v>235</v>
      </c>
      <c r="F8" s="2">
        <v>0</v>
      </c>
      <c r="G8" s="2">
        <f t="shared" si="0"/>
        <v>0</v>
      </c>
      <c r="H8" s="2">
        <v>16776</v>
      </c>
      <c r="I8" s="2">
        <f t="shared" si="1"/>
        <v>1398</v>
      </c>
      <c r="J8" s="2">
        <v>14460</v>
      </c>
      <c r="K8" s="3">
        <f t="shared" si="2"/>
        <v>14.46</v>
      </c>
      <c r="L8" s="4">
        <f t="shared" si="3"/>
        <v>0</v>
      </c>
    </row>
    <row r="9" spans="1:12" hidden="1" x14ac:dyDescent="0.25">
      <c r="A9" t="s">
        <v>7</v>
      </c>
      <c r="B9" t="s">
        <v>23</v>
      </c>
      <c r="C9">
        <v>2600708</v>
      </c>
      <c r="D9" t="s">
        <v>251</v>
      </c>
      <c r="E9" s="6" t="s">
        <v>241</v>
      </c>
      <c r="F9" s="2">
        <v>2694</v>
      </c>
      <c r="G9" s="2">
        <f t="shared" si="0"/>
        <v>224.5</v>
      </c>
      <c r="H9" s="2">
        <v>43156.5</v>
      </c>
      <c r="I9" s="2">
        <f t="shared" si="1"/>
        <v>3596.375</v>
      </c>
      <c r="J9" s="2">
        <v>37349</v>
      </c>
      <c r="K9" s="3">
        <f t="shared" si="2"/>
        <v>37.348999999999997</v>
      </c>
      <c r="L9" s="4">
        <f t="shared" si="3"/>
        <v>6.2423968579472383E-2</v>
      </c>
    </row>
    <row r="10" spans="1:12" hidden="1" x14ac:dyDescent="0.25">
      <c r="A10" t="s">
        <v>7</v>
      </c>
      <c r="B10" t="s">
        <v>20</v>
      </c>
      <c r="C10">
        <v>2600807</v>
      </c>
      <c r="D10" t="s">
        <v>32</v>
      </c>
      <c r="E10" s="6" t="s">
        <v>234</v>
      </c>
      <c r="F10" s="2">
        <v>4818</v>
      </c>
      <c r="G10" s="2">
        <f t="shared" si="0"/>
        <v>401.5</v>
      </c>
      <c r="H10" s="2">
        <v>23671.5</v>
      </c>
      <c r="I10" s="2">
        <f t="shared" si="1"/>
        <v>1972.625</v>
      </c>
      <c r="J10" s="2">
        <v>21134</v>
      </c>
      <c r="K10" s="3">
        <f t="shared" si="2"/>
        <v>21.134</v>
      </c>
      <c r="L10" s="4">
        <f t="shared" si="3"/>
        <v>0.20353589759837779</v>
      </c>
    </row>
    <row r="11" spans="1:12" hidden="1" x14ac:dyDescent="0.25">
      <c r="A11" t="s">
        <v>7</v>
      </c>
      <c r="B11" t="s">
        <v>23</v>
      </c>
      <c r="C11">
        <v>2600906</v>
      </c>
      <c r="D11" t="s">
        <v>33</v>
      </c>
      <c r="E11" s="6" t="s">
        <v>242</v>
      </c>
      <c r="F11" s="2">
        <v>3678</v>
      </c>
      <c r="G11" s="2">
        <f t="shared" si="0"/>
        <v>306.5</v>
      </c>
      <c r="H11" s="2">
        <v>19188</v>
      </c>
      <c r="I11" s="2">
        <f t="shared" si="1"/>
        <v>1599</v>
      </c>
      <c r="J11" s="2">
        <v>18335</v>
      </c>
      <c r="K11" s="3">
        <f t="shared" si="2"/>
        <v>18.335000000000001</v>
      </c>
      <c r="L11" s="4">
        <f t="shared" si="3"/>
        <v>0.19168230143839901</v>
      </c>
    </row>
    <row r="12" spans="1:12" hidden="1" x14ac:dyDescent="0.25">
      <c r="A12" t="s">
        <v>7</v>
      </c>
      <c r="B12" t="s">
        <v>20</v>
      </c>
      <c r="C12">
        <v>2601003</v>
      </c>
      <c r="D12" t="s">
        <v>35</v>
      </c>
      <c r="E12" s="6" t="s">
        <v>234</v>
      </c>
      <c r="F12" s="2">
        <v>1146</v>
      </c>
      <c r="G12" s="2">
        <f t="shared" si="0"/>
        <v>95.5</v>
      </c>
      <c r="H12" s="2">
        <v>11344.5</v>
      </c>
      <c r="I12" s="2">
        <f t="shared" si="1"/>
        <v>945.375</v>
      </c>
      <c r="J12" s="2">
        <v>10591</v>
      </c>
      <c r="K12" s="3">
        <f t="shared" si="2"/>
        <v>10.590999999999999</v>
      </c>
      <c r="L12" s="4">
        <f t="shared" si="3"/>
        <v>0.10101811450482613</v>
      </c>
    </row>
    <row r="13" spans="1:12" hidden="1" x14ac:dyDescent="0.25">
      <c r="A13" t="s">
        <v>7</v>
      </c>
      <c r="B13" t="s">
        <v>8</v>
      </c>
      <c r="C13">
        <v>2301208</v>
      </c>
      <c r="D13" t="s">
        <v>38</v>
      </c>
      <c r="E13" s="6" t="s">
        <v>241</v>
      </c>
      <c r="F13" s="2">
        <v>1938</v>
      </c>
      <c r="G13" s="2">
        <f t="shared" si="0"/>
        <v>161.5</v>
      </c>
      <c r="H13" s="2">
        <v>17902.5</v>
      </c>
      <c r="I13" s="2">
        <f t="shared" si="1"/>
        <v>1491.875</v>
      </c>
      <c r="J13" s="2">
        <v>19996</v>
      </c>
      <c r="K13" s="3">
        <f t="shared" si="2"/>
        <v>19.995999999999999</v>
      </c>
      <c r="L13" s="4">
        <f t="shared" si="3"/>
        <v>0.10825303728529535</v>
      </c>
    </row>
    <row r="14" spans="1:12" x14ac:dyDescent="0.25">
      <c r="A14" t="s">
        <v>7</v>
      </c>
      <c r="B14" t="s">
        <v>12</v>
      </c>
      <c r="C14">
        <v>2601102</v>
      </c>
      <c r="D14" t="s">
        <v>39</v>
      </c>
      <c r="E14" s="6" t="s">
        <v>232</v>
      </c>
      <c r="F14" s="2">
        <v>35436</v>
      </c>
      <c r="G14" s="2">
        <f t="shared" si="0"/>
        <v>2953</v>
      </c>
      <c r="H14" s="2">
        <v>161556</v>
      </c>
      <c r="I14" s="2">
        <f t="shared" si="1"/>
        <v>13463</v>
      </c>
      <c r="J14" s="2">
        <v>90504</v>
      </c>
      <c r="K14" s="3">
        <f t="shared" si="2"/>
        <v>90.504000000000005</v>
      </c>
      <c r="L14" s="4">
        <f t="shared" si="3"/>
        <v>0.21934190002228329</v>
      </c>
    </row>
    <row r="15" spans="1:12" hidden="1" x14ac:dyDescent="0.25">
      <c r="A15" t="s">
        <v>7</v>
      </c>
      <c r="B15" t="s">
        <v>12</v>
      </c>
      <c r="C15">
        <v>2601201</v>
      </c>
      <c r="D15" t="s">
        <v>41</v>
      </c>
      <c r="E15" s="6" t="s">
        <v>235</v>
      </c>
      <c r="F15" s="2">
        <v>25767</v>
      </c>
      <c r="G15" s="2">
        <f t="shared" si="0"/>
        <v>2147.25</v>
      </c>
      <c r="H15" s="2">
        <v>159135</v>
      </c>
      <c r="I15" s="2">
        <f t="shared" si="1"/>
        <v>13261.25</v>
      </c>
      <c r="J15" s="2">
        <v>82487</v>
      </c>
      <c r="K15" s="3">
        <f t="shared" si="2"/>
        <v>82.486999999999995</v>
      </c>
      <c r="L15" s="4">
        <f t="shared" si="3"/>
        <v>0.16191912527099633</v>
      </c>
    </row>
    <row r="16" spans="1:12" hidden="1" x14ac:dyDescent="0.25">
      <c r="A16" t="s">
        <v>7</v>
      </c>
      <c r="B16" t="s">
        <v>20</v>
      </c>
      <c r="C16">
        <v>2601300</v>
      </c>
      <c r="D16" t="s">
        <v>42</v>
      </c>
      <c r="E16" s="6" t="s">
        <v>234</v>
      </c>
      <c r="F16" s="2">
        <v>1542</v>
      </c>
      <c r="G16" s="2">
        <f t="shared" si="0"/>
        <v>128.5</v>
      </c>
      <c r="H16" s="2">
        <v>12271.5</v>
      </c>
      <c r="I16" s="2">
        <f t="shared" si="1"/>
        <v>1022.625</v>
      </c>
      <c r="J16" s="2">
        <v>12601</v>
      </c>
      <c r="K16" s="3">
        <f t="shared" si="2"/>
        <v>12.601000000000001</v>
      </c>
      <c r="L16" s="4">
        <f t="shared" si="3"/>
        <v>0.12565701014545899</v>
      </c>
    </row>
    <row r="17" spans="1:12" hidden="1" x14ac:dyDescent="0.25">
      <c r="A17" t="s">
        <v>7</v>
      </c>
      <c r="B17" t="s">
        <v>23</v>
      </c>
      <c r="C17">
        <v>2601409</v>
      </c>
      <c r="D17" t="s">
        <v>44</v>
      </c>
      <c r="E17" s="6" t="s">
        <v>242</v>
      </c>
      <c r="F17" s="2">
        <v>7950</v>
      </c>
      <c r="G17" s="2">
        <f t="shared" si="0"/>
        <v>662.5</v>
      </c>
      <c r="H17" s="2">
        <v>50940</v>
      </c>
      <c r="I17" s="2">
        <f t="shared" si="1"/>
        <v>4245</v>
      </c>
      <c r="J17" s="2">
        <v>42083</v>
      </c>
      <c r="K17" s="3">
        <f t="shared" si="2"/>
        <v>42.082999999999998</v>
      </c>
      <c r="L17" s="4">
        <f t="shared" si="3"/>
        <v>0.15606595995288575</v>
      </c>
    </row>
    <row r="18" spans="1:12" hidden="1" x14ac:dyDescent="0.25">
      <c r="A18" t="s">
        <v>7</v>
      </c>
      <c r="B18" t="s">
        <v>23</v>
      </c>
      <c r="C18">
        <v>2601508</v>
      </c>
      <c r="D18" t="s">
        <v>248</v>
      </c>
      <c r="E18" s="6" t="s">
        <v>242</v>
      </c>
      <c r="F18" s="2">
        <v>108</v>
      </c>
      <c r="G18" s="2">
        <f t="shared" si="0"/>
        <v>9</v>
      </c>
      <c r="H18" s="2">
        <v>11295</v>
      </c>
      <c r="I18" s="2">
        <f t="shared" si="1"/>
        <v>941.25</v>
      </c>
      <c r="J18" s="2">
        <v>10798</v>
      </c>
      <c r="K18" s="3">
        <f t="shared" si="2"/>
        <v>10.798</v>
      </c>
      <c r="L18" s="4">
        <f t="shared" si="3"/>
        <v>9.5617529880478083E-3</v>
      </c>
    </row>
    <row r="19" spans="1:12" x14ac:dyDescent="0.25">
      <c r="A19" t="s">
        <v>7</v>
      </c>
      <c r="B19" t="s">
        <v>16</v>
      </c>
      <c r="C19">
        <v>2601607</v>
      </c>
      <c r="D19" t="s">
        <v>252</v>
      </c>
      <c r="E19" s="6" t="s">
        <v>232</v>
      </c>
      <c r="F19" s="2">
        <v>534</v>
      </c>
      <c r="G19" s="2">
        <f t="shared" si="0"/>
        <v>44.5</v>
      </c>
      <c r="H19" s="2">
        <v>24076.5</v>
      </c>
      <c r="I19" s="2">
        <f t="shared" si="1"/>
        <v>2006.375</v>
      </c>
      <c r="J19" s="2">
        <v>18648</v>
      </c>
      <c r="K19" s="3">
        <f t="shared" si="2"/>
        <v>18.648</v>
      </c>
      <c r="L19" s="4">
        <f t="shared" si="3"/>
        <v>2.2179303470188774E-2</v>
      </c>
    </row>
    <row r="20" spans="1:12" hidden="1" x14ac:dyDescent="0.25">
      <c r="A20" t="s">
        <v>7</v>
      </c>
      <c r="B20" t="s">
        <v>20</v>
      </c>
      <c r="C20">
        <v>2601706</v>
      </c>
      <c r="D20" t="s">
        <v>48</v>
      </c>
      <c r="E20" s="6" t="s">
        <v>235</v>
      </c>
      <c r="F20" s="2">
        <v>26064</v>
      </c>
      <c r="G20" s="2">
        <f t="shared" si="0"/>
        <v>2172</v>
      </c>
      <c r="H20" s="2">
        <v>146902.5</v>
      </c>
      <c r="I20" s="2">
        <f t="shared" si="1"/>
        <v>12241.875</v>
      </c>
      <c r="J20" s="2">
        <v>84033</v>
      </c>
      <c r="K20" s="3">
        <f t="shared" si="2"/>
        <v>84.033000000000001</v>
      </c>
      <c r="L20" s="4">
        <f t="shared" si="3"/>
        <v>0.17742380150099557</v>
      </c>
    </row>
    <row r="21" spans="1:12" hidden="1" x14ac:dyDescent="0.25">
      <c r="A21" t="s">
        <v>7</v>
      </c>
      <c r="B21" t="s">
        <v>12</v>
      </c>
      <c r="C21">
        <v>2601805</v>
      </c>
      <c r="D21" t="str">
        <f ca="1">VLOOKUP($D21,Planilha3!$A$1:$B$64,2,0)</f>
        <v>Betânia</v>
      </c>
      <c r="E21" s="6" t="s">
        <v>235</v>
      </c>
      <c r="F21" s="2">
        <v>612</v>
      </c>
      <c r="G21" s="2">
        <f t="shared" si="0"/>
        <v>51</v>
      </c>
      <c r="H21" s="2">
        <v>15358.5</v>
      </c>
      <c r="I21" s="2">
        <f t="shared" si="1"/>
        <v>1279.875</v>
      </c>
      <c r="J21" s="2">
        <v>11961</v>
      </c>
      <c r="K21" s="3">
        <f t="shared" si="2"/>
        <v>11.961</v>
      </c>
      <c r="L21" s="4">
        <f t="shared" si="3"/>
        <v>3.9847641371227656E-2</v>
      </c>
    </row>
    <row r="22" spans="1:12" hidden="1" x14ac:dyDescent="0.25">
      <c r="A22" t="s">
        <v>7</v>
      </c>
      <c r="B22" t="s">
        <v>20</v>
      </c>
      <c r="C22">
        <v>2601904</v>
      </c>
      <c r="D22" t="s">
        <v>50</v>
      </c>
      <c r="E22" s="6" t="s">
        <v>236</v>
      </c>
      <c r="F22" s="2">
        <v>26451</v>
      </c>
      <c r="G22" s="2">
        <f t="shared" si="0"/>
        <v>2204.25</v>
      </c>
      <c r="H22" s="2">
        <v>125599.5</v>
      </c>
      <c r="I22" s="2">
        <f t="shared" si="1"/>
        <v>10466.625</v>
      </c>
      <c r="J22" s="2">
        <v>65007</v>
      </c>
      <c r="K22" s="3">
        <f t="shared" si="2"/>
        <v>65.007000000000005</v>
      </c>
      <c r="L22" s="4">
        <f t="shared" si="3"/>
        <v>0.21059797212568521</v>
      </c>
    </row>
    <row r="23" spans="1:12" x14ac:dyDescent="0.25">
      <c r="A23" t="s">
        <v>7</v>
      </c>
      <c r="B23" t="s">
        <v>12</v>
      </c>
      <c r="C23">
        <v>2602001</v>
      </c>
      <c r="D23" t="s">
        <v>254</v>
      </c>
      <c r="E23" s="6" t="s">
        <v>232</v>
      </c>
      <c r="F23" s="2">
        <v>2631</v>
      </c>
      <c r="G23" s="2">
        <f t="shared" si="0"/>
        <v>219.25</v>
      </c>
      <c r="H23" s="2">
        <v>47349</v>
      </c>
      <c r="I23" s="2">
        <f t="shared" si="1"/>
        <v>3945.75</v>
      </c>
      <c r="J23" s="2">
        <v>36145</v>
      </c>
      <c r="K23" s="3">
        <f t="shared" si="2"/>
        <v>36.145000000000003</v>
      </c>
      <c r="L23" s="4">
        <f t="shared" si="3"/>
        <v>5.5566115440664005E-2</v>
      </c>
    </row>
    <row r="24" spans="1:12" hidden="1" x14ac:dyDescent="0.25">
      <c r="A24" t="s">
        <v>7</v>
      </c>
      <c r="B24" t="s">
        <v>20</v>
      </c>
      <c r="C24">
        <v>2602100</v>
      </c>
      <c r="D24" t="s">
        <v>52</v>
      </c>
      <c r="E24" s="6" t="s">
        <v>234</v>
      </c>
      <c r="F24" s="2">
        <v>13401</v>
      </c>
      <c r="G24" s="2">
        <f t="shared" si="0"/>
        <v>1116.75</v>
      </c>
      <c r="H24" s="2">
        <v>65595</v>
      </c>
      <c r="I24" s="2">
        <f t="shared" si="1"/>
        <v>5466.25</v>
      </c>
      <c r="J24" s="2">
        <v>46202</v>
      </c>
      <c r="K24" s="3">
        <f t="shared" si="2"/>
        <v>46.201999999999998</v>
      </c>
      <c r="L24" s="4">
        <f t="shared" si="3"/>
        <v>0.20429910816373198</v>
      </c>
    </row>
    <row r="25" spans="1:12" hidden="1" x14ac:dyDescent="0.25">
      <c r="A25" t="s">
        <v>7</v>
      </c>
      <c r="B25" t="s">
        <v>20</v>
      </c>
      <c r="C25">
        <v>2102002</v>
      </c>
      <c r="D25" t="s">
        <v>54</v>
      </c>
      <c r="E25" s="6" t="s">
        <v>241</v>
      </c>
      <c r="F25" s="2">
        <v>26418</v>
      </c>
      <c r="G25" s="2">
        <f t="shared" si="0"/>
        <v>2201.5</v>
      </c>
      <c r="H25" s="2">
        <v>57108</v>
      </c>
      <c r="I25" s="2">
        <f t="shared" si="1"/>
        <v>4759</v>
      </c>
      <c r="J25" s="2">
        <v>39289</v>
      </c>
      <c r="K25" s="3">
        <f t="shared" si="2"/>
        <v>39.289000000000001</v>
      </c>
      <c r="L25" s="4">
        <f t="shared" si="3"/>
        <v>0.46259718428241225</v>
      </c>
    </row>
    <row r="26" spans="1:12" hidden="1" x14ac:dyDescent="0.25">
      <c r="A26" t="s">
        <v>7</v>
      </c>
      <c r="B26" t="s">
        <v>20</v>
      </c>
      <c r="C26">
        <v>1501600</v>
      </c>
      <c r="D26" t="s">
        <v>55</v>
      </c>
      <c r="E26" s="6" t="s">
        <v>234</v>
      </c>
      <c r="F26" s="2">
        <v>7476</v>
      </c>
      <c r="G26" s="2">
        <f t="shared" si="0"/>
        <v>623</v>
      </c>
      <c r="H26" s="2">
        <v>47136</v>
      </c>
      <c r="I26" s="2">
        <f t="shared" si="1"/>
        <v>3928</v>
      </c>
      <c r="J26" s="2">
        <v>39212</v>
      </c>
      <c r="K26" s="3">
        <f t="shared" si="2"/>
        <v>39.212000000000003</v>
      </c>
      <c r="L26" s="4">
        <f t="shared" si="3"/>
        <v>0.15860488798370673</v>
      </c>
    </row>
    <row r="27" spans="1:12" hidden="1" x14ac:dyDescent="0.25">
      <c r="A27" t="s">
        <v>7</v>
      </c>
      <c r="B27" t="s">
        <v>20</v>
      </c>
      <c r="C27">
        <v>2602407</v>
      </c>
      <c r="D27" t="s">
        <v>255</v>
      </c>
      <c r="E27" s="6" t="s">
        <v>234</v>
      </c>
      <c r="F27" s="2">
        <v>0</v>
      </c>
      <c r="G27" s="2">
        <f t="shared" si="0"/>
        <v>0</v>
      </c>
      <c r="H27" s="2">
        <v>9298.5</v>
      </c>
      <c r="I27" s="2">
        <f t="shared" si="1"/>
        <v>774.875</v>
      </c>
      <c r="J27" s="2">
        <v>9417</v>
      </c>
      <c r="K27" s="3">
        <f t="shared" si="2"/>
        <v>9.4169999999999998</v>
      </c>
      <c r="L27" s="4">
        <f t="shared" si="3"/>
        <v>0</v>
      </c>
    </row>
    <row r="28" spans="1:12" hidden="1" x14ac:dyDescent="0.25">
      <c r="A28" t="s">
        <v>7</v>
      </c>
      <c r="B28" t="s">
        <v>12</v>
      </c>
      <c r="C28">
        <v>2401800</v>
      </c>
      <c r="D28" t="s">
        <v>57</v>
      </c>
      <c r="E28" s="6" t="s">
        <v>239</v>
      </c>
      <c r="F28" s="2">
        <v>468</v>
      </c>
      <c r="G28" s="2">
        <f t="shared" si="0"/>
        <v>39</v>
      </c>
      <c r="H28" s="2">
        <v>8827.5</v>
      </c>
      <c r="I28" s="2">
        <f t="shared" si="1"/>
        <v>735.625</v>
      </c>
      <c r="J28" s="2">
        <v>8033</v>
      </c>
      <c r="K28" s="3">
        <f t="shared" si="2"/>
        <v>8.0329999999999995</v>
      </c>
      <c r="L28" s="4">
        <f t="shared" si="3"/>
        <v>5.3016142735768906E-2</v>
      </c>
    </row>
    <row r="29" spans="1:12" hidden="1" x14ac:dyDescent="0.25">
      <c r="A29" t="s">
        <v>7</v>
      </c>
      <c r="B29" t="s">
        <v>20</v>
      </c>
      <c r="C29">
        <v>2602605</v>
      </c>
      <c r="D29" t="s">
        <v>58</v>
      </c>
      <c r="E29" s="6" t="s">
        <v>236</v>
      </c>
      <c r="F29" s="2">
        <v>10395</v>
      </c>
      <c r="G29" s="2">
        <f t="shared" si="0"/>
        <v>866.25</v>
      </c>
      <c r="H29" s="2">
        <v>62118</v>
      </c>
      <c r="I29" s="2">
        <f t="shared" si="1"/>
        <v>5176.5</v>
      </c>
      <c r="J29" s="2">
        <v>51308</v>
      </c>
      <c r="K29" s="3">
        <f t="shared" si="2"/>
        <v>51.308</v>
      </c>
      <c r="L29" s="4">
        <f t="shared" si="3"/>
        <v>0.16734279918864098</v>
      </c>
    </row>
    <row r="30" spans="1:12" hidden="1" x14ac:dyDescent="0.25">
      <c r="A30" t="s">
        <v>7</v>
      </c>
      <c r="B30" t="s">
        <v>23</v>
      </c>
      <c r="C30">
        <v>2602704</v>
      </c>
      <c r="D30" t="s">
        <v>59</v>
      </c>
      <c r="E30" s="6" t="s">
        <v>241</v>
      </c>
      <c r="F30" s="2">
        <v>0</v>
      </c>
      <c r="G30" s="2">
        <f t="shared" si="0"/>
        <v>0</v>
      </c>
      <c r="H30" s="2">
        <v>14605.5</v>
      </c>
      <c r="I30" s="2">
        <f t="shared" si="1"/>
        <v>1217.125</v>
      </c>
      <c r="J30" s="2">
        <v>13276</v>
      </c>
      <c r="K30" s="3">
        <f t="shared" si="2"/>
        <v>13.276</v>
      </c>
      <c r="L30" s="4">
        <f t="shared" si="3"/>
        <v>0</v>
      </c>
    </row>
    <row r="31" spans="1:12" hidden="1" x14ac:dyDescent="0.25">
      <c r="A31" t="s">
        <v>7</v>
      </c>
      <c r="B31" t="s">
        <v>20</v>
      </c>
      <c r="C31">
        <v>2602803</v>
      </c>
      <c r="D31" t="s">
        <v>256</v>
      </c>
      <c r="E31" s="6" t="s">
        <v>235</v>
      </c>
      <c r="F31" s="2">
        <v>9084</v>
      </c>
      <c r="G31" s="2">
        <f t="shared" si="0"/>
        <v>757</v>
      </c>
      <c r="H31" s="2">
        <v>45406.5</v>
      </c>
      <c r="I31" s="2">
        <f t="shared" si="1"/>
        <v>3783.875</v>
      </c>
      <c r="J31" s="2">
        <v>53489</v>
      </c>
      <c r="K31" s="3">
        <f t="shared" si="2"/>
        <v>53.488999999999997</v>
      </c>
      <c r="L31" s="4">
        <f t="shared" si="3"/>
        <v>0.2000594628522348</v>
      </c>
    </row>
    <row r="32" spans="1:12" hidden="1" x14ac:dyDescent="0.25">
      <c r="A32" t="s">
        <v>7</v>
      </c>
      <c r="B32" t="s">
        <v>8</v>
      </c>
      <c r="C32">
        <v>2602902</v>
      </c>
      <c r="D32" t="s">
        <v>62</v>
      </c>
      <c r="E32" s="6" t="s">
        <v>243</v>
      </c>
      <c r="F32" s="2">
        <v>49488</v>
      </c>
      <c r="G32" s="2">
        <f t="shared" si="0"/>
        <v>4124</v>
      </c>
      <c r="H32" s="2">
        <v>395878.5</v>
      </c>
      <c r="I32" s="2">
        <f t="shared" si="1"/>
        <v>32989.875</v>
      </c>
      <c r="J32" s="2">
        <v>218049</v>
      </c>
      <c r="K32" s="3">
        <f t="shared" si="2"/>
        <v>218.04900000000001</v>
      </c>
      <c r="L32" s="4">
        <f t="shared" si="3"/>
        <v>0.12500805171283613</v>
      </c>
    </row>
    <row r="33" spans="1:12" x14ac:dyDescent="0.25">
      <c r="A33" t="s">
        <v>7</v>
      </c>
      <c r="B33" t="s">
        <v>16</v>
      </c>
      <c r="C33">
        <v>2603009</v>
      </c>
      <c r="D33" t="s">
        <v>257</v>
      </c>
      <c r="E33" s="6" t="s">
        <v>232</v>
      </c>
      <c r="F33" s="2">
        <v>3672</v>
      </c>
      <c r="G33" s="2">
        <f t="shared" si="0"/>
        <v>306</v>
      </c>
      <c r="H33" s="2">
        <v>53823</v>
      </c>
      <c r="I33" s="2">
        <f t="shared" si="1"/>
        <v>4485.25</v>
      </c>
      <c r="J33" s="2">
        <v>31762</v>
      </c>
      <c r="K33" s="3">
        <f t="shared" si="2"/>
        <v>31.762</v>
      </c>
      <c r="L33" s="4">
        <f t="shared" si="3"/>
        <v>6.8223621871690537E-2</v>
      </c>
    </row>
    <row r="34" spans="1:12" hidden="1" x14ac:dyDescent="0.25">
      <c r="A34" t="s">
        <v>7</v>
      </c>
      <c r="B34" t="s">
        <v>20</v>
      </c>
      <c r="C34">
        <v>1703826</v>
      </c>
      <c r="D34" t="s">
        <v>64</v>
      </c>
      <c r="E34" s="6" t="s">
        <v>235</v>
      </c>
      <c r="F34" s="2">
        <v>10632</v>
      </c>
      <c r="G34" s="2">
        <f t="shared" si="0"/>
        <v>886</v>
      </c>
      <c r="H34" s="2">
        <v>33153</v>
      </c>
      <c r="I34" s="2">
        <f t="shared" si="1"/>
        <v>2762.75</v>
      </c>
      <c r="J34" s="2">
        <v>20673</v>
      </c>
      <c r="K34" s="3">
        <f t="shared" si="2"/>
        <v>20.672999999999998</v>
      </c>
      <c r="L34" s="4">
        <f t="shared" si="3"/>
        <v>0.32069495973215095</v>
      </c>
    </row>
    <row r="35" spans="1:12" hidden="1" x14ac:dyDescent="0.25">
      <c r="A35" t="s">
        <v>7</v>
      </c>
      <c r="B35" t="s">
        <v>20</v>
      </c>
      <c r="C35">
        <v>2603207</v>
      </c>
      <c r="D35" t="s">
        <v>258</v>
      </c>
      <c r="E35" s="6" t="s">
        <v>234</v>
      </c>
      <c r="F35" s="2">
        <v>3690</v>
      </c>
      <c r="G35" s="2">
        <f t="shared" si="0"/>
        <v>307.5</v>
      </c>
      <c r="H35" s="2">
        <v>28309.5</v>
      </c>
      <c r="I35" s="2">
        <f t="shared" si="1"/>
        <v>2359.125</v>
      </c>
      <c r="J35" s="2">
        <v>30571</v>
      </c>
      <c r="K35" s="3">
        <f t="shared" si="2"/>
        <v>30.571000000000002</v>
      </c>
      <c r="L35" s="4">
        <f t="shared" si="3"/>
        <v>0.13034493721189</v>
      </c>
    </row>
    <row r="36" spans="1:12" hidden="1" x14ac:dyDescent="0.25">
      <c r="A36" t="s">
        <v>7</v>
      </c>
      <c r="B36" t="s">
        <v>20</v>
      </c>
      <c r="C36">
        <v>2603306</v>
      </c>
      <c r="D36" t="s">
        <v>259</v>
      </c>
      <c r="E36" s="6" t="s">
        <v>234</v>
      </c>
      <c r="F36" s="2">
        <v>504</v>
      </c>
      <c r="G36" s="2">
        <f t="shared" si="0"/>
        <v>42</v>
      </c>
      <c r="H36" s="2">
        <v>15372</v>
      </c>
      <c r="I36" s="2">
        <f t="shared" si="1"/>
        <v>1281</v>
      </c>
      <c r="J36" s="2">
        <v>11453</v>
      </c>
      <c r="K36" s="3">
        <f t="shared" si="2"/>
        <v>11.452999999999999</v>
      </c>
      <c r="L36" s="4">
        <f t="shared" si="3"/>
        <v>3.2786885245901641E-2</v>
      </c>
    </row>
    <row r="37" spans="1:12" hidden="1" x14ac:dyDescent="0.25">
      <c r="A37" t="s">
        <v>7</v>
      </c>
      <c r="B37" t="s">
        <v>12</v>
      </c>
      <c r="C37">
        <v>2603405</v>
      </c>
      <c r="D37" t="s">
        <v>67</v>
      </c>
      <c r="E37" s="6" t="s">
        <v>239</v>
      </c>
      <c r="F37" s="2">
        <v>1140</v>
      </c>
      <c r="G37" s="2">
        <f t="shared" si="0"/>
        <v>95</v>
      </c>
      <c r="H37" s="2">
        <v>9100.5</v>
      </c>
      <c r="I37" s="2">
        <f t="shared" si="1"/>
        <v>758.375</v>
      </c>
      <c r="J37" s="2">
        <v>5354</v>
      </c>
      <c r="K37" s="3">
        <f t="shared" si="2"/>
        <v>5.3540000000000001</v>
      </c>
      <c r="L37" s="4">
        <f t="shared" si="3"/>
        <v>0.12526784242624031</v>
      </c>
    </row>
    <row r="38" spans="1:12" hidden="1" x14ac:dyDescent="0.25">
      <c r="A38" t="s">
        <v>7</v>
      </c>
      <c r="B38" t="s">
        <v>8</v>
      </c>
      <c r="C38">
        <v>2603454</v>
      </c>
      <c r="D38" t="s">
        <v>68</v>
      </c>
      <c r="E38" s="6" t="s">
        <v>240</v>
      </c>
      <c r="F38" s="2">
        <v>35862</v>
      </c>
      <c r="G38" s="2">
        <f t="shared" si="0"/>
        <v>2988.5</v>
      </c>
      <c r="H38" s="2">
        <v>367354.5</v>
      </c>
      <c r="I38" s="2">
        <f t="shared" si="1"/>
        <v>30612.875</v>
      </c>
      <c r="J38" s="2">
        <v>156112</v>
      </c>
      <c r="K38" s="3">
        <f t="shared" si="2"/>
        <v>156.11199999999999</v>
      </c>
      <c r="L38" s="4">
        <f t="shared" si="3"/>
        <v>9.7622323940498898E-2</v>
      </c>
    </row>
    <row r="39" spans="1:12" hidden="1" x14ac:dyDescent="0.25">
      <c r="A39" t="s">
        <v>7</v>
      </c>
      <c r="B39" t="s">
        <v>20</v>
      </c>
      <c r="C39">
        <v>2603504</v>
      </c>
      <c r="D39" t="s">
        <v>260</v>
      </c>
      <c r="E39" s="6" t="s">
        <v>234</v>
      </c>
      <c r="F39" s="2">
        <v>1686</v>
      </c>
      <c r="G39" s="2">
        <f t="shared" si="0"/>
        <v>140.5</v>
      </c>
      <c r="H39" s="2">
        <v>21939</v>
      </c>
      <c r="I39" s="2">
        <f t="shared" si="1"/>
        <v>1828.25</v>
      </c>
      <c r="J39" s="2">
        <v>18018</v>
      </c>
      <c r="K39" s="3">
        <f t="shared" si="2"/>
        <v>18.018000000000001</v>
      </c>
      <c r="L39" s="4">
        <f t="shared" si="3"/>
        <v>7.6849446191713383E-2</v>
      </c>
    </row>
    <row r="40" spans="1:12" hidden="1" x14ac:dyDescent="0.25">
      <c r="A40" t="s">
        <v>7</v>
      </c>
      <c r="B40" t="s">
        <v>23</v>
      </c>
      <c r="C40">
        <v>2603603</v>
      </c>
      <c r="D40" t="s">
        <v>70</v>
      </c>
      <c r="E40" s="6" t="s">
        <v>241</v>
      </c>
      <c r="F40" s="2">
        <v>1770</v>
      </c>
      <c r="G40" s="2">
        <f t="shared" si="0"/>
        <v>147.5</v>
      </c>
      <c r="H40" s="2">
        <v>10707</v>
      </c>
      <c r="I40" s="2">
        <f t="shared" si="1"/>
        <v>892.25</v>
      </c>
      <c r="J40" s="2">
        <v>7962</v>
      </c>
      <c r="K40" s="3">
        <f t="shared" si="2"/>
        <v>7.9619999999999997</v>
      </c>
      <c r="L40" s="4">
        <f t="shared" si="3"/>
        <v>0.16531241244045952</v>
      </c>
    </row>
    <row r="41" spans="1:12" hidden="1" x14ac:dyDescent="0.25">
      <c r="A41" t="s">
        <v>7</v>
      </c>
      <c r="B41" t="s">
        <v>20</v>
      </c>
      <c r="C41">
        <v>2603702</v>
      </c>
      <c r="D41" t="s">
        <v>71</v>
      </c>
      <c r="E41" s="6" t="s">
        <v>234</v>
      </c>
      <c r="F41" s="2">
        <v>6234</v>
      </c>
      <c r="G41" s="2">
        <f t="shared" si="0"/>
        <v>519.5</v>
      </c>
      <c r="H41" s="2">
        <v>30367.5</v>
      </c>
      <c r="I41" s="2">
        <f t="shared" si="1"/>
        <v>2530.625</v>
      </c>
      <c r="J41" s="2">
        <v>25103</v>
      </c>
      <c r="K41" s="3">
        <f t="shared" si="2"/>
        <v>25.103000000000002</v>
      </c>
      <c r="L41" s="4">
        <f t="shared" si="3"/>
        <v>0.20528525561867128</v>
      </c>
    </row>
    <row r="42" spans="1:12" hidden="1" x14ac:dyDescent="0.25">
      <c r="A42" t="s">
        <v>7</v>
      </c>
      <c r="B42" t="s">
        <v>20</v>
      </c>
      <c r="C42">
        <v>2603801</v>
      </c>
      <c r="D42" t="s">
        <v>72</v>
      </c>
      <c r="E42" s="6" t="s">
        <v>235</v>
      </c>
      <c r="F42" s="2">
        <v>3318</v>
      </c>
      <c r="G42" s="2">
        <f t="shared" si="0"/>
        <v>276.5</v>
      </c>
      <c r="H42" s="2">
        <v>21159</v>
      </c>
      <c r="I42" s="2">
        <f t="shared" si="1"/>
        <v>1763.25</v>
      </c>
      <c r="J42" s="2">
        <v>18854</v>
      </c>
      <c r="K42" s="3">
        <f t="shared" si="2"/>
        <v>18.853999999999999</v>
      </c>
      <c r="L42" s="4">
        <f t="shared" si="3"/>
        <v>0.15681270381397985</v>
      </c>
    </row>
    <row r="43" spans="1:12" hidden="1" x14ac:dyDescent="0.25">
      <c r="A43" t="s">
        <v>7</v>
      </c>
      <c r="B43" t="s">
        <v>12</v>
      </c>
      <c r="C43">
        <v>2603900</v>
      </c>
      <c r="D43" t="s">
        <v>261</v>
      </c>
      <c r="E43" s="6" t="s">
        <v>239</v>
      </c>
      <c r="F43" s="2">
        <v>9336</v>
      </c>
      <c r="G43" s="2">
        <f t="shared" si="0"/>
        <v>778</v>
      </c>
      <c r="H43" s="2">
        <v>26493</v>
      </c>
      <c r="I43" s="2">
        <f t="shared" si="1"/>
        <v>2207.75</v>
      </c>
      <c r="J43" s="2">
        <v>19533</v>
      </c>
      <c r="K43" s="3">
        <f t="shared" si="2"/>
        <v>19.533000000000001</v>
      </c>
      <c r="L43" s="4">
        <f t="shared" si="3"/>
        <v>0.35239497225682254</v>
      </c>
    </row>
    <row r="44" spans="1:12" x14ac:dyDescent="0.25">
      <c r="A44" t="s">
        <v>7</v>
      </c>
      <c r="B44" t="s">
        <v>16</v>
      </c>
      <c r="C44">
        <v>2603926</v>
      </c>
      <c r="D44" t="s">
        <v>74</v>
      </c>
      <c r="E44" s="6" t="s">
        <v>232</v>
      </c>
      <c r="F44" s="2">
        <v>324</v>
      </c>
      <c r="G44" s="2">
        <f t="shared" si="0"/>
        <v>27</v>
      </c>
      <c r="H44" s="2">
        <v>8343</v>
      </c>
      <c r="I44" s="2">
        <f t="shared" si="1"/>
        <v>695.25</v>
      </c>
      <c r="J44" s="2">
        <v>12712</v>
      </c>
      <c r="K44" s="3">
        <f t="shared" si="2"/>
        <v>12.712</v>
      </c>
      <c r="L44" s="4">
        <f t="shared" si="3"/>
        <v>3.8834951456310676E-2</v>
      </c>
    </row>
    <row r="45" spans="1:12" hidden="1" x14ac:dyDescent="0.25">
      <c r="A45" t="s">
        <v>7</v>
      </c>
      <c r="B45" t="s">
        <v>23</v>
      </c>
      <c r="C45">
        <v>2604007</v>
      </c>
      <c r="D45" t="s">
        <v>75</v>
      </c>
      <c r="E45" s="6" t="s">
        <v>241</v>
      </c>
      <c r="F45" s="2">
        <v>29355</v>
      </c>
      <c r="G45" s="2">
        <f t="shared" si="0"/>
        <v>2446.25</v>
      </c>
      <c r="H45" s="2">
        <v>164776.5</v>
      </c>
      <c r="I45" s="2">
        <f t="shared" si="1"/>
        <v>13731.375</v>
      </c>
      <c r="J45" s="2">
        <v>83482</v>
      </c>
      <c r="K45" s="3">
        <f t="shared" si="2"/>
        <v>83.481999999999999</v>
      </c>
      <c r="L45" s="4">
        <f t="shared" si="3"/>
        <v>0.17815040372868704</v>
      </c>
    </row>
    <row r="46" spans="1:12" hidden="1" x14ac:dyDescent="0.25">
      <c r="A46" t="s">
        <v>7</v>
      </c>
      <c r="B46" t="s">
        <v>20</v>
      </c>
      <c r="C46">
        <v>2604106</v>
      </c>
      <c r="D46" t="s">
        <v>76</v>
      </c>
      <c r="E46" s="6" t="s">
        <v>237</v>
      </c>
      <c r="F46" s="2">
        <v>153384</v>
      </c>
      <c r="G46" s="2">
        <f t="shared" si="0"/>
        <v>12782</v>
      </c>
      <c r="H46" s="2">
        <v>1105335</v>
      </c>
      <c r="I46" s="2">
        <f t="shared" si="1"/>
        <v>92111.25</v>
      </c>
      <c r="J46" s="2">
        <v>405408</v>
      </c>
      <c r="K46" s="3">
        <f t="shared" si="2"/>
        <v>405.40800000000002</v>
      </c>
      <c r="L46" s="4">
        <f t="shared" si="3"/>
        <v>0.13876698014629049</v>
      </c>
    </row>
    <row r="47" spans="1:12" hidden="1" x14ac:dyDescent="0.25">
      <c r="A47" t="s">
        <v>7</v>
      </c>
      <c r="B47" t="s">
        <v>20</v>
      </c>
      <c r="C47">
        <v>2604155</v>
      </c>
      <c r="D47" t="s">
        <v>78</v>
      </c>
      <c r="E47" s="6" t="s">
        <v>236</v>
      </c>
      <c r="F47" s="2">
        <v>0</v>
      </c>
      <c r="G47" s="2">
        <f t="shared" si="0"/>
        <v>0</v>
      </c>
      <c r="H47" s="2">
        <v>17440.5</v>
      </c>
      <c r="I47" s="2">
        <f t="shared" si="1"/>
        <v>1453.375</v>
      </c>
      <c r="J47" s="2">
        <v>13468</v>
      </c>
      <c r="K47" s="3">
        <f t="shared" si="2"/>
        <v>13.468</v>
      </c>
      <c r="L47" s="4">
        <f t="shared" si="3"/>
        <v>0</v>
      </c>
    </row>
    <row r="48" spans="1:12" hidden="1" x14ac:dyDescent="0.25">
      <c r="A48" t="s">
        <v>7</v>
      </c>
      <c r="B48" t="s">
        <v>23</v>
      </c>
      <c r="C48">
        <v>2604205</v>
      </c>
      <c r="D48" t="s">
        <v>79</v>
      </c>
      <c r="E48" s="6" t="s">
        <v>242</v>
      </c>
      <c r="F48" s="2">
        <v>2586</v>
      </c>
      <c r="G48" s="2">
        <f t="shared" si="0"/>
        <v>215.5</v>
      </c>
      <c r="H48" s="2">
        <v>44077.5</v>
      </c>
      <c r="I48" s="2">
        <f t="shared" si="1"/>
        <v>3673.125</v>
      </c>
      <c r="J48" s="2">
        <v>33086</v>
      </c>
      <c r="K48" s="3">
        <f t="shared" si="2"/>
        <v>33.085999999999999</v>
      </c>
      <c r="L48" s="4">
        <f t="shared" si="3"/>
        <v>5.8669389144121148E-2</v>
      </c>
    </row>
    <row r="49" spans="1:12" x14ac:dyDescent="0.25">
      <c r="A49" t="s">
        <v>7</v>
      </c>
      <c r="B49" t="s">
        <v>12</v>
      </c>
      <c r="C49">
        <v>2303808</v>
      </c>
      <c r="D49" t="s">
        <v>81</v>
      </c>
      <c r="E49" s="6" t="s">
        <v>232</v>
      </c>
      <c r="F49" s="2">
        <v>360</v>
      </c>
      <c r="G49" s="2">
        <f t="shared" si="0"/>
        <v>30</v>
      </c>
      <c r="H49" s="2">
        <v>14301</v>
      </c>
      <c r="I49" s="2">
        <f t="shared" si="1"/>
        <v>1191.75</v>
      </c>
      <c r="J49" s="2">
        <v>10843</v>
      </c>
      <c r="K49" s="3">
        <f t="shared" si="2"/>
        <v>10.843</v>
      </c>
      <c r="L49" s="4">
        <f t="shared" si="3"/>
        <v>2.5173064820641914E-2</v>
      </c>
    </row>
    <row r="50" spans="1:12" hidden="1" x14ac:dyDescent="0.25">
      <c r="A50" t="s">
        <v>7</v>
      </c>
      <c r="B50" t="s">
        <v>23</v>
      </c>
      <c r="C50">
        <v>2604403</v>
      </c>
      <c r="D50" t="s">
        <v>262</v>
      </c>
      <c r="E50" s="6" t="s">
        <v>242</v>
      </c>
      <c r="F50" s="2">
        <v>4818</v>
      </c>
      <c r="G50" s="2">
        <f t="shared" si="0"/>
        <v>401.5</v>
      </c>
      <c r="H50" s="2">
        <v>11812.5</v>
      </c>
      <c r="I50" s="2">
        <f t="shared" si="1"/>
        <v>984.375</v>
      </c>
      <c r="J50" s="2">
        <v>13496</v>
      </c>
      <c r="K50" s="3">
        <f t="shared" si="2"/>
        <v>13.496</v>
      </c>
      <c r="L50" s="4">
        <f t="shared" si="3"/>
        <v>0.40787301587301589</v>
      </c>
    </row>
    <row r="51" spans="1:12" hidden="1" x14ac:dyDescent="0.25">
      <c r="A51" t="s">
        <v>7</v>
      </c>
      <c r="B51" t="s">
        <v>23</v>
      </c>
      <c r="C51">
        <v>2604502</v>
      </c>
      <c r="D51" t="s">
        <v>263</v>
      </c>
      <c r="E51" s="6" t="s">
        <v>242</v>
      </c>
      <c r="F51" s="2">
        <v>7482</v>
      </c>
      <c r="G51" s="2">
        <f t="shared" si="0"/>
        <v>623.5</v>
      </c>
      <c r="H51" s="2">
        <v>32824.5</v>
      </c>
      <c r="I51" s="2">
        <f t="shared" si="1"/>
        <v>2735.375</v>
      </c>
      <c r="J51" s="2">
        <v>21258</v>
      </c>
      <c r="K51" s="3">
        <f t="shared" si="2"/>
        <v>21.257999999999999</v>
      </c>
      <c r="L51" s="4">
        <f t="shared" si="3"/>
        <v>0.22793949641274047</v>
      </c>
    </row>
    <row r="52" spans="1:12" hidden="1" x14ac:dyDescent="0.25">
      <c r="A52" t="s">
        <v>7</v>
      </c>
      <c r="B52" t="s">
        <v>23</v>
      </c>
      <c r="C52">
        <v>2504504</v>
      </c>
      <c r="D52" t="s">
        <v>85</v>
      </c>
      <c r="E52" s="6" t="s">
        <v>241</v>
      </c>
      <c r="F52" s="2">
        <v>2724</v>
      </c>
      <c r="G52" s="2">
        <f t="shared" si="0"/>
        <v>227</v>
      </c>
      <c r="H52" s="2">
        <v>35527.5</v>
      </c>
      <c r="I52" s="2">
        <f t="shared" si="1"/>
        <v>2960.625</v>
      </c>
      <c r="J52" s="2">
        <v>25416</v>
      </c>
      <c r="K52" s="3">
        <f t="shared" si="2"/>
        <v>25.416</v>
      </c>
      <c r="L52" s="4">
        <f t="shared" si="3"/>
        <v>7.6672999788895926E-2</v>
      </c>
    </row>
    <row r="53" spans="1:12" hidden="1" x14ac:dyDescent="0.25">
      <c r="A53" t="s">
        <v>7</v>
      </c>
      <c r="B53" t="s">
        <v>20</v>
      </c>
      <c r="C53">
        <v>2604700</v>
      </c>
      <c r="D53" t="s">
        <v>86</v>
      </c>
      <c r="E53" s="6" t="s">
        <v>234</v>
      </c>
      <c r="F53" s="2">
        <v>792</v>
      </c>
      <c r="G53" s="2">
        <f t="shared" si="0"/>
        <v>66</v>
      </c>
      <c r="H53" s="2">
        <v>15282</v>
      </c>
      <c r="I53" s="2">
        <f t="shared" si="1"/>
        <v>1273.5</v>
      </c>
      <c r="J53" s="2">
        <v>17670</v>
      </c>
      <c r="K53" s="3">
        <f t="shared" si="2"/>
        <v>17.670000000000002</v>
      </c>
      <c r="L53" s="4">
        <f t="shared" si="3"/>
        <v>5.1825677267373381E-2</v>
      </c>
    </row>
    <row r="54" spans="1:12" hidden="1" x14ac:dyDescent="0.25">
      <c r="A54" t="s">
        <v>7</v>
      </c>
      <c r="B54" t="s">
        <v>23</v>
      </c>
      <c r="C54">
        <v>2604809</v>
      </c>
      <c r="D54" t="s">
        <v>264</v>
      </c>
      <c r="E54" s="6" t="s">
        <v>242</v>
      </c>
      <c r="F54" s="2">
        <v>5487</v>
      </c>
      <c r="G54" s="2">
        <f t="shared" si="0"/>
        <v>457.25</v>
      </c>
      <c r="H54" s="2">
        <v>10609.5</v>
      </c>
      <c r="I54" s="2">
        <f t="shared" si="1"/>
        <v>884.125</v>
      </c>
      <c r="J54" s="2">
        <v>10426</v>
      </c>
      <c r="K54" s="3">
        <f t="shared" si="2"/>
        <v>10.426</v>
      </c>
      <c r="L54" s="4">
        <f t="shared" si="3"/>
        <v>0.51717800084829635</v>
      </c>
    </row>
    <row r="55" spans="1:12" hidden="1" x14ac:dyDescent="0.25">
      <c r="A55" t="s">
        <v>7</v>
      </c>
      <c r="B55" t="s">
        <v>20</v>
      </c>
      <c r="C55">
        <v>2604908</v>
      </c>
      <c r="D55" t="s">
        <v>88</v>
      </c>
      <c r="E55" s="6" t="s">
        <v>241</v>
      </c>
      <c r="F55" s="2">
        <v>324</v>
      </c>
      <c r="G55" s="2">
        <f t="shared" si="0"/>
        <v>27</v>
      </c>
      <c r="H55" s="2">
        <v>19971</v>
      </c>
      <c r="I55" s="2">
        <f t="shared" si="1"/>
        <v>1664.25</v>
      </c>
      <c r="J55" s="2">
        <v>16215</v>
      </c>
      <c r="K55" s="3">
        <f t="shared" si="2"/>
        <v>16.215</v>
      </c>
      <c r="L55" s="4">
        <f t="shared" si="3"/>
        <v>1.622352410995944E-2</v>
      </c>
    </row>
    <row r="56" spans="1:12" hidden="1" x14ac:dyDescent="0.25">
      <c r="A56" t="s">
        <v>7</v>
      </c>
      <c r="B56" t="s">
        <v>20</v>
      </c>
      <c r="C56">
        <v>2605004</v>
      </c>
      <c r="D56" t="s">
        <v>89</v>
      </c>
      <c r="E56" s="6" t="s">
        <v>234</v>
      </c>
      <c r="F56" s="2">
        <v>1374</v>
      </c>
      <c r="G56" s="2">
        <f t="shared" si="0"/>
        <v>114.5</v>
      </c>
      <c r="H56" s="2">
        <v>44980.5</v>
      </c>
      <c r="I56" s="2">
        <f t="shared" si="1"/>
        <v>3748.375</v>
      </c>
      <c r="J56" s="2">
        <v>24343</v>
      </c>
      <c r="K56" s="3">
        <f t="shared" si="2"/>
        <v>24.343</v>
      </c>
      <c r="L56" s="4">
        <f t="shared" si="3"/>
        <v>3.0546570180411511E-2</v>
      </c>
    </row>
    <row r="57" spans="1:12" hidden="1" x14ac:dyDescent="0.25">
      <c r="A57" t="s">
        <v>7</v>
      </c>
      <c r="B57" t="s">
        <v>12</v>
      </c>
      <c r="C57">
        <v>2605103</v>
      </c>
      <c r="D57" t="s">
        <v>265</v>
      </c>
      <c r="E57" s="6" t="s">
        <v>235</v>
      </c>
      <c r="F57" s="2">
        <v>6948</v>
      </c>
      <c r="G57" s="2">
        <f t="shared" si="0"/>
        <v>579</v>
      </c>
      <c r="H57" s="2">
        <v>60918</v>
      </c>
      <c r="I57" s="2">
        <f t="shared" si="1"/>
        <v>5076.5</v>
      </c>
      <c r="J57" s="2">
        <v>39609</v>
      </c>
      <c r="K57" s="3">
        <f t="shared" si="2"/>
        <v>39.609000000000002</v>
      </c>
      <c r="L57" s="4">
        <f t="shared" si="3"/>
        <v>0.11405495912538166</v>
      </c>
    </row>
    <row r="58" spans="1:12" hidden="1" x14ac:dyDescent="0.25">
      <c r="A58" t="s">
        <v>7</v>
      </c>
      <c r="B58" t="s">
        <v>16</v>
      </c>
      <c r="C58">
        <v>2605152</v>
      </c>
      <c r="D58" t="s">
        <v>91</v>
      </c>
      <c r="E58" s="6" t="s">
        <v>233</v>
      </c>
      <c r="F58" s="2">
        <v>6651</v>
      </c>
      <c r="G58" s="2">
        <f t="shared" si="0"/>
        <v>554.25</v>
      </c>
      <c r="H58" s="2">
        <v>25186.5</v>
      </c>
      <c r="I58" s="2">
        <f t="shared" si="1"/>
        <v>2098.875</v>
      </c>
      <c r="J58" s="2">
        <v>17850</v>
      </c>
      <c r="K58" s="3">
        <f t="shared" si="2"/>
        <v>17.850000000000001</v>
      </c>
      <c r="L58" s="4">
        <f t="shared" si="3"/>
        <v>0.26407003752010005</v>
      </c>
    </row>
    <row r="59" spans="1:12" hidden="1" x14ac:dyDescent="0.25">
      <c r="A59" t="s">
        <v>7</v>
      </c>
      <c r="B59" t="s">
        <v>23</v>
      </c>
      <c r="C59">
        <v>2605202</v>
      </c>
      <c r="D59" t="s">
        <v>92</v>
      </c>
      <c r="E59" s="6" t="s">
        <v>242</v>
      </c>
      <c r="F59" s="2">
        <v>13329</v>
      </c>
      <c r="G59" s="2">
        <f t="shared" si="0"/>
        <v>1110.75</v>
      </c>
      <c r="H59" s="2">
        <v>137575.5</v>
      </c>
      <c r="I59" s="2">
        <f t="shared" si="1"/>
        <v>11464.625</v>
      </c>
      <c r="J59" s="2">
        <v>62174</v>
      </c>
      <c r="K59" s="3">
        <f t="shared" si="2"/>
        <v>62.173999999999999</v>
      </c>
      <c r="L59" s="4">
        <f t="shared" si="3"/>
        <v>9.6884983154704146E-2</v>
      </c>
    </row>
    <row r="60" spans="1:12" x14ac:dyDescent="0.25">
      <c r="A60" t="s">
        <v>7</v>
      </c>
      <c r="B60" t="s">
        <v>12</v>
      </c>
      <c r="C60">
        <v>2605301</v>
      </c>
      <c r="D60" t="s">
        <v>93</v>
      </c>
      <c r="E60" s="6" t="s">
        <v>232</v>
      </c>
      <c r="F60" s="2">
        <v>4542</v>
      </c>
      <c r="G60" s="2">
        <f t="shared" si="0"/>
        <v>378.5</v>
      </c>
      <c r="H60" s="2">
        <v>47053.5</v>
      </c>
      <c r="I60" s="2">
        <f t="shared" si="1"/>
        <v>3921.125</v>
      </c>
      <c r="J60" s="2">
        <v>33486</v>
      </c>
      <c r="K60" s="3">
        <f t="shared" si="2"/>
        <v>33.485999999999997</v>
      </c>
      <c r="L60" s="4">
        <f t="shared" si="3"/>
        <v>9.6528419777487329E-2</v>
      </c>
    </row>
    <row r="61" spans="1:12" hidden="1" x14ac:dyDescent="0.25">
      <c r="A61" t="s">
        <v>7</v>
      </c>
      <c r="B61" t="s">
        <v>20</v>
      </c>
      <c r="C61">
        <v>2605400</v>
      </c>
      <c r="D61" t="s">
        <v>94</v>
      </c>
      <c r="E61" s="6" t="s">
        <v>241</v>
      </c>
      <c r="F61" s="2">
        <v>70446</v>
      </c>
      <c r="G61" s="2">
        <f t="shared" si="0"/>
        <v>5870.5</v>
      </c>
      <c r="H61" s="2">
        <v>40110</v>
      </c>
      <c r="I61" s="2">
        <f t="shared" si="1"/>
        <v>3342.5</v>
      </c>
      <c r="J61" s="2">
        <v>22222</v>
      </c>
      <c r="K61" s="3">
        <f t="shared" si="2"/>
        <v>22.222000000000001</v>
      </c>
      <c r="L61" s="4">
        <f t="shared" si="3"/>
        <v>1.7563201196709051</v>
      </c>
    </row>
    <row r="62" spans="1:12" hidden="1" x14ac:dyDescent="0.25">
      <c r="A62" t="s">
        <v>7</v>
      </c>
      <c r="B62" t="s">
        <v>8</v>
      </c>
      <c r="C62">
        <v>2605459</v>
      </c>
      <c r="D62" t="s">
        <v>95</v>
      </c>
      <c r="E62" s="6" t="s">
        <v>241</v>
      </c>
      <c r="F62" s="2">
        <v>0</v>
      </c>
      <c r="G62" s="2">
        <f t="shared" si="0"/>
        <v>0</v>
      </c>
      <c r="H62" s="2">
        <v>6741</v>
      </c>
      <c r="I62" s="2">
        <f t="shared" si="1"/>
        <v>561.75</v>
      </c>
      <c r="J62" s="2">
        <v>3341</v>
      </c>
      <c r="K62" s="3">
        <f t="shared" si="2"/>
        <v>3.3410000000000002</v>
      </c>
      <c r="L62" s="4">
        <f t="shared" si="3"/>
        <v>0</v>
      </c>
    </row>
    <row r="63" spans="1:12" hidden="1" x14ac:dyDescent="0.25">
      <c r="A63" t="s">
        <v>7</v>
      </c>
      <c r="B63" t="s">
        <v>23</v>
      </c>
      <c r="C63">
        <v>2605509</v>
      </c>
      <c r="D63" t="s">
        <v>96</v>
      </c>
      <c r="E63" s="6" t="s">
        <v>241</v>
      </c>
      <c r="F63" s="2">
        <v>948</v>
      </c>
      <c r="G63" s="2">
        <f t="shared" si="0"/>
        <v>79</v>
      </c>
      <c r="H63" s="2">
        <v>16558.5</v>
      </c>
      <c r="I63" s="2">
        <f t="shared" si="1"/>
        <v>1379.875</v>
      </c>
      <c r="J63" s="2">
        <v>15955</v>
      </c>
      <c r="K63" s="3">
        <f t="shared" si="2"/>
        <v>15.955</v>
      </c>
      <c r="L63" s="4">
        <f t="shared" si="3"/>
        <v>5.7251562641543616E-2</v>
      </c>
    </row>
    <row r="64" spans="1:12" hidden="1" x14ac:dyDescent="0.25">
      <c r="A64" t="s">
        <v>7</v>
      </c>
      <c r="B64" t="s">
        <v>12</v>
      </c>
      <c r="C64">
        <v>2605608</v>
      </c>
      <c r="D64" t="s">
        <v>97</v>
      </c>
      <c r="E64" s="6" t="s">
        <v>239</v>
      </c>
      <c r="F64" s="2">
        <v>1944</v>
      </c>
      <c r="G64" s="2">
        <f t="shared" si="0"/>
        <v>162</v>
      </c>
      <c r="H64" s="2">
        <v>28540.5</v>
      </c>
      <c r="I64" s="2">
        <f t="shared" si="1"/>
        <v>2378.375</v>
      </c>
      <c r="J64" s="2">
        <v>20776</v>
      </c>
      <c r="K64" s="3">
        <f t="shared" si="2"/>
        <v>20.776</v>
      </c>
      <c r="L64" s="4">
        <f t="shared" si="3"/>
        <v>6.8113733116098182E-2</v>
      </c>
    </row>
    <row r="65" spans="1:12" x14ac:dyDescent="0.25">
      <c r="A65" t="s">
        <v>7</v>
      </c>
      <c r="B65" t="s">
        <v>16</v>
      </c>
      <c r="C65">
        <v>2605707</v>
      </c>
      <c r="D65" t="s">
        <v>98</v>
      </c>
      <c r="E65" s="6" t="s">
        <v>232</v>
      </c>
      <c r="F65" s="2">
        <v>8616</v>
      </c>
      <c r="G65" s="2">
        <f t="shared" si="0"/>
        <v>718</v>
      </c>
      <c r="H65" s="2">
        <v>45981</v>
      </c>
      <c r="I65" s="2">
        <f t="shared" si="1"/>
        <v>3831.75</v>
      </c>
      <c r="J65" s="2">
        <v>31702</v>
      </c>
      <c r="K65" s="3">
        <f t="shared" si="2"/>
        <v>31.702000000000002</v>
      </c>
      <c r="L65" s="4">
        <f t="shared" si="3"/>
        <v>0.18738174463365304</v>
      </c>
    </row>
    <row r="66" spans="1:12" hidden="1" x14ac:dyDescent="0.25">
      <c r="A66" t="s">
        <v>7</v>
      </c>
      <c r="B66" t="s">
        <v>20</v>
      </c>
      <c r="C66">
        <v>2605806</v>
      </c>
      <c r="D66" t="s">
        <v>99</v>
      </c>
      <c r="E66" s="6" t="s">
        <v>236</v>
      </c>
      <c r="F66" s="2">
        <v>2922</v>
      </c>
      <c r="G66" s="2">
        <f t="shared" ref="G66:G129" si="4">F66/12</f>
        <v>243.5</v>
      </c>
      <c r="H66" s="2">
        <v>21805.5</v>
      </c>
      <c r="I66" s="2">
        <f t="shared" ref="I66:I129" si="5">H66/12</f>
        <v>1817.125</v>
      </c>
      <c r="J66" s="2">
        <v>14055</v>
      </c>
      <c r="K66" s="3">
        <f t="shared" ref="K66:K129" si="6">J66/1000</f>
        <v>14.055</v>
      </c>
      <c r="L66" s="4">
        <f t="shared" ref="L66:L129" si="7">F66/H66</f>
        <v>0.13400288917933548</v>
      </c>
    </row>
    <row r="67" spans="1:12" hidden="1" x14ac:dyDescent="0.25">
      <c r="A67" t="s">
        <v>7</v>
      </c>
      <c r="B67" t="s">
        <v>23</v>
      </c>
      <c r="C67">
        <v>2605905</v>
      </c>
      <c r="D67" t="s">
        <v>100</v>
      </c>
      <c r="E67" s="6" t="s">
        <v>242</v>
      </c>
      <c r="F67" s="2">
        <v>2898</v>
      </c>
      <c r="G67" s="2">
        <f t="shared" si="4"/>
        <v>241.5</v>
      </c>
      <c r="H67" s="2">
        <v>18606</v>
      </c>
      <c r="I67" s="2">
        <f t="shared" si="5"/>
        <v>1550.5</v>
      </c>
      <c r="J67" s="2">
        <v>17583</v>
      </c>
      <c r="K67" s="3">
        <f t="shared" si="6"/>
        <v>17.582999999999998</v>
      </c>
      <c r="L67" s="4">
        <f t="shared" si="7"/>
        <v>0.15575620767494355</v>
      </c>
    </row>
    <row r="68" spans="1:12" hidden="1" x14ac:dyDescent="0.25">
      <c r="A68" t="s">
        <v>7</v>
      </c>
      <c r="B68" t="s">
        <v>20</v>
      </c>
      <c r="C68">
        <v>2606002</v>
      </c>
      <c r="D68" t="s">
        <v>34</v>
      </c>
      <c r="E68" s="6" t="s">
        <v>234</v>
      </c>
      <c r="F68" s="2">
        <v>32199</v>
      </c>
      <c r="G68" s="2">
        <f t="shared" si="4"/>
        <v>2683.25</v>
      </c>
      <c r="H68" s="2">
        <v>325086</v>
      </c>
      <c r="I68" s="2">
        <f t="shared" si="5"/>
        <v>27090.5</v>
      </c>
      <c r="J68" s="2">
        <v>151803</v>
      </c>
      <c r="K68" s="3">
        <f t="shared" si="6"/>
        <v>151.803</v>
      </c>
      <c r="L68" s="4">
        <f t="shared" si="7"/>
        <v>9.904763662538528E-2</v>
      </c>
    </row>
    <row r="69" spans="1:12" hidden="1" x14ac:dyDescent="0.25">
      <c r="A69" t="s">
        <v>7</v>
      </c>
      <c r="B69" t="s">
        <v>23</v>
      </c>
      <c r="C69">
        <v>2606101</v>
      </c>
      <c r="D69" t="s">
        <v>266</v>
      </c>
      <c r="E69" s="6" t="s">
        <v>242</v>
      </c>
      <c r="F69" s="2">
        <v>4680</v>
      </c>
      <c r="G69" s="2">
        <f t="shared" si="4"/>
        <v>390</v>
      </c>
      <c r="H69" s="2">
        <v>34098</v>
      </c>
      <c r="I69" s="2">
        <f t="shared" si="5"/>
        <v>2841.5</v>
      </c>
      <c r="J69" s="2">
        <v>30420</v>
      </c>
      <c r="K69" s="3">
        <f t="shared" si="6"/>
        <v>30.42</v>
      </c>
      <c r="L69" s="4">
        <f t="shared" si="7"/>
        <v>0.13725145169804681</v>
      </c>
    </row>
    <row r="70" spans="1:12" hidden="1" x14ac:dyDescent="0.25">
      <c r="A70" t="s">
        <v>7</v>
      </c>
      <c r="B70" t="s">
        <v>23</v>
      </c>
      <c r="C70">
        <v>2606200</v>
      </c>
      <c r="D70" t="s">
        <v>102</v>
      </c>
      <c r="E70" s="6" t="s">
        <v>241</v>
      </c>
      <c r="F70" s="2">
        <v>3360</v>
      </c>
      <c r="G70" s="2">
        <f t="shared" si="4"/>
        <v>280</v>
      </c>
      <c r="H70" s="2">
        <v>153003</v>
      </c>
      <c r="I70" s="2">
        <f t="shared" si="5"/>
        <v>12750.25</v>
      </c>
      <c r="J70" s="2">
        <v>85497</v>
      </c>
      <c r="K70" s="3">
        <f t="shared" si="6"/>
        <v>85.497</v>
      </c>
      <c r="L70" s="4">
        <f t="shared" si="7"/>
        <v>2.1960353718554537E-2</v>
      </c>
    </row>
    <row r="71" spans="1:12" x14ac:dyDescent="0.25">
      <c r="A71" t="s">
        <v>7</v>
      </c>
      <c r="B71" t="s">
        <v>12</v>
      </c>
      <c r="C71">
        <v>2606309</v>
      </c>
      <c r="D71" t="s">
        <v>103</v>
      </c>
      <c r="E71" s="6" t="s">
        <v>232</v>
      </c>
      <c r="F71" s="2">
        <v>642</v>
      </c>
      <c r="G71" s="2">
        <f t="shared" si="4"/>
        <v>53.5</v>
      </c>
      <c r="H71" s="2">
        <v>8244</v>
      </c>
      <c r="I71" s="2">
        <f t="shared" si="5"/>
        <v>687</v>
      </c>
      <c r="J71" s="2">
        <v>7217</v>
      </c>
      <c r="K71" s="3">
        <f t="shared" si="6"/>
        <v>7.2169999999999996</v>
      </c>
      <c r="L71" s="4">
        <f t="shared" si="7"/>
        <v>7.7874818049490535E-2</v>
      </c>
    </row>
    <row r="72" spans="1:12" hidden="1" x14ac:dyDescent="0.25">
      <c r="A72" t="s">
        <v>7</v>
      </c>
      <c r="B72" t="s">
        <v>20</v>
      </c>
      <c r="C72">
        <v>2606408</v>
      </c>
      <c r="D72" t="s">
        <v>267</v>
      </c>
      <c r="E72" s="6" t="s">
        <v>236</v>
      </c>
      <c r="F72" s="2">
        <v>28605</v>
      </c>
      <c r="G72" s="2">
        <f t="shared" si="4"/>
        <v>2383.75</v>
      </c>
      <c r="H72" s="2">
        <v>171792</v>
      </c>
      <c r="I72" s="2">
        <f t="shared" si="5"/>
        <v>14316</v>
      </c>
      <c r="J72" s="2">
        <v>92429</v>
      </c>
      <c r="K72" s="3">
        <f t="shared" si="6"/>
        <v>92.429000000000002</v>
      </c>
      <c r="L72" s="4">
        <f t="shared" si="7"/>
        <v>0.16650949986029617</v>
      </c>
    </row>
    <row r="73" spans="1:12" hidden="1" x14ac:dyDescent="0.25">
      <c r="A73" t="s">
        <v>7</v>
      </c>
      <c r="B73" t="s">
        <v>20</v>
      </c>
      <c r="C73">
        <v>2606507</v>
      </c>
      <c r="D73" t="s">
        <v>105</v>
      </c>
      <c r="E73" s="6" t="s">
        <v>234</v>
      </c>
      <c r="F73" s="2">
        <v>2550</v>
      </c>
      <c r="G73" s="2">
        <f t="shared" si="4"/>
        <v>212.5</v>
      </c>
      <c r="H73" s="2">
        <v>14865</v>
      </c>
      <c r="I73" s="2">
        <f t="shared" si="5"/>
        <v>1238.75</v>
      </c>
      <c r="J73" s="2">
        <v>17570</v>
      </c>
      <c r="K73" s="3">
        <f t="shared" si="6"/>
        <v>17.57</v>
      </c>
      <c r="L73" s="4">
        <f t="shared" si="7"/>
        <v>0.1715438950554995</v>
      </c>
    </row>
    <row r="74" spans="1:12" hidden="1" x14ac:dyDescent="0.25">
      <c r="A74" t="s">
        <v>7</v>
      </c>
      <c r="B74" t="s">
        <v>12</v>
      </c>
      <c r="C74">
        <v>2606606</v>
      </c>
      <c r="D74" t="s">
        <v>106</v>
      </c>
      <c r="E74" s="6" t="s">
        <v>235</v>
      </c>
      <c r="F74" s="2">
        <v>1362</v>
      </c>
      <c r="G74" s="2">
        <f t="shared" si="4"/>
        <v>113.5</v>
      </c>
      <c r="H74" s="2">
        <v>32620.5</v>
      </c>
      <c r="I74" s="2">
        <f t="shared" si="5"/>
        <v>2718.375</v>
      </c>
      <c r="J74" s="2">
        <v>28825</v>
      </c>
      <c r="K74" s="3">
        <f t="shared" si="6"/>
        <v>28.824999999999999</v>
      </c>
      <c r="L74" s="4">
        <f t="shared" si="7"/>
        <v>4.175288545546512E-2</v>
      </c>
    </row>
    <row r="75" spans="1:12" hidden="1" x14ac:dyDescent="0.25">
      <c r="A75" t="s">
        <v>7</v>
      </c>
      <c r="B75" t="s">
        <v>20</v>
      </c>
      <c r="C75">
        <v>2606705</v>
      </c>
      <c r="D75" t="s">
        <v>107</v>
      </c>
      <c r="E75" s="6" t="s">
        <v>234</v>
      </c>
      <c r="F75" s="2">
        <v>0</v>
      </c>
      <c r="G75" s="2">
        <f t="shared" si="4"/>
        <v>0</v>
      </c>
      <c r="H75" s="2">
        <v>8025</v>
      </c>
      <c r="I75" s="2">
        <f t="shared" si="5"/>
        <v>668.75</v>
      </c>
      <c r="J75" s="2">
        <v>7334</v>
      </c>
      <c r="K75" s="3">
        <f t="shared" si="6"/>
        <v>7.3339999999999996</v>
      </c>
      <c r="L75" s="4">
        <f t="shared" si="7"/>
        <v>0</v>
      </c>
    </row>
    <row r="76" spans="1:12" hidden="1" x14ac:dyDescent="0.25">
      <c r="A76" t="s">
        <v>7</v>
      </c>
      <c r="B76" t="s">
        <v>8</v>
      </c>
      <c r="C76">
        <v>2606804</v>
      </c>
      <c r="D76" t="s">
        <v>108</v>
      </c>
      <c r="E76" s="6" t="s">
        <v>241</v>
      </c>
      <c r="F76" s="2">
        <v>18735</v>
      </c>
      <c r="G76" s="2">
        <f t="shared" si="4"/>
        <v>1561.25</v>
      </c>
      <c r="H76" s="2">
        <v>213210</v>
      </c>
      <c r="I76" s="2">
        <f t="shared" si="5"/>
        <v>17767.5</v>
      </c>
      <c r="J76" s="2">
        <v>123017</v>
      </c>
      <c r="K76" s="3">
        <f t="shared" si="6"/>
        <v>123.017</v>
      </c>
      <c r="L76" s="4">
        <f t="shared" si="7"/>
        <v>8.7871112987195729E-2</v>
      </c>
    </row>
    <row r="77" spans="1:12" hidden="1" x14ac:dyDescent="0.25">
      <c r="A77" t="s">
        <v>7</v>
      </c>
      <c r="B77" t="s">
        <v>12</v>
      </c>
      <c r="C77">
        <v>2606903</v>
      </c>
      <c r="D77" t="s">
        <v>310</v>
      </c>
      <c r="E77" s="6" t="s">
        <v>239</v>
      </c>
      <c r="F77" s="2">
        <v>3120</v>
      </c>
      <c r="G77" s="2">
        <f t="shared" si="4"/>
        <v>260</v>
      </c>
      <c r="H77" s="2">
        <v>13600.5</v>
      </c>
      <c r="I77" s="2">
        <f t="shared" si="5"/>
        <v>1133.375</v>
      </c>
      <c r="J77" s="2">
        <v>11347</v>
      </c>
      <c r="K77" s="3">
        <f t="shared" si="6"/>
        <v>11.347</v>
      </c>
      <c r="L77" s="4">
        <f t="shared" si="7"/>
        <v>0.22940333075989852</v>
      </c>
    </row>
    <row r="78" spans="1:12" hidden="1" x14ac:dyDescent="0.25">
      <c r="A78" t="s">
        <v>7</v>
      </c>
      <c r="B78" t="s">
        <v>8</v>
      </c>
      <c r="C78">
        <v>2607604</v>
      </c>
      <c r="D78" t="s">
        <v>268</v>
      </c>
      <c r="E78" s="6" t="s">
        <v>241</v>
      </c>
      <c r="F78" s="2">
        <v>2406</v>
      </c>
      <c r="G78" s="2">
        <f t="shared" si="4"/>
        <v>200.5</v>
      </c>
      <c r="H78" s="2">
        <v>31986</v>
      </c>
      <c r="I78" s="2">
        <f t="shared" si="5"/>
        <v>2665.5</v>
      </c>
      <c r="J78" s="2">
        <v>25658</v>
      </c>
      <c r="K78" s="3">
        <f t="shared" si="6"/>
        <v>25.658000000000001</v>
      </c>
      <c r="L78" s="4">
        <f t="shared" si="7"/>
        <v>7.5220408928906399E-2</v>
      </c>
    </row>
    <row r="79" spans="1:12" hidden="1" x14ac:dyDescent="0.25">
      <c r="A79" t="s">
        <v>7</v>
      </c>
      <c r="B79" t="s">
        <v>12</v>
      </c>
      <c r="C79">
        <v>2607000</v>
      </c>
      <c r="D79" t="s">
        <v>269</v>
      </c>
      <c r="E79" s="6" t="s">
        <v>235</v>
      </c>
      <c r="F79" s="2">
        <v>3510</v>
      </c>
      <c r="G79" s="2">
        <f t="shared" si="4"/>
        <v>292.5</v>
      </c>
      <c r="H79" s="2">
        <v>15600</v>
      </c>
      <c r="I79" s="2">
        <f t="shared" si="5"/>
        <v>1300</v>
      </c>
      <c r="J79" s="2">
        <v>27758</v>
      </c>
      <c r="K79" s="3">
        <f t="shared" si="6"/>
        <v>27.757999999999999</v>
      </c>
      <c r="L79" s="4">
        <f t="shared" si="7"/>
        <v>0.22500000000000001</v>
      </c>
    </row>
    <row r="80" spans="1:12" hidden="1" x14ac:dyDescent="0.25">
      <c r="A80" t="s">
        <v>7</v>
      </c>
      <c r="B80" t="s">
        <v>12</v>
      </c>
      <c r="C80">
        <v>2607109</v>
      </c>
      <c r="D80" t="s">
        <v>112</v>
      </c>
      <c r="E80" s="6" t="s">
        <v>239</v>
      </c>
      <c r="F80" s="2">
        <v>2304</v>
      </c>
      <c r="G80" s="2">
        <f t="shared" si="4"/>
        <v>192</v>
      </c>
      <c r="H80" s="2">
        <v>5247</v>
      </c>
      <c r="I80" s="2">
        <f t="shared" si="5"/>
        <v>437.25</v>
      </c>
      <c r="J80" s="2">
        <v>4975</v>
      </c>
      <c r="K80" s="3">
        <f t="shared" si="6"/>
        <v>4.9749999999999996</v>
      </c>
      <c r="L80" s="4">
        <f t="shared" si="7"/>
        <v>0.43910806174957118</v>
      </c>
    </row>
    <row r="81" spans="1:12" hidden="1" x14ac:dyDescent="0.25">
      <c r="A81" t="s">
        <v>7</v>
      </c>
      <c r="B81" t="s">
        <v>8</v>
      </c>
      <c r="C81">
        <v>2607208</v>
      </c>
      <c r="D81" t="s">
        <v>113</v>
      </c>
      <c r="E81" s="6" t="s">
        <v>243</v>
      </c>
      <c r="F81" s="2">
        <v>22170</v>
      </c>
      <c r="G81" s="2">
        <f t="shared" si="4"/>
        <v>1847.5</v>
      </c>
      <c r="H81" s="2">
        <v>125278.5</v>
      </c>
      <c r="I81" s="2">
        <f t="shared" si="5"/>
        <v>10439.875</v>
      </c>
      <c r="J81" s="2">
        <v>106539</v>
      </c>
      <c r="K81" s="3">
        <f t="shared" si="6"/>
        <v>106.539</v>
      </c>
      <c r="L81" s="4">
        <f t="shared" si="7"/>
        <v>0.17696572037500449</v>
      </c>
    </row>
    <row r="82" spans="1:12" x14ac:dyDescent="0.25">
      <c r="A82" t="s">
        <v>7</v>
      </c>
      <c r="B82" t="s">
        <v>12</v>
      </c>
      <c r="C82">
        <v>2607307</v>
      </c>
      <c r="D82" t="s">
        <v>114</v>
      </c>
      <c r="E82" s="6" t="s">
        <v>232</v>
      </c>
      <c r="F82" s="2">
        <v>2514</v>
      </c>
      <c r="G82" s="2">
        <f t="shared" si="4"/>
        <v>209.5</v>
      </c>
      <c r="H82" s="2">
        <v>35305.5</v>
      </c>
      <c r="I82" s="2">
        <f t="shared" si="5"/>
        <v>2942.125</v>
      </c>
      <c r="J82" s="2">
        <v>30720</v>
      </c>
      <c r="K82" s="3">
        <f t="shared" si="6"/>
        <v>30.72</v>
      </c>
      <c r="L82" s="4">
        <f t="shared" si="7"/>
        <v>7.1207035730976753E-2</v>
      </c>
    </row>
    <row r="83" spans="1:12" x14ac:dyDescent="0.25">
      <c r="A83" t="s">
        <v>7</v>
      </c>
      <c r="B83" t="s">
        <v>16</v>
      </c>
      <c r="C83">
        <v>2607406</v>
      </c>
      <c r="D83" t="s">
        <v>115</v>
      </c>
      <c r="E83" s="6" t="s">
        <v>232</v>
      </c>
      <c r="F83" s="2">
        <v>0</v>
      </c>
      <c r="G83" s="2">
        <f t="shared" si="4"/>
        <v>0</v>
      </c>
      <c r="H83" s="2">
        <v>4072.5</v>
      </c>
      <c r="I83" s="2">
        <f t="shared" si="5"/>
        <v>339.375</v>
      </c>
      <c r="J83" s="2">
        <v>4491</v>
      </c>
      <c r="K83" s="3">
        <f t="shared" si="6"/>
        <v>4.4909999999999997</v>
      </c>
      <c r="L83" s="4">
        <f t="shared" si="7"/>
        <v>0</v>
      </c>
    </row>
    <row r="84" spans="1:12" hidden="1" x14ac:dyDescent="0.25">
      <c r="A84" t="s">
        <v>7</v>
      </c>
      <c r="B84" t="s">
        <v>20</v>
      </c>
      <c r="C84">
        <v>2607505</v>
      </c>
      <c r="D84" t="s">
        <v>270</v>
      </c>
      <c r="E84" s="6" t="s">
        <v>235</v>
      </c>
      <c r="F84" s="2">
        <v>1974</v>
      </c>
      <c r="G84" s="2">
        <f t="shared" si="4"/>
        <v>164.5</v>
      </c>
      <c r="H84" s="2">
        <v>29700</v>
      </c>
      <c r="I84" s="2">
        <f t="shared" si="5"/>
        <v>2475</v>
      </c>
      <c r="J84" s="2">
        <v>33995</v>
      </c>
      <c r="K84" s="3">
        <f t="shared" si="6"/>
        <v>33.994999999999997</v>
      </c>
      <c r="L84" s="4">
        <f t="shared" si="7"/>
        <v>6.6464646464646462E-2</v>
      </c>
    </row>
    <row r="85" spans="1:12" hidden="1" x14ac:dyDescent="0.25">
      <c r="A85" t="s">
        <v>7</v>
      </c>
      <c r="B85" t="s">
        <v>23</v>
      </c>
      <c r="C85">
        <v>2607653</v>
      </c>
      <c r="D85" t="s">
        <v>271</v>
      </c>
      <c r="E85" s="6" t="s">
        <v>241</v>
      </c>
      <c r="F85" s="2">
        <v>22878</v>
      </c>
      <c r="G85" s="2">
        <f t="shared" si="4"/>
        <v>1906.5</v>
      </c>
      <c r="H85" s="2">
        <v>75414</v>
      </c>
      <c r="I85" s="2">
        <f t="shared" si="5"/>
        <v>6284.5</v>
      </c>
      <c r="J85" s="2">
        <v>36652</v>
      </c>
      <c r="K85" s="3">
        <f t="shared" si="6"/>
        <v>36.652000000000001</v>
      </c>
      <c r="L85" s="4">
        <f t="shared" si="7"/>
        <v>0.30336542286578089</v>
      </c>
    </row>
    <row r="86" spans="1:12" hidden="1" x14ac:dyDescent="0.25">
      <c r="A86" t="s">
        <v>7</v>
      </c>
      <c r="B86" t="s">
        <v>12</v>
      </c>
      <c r="C86">
        <v>2607703</v>
      </c>
      <c r="D86" t="s">
        <v>118</v>
      </c>
      <c r="E86" s="6" t="s">
        <v>239</v>
      </c>
      <c r="F86" s="2">
        <v>3708</v>
      </c>
      <c r="G86" s="2">
        <f t="shared" si="4"/>
        <v>309</v>
      </c>
      <c r="H86" s="2">
        <v>19668</v>
      </c>
      <c r="I86" s="2">
        <f t="shared" si="5"/>
        <v>1639</v>
      </c>
      <c r="J86" s="2">
        <v>14236</v>
      </c>
      <c r="K86" s="3">
        <f t="shared" si="6"/>
        <v>14.236000000000001</v>
      </c>
      <c r="L86" s="4">
        <f t="shared" si="7"/>
        <v>0.18852959121415497</v>
      </c>
    </row>
    <row r="87" spans="1:12" hidden="1" x14ac:dyDescent="0.25">
      <c r="A87" t="s">
        <v>7</v>
      </c>
      <c r="B87" t="s">
        <v>8</v>
      </c>
      <c r="C87">
        <v>2607752</v>
      </c>
      <c r="D87" t="s">
        <v>119</v>
      </c>
      <c r="E87" s="6" t="s">
        <v>241</v>
      </c>
      <c r="F87" s="2">
        <v>1548</v>
      </c>
      <c r="G87" s="2">
        <f t="shared" si="4"/>
        <v>129</v>
      </c>
      <c r="H87" s="2">
        <v>28419</v>
      </c>
      <c r="I87" s="2">
        <f t="shared" si="5"/>
        <v>2368.25</v>
      </c>
      <c r="J87" s="2">
        <v>29669</v>
      </c>
      <c r="K87" s="3">
        <f t="shared" si="6"/>
        <v>29.669</v>
      </c>
      <c r="L87" s="4">
        <f t="shared" si="7"/>
        <v>5.4470600654491712E-2</v>
      </c>
    </row>
    <row r="88" spans="1:12" hidden="1" x14ac:dyDescent="0.25">
      <c r="A88" t="s">
        <v>7</v>
      </c>
      <c r="B88" t="s">
        <v>23</v>
      </c>
      <c r="C88">
        <v>2607802</v>
      </c>
      <c r="D88" t="s">
        <v>120</v>
      </c>
      <c r="E88" s="6" t="s">
        <v>241</v>
      </c>
      <c r="F88" s="2">
        <v>144</v>
      </c>
      <c r="G88" s="2">
        <f t="shared" si="4"/>
        <v>12</v>
      </c>
      <c r="H88" s="2">
        <v>15630</v>
      </c>
      <c r="I88" s="2">
        <f t="shared" si="5"/>
        <v>1302.5</v>
      </c>
      <c r="J88" s="2">
        <v>17142</v>
      </c>
      <c r="K88" s="3">
        <f t="shared" si="6"/>
        <v>17.141999999999999</v>
      </c>
      <c r="L88" s="4">
        <f t="shared" si="7"/>
        <v>9.2130518234165067E-3</v>
      </c>
    </row>
    <row r="89" spans="1:12" hidden="1" x14ac:dyDescent="0.25">
      <c r="A89" t="s">
        <v>7</v>
      </c>
      <c r="B89" t="s">
        <v>8</v>
      </c>
      <c r="C89">
        <v>2607901</v>
      </c>
      <c r="D89" t="s">
        <v>272</v>
      </c>
      <c r="E89" s="6" t="s">
        <v>243</v>
      </c>
      <c r="F89" s="2">
        <v>189051</v>
      </c>
      <c r="G89" s="2">
        <f t="shared" si="4"/>
        <v>15754.25</v>
      </c>
      <c r="H89" s="2">
        <v>1572649.5</v>
      </c>
      <c r="I89" s="2">
        <f t="shared" si="5"/>
        <v>131054.125</v>
      </c>
      <c r="J89" s="2">
        <v>684293</v>
      </c>
      <c r="K89" s="3">
        <f t="shared" si="6"/>
        <v>684.29300000000001</v>
      </c>
      <c r="L89" s="4">
        <f t="shared" si="7"/>
        <v>0.12021178272717474</v>
      </c>
    </row>
    <row r="90" spans="1:12" hidden="1" x14ac:dyDescent="0.25">
      <c r="A90" t="s">
        <v>7</v>
      </c>
      <c r="B90" t="s">
        <v>23</v>
      </c>
      <c r="C90">
        <v>2607950</v>
      </c>
      <c r="D90" t="s">
        <v>122</v>
      </c>
      <c r="E90" s="6" t="s">
        <v>242</v>
      </c>
      <c r="F90" s="2">
        <v>684</v>
      </c>
      <c r="G90" s="2">
        <f t="shared" si="4"/>
        <v>57</v>
      </c>
      <c r="H90" s="2">
        <v>9463.5</v>
      </c>
      <c r="I90" s="2">
        <f t="shared" si="5"/>
        <v>788.625</v>
      </c>
      <c r="J90" s="2">
        <v>10440</v>
      </c>
      <c r="K90" s="3">
        <f t="shared" si="6"/>
        <v>10.44</v>
      </c>
      <c r="L90" s="4">
        <f t="shared" si="7"/>
        <v>7.2277698525915354E-2</v>
      </c>
    </row>
    <row r="91" spans="1:12" hidden="1" x14ac:dyDescent="0.25">
      <c r="A91" t="s">
        <v>7</v>
      </c>
      <c r="B91" t="s">
        <v>20</v>
      </c>
      <c r="C91">
        <v>2608008</v>
      </c>
      <c r="D91" t="s">
        <v>273</v>
      </c>
      <c r="E91" s="6" t="s">
        <v>236</v>
      </c>
      <c r="F91" s="2">
        <v>2586</v>
      </c>
      <c r="G91" s="2">
        <f t="shared" si="4"/>
        <v>215.5</v>
      </c>
      <c r="H91" s="2">
        <v>17418</v>
      </c>
      <c r="I91" s="2">
        <f t="shared" si="5"/>
        <v>1451.5</v>
      </c>
      <c r="J91" s="2">
        <v>16328</v>
      </c>
      <c r="K91" s="3">
        <f t="shared" si="6"/>
        <v>16.327999999999999</v>
      </c>
      <c r="L91" s="4">
        <f t="shared" si="7"/>
        <v>0.14846710299689975</v>
      </c>
    </row>
    <row r="92" spans="1:12" x14ac:dyDescent="0.25">
      <c r="A92" t="s">
        <v>7</v>
      </c>
      <c r="B92" t="s">
        <v>16</v>
      </c>
      <c r="C92">
        <v>2105450</v>
      </c>
      <c r="D92" t="s">
        <v>274</v>
      </c>
      <c r="E92" s="6" t="s">
        <v>232</v>
      </c>
      <c r="F92" s="2">
        <v>3840</v>
      </c>
      <c r="G92" s="2">
        <f t="shared" si="4"/>
        <v>320</v>
      </c>
      <c r="H92" s="2">
        <v>12070.5</v>
      </c>
      <c r="I92" s="2">
        <f t="shared" si="5"/>
        <v>1005.875</v>
      </c>
      <c r="J92" s="2">
        <v>14477</v>
      </c>
      <c r="K92" s="3">
        <f t="shared" si="6"/>
        <v>14.477</v>
      </c>
      <c r="L92" s="4">
        <f t="shared" si="7"/>
        <v>0.31813098048962346</v>
      </c>
    </row>
    <row r="93" spans="1:12" hidden="1" x14ac:dyDescent="0.25">
      <c r="A93" t="s">
        <v>7</v>
      </c>
      <c r="B93" t="s">
        <v>20</v>
      </c>
      <c r="C93">
        <v>2608107</v>
      </c>
      <c r="D93" t="s">
        <v>275</v>
      </c>
      <c r="E93" s="6" t="s">
        <v>241</v>
      </c>
      <c r="F93" s="2">
        <v>16710</v>
      </c>
      <c r="G93" s="2">
        <f t="shared" si="4"/>
        <v>1392.5</v>
      </c>
      <c r="H93" s="2">
        <v>35665.5</v>
      </c>
      <c r="I93" s="2">
        <f t="shared" si="5"/>
        <v>2972.125</v>
      </c>
      <c r="J93" s="2">
        <v>28842</v>
      </c>
      <c r="K93" s="3">
        <f t="shared" si="6"/>
        <v>28.841999999999999</v>
      </c>
      <c r="L93" s="4">
        <f t="shared" si="7"/>
        <v>0.46851999831770197</v>
      </c>
    </row>
    <row r="94" spans="1:12" hidden="1" x14ac:dyDescent="0.25">
      <c r="A94" t="s">
        <v>7</v>
      </c>
      <c r="B94" t="s">
        <v>23</v>
      </c>
      <c r="C94">
        <v>2608206</v>
      </c>
      <c r="D94" t="s">
        <v>126</v>
      </c>
      <c r="E94" s="6" t="s">
        <v>242</v>
      </c>
      <c r="F94" s="2">
        <v>144</v>
      </c>
      <c r="G94" s="2">
        <f t="shared" si="4"/>
        <v>12</v>
      </c>
      <c r="H94" s="2">
        <v>13219.5</v>
      </c>
      <c r="I94" s="2">
        <f t="shared" si="5"/>
        <v>1101.625</v>
      </c>
      <c r="J94" s="2">
        <v>13416</v>
      </c>
      <c r="K94" s="3">
        <f t="shared" si="6"/>
        <v>13.416</v>
      </c>
      <c r="L94" s="4">
        <f t="shared" si="7"/>
        <v>1.0892998978781345E-2</v>
      </c>
    </row>
    <row r="95" spans="1:12" hidden="1" x14ac:dyDescent="0.25">
      <c r="A95" t="s">
        <v>7</v>
      </c>
      <c r="B95" t="s">
        <v>20</v>
      </c>
      <c r="C95">
        <v>2608255</v>
      </c>
      <c r="D95" t="s">
        <v>127</v>
      </c>
      <c r="E95" s="6" t="s">
        <v>234</v>
      </c>
      <c r="F95" s="2">
        <v>0</v>
      </c>
      <c r="G95" s="2">
        <f t="shared" si="4"/>
        <v>0</v>
      </c>
      <c r="H95" s="2">
        <v>14427</v>
      </c>
      <c r="I95" s="2">
        <f t="shared" si="5"/>
        <v>1202.25</v>
      </c>
      <c r="J95" s="2">
        <v>12023</v>
      </c>
      <c r="K95" s="3">
        <f t="shared" si="6"/>
        <v>12.023</v>
      </c>
      <c r="L95" s="4">
        <f t="shared" si="7"/>
        <v>0</v>
      </c>
    </row>
    <row r="96" spans="1:12" hidden="1" x14ac:dyDescent="0.25">
      <c r="A96" t="s">
        <v>7</v>
      </c>
      <c r="B96" t="s">
        <v>20</v>
      </c>
      <c r="C96">
        <v>2608305</v>
      </c>
      <c r="D96" t="s">
        <v>128</v>
      </c>
      <c r="E96" s="6" t="s">
        <v>234</v>
      </c>
      <c r="F96" s="2">
        <v>2898</v>
      </c>
      <c r="G96" s="2">
        <f t="shared" si="4"/>
        <v>241.5</v>
      </c>
      <c r="H96" s="2">
        <v>24682.5</v>
      </c>
      <c r="I96" s="2">
        <f t="shared" si="5"/>
        <v>2056.875</v>
      </c>
      <c r="J96" s="2">
        <v>16022</v>
      </c>
      <c r="K96" s="3">
        <f t="shared" si="6"/>
        <v>16.021999999999998</v>
      </c>
      <c r="L96" s="4">
        <f t="shared" si="7"/>
        <v>0.11741112123974476</v>
      </c>
    </row>
    <row r="97" spans="1:12" hidden="1" x14ac:dyDescent="0.25">
      <c r="A97" t="s">
        <v>7</v>
      </c>
      <c r="B97" t="s">
        <v>20</v>
      </c>
      <c r="C97">
        <v>2205532</v>
      </c>
      <c r="D97" t="s">
        <v>129</v>
      </c>
      <c r="E97" s="6" t="s">
        <v>234</v>
      </c>
      <c r="F97" s="2">
        <v>3933</v>
      </c>
      <c r="G97" s="2">
        <f t="shared" si="4"/>
        <v>327.75</v>
      </c>
      <c r="H97" s="2">
        <v>14569.5</v>
      </c>
      <c r="I97" s="2">
        <f t="shared" si="5"/>
        <v>1214.125</v>
      </c>
      <c r="J97" s="2">
        <v>14002</v>
      </c>
      <c r="K97" s="3">
        <f t="shared" si="6"/>
        <v>14.002000000000001</v>
      </c>
      <c r="L97" s="4">
        <f t="shared" si="7"/>
        <v>0.26994749305055082</v>
      </c>
    </row>
    <row r="98" spans="1:12" hidden="1" x14ac:dyDescent="0.25">
      <c r="A98" t="s">
        <v>7</v>
      </c>
      <c r="B98" t="s">
        <v>23</v>
      </c>
      <c r="C98">
        <v>2608503</v>
      </c>
      <c r="D98" t="s">
        <v>311</v>
      </c>
      <c r="E98" s="6" t="s">
        <v>241</v>
      </c>
      <c r="F98" s="2">
        <v>3930</v>
      </c>
      <c r="G98" s="2">
        <f t="shared" si="4"/>
        <v>327.5</v>
      </c>
      <c r="H98" s="2">
        <v>28224</v>
      </c>
      <c r="I98" s="2">
        <f t="shared" si="5"/>
        <v>2352</v>
      </c>
      <c r="J98" s="2">
        <v>19863</v>
      </c>
      <c r="K98" s="3">
        <f t="shared" si="6"/>
        <v>19.863</v>
      </c>
      <c r="L98" s="4">
        <f t="shared" si="7"/>
        <v>0.13924319727891157</v>
      </c>
    </row>
    <row r="99" spans="1:12" hidden="1" x14ac:dyDescent="0.25">
      <c r="A99" t="s">
        <v>7</v>
      </c>
      <c r="B99" t="s">
        <v>23</v>
      </c>
      <c r="C99">
        <v>2608453</v>
      </c>
      <c r="D99" t="s">
        <v>131</v>
      </c>
      <c r="E99" s="6" t="s">
        <v>241</v>
      </c>
      <c r="F99" s="2">
        <v>5550</v>
      </c>
      <c r="G99" s="2">
        <f t="shared" si="4"/>
        <v>462.5</v>
      </c>
      <c r="H99" s="2">
        <v>17790</v>
      </c>
      <c r="I99" s="2">
        <f t="shared" si="5"/>
        <v>1482.5</v>
      </c>
      <c r="J99" s="2">
        <v>18804</v>
      </c>
      <c r="K99" s="3">
        <f t="shared" si="6"/>
        <v>18.803999999999998</v>
      </c>
      <c r="L99" s="4">
        <f t="shared" si="7"/>
        <v>0.31197301854974707</v>
      </c>
    </row>
    <row r="100" spans="1:12" hidden="1" x14ac:dyDescent="0.25">
      <c r="A100" t="s">
        <v>7</v>
      </c>
      <c r="B100" t="s">
        <v>20</v>
      </c>
      <c r="C100">
        <v>2608602</v>
      </c>
      <c r="D100" t="s">
        <v>132</v>
      </c>
      <c r="E100" s="6" t="s">
        <v>234</v>
      </c>
      <c r="F100" s="2">
        <v>2214</v>
      </c>
      <c r="G100" s="2">
        <f t="shared" si="4"/>
        <v>184.5</v>
      </c>
      <c r="H100" s="2">
        <v>13102.5</v>
      </c>
      <c r="I100" s="2">
        <f t="shared" si="5"/>
        <v>1091.875</v>
      </c>
      <c r="J100" s="2">
        <v>12367</v>
      </c>
      <c r="K100" s="3">
        <f t="shared" si="6"/>
        <v>12.367000000000001</v>
      </c>
      <c r="L100" s="4">
        <f t="shared" si="7"/>
        <v>0.16897538637664569</v>
      </c>
    </row>
    <row r="101" spans="1:12" hidden="1" x14ac:dyDescent="0.25">
      <c r="A101" t="s">
        <v>7</v>
      </c>
      <c r="B101" t="s">
        <v>20</v>
      </c>
      <c r="C101">
        <v>2608701</v>
      </c>
      <c r="D101" t="s">
        <v>133</v>
      </c>
      <c r="E101" s="6" t="s">
        <v>234</v>
      </c>
      <c r="F101" s="2">
        <v>396</v>
      </c>
      <c r="G101" s="2">
        <f t="shared" si="4"/>
        <v>33</v>
      </c>
      <c r="H101" s="2">
        <v>17101.5</v>
      </c>
      <c r="I101" s="2">
        <f t="shared" si="5"/>
        <v>1425.125</v>
      </c>
      <c r="J101" s="2">
        <v>14333</v>
      </c>
      <c r="K101" s="3">
        <f t="shared" si="6"/>
        <v>14.333</v>
      </c>
      <c r="L101" s="4">
        <f t="shared" si="7"/>
        <v>2.3155863520743794E-2</v>
      </c>
    </row>
    <row r="102" spans="1:12" hidden="1" x14ac:dyDescent="0.25">
      <c r="A102" t="s">
        <v>7</v>
      </c>
      <c r="B102" t="s">
        <v>16</v>
      </c>
      <c r="C102">
        <v>2608750</v>
      </c>
      <c r="D102" t="s">
        <v>134</v>
      </c>
      <c r="E102" s="6" t="s">
        <v>233</v>
      </c>
      <c r="F102" s="2">
        <v>2358</v>
      </c>
      <c r="G102" s="2">
        <f t="shared" si="4"/>
        <v>196.5</v>
      </c>
      <c r="H102" s="2">
        <v>23718</v>
      </c>
      <c r="I102" s="2">
        <f t="shared" si="5"/>
        <v>1976.5</v>
      </c>
      <c r="J102" s="2">
        <v>24951</v>
      </c>
      <c r="K102" s="3">
        <f t="shared" si="6"/>
        <v>24.951000000000001</v>
      </c>
      <c r="L102" s="4">
        <f t="shared" si="7"/>
        <v>9.9418163420187194E-2</v>
      </c>
    </row>
    <row r="103" spans="1:12" hidden="1" x14ac:dyDescent="0.25">
      <c r="A103" t="s">
        <v>7</v>
      </c>
      <c r="B103" t="s">
        <v>20</v>
      </c>
      <c r="C103">
        <v>2608800</v>
      </c>
      <c r="D103" t="s">
        <v>135</v>
      </c>
      <c r="E103" s="6" t="s">
        <v>234</v>
      </c>
      <c r="F103" s="2">
        <v>17181</v>
      </c>
      <c r="G103" s="2">
        <f t="shared" si="4"/>
        <v>1431.75</v>
      </c>
      <c r="H103" s="2">
        <v>88417.5</v>
      </c>
      <c r="I103" s="2">
        <f t="shared" si="5"/>
        <v>7368.125</v>
      </c>
      <c r="J103" s="2">
        <v>41960</v>
      </c>
      <c r="K103" s="3">
        <f t="shared" si="6"/>
        <v>41.96</v>
      </c>
      <c r="L103" s="4">
        <f t="shared" si="7"/>
        <v>0.19431673594028331</v>
      </c>
    </row>
    <row r="104" spans="1:12" hidden="1" x14ac:dyDescent="0.25">
      <c r="A104" t="s">
        <v>7</v>
      </c>
      <c r="B104" t="s">
        <v>20</v>
      </c>
      <c r="C104">
        <v>2608909</v>
      </c>
      <c r="D104" t="s">
        <v>136</v>
      </c>
      <c r="E104" s="6" t="s">
        <v>241</v>
      </c>
      <c r="F104" s="2">
        <v>14574</v>
      </c>
      <c r="G104" s="2">
        <f t="shared" si="4"/>
        <v>1214.5</v>
      </c>
      <c r="H104" s="2">
        <v>100129.5</v>
      </c>
      <c r="I104" s="2">
        <f t="shared" si="5"/>
        <v>8344.125</v>
      </c>
      <c r="J104" s="2">
        <v>59236</v>
      </c>
      <c r="K104" s="3">
        <f t="shared" si="6"/>
        <v>59.235999999999997</v>
      </c>
      <c r="L104" s="4">
        <f t="shared" si="7"/>
        <v>0.14555151079352238</v>
      </c>
    </row>
    <row r="105" spans="1:12" hidden="1" x14ac:dyDescent="0.25">
      <c r="A105" t="s">
        <v>7</v>
      </c>
      <c r="B105" t="s">
        <v>23</v>
      </c>
      <c r="C105">
        <v>2609006</v>
      </c>
      <c r="D105" t="s">
        <v>137</v>
      </c>
      <c r="E105" s="6" t="s">
        <v>241</v>
      </c>
      <c r="F105" s="2">
        <v>2934</v>
      </c>
      <c r="G105" s="2">
        <f t="shared" si="4"/>
        <v>244.5</v>
      </c>
      <c r="H105" s="2">
        <v>42661.5</v>
      </c>
      <c r="I105" s="2">
        <f t="shared" si="5"/>
        <v>3555.125</v>
      </c>
      <c r="J105" s="2">
        <v>24642</v>
      </c>
      <c r="K105" s="3">
        <f t="shared" si="6"/>
        <v>24.641999999999999</v>
      </c>
      <c r="L105" s="4">
        <f t="shared" si="7"/>
        <v>6.8773953095882703E-2</v>
      </c>
    </row>
    <row r="106" spans="1:12" hidden="1" x14ac:dyDescent="0.25">
      <c r="A106" t="s">
        <v>7</v>
      </c>
      <c r="B106" t="s">
        <v>20</v>
      </c>
      <c r="C106">
        <v>2609105</v>
      </c>
      <c r="D106" t="s">
        <v>138</v>
      </c>
      <c r="E106" s="6" t="s">
        <v>241</v>
      </c>
      <c r="F106" s="2">
        <v>2694</v>
      </c>
      <c r="G106" s="2">
        <f t="shared" si="4"/>
        <v>224.5</v>
      </c>
      <c r="H106" s="2">
        <v>18093</v>
      </c>
      <c r="I106" s="2">
        <f t="shared" si="5"/>
        <v>1507.75</v>
      </c>
      <c r="J106" s="2">
        <v>11387</v>
      </c>
      <c r="K106" s="3">
        <f t="shared" si="6"/>
        <v>11.387</v>
      </c>
      <c r="L106" s="4">
        <f t="shared" si="7"/>
        <v>0.14889736362129</v>
      </c>
    </row>
    <row r="107" spans="1:12" hidden="1" x14ac:dyDescent="0.25">
      <c r="A107" t="s">
        <v>7</v>
      </c>
      <c r="B107" t="s">
        <v>12</v>
      </c>
      <c r="C107">
        <v>2609154</v>
      </c>
      <c r="D107" t="s">
        <v>139</v>
      </c>
      <c r="E107" s="6" t="s">
        <v>235</v>
      </c>
      <c r="F107" s="2">
        <v>2256</v>
      </c>
      <c r="G107" s="2">
        <f t="shared" si="4"/>
        <v>188</v>
      </c>
      <c r="H107" s="2">
        <v>12208.5</v>
      </c>
      <c r="I107" s="2">
        <f t="shared" si="5"/>
        <v>1017.375</v>
      </c>
      <c r="J107" s="2">
        <v>27046</v>
      </c>
      <c r="K107" s="3">
        <f t="shared" si="6"/>
        <v>27.045999999999999</v>
      </c>
      <c r="L107" s="4">
        <f t="shared" si="7"/>
        <v>0.18478928615309007</v>
      </c>
    </row>
    <row r="108" spans="1:12" hidden="1" x14ac:dyDescent="0.25">
      <c r="A108" t="s">
        <v>7</v>
      </c>
      <c r="B108" t="s">
        <v>23</v>
      </c>
      <c r="C108">
        <v>2609204</v>
      </c>
      <c r="D108" t="s">
        <v>140</v>
      </c>
      <c r="E108" s="6" t="s">
        <v>242</v>
      </c>
      <c r="F108" s="2">
        <v>0</v>
      </c>
      <c r="G108" s="2">
        <f t="shared" si="4"/>
        <v>0</v>
      </c>
      <c r="H108" s="2">
        <v>10302</v>
      </c>
      <c r="I108" s="2">
        <f t="shared" si="5"/>
        <v>858.5</v>
      </c>
      <c r="J108" s="2">
        <v>9322</v>
      </c>
      <c r="K108" s="3">
        <f t="shared" si="6"/>
        <v>9.3219999999999992</v>
      </c>
      <c r="L108" s="4">
        <f t="shared" si="7"/>
        <v>0</v>
      </c>
    </row>
    <row r="109" spans="1:12" x14ac:dyDescent="0.25">
      <c r="A109" t="s">
        <v>7</v>
      </c>
      <c r="B109" t="s">
        <v>12</v>
      </c>
      <c r="C109">
        <v>2609303</v>
      </c>
      <c r="D109" t="s">
        <v>141</v>
      </c>
      <c r="E109" s="6" t="s">
        <v>232</v>
      </c>
      <c r="F109" s="2">
        <v>1125</v>
      </c>
      <c r="G109" s="2">
        <f t="shared" si="4"/>
        <v>93.75</v>
      </c>
      <c r="H109" s="2">
        <v>14977.5</v>
      </c>
      <c r="I109" s="2">
        <f t="shared" si="5"/>
        <v>1248.125</v>
      </c>
      <c r="J109" s="2">
        <v>14605</v>
      </c>
      <c r="K109" s="3">
        <f t="shared" si="6"/>
        <v>14.605</v>
      </c>
      <c r="L109" s="4">
        <f t="shared" si="7"/>
        <v>7.5112669003505259E-2</v>
      </c>
    </row>
    <row r="110" spans="1:12" x14ac:dyDescent="0.25">
      <c r="A110" t="s">
        <v>7</v>
      </c>
      <c r="B110" t="s">
        <v>12</v>
      </c>
      <c r="C110">
        <v>2614303</v>
      </c>
      <c r="D110" t="s">
        <v>276</v>
      </c>
      <c r="E110" s="6" t="s">
        <v>232</v>
      </c>
      <c r="F110" s="2">
        <v>0</v>
      </c>
      <c r="G110" s="2">
        <f t="shared" si="4"/>
        <v>0</v>
      </c>
      <c r="H110" s="2">
        <v>9960</v>
      </c>
      <c r="I110" s="2">
        <f t="shared" si="5"/>
        <v>830</v>
      </c>
      <c r="J110" s="2">
        <v>10839</v>
      </c>
      <c r="K110" s="3">
        <f t="shared" si="6"/>
        <v>10.839</v>
      </c>
      <c r="L110" s="4">
        <f t="shared" si="7"/>
        <v>0</v>
      </c>
    </row>
    <row r="111" spans="1:12" hidden="1" x14ac:dyDescent="0.25">
      <c r="A111" t="s">
        <v>7</v>
      </c>
      <c r="B111" t="s">
        <v>8</v>
      </c>
      <c r="C111">
        <v>2609402</v>
      </c>
      <c r="D111" t="s">
        <v>143</v>
      </c>
      <c r="E111" s="6" t="s">
        <v>243</v>
      </c>
      <c r="F111" s="2">
        <v>17499</v>
      </c>
      <c r="G111" s="2">
        <f t="shared" si="4"/>
        <v>1458.25</v>
      </c>
      <c r="H111" s="2">
        <v>134544</v>
      </c>
      <c r="I111" s="2">
        <f t="shared" si="5"/>
        <v>11212</v>
      </c>
      <c r="J111" s="2">
        <v>57654</v>
      </c>
      <c r="K111" s="3">
        <f t="shared" si="6"/>
        <v>57.654000000000003</v>
      </c>
      <c r="L111" s="4">
        <f t="shared" si="7"/>
        <v>0.13006154120585087</v>
      </c>
    </row>
    <row r="112" spans="1:12" hidden="1" x14ac:dyDescent="0.25">
      <c r="A112" t="s">
        <v>7</v>
      </c>
      <c r="B112" t="s">
        <v>23</v>
      </c>
      <c r="C112">
        <v>2609501</v>
      </c>
      <c r="D112" t="s">
        <v>277</v>
      </c>
      <c r="E112" s="6" t="s">
        <v>241</v>
      </c>
      <c r="F112" s="2">
        <v>10608</v>
      </c>
      <c r="G112" s="2">
        <f t="shared" si="4"/>
        <v>884</v>
      </c>
      <c r="H112" s="2">
        <v>44190</v>
      </c>
      <c r="I112" s="2">
        <f t="shared" si="5"/>
        <v>3682.5</v>
      </c>
      <c r="J112" s="2">
        <v>32187</v>
      </c>
      <c r="K112" s="3">
        <f t="shared" si="6"/>
        <v>32.186999999999998</v>
      </c>
      <c r="L112" s="4">
        <f t="shared" si="7"/>
        <v>0.24005431093007468</v>
      </c>
    </row>
    <row r="113" spans="1:12" hidden="1" x14ac:dyDescent="0.25">
      <c r="A113" t="s">
        <v>7</v>
      </c>
      <c r="B113" t="s">
        <v>8</v>
      </c>
      <c r="C113">
        <v>2609600</v>
      </c>
      <c r="D113" t="s">
        <v>145</v>
      </c>
      <c r="E113" s="6" t="s">
        <v>240</v>
      </c>
      <c r="F113" s="2">
        <v>94779</v>
      </c>
      <c r="G113" s="2">
        <f t="shared" si="4"/>
        <v>7898.25</v>
      </c>
      <c r="H113" s="2">
        <v>1161594</v>
      </c>
      <c r="I113" s="2">
        <f t="shared" si="5"/>
        <v>96799.5</v>
      </c>
      <c r="J113" s="2">
        <v>364717</v>
      </c>
      <c r="K113" s="3">
        <f t="shared" si="6"/>
        <v>364.71699999999998</v>
      </c>
      <c r="L113" s="4">
        <f t="shared" si="7"/>
        <v>8.1593913191700368E-2</v>
      </c>
    </row>
    <row r="114" spans="1:12" hidden="1" x14ac:dyDescent="0.25">
      <c r="A114" t="s">
        <v>7</v>
      </c>
      <c r="B114" t="s">
        <v>20</v>
      </c>
      <c r="C114">
        <v>2609709</v>
      </c>
      <c r="D114" t="s">
        <v>278</v>
      </c>
      <c r="E114" s="6" t="s">
        <v>241</v>
      </c>
      <c r="F114" s="2">
        <v>10311</v>
      </c>
      <c r="G114" s="2">
        <f t="shared" si="4"/>
        <v>859.25</v>
      </c>
      <c r="H114" s="2">
        <v>34452</v>
      </c>
      <c r="I114" s="2">
        <f t="shared" si="5"/>
        <v>2871</v>
      </c>
      <c r="J114" s="2">
        <v>22412</v>
      </c>
      <c r="K114" s="3">
        <f t="shared" si="6"/>
        <v>22.411999999999999</v>
      </c>
      <c r="L114" s="4">
        <f t="shared" si="7"/>
        <v>0.29928596307906652</v>
      </c>
    </row>
    <row r="115" spans="1:12" x14ac:dyDescent="0.25">
      <c r="A115" t="s">
        <v>7</v>
      </c>
      <c r="B115" t="s">
        <v>16</v>
      </c>
      <c r="C115">
        <v>2609808</v>
      </c>
      <c r="D115" t="s">
        <v>279</v>
      </c>
      <c r="E115" s="6" t="s">
        <v>232</v>
      </c>
      <c r="F115" s="2">
        <v>1770</v>
      </c>
      <c r="G115" s="2">
        <f t="shared" si="4"/>
        <v>147.5</v>
      </c>
      <c r="H115" s="2">
        <v>17901</v>
      </c>
      <c r="I115" s="2">
        <f t="shared" si="5"/>
        <v>1491.75</v>
      </c>
      <c r="J115" s="2">
        <v>14129</v>
      </c>
      <c r="K115" s="3">
        <f t="shared" si="6"/>
        <v>14.129</v>
      </c>
      <c r="L115" s="4">
        <f t="shared" si="7"/>
        <v>9.8877157700687113E-2</v>
      </c>
    </row>
    <row r="116" spans="1:12" x14ac:dyDescent="0.25">
      <c r="A116" t="s">
        <v>7</v>
      </c>
      <c r="B116" t="s">
        <v>12</v>
      </c>
      <c r="C116">
        <v>2609907</v>
      </c>
      <c r="D116" t="s">
        <v>148</v>
      </c>
      <c r="E116" s="6" t="s">
        <v>232</v>
      </c>
      <c r="F116" s="2">
        <v>9480</v>
      </c>
      <c r="G116" s="2">
        <f t="shared" si="4"/>
        <v>790</v>
      </c>
      <c r="H116" s="2">
        <v>121822.5</v>
      </c>
      <c r="I116" s="2">
        <f t="shared" si="5"/>
        <v>10151.875</v>
      </c>
      <c r="J116" s="2">
        <v>68489</v>
      </c>
      <c r="K116" s="3">
        <f t="shared" si="6"/>
        <v>68.489000000000004</v>
      </c>
      <c r="L116" s="4">
        <f t="shared" si="7"/>
        <v>7.7818137043649566E-2</v>
      </c>
    </row>
    <row r="117" spans="1:12" hidden="1" x14ac:dyDescent="0.25">
      <c r="A117" t="s">
        <v>7</v>
      </c>
      <c r="B117" t="s">
        <v>23</v>
      </c>
      <c r="C117">
        <v>2610004</v>
      </c>
      <c r="D117" t="s">
        <v>149</v>
      </c>
      <c r="E117" s="6" t="s">
        <v>242</v>
      </c>
      <c r="F117" s="2">
        <v>30786</v>
      </c>
      <c r="G117" s="2">
        <f t="shared" si="4"/>
        <v>2565.5</v>
      </c>
      <c r="H117" s="2">
        <v>115134</v>
      </c>
      <c r="I117" s="2">
        <f t="shared" si="5"/>
        <v>9594.5</v>
      </c>
      <c r="J117" s="2">
        <v>56475</v>
      </c>
      <c r="K117" s="3">
        <f t="shared" si="6"/>
        <v>56.475000000000001</v>
      </c>
      <c r="L117" s="4">
        <f t="shared" si="7"/>
        <v>0.26739277711188703</v>
      </c>
    </row>
    <row r="118" spans="1:12" hidden="1" x14ac:dyDescent="0.25">
      <c r="A118" t="s">
        <v>7</v>
      </c>
      <c r="B118" t="s">
        <v>20</v>
      </c>
      <c r="C118">
        <v>2610103</v>
      </c>
      <c r="D118" t="s">
        <v>150</v>
      </c>
      <c r="E118" s="6" t="s">
        <v>234</v>
      </c>
      <c r="F118" s="2">
        <v>648</v>
      </c>
      <c r="G118" s="2">
        <f t="shared" si="4"/>
        <v>54</v>
      </c>
      <c r="H118" s="2">
        <v>7519.5</v>
      </c>
      <c r="I118" s="2">
        <f t="shared" si="5"/>
        <v>626.625</v>
      </c>
      <c r="J118" s="2">
        <v>7104</v>
      </c>
      <c r="K118" s="3">
        <f t="shared" si="6"/>
        <v>7.1040000000000001</v>
      </c>
      <c r="L118" s="4">
        <f t="shared" si="7"/>
        <v>8.6175942549371637E-2</v>
      </c>
    </row>
    <row r="119" spans="1:12" hidden="1" x14ac:dyDescent="0.25">
      <c r="A119" t="s">
        <v>7</v>
      </c>
      <c r="B119" t="s">
        <v>20</v>
      </c>
      <c r="C119">
        <v>2610202</v>
      </c>
      <c r="D119" t="s">
        <v>151</v>
      </c>
      <c r="E119" s="6" t="s">
        <v>234</v>
      </c>
      <c r="F119" s="2">
        <v>1206</v>
      </c>
      <c r="G119" s="2">
        <f t="shared" si="4"/>
        <v>100.5</v>
      </c>
      <c r="H119" s="2">
        <v>23508</v>
      </c>
      <c r="I119" s="2">
        <f t="shared" si="5"/>
        <v>1959</v>
      </c>
      <c r="J119" s="2">
        <v>23337</v>
      </c>
      <c r="K119" s="3">
        <f t="shared" si="6"/>
        <v>23.337</v>
      </c>
      <c r="L119" s="4">
        <f t="shared" si="7"/>
        <v>5.1301684532924961E-2</v>
      </c>
    </row>
    <row r="120" spans="1:12" hidden="1" x14ac:dyDescent="0.25">
      <c r="A120" t="s">
        <v>7</v>
      </c>
      <c r="B120" t="s">
        <v>20</v>
      </c>
      <c r="C120">
        <v>2610301</v>
      </c>
      <c r="D120" t="s">
        <v>152</v>
      </c>
      <c r="E120" s="6" t="s">
        <v>234</v>
      </c>
      <c r="F120" s="2">
        <v>2598</v>
      </c>
      <c r="G120" s="2">
        <f t="shared" si="4"/>
        <v>216.5</v>
      </c>
      <c r="H120" s="2">
        <v>14449.5</v>
      </c>
      <c r="I120" s="2">
        <f t="shared" si="5"/>
        <v>1204.125</v>
      </c>
      <c r="J120" s="2">
        <v>12778</v>
      </c>
      <c r="K120" s="3">
        <f t="shared" si="6"/>
        <v>12.778</v>
      </c>
      <c r="L120" s="4">
        <f t="shared" si="7"/>
        <v>0.17979860894840652</v>
      </c>
    </row>
    <row r="121" spans="1:12" x14ac:dyDescent="0.25">
      <c r="A121" t="s">
        <v>7</v>
      </c>
      <c r="B121" t="s">
        <v>12</v>
      </c>
      <c r="C121">
        <v>2403251</v>
      </c>
      <c r="D121" t="s">
        <v>153</v>
      </c>
      <c r="E121" s="6" t="s">
        <v>232</v>
      </c>
      <c r="F121" s="2">
        <v>2394</v>
      </c>
      <c r="G121" s="2">
        <f t="shared" si="4"/>
        <v>199.5</v>
      </c>
      <c r="H121" s="2">
        <v>27283.5</v>
      </c>
      <c r="I121" s="2">
        <f t="shared" si="5"/>
        <v>2273.625</v>
      </c>
      <c r="J121" s="2">
        <v>18960</v>
      </c>
      <c r="K121" s="3">
        <f t="shared" si="6"/>
        <v>18.96</v>
      </c>
      <c r="L121" s="4">
        <f t="shared" si="7"/>
        <v>8.7745340590466764E-2</v>
      </c>
    </row>
    <row r="122" spans="1:12" hidden="1" x14ac:dyDescent="0.25">
      <c r="A122" t="s">
        <v>7</v>
      </c>
      <c r="B122" t="s">
        <v>20</v>
      </c>
      <c r="C122">
        <v>2610509</v>
      </c>
      <c r="D122" t="s">
        <v>154</v>
      </c>
      <c r="E122" s="6" t="s">
        <v>241</v>
      </c>
      <c r="F122" s="2">
        <v>5052</v>
      </c>
      <c r="G122" s="2">
        <f t="shared" si="4"/>
        <v>421</v>
      </c>
      <c r="H122" s="2">
        <v>37398</v>
      </c>
      <c r="I122" s="2">
        <f t="shared" si="5"/>
        <v>3116.5</v>
      </c>
      <c r="J122" s="2">
        <v>29744</v>
      </c>
      <c r="K122" s="3">
        <f t="shared" si="6"/>
        <v>29.744</v>
      </c>
      <c r="L122" s="4">
        <f t="shared" si="7"/>
        <v>0.13508743783090005</v>
      </c>
    </row>
    <row r="123" spans="1:12" hidden="1" x14ac:dyDescent="0.25">
      <c r="A123" t="s">
        <v>7</v>
      </c>
      <c r="B123" t="s">
        <v>23</v>
      </c>
      <c r="C123">
        <v>2610608</v>
      </c>
      <c r="D123" t="s">
        <v>155</v>
      </c>
      <c r="E123" s="6" t="s">
        <v>241</v>
      </c>
      <c r="F123" s="2">
        <v>16686</v>
      </c>
      <c r="G123" s="2">
        <f t="shared" si="4"/>
        <v>1390.5</v>
      </c>
      <c r="H123" s="2">
        <v>109431</v>
      </c>
      <c r="I123" s="2">
        <f t="shared" si="5"/>
        <v>9119.25</v>
      </c>
      <c r="J123" s="2">
        <v>59924</v>
      </c>
      <c r="K123" s="3">
        <f t="shared" si="6"/>
        <v>59.923999999999999</v>
      </c>
      <c r="L123" s="4">
        <f t="shared" si="7"/>
        <v>0.15247964470762398</v>
      </c>
    </row>
    <row r="124" spans="1:12" hidden="1" x14ac:dyDescent="0.25">
      <c r="A124" t="s">
        <v>7</v>
      </c>
      <c r="B124" t="s">
        <v>8</v>
      </c>
      <c r="C124">
        <v>2510907</v>
      </c>
      <c r="D124" t="s">
        <v>156</v>
      </c>
      <c r="E124" s="6" t="s">
        <v>240</v>
      </c>
      <c r="F124" s="2">
        <v>40629</v>
      </c>
      <c r="G124" s="2">
        <f t="shared" si="4"/>
        <v>3385.75</v>
      </c>
      <c r="H124" s="2">
        <v>825829.5</v>
      </c>
      <c r="I124" s="2">
        <f t="shared" si="5"/>
        <v>68819.125</v>
      </c>
      <c r="J124" s="2">
        <v>365144</v>
      </c>
      <c r="K124" s="3">
        <f t="shared" si="6"/>
        <v>365.14400000000001</v>
      </c>
      <c r="L124" s="4">
        <f t="shared" si="7"/>
        <v>4.9197806569031499E-2</v>
      </c>
    </row>
    <row r="125" spans="1:12" hidden="1" x14ac:dyDescent="0.25">
      <c r="A125" t="s">
        <v>7</v>
      </c>
      <c r="B125" t="s">
        <v>20</v>
      </c>
      <c r="C125">
        <v>2610806</v>
      </c>
      <c r="D125" t="s">
        <v>157</v>
      </c>
      <c r="E125" s="6" t="s">
        <v>235</v>
      </c>
      <c r="F125" s="2">
        <v>4467</v>
      </c>
      <c r="G125" s="2">
        <f t="shared" si="4"/>
        <v>372.25</v>
      </c>
      <c r="H125" s="2">
        <v>20212.5</v>
      </c>
      <c r="I125" s="2">
        <f t="shared" si="5"/>
        <v>1684.375</v>
      </c>
      <c r="J125" s="2">
        <v>23671</v>
      </c>
      <c r="K125" s="3">
        <f t="shared" si="6"/>
        <v>23.670999999999999</v>
      </c>
      <c r="L125" s="4">
        <f t="shared" si="7"/>
        <v>0.22100185528756958</v>
      </c>
    </row>
    <row r="126" spans="1:12" hidden="1" x14ac:dyDescent="0.25">
      <c r="A126" t="s">
        <v>7</v>
      </c>
      <c r="B126" t="s">
        <v>20</v>
      </c>
      <c r="C126">
        <v>2610905</v>
      </c>
      <c r="D126" t="s">
        <v>158</v>
      </c>
      <c r="E126" s="6" t="s">
        <v>235</v>
      </c>
      <c r="F126" s="2">
        <v>10977</v>
      </c>
      <c r="G126" s="2">
        <f t="shared" si="4"/>
        <v>914.75</v>
      </c>
      <c r="H126" s="2">
        <v>105796.5</v>
      </c>
      <c r="I126" s="2">
        <f t="shared" si="5"/>
        <v>8816.375</v>
      </c>
      <c r="J126" s="2">
        <v>65481</v>
      </c>
      <c r="K126" s="3">
        <f t="shared" si="6"/>
        <v>65.480999999999995</v>
      </c>
      <c r="L126" s="4">
        <f t="shared" si="7"/>
        <v>0.10375579532404192</v>
      </c>
    </row>
    <row r="127" spans="1:12" x14ac:dyDescent="0.25">
      <c r="A127" t="s">
        <v>7</v>
      </c>
      <c r="B127" t="s">
        <v>16</v>
      </c>
      <c r="C127">
        <v>2611002</v>
      </c>
      <c r="D127" t="s">
        <v>280</v>
      </c>
      <c r="E127" s="6" t="s">
        <v>232</v>
      </c>
      <c r="F127" s="2">
        <v>11580</v>
      </c>
      <c r="G127" s="2">
        <f t="shared" si="4"/>
        <v>965</v>
      </c>
      <c r="H127" s="2">
        <v>51081</v>
      </c>
      <c r="I127" s="2">
        <f t="shared" si="5"/>
        <v>4256.75</v>
      </c>
      <c r="J127" s="2">
        <v>36104</v>
      </c>
      <c r="K127" s="3">
        <f t="shared" si="6"/>
        <v>36.103999999999999</v>
      </c>
      <c r="L127" s="4">
        <f t="shared" si="7"/>
        <v>0.22669877253773418</v>
      </c>
    </row>
    <row r="128" spans="1:12" hidden="1" x14ac:dyDescent="0.25">
      <c r="A128" t="s">
        <v>7</v>
      </c>
      <c r="B128" t="s">
        <v>16</v>
      </c>
      <c r="C128">
        <v>2611101</v>
      </c>
      <c r="D128" t="s">
        <v>17</v>
      </c>
      <c r="E128" s="6" t="s">
        <v>233</v>
      </c>
      <c r="F128" s="2">
        <v>59727</v>
      </c>
      <c r="G128" s="2">
        <f t="shared" si="4"/>
        <v>4977.25</v>
      </c>
      <c r="H128" s="2">
        <v>943660.5</v>
      </c>
      <c r="I128" s="2">
        <f t="shared" si="5"/>
        <v>78638.375</v>
      </c>
      <c r="J128" s="2">
        <v>418444</v>
      </c>
      <c r="K128" s="3">
        <f t="shared" si="6"/>
        <v>418.44400000000002</v>
      </c>
      <c r="L128" s="4">
        <f t="shared" si="7"/>
        <v>6.3292889762790752E-2</v>
      </c>
    </row>
    <row r="129" spans="1:12" hidden="1" x14ac:dyDescent="0.25">
      <c r="A129" t="s">
        <v>7</v>
      </c>
      <c r="B129" t="s">
        <v>20</v>
      </c>
      <c r="C129">
        <v>2611200</v>
      </c>
      <c r="D129" t="s">
        <v>281</v>
      </c>
      <c r="E129" s="6" t="s">
        <v>235</v>
      </c>
      <c r="F129" s="2">
        <v>0</v>
      </c>
      <c r="G129" s="2">
        <f t="shared" si="4"/>
        <v>0</v>
      </c>
      <c r="H129" s="2">
        <v>20283</v>
      </c>
      <c r="I129" s="2">
        <f t="shared" si="5"/>
        <v>1690.25</v>
      </c>
      <c r="J129" s="2">
        <v>10792</v>
      </c>
      <c r="K129" s="3">
        <f t="shared" si="6"/>
        <v>10.792</v>
      </c>
      <c r="L129" s="4">
        <f t="shared" si="7"/>
        <v>0</v>
      </c>
    </row>
    <row r="130" spans="1:12" hidden="1" x14ac:dyDescent="0.25">
      <c r="A130" t="s">
        <v>7</v>
      </c>
      <c r="B130" t="s">
        <v>23</v>
      </c>
      <c r="C130">
        <v>2611309</v>
      </c>
      <c r="D130" t="s">
        <v>161</v>
      </c>
      <c r="E130" s="6" t="s">
        <v>242</v>
      </c>
      <c r="F130" s="2">
        <v>42456</v>
      </c>
      <c r="G130" s="2">
        <f t="shared" ref="G130:G186" si="8">F130/12</f>
        <v>3538</v>
      </c>
      <c r="H130" s="2">
        <v>38100</v>
      </c>
      <c r="I130" s="2">
        <f t="shared" ref="I130:I186" si="9">H130/12</f>
        <v>3175</v>
      </c>
      <c r="J130" s="2">
        <v>26942</v>
      </c>
      <c r="K130" s="3">
        <f t="shared" ref="K130:K186" si="10">J130/1000</f>
        <v>26.942</v>
      </c>
      <c r="L130" s="4">
        <f t="shared" ref="L130:L186" si="11">F130/H130</f>
        <v>1.1143307086614174</v>
      </c>
    </row>
    <row r="131" spans="1:12" hidden="1" x14ac:dyDescent="0.25">
      <c r="A131" t="s">
        <v>7</v>
      </c>
      <c r="B131" t="s">
        <v>23</v>
      </c>
      <c r="C131">
        <v>1506104</v>
      </c>
      <c r="D131" t="s">
        <v>162</v>
      </c>
      <c r="E131" s="6" t="s">
        <v>242</v>
      </c>
      <c r="F131" s="2">
        <v>1113</v>
      </c>
      <c r="G131" s="2">
        <f t="shared" si="8"/>
        <v>92.75</v>
      </c>
      <c r="H131" s="2">
        <v>9883.5</v>
      </c>
      <c r="I131" s="2">
        <f t="shared" si="9"/>
        <v>823.625</v>
      </c>
      <c r="J131" s="2">
        <v>14380</v>
      </c>
      <c r="K131" s="3">
        <f t="shared" si="10"/>
        <v>14.38</v>
      </c>
      <c r="L131" s="4">
        <f t="shared" si="11"/>
        <v>0.11261192897252997</v>
      </c>
    </row>
    <row r="132" spans="1:12" hidden="1" x14ac:dyDescent="0.25">
      <c r="A132" t="s">
        <v>7</v>
      </c>
      <c r="B132" t="s">
        <v>23</v>
      </c>
      <c r="C132">
        <v>2611507</v>
      </c>
      <c r="D132" t="s">
        <v>282</v>
      </c>
      <c r="E132" s="6" t="s">
        <v>242</v>
      </c>
      <c r="F132" s="2">
        <v>6990</v>
      </c>
      <c r="G132" s="2">
        <f t="shared" si="8"/>
        <v>582.5</v>
      </c>
      <c r="H132" s="2">
        <v>15132</v>
      </c>
      <c r="I132" s="2">
        <f t="shared" si="9"/>
        <v>1261</v>
      </c>
      <c r="J132" s="2">
        <v>17731</v>
      </c>
      <c r="K132" s="3">
        <f t="shared" si="10"/>
        <v>17.731000000000002</v>
      </c>
      <c r="L132" s="4">
        <f t="shared" si="11"/>
        <v>0.46193497224425062</v>
      </c>
    </row>
    <row r="133" spans="1:12" hidden="1" x14ac:dyDescent="0.25">
      <c r="A133" t="s">
        <v>7</v>
      </c>
      <c r="B133" t="s">
        <v>12</v>
      </c>
      <c r="C133">
        <v>2611533</v>
      </c>
      <c r="D133" t="s">
        <v>164</v>
      </c>
      <c r="E133" s="6" t="s">
        <v>239</v>
      </c>
      <c r="F133" s="2">
        <v>1566</v>
      </c>
      <c r="G133" s="2">
        <f t="shared" si="8"/>
        <v>130.5</v>
      </c>
      <c r="H133" s="2">
        <v>15406.5</v>
      </c>
      <c r="I133" s="2">
        <f t="shared" si="9"/>
        <v>1283.875</v>
      </c>
      <c r="J133" s="2">
        <v>6753</v>
      </c>
      <c r="K133" s="3">
        <f t="shared" si="10"/>
        <v>6.7530000000000001</v>
      </c>
      <c r="L133" s="4">
        <f t="shared" si="11"/>
        <v>0.10164540940512122</v>
      </c>
    </row>
    <row r="134" spans="1:12" hidden="1" x14ac:dyDescent="0.25">
      <c r="A134" t="s">
        <v>7</v>
      </c>
      <c r="B134" t="s">
        <v>8</v>
      </c>
      <c r="C134">
        <v>2611606</v>
      </c>
      <c r="D134" t="s">
        <v>9</v>
      </c>
      <c r="E134" s="6" t="s">
        <v>238</v>
      </c>
      <c r="F134" s="2">
        <v>303756</v>
      </c>
      <c r="G134" s="2">
        <f t="shared" si="8"/>
        <v>25313</v>
      </c>
      <c r="H134" s="2">
        <v>5244477</v>
      </c>
      <c r="I134" s="2">
        <f t="shared" si="9"/>
        <v>437039.75</v>
      </c>
      <c r="J134" s="2">
        <v>1588376</v>
      </c>
      <c r="K134" s="3">
        <f t="shared" si="10"/>
        <v>1588.376</v>
      </c>
      <c r="L134" s="4">
        <f t="shared" si="11"/>
        <v>5.7919216730285973E-2</v>
      </c>
    </row>
    <row r="135" spans="1:12" hidden="1" x14ac:dyDescent="0.25">
      <c r="A135" t="s">
        <v>7</v>
      </c>
      <c r="B135" t="s">
        <v>20</v>
      </c>
      <c r="C135">
        <v>2611705</v>
      </c>
      <c r="D135" t="s">
        <v>165</v>
      </c>
      <c r="E135" s="6" t="s">
        <v>236</v>
      </c>
      <c r="F135" s="2">
        <v>4794</v>
      </c>
      <c r="G135" s="2">
        <f t="shared" si="8"/>
        <v>399.5</v>
      </c>
      <c r="H135" s="2">
        <v>34684.5</v>
      </c>
      <c r="I135" s="2">
        <f t="shared" si="9"/>
        <v>2890.375</v>
      </c>
      <c r="J135" s="2">
        <v>21490</v>
      </c>
      <c r="K135" s="3">
        <f t="shared" si="10"/>
        <v>21.49</v>
      </c>
      <c r="L135" s="4">
        <f t="shared" si="11"/>
        <v>0.13821735933918608</v>
      </c>
    </row>
    <row r="136" spans="1:12" hidden="1" x14ac:dyDescent="0.25">
      <c r="A136" t="s">
        <v>7</v>
      </c>
      <c r="B136" t="s">
        <v>23</v>
      </c>
      <c r="C136">
        <v>2611804</v>
      </c>
      <c r="D136" t="s">
        <v>283</v>
      </c>
      <c r="E136" s="6" t="s">
        <v>242</v>
      </c>
      <c r="F136" s="2">
        <v>12504</v>
      </c>
      <c r="G136" s="2">
        <f t="shared" si="8"/>
        <v>1042</v>
      </c>
      <c r="H136" s="2">
        <v>53625</v>
      </c>
      <c r="I136" s="2">
        <f t="shared" si="9"/>
        <v>4468.75</v>
      </c>
      <c r="J136" s="2">
        <v>33843</v>
      </c>
      <c r="K136" s="3">
        <f t="shared" si="10"/>
        <v>33.843000000000004</v>
      </c>
      <c r="L136" s="4">
        <f t="shared" si="11"/>
        <v>0.23317482517482518</v>
      </c>
    </row>
    <row r="137" spans="1:12" hidden="1" x14ac:dyDescent="0.25">
      <c r="A137" t="s">
        <v>7</v>
      </c>
      <c r="B137" t="s">
        <v>23</v>
      </c>
      <c r="C137">
        <v>2611903</v>
      </c>
      <c r="D137" t="s">
        <v>167</v>
      </c>
      <c r="E137" s="6" t="s">
        <v>242</v>
      </c>
      <c r="F137" s="2">
        <v>2568</v>
      </c>
      <c r="G137" s="2">
        <f t="shared" si="8"/>
        <v>214</v>
      </c>
      <c r="H137" s="2">
        <v>24778.5</v>
      </c>
      <c r="I137" s="2">
        <f t="shared" si="9"/>
        <v>2064.875</v>
      </c>
      <c r="J137" s="2">
        <v>20388</v>
      </c>
      <c r="K137" s="3">
        <f t="shared" si="10"/>
        <v>20.388000000000002</v>
      </c>
      <c r="L137" s="4">
        <f t="shared" si="11"/>
        <v>0.10363823475997336</v>
      </c>
    </row>
    <row r="138" spans="1:12" hidden="1" x14ac:dyDescent="0.25">
      <c r="A138" t="s">
        <v>7</v>
      </c>
      <c r="B138" t="s">
        <v>20</v>
      </c>
      <c r="C138">
        <v>2612000</v>
      </c>
      <c r="D138" t="s">
        <v>284</v>
      </c>
      <c r="E138" s="6" t="s">
        <v>234</v>
      </c>
      <c r="F138" s="2">
        <v>504</v>
      </c>
      <c r="G138" s="2">
        <f t="shared" si="8"/>
        <v>42</v>
      </c>
      <c r="H138" s="2">
        <v>13246.5</v>
      </c>
      <c r="I138" s="2">
        <f t="shared" si="9"/>
        <v>1103.875</v>
      </c>
      <c r="J138" s="2">
        <v>11213</v>
      </c>
      <c r="K138" s="3">
        <f t="shared" si="10"/>
        <v>11.212999999999999</v>
      </c>
      <c r="L138" s="4">
        <f t="shared" si="11"/>
        <v>3.80477862076775E-2</v>
      </c>
    </row>
    <row r="139" spans="1:12" hidden="1" x14ac:dyDescent="0.25">
      <c r="A139" t="s">
        <v>7</v>
      </c>
      <c r="B139" t="s">
        <v>20</v>
      </c>
      <c r="C139">
        <v>2513000</v>
      </c>
      <c r="D139" t="s">
        <v>169</v>
      </c>
      <c r="E139" s="6" t="s">
        <v>241</v>
      </c>
      <c r="F139" s="2">
        <v>294</v>
      </c>
      <c r="G139" s="2">
        <f t="shared" si="8"/>
        <v>24.5</v>
      </c>
      <c r="H139" s="2">
        <v>5205</v>
      </c>
      <c r="I139" s="2">
        <f t="shared" si="9"/>
        <v>433.75</v>
      </c>
      <c r="J139" s="2">
        <v>5478</v>
      </c>
      <c r="K139" s="3">
        <f t="shared" si="10"/>
        <v>5.4779999999999998</v>
      </c>
      <c r="L139" s="4">
        <f t="shared" si="11"/>
        <v>5.648414985590778E-2</v>
      </c>
    </row>
    <row r="140" spans="1:12" x14ac:dyDescent="0.25">
      <c r="A140" t="s">
        <v>7</v>
      </c>
      <c r="B140" t="s">
        <v>12</v>
      </c>
      <c r="C140">
        <v>2612208</v>
      </c>
      <c r="D140" t="s">
        <v>80</v>
      </c>
      <c r="E140" s="6" t="s">
        <v>232</v>
      </c>
      <c r="F140" s="2">
        <v>18168</v>
      </c>
      <c r="G140" s="2">
        <f t="shared" si="8"/>
        <v>1514</v>
      </c>
      <c r="H140" s="2">
        <v>137323.5</v>
      </c>
      <c r="I140" s="2">
        <f t="shared" si="9"/>
        <v>11443.625</v>
      </c>
      <c r="J140" s="2">
        <v>65946</v>
      </c>
      <c r="K140" s="3">
        <f t="shared" si="10"/>
        <v>65.945999999999998</v>
      </c>
      <c r="L140" s="4">
        <f t="shared" si="11"/>
        <v>0.13230073512545196</v>
      </c>
    </row>
    <row r="141" spans="1:12" hidden="1" x14ac:dyDescent="0.25">
      <c r="A141" t="s">
        <v>7</v>
      </c>
      <c r="B141" t="s">
        <v>20</v>
      </c>
      <c r="C141">
        <v>2612307</v>
      </c>
      <c r="D141" t="s">
        <v>285</v>
      </c>
      <c r="E141" s="6" t="s">
        <v>234</v>
      </c>
      <c r="F141" s="2">
        <v>936</v>
      </c>
      <c r="G141" s="2">
        <f t="shared" si="8"/>
        <v>78</v>
      </c>
      <c r="H141" s="2">
        <v>15876</v>
      </c>
      <c r="I141" s="2">
        <f t="shared" si="9"/>
        <v>1323</v>
      </c>
      <c r="J141" s="2">
        <v>14125</v>
      </c>
      <c r="K141" s="3">
        <f t="shared" si="10"/>
        <v>14.125</v>
      </c>
      <c r="L141" s="4">
        <f t="shared" si="11"/>
        <v>5.8956916099773243E-2</v>
      </c>
    </row>
    <row r="142" spans="1:12" hidden="1" x14ac:dyDescent="0.25">
      <c r="A142" t="s">
        <v>7</v>
      </c>
      <c r="B142" t="s">
        <v>20</v>
      </c>
      <c r="C142">
        <v>2612406</v>
      </c>
      <c r="D142" t="s">
        <v>286</v>
      </c>
      <c r="E142" s="6" t="s">
        <v>235</v>
      </c>
      <c r="F142" s="2">
        <v>1230</v>
      </c>
      <c r="G142" s="2">
        <f t="shared" si="8"/>
        <v>102.5</v>
      </c>
      <c r="H142" s="2">
        <v>26050.5</v>
      </c>
      <c r="I142" s="2">
        <f t="shared" si="9"/>
        <v>2170.875</v>
      </c>
      <c r="J142" s="2">
        <v>18812</v>
      </c>
      <c r="K142" s="3">
        <f t="shared" si="10"/>
        <v>18.812000000000001</v>
      </c>
      <c r="L142" s="4">
        <f t="shared" si="11"/>
        <v>4.7215984338112513E-2</v>
      </c>
    </row>
    <row r="143" spans="1:12" x14ac:dyDescent="0.25">
      <c r="A143" t="s">
        <v>7</v>
      </c>
      <c r="B143" t="s">
        <v>12</v>
      </c>
      <c r="C143">
        <v>2411205</v>
      </c>
      <c r="D143" t="s">
        <v>172</v>
      </c>
      <c r="E143" s="6" t="s">
        <v>232</v>
      </c>
      <c r="F143" s="2">
        <v>1524</v>
      </c>
      <c r="G143" s="2">
        <f t="shared" si="8"/>
        <v>127</v>
      </c>
      <c r="H143" s="2">
        <v>15880.5</v>
      </c>
      <c r="I143" s="2">
        <f t="shared" si="9"/>
        <v>1323.375</v>
      </c>
      <c r="J143" s="2">
        <v>14342</v>
      </c>
      <c r="K143" s="3">
        <f t="shared" si="10"/>
        <v>14.342000000000001</v>
      </c>
      <c r="L143" s="4">
        <f t="shared" si="11"/>
        <v>9.5966751676584486E-2</v>
      </c>
    </row>
    <row r="144" spans="1:12" hidden="1" x14ac:dyDescent="0.25">
      <c r="A144" t="s">
        <v>7</v>
      </c>
      <c r="B144" t="s">
        <v>12</v>
      </c>
      <c r="C144">
        <v>2612471</v>
      </c>
      <c r="D144" t="s">
        <v>173</v>
      </c>
      <c r="E144" s="6" t="s">
        <v>239</v>
      </c>
      <c r="F144" s="2">
        <v>5628</v>
      </c>
      <c r="G144" s="2">
        <f t="shared" si="8"/>
        <v>469</v>
      </c>
      <c r="H144" s="2">
        <v>20538</v>
      </c>
      <c r="I144" s="2">
        <f t="shared" si="9"/>
        <v>1711.5</v>
      </c>
      <c r="J144" s="2">
        <v>11934</v>
      </c>
      <c r="K144" s="3">
        <f t="shared" si="10"/>
        <v>11.933999999999999</v>
      </c>
      <c r="L144" s="4">
        <f t="shared" si="11"/>
        <v>0.27402862985685073</v>
      </c>
    </row>
    <row r="145" spans="1:12" hidden="1" x14ac:dyDescent="0.25">
      <c r="A145" t="s">
        <v>7</v>
      </c>
      <c r="B145" t="s">
        <v>20</v>
      </c>
      <c r="C145">
        <v>2612505</v>
      </c>
      <c r="D145" t="s">
        <v>174</v>
      </c>
      <c r="E145" s="6" t="s">
        <v>236</v>
      </c>
      <c r="F145" s="2">
        <v>36906</v>
      </c>
      <c r="G145" s="2">
        <f t="shared" si="8"/>
        <v>3075.5</v>
      </c>
      <c r="H145" s="2">
        <v>254919</v>
      </c>
      <c r="I145" s="2">
        <f t="shared" si="9"/>
        <v>21243.25</v>
      </c>
      <c r="J145" s="2">
        <v>104854</v>
      </c>
      <c r="K145" s="3">
        <f t="shared" si="10"/>
        <v>104.854</v>
      </c>
      <c r="L145" s="4">
        <f t="shared" si="11"/>
        <v>0.14477539924446589</v>
      </c>
    </row>
    <row r="146" spans="1:12" x14ac:dyDescent="0.25">
      <c r="A146" t="s">
        <v>7</v>
      </c>
      <c r="B146" t="s">
        <v>12</v>
      </c>
      <c r="C146">
        <v>2209203</v>
      </c>
      <c r="D146" t="s">
        <v>175</v>
      </c>
      <c r="E146" s="6" t="s">
        <v>232</v>
      </c>
      <c r="F146" s="2">
        <v>0</v>
      </c>
      <c r="G146" s="2">
        <f t="shared" si="8"/>
        <v>0</v>
      </c>
      <c r="H146" s="2">
        <v>13039.5</v>
      </c>
      <c r="I146" s="2">
        <f t="shared" si="9"/>
        <v>1086.625</v>
      </c>
      <c r="J146" s="2">
        <v>12360</v>
      </c>
      <c r="K146" s="3">
        <f t="shared" si="10"/>
        <v>12.36</v>
      </c>
      <c r="L146" s="4">
        <f t="shared" si="11"/>
        <v>0</v>
      </c>
    </row>
    <row r="147" spans="1:12" hidden="1" x14ac:dyDescent="0.25">
      <c r="A147" t="s">
        <v>7</v>
      </c>
      <c r="B147" t="s">
        <v>16</v>
      </c>
      <c r="C147">
        <v>2612604</v>
      </c>
      <c r="D147" t="s">
        <v>176</v>
      </c>
      <c r="E147" s="6" t="s">
        <v>233</v>
      </c>
      <c r="F147" s="2">
        <v>4056</v>
      </c>
      <c r="G147" s="2">
        <f t="shared" si="8"/>
        <v>338</v>
      </c>
      <c r="H147" s="2">
        <v>51688.5</v>
      </c>
      <c r="I147" s="2">
        <f t="shared" si="9"/>
        <v>4307.375</v>
      </c>
      <c r="J147" s="2">
        <v>42782</v>
      </c>
      <c r="K147" s="3">
        <f t="shared" si="10"/>
        <v>42.781999999999996</v>
      </c>
      <c r="L147" s="4">
        <f t="shared" si="11"/>
        <v>7.8470065875388142E-2</v>
      </c>
    </row>
    <row r="148" spans="1:12" hidden="1" x14ac:dyDescent="0.25">
      <c r="A148" t="s">
        <v>7</v>
      </c>
      <c r="B148" t="s">
        <v>20</v>
      </c>
      <c r="C148">
        <v>2612703</v>
      </c>
      <c r="D148" t="s">
        <v>287</v>
      </c>
      <c r="E148" s="6" t="s">
        <v>236</v>
      </c>
      <c r="F148" s="2">
        <v>4086</v>
      </c>
      <c r="G148" s="2">
        <f t="shared" si="8"/>
        <v>340.5</v>
      </c>
      <c r="H148" s="2">
        <v>19321.5</v>
      </c>
      <c r="I148" s="2">
        <f t="shared" si="9"/>
        <v>1610.125</v>
      </c>
      <c r="J148" s="2">
        <v>14586</v>
      </c>
      <c r="K148" s="3">
        <f t="shared" si="10"/>
        <v>14.586</v>
      </c>
      <c r="L148" s="4">
        <f t="shared" si="11"/>
        <v>0.21147426442046424</v>
      </c>
    </row>
    <row r="149" spans="1:12" hidden="1" x14ac:dyDescent="0.25">
      <c r="A149" t="s">
        <v>7</v>
      </c>
      <c r="B149" t="s">
        <v>12</v>
      </c>
      <c r="C149">
        <v>2612802</v>
      </c>
      <c r="D149" t="s">
        <v>178</v>
      </c>
      <c r="E149" s="6" t="s">
        <v>239</v>
      </c>
      <c r="F149" s="2">
        <v>3594</v>
      </c>
      <c r="G149" s="2">
        <f t="shared" si="8"/>
        <v>299.5</v>
      </c>
      <c r="H149" s="2">
        <v>13678.5</v>
      </c>
      <c r="I149" s="2">
        <f t="shared" si="9"/>
        <v>1139.875</v>
      </c>
      <c r="J149" s="2">
        <v>10487</v>
      </c>
      <c r="K149" s="3">
        <f t="shared" si="10"/>
        <v>10.487</v>
      </c>
      <c r="L149" s="4">
        <f t="shared" si="11"/>
        <v>0.26274810834521328</v>
      </c>
    </row>
    <row r="150" spans="1:12" hidden="1" x14ac:dyDescent="0.25">
      <c r="A150" t="s">
        <v>7</v>
      </c>
      <c r="B150" t="s">
        <v>23</v>
      </c>
      <c r="C150">
        <v>2612901</v>
      </c>
      <c r="D150" t="s">
        <v>288</v>
      </c>
      <c r="E150" s="6" t="s">
        <v>242</v>
      </c>
      <c r="F150" s="2">
        <v>324</v>
      </c>
      <c r="G150" s="2">
        <f t="shared" si="8"/>
        <v>27</v>
      </c>
      <c r="H150" s="2">
        <v>7560</v>
      </c>
      <c r="I150" s="2">
        <f t="shared" si="9"/>
        <v>630</v>
      </c>
      <c r="J150" s="2">
        <v>13456</v>
      </c>
      <c r="K150" s="3">
        <f t="shared" si="10"/>
        <v>13.456</v>
      </c>
      <c r="L150" s="4">
        <f t="shared" si="11"/>
        <v>4.2857142857142858E-2</v>
      </c>
    </row>
    <row r="151" spans="1:12" hidden="1" x14ac:dyDescent="0.25">
      <c r="A151" t="s">
        <v>7</v>
      </c>
      <c r="B151" t="s">
        <v>20</v>
      </c>
      <c r="C151">
        <v>2613008</v>
      </c>
      <c r="D151" t="s">
        <v>289</v>
      </c>
      <c r="E151" s="6" t="s">
        <v>235</v>
      </c>
      <c r="F151" s="2">
        <v>27906</v>
      </c>
      <c r="G151" s="2">
        <f t="shared" si="8"/>
        <v>2325.5</v>
      </c>
      <c r="H151" s="2">
        <v>74253</v>
      </c>
      <c r="I151" s="2">
        <f t="shared" si="9"/>
        <v>6187.75</v>
      </c>
      <c r="J151" s="2">
        <v>51165</v>
      </c>
      <c r="K151" s="3">
        <f t="shared" si="10"/>
        <v>51.164999999999999</v>
      </c>
      <c r="L151" s="4">
        <f t="shared" si="11"/>
        <v>0.37582319906266415</v>
      </c>
    </row>
    <row r="152" spans="1:12" hidden="1" x14ac:dyDescent="0.25">
      <c r="A152" t="s">
        <v>7</v>
      </c>
      <c r="B152" t="s">
        <v>20</v>
      </c>
      <c r="C152">
        <v>2613107</v>
      </c>
      <c r="D152" t="s">
        <v>312</v>
      </c>
      <c r="E152" s="6" t="s">
        <v>235</v>
      </c>
      <c r="F152" s="2">
        <v>7200</v>
      </c>
      <c r="G152" s="2">
        <f t="shared" si="8"/>
        <v>600</v>
      </c>
      <c r="H152" s="2">
        <v>58587</v>
      </c>
      <c r="I152" s="2">
        <f t="shared" si="9"/>
        <v>4882.25</v>
      </c>
      <c r="J152" s="2">
        <v>39243</v>
      </c>
      <c r="K152" s="3">
        <f t="shared" si="10"/>
        <v>39.243000000000002</v>
      </c>
      <c r="L152" s="4">
        <f t="shared" si="11"/>
        <v>0.12289415740693328</v>
      </c>
    </row>
    <row r="153" spans="1:12" hidden="1" x14ac:dyDescent="0.25">
      <c r="A153" t="s">
        <v>7</v>
      </c>
      <c r="B153" t="s">
        <v>20</v>
      </c>
      <c r="C153">
        <v>2613206</v>
      </c>
      <c r="D153" t="s">
        <v>291</v>
      </c>
      <c r="E153" s="6" t="s">
        <v>234</v>
      </c>
      <c r="F153" s="2">
        <v>1890</v>
      </c>
      <c r="G153" s="2">
        <f t="shared" si="8"/>
        <v>157.5</v>
      </c>
      <c r="H153" s="2">
        <v>24877.5</v>
      </c>
      <c r="I153" s="2">
        <f t="shared" si="9"/>
        <v>2073.125</v>
      </c>
      <c r="J153" s="2">
        <v>24895</v>
      </c>
      <c r="K153" s="3">
        <f t="shared" si="10"/>
        <v>24.895</v>
      </c>
      <c r="L153" s="4">
        <f t="shared" si="11"/>
        <v>7.5972264094060896E-2</v>
      </c>
    </row>
    <row r="154" spans="1:12" hidden="1" x14ac:dyDescent="0.25">
      <c r="A154" t="s">
        <v>7</v>
      </c>
      <c r="B154" t="s">
        <v>20</v>
      </c>
      <c r="C154">
        <v>2613305</v>
      </c>
      <c r="D154" t="s">
        <v>292</v>
      </c>
      <c r="E154" s="6" t="s">
        <v>234</v>
      </c>
      <c r="F154" s="2">
        <v>648</v>
      </c>
      <c r="G154" s="2">
        <f t="shared" si="8"/>
        <v>54</v>
      </c>
      <c r="H154" s="2">
        <v>21265.5</v>
      </c>
      <c r="I154" s="2">
        <f t="shared" si="9"/>
        <v>1772.125</v>
      </c>
      <c r="J154" s="2">
        <v>20438</v>
      </c>
      <c r="K154" s="3">
        <f t="shared" si="10"/>
        <v>20.437999999999999</v>
      </c>
      <c r="L154" s="4">
        <f t="shared" si="11"/>
        <v>3.0471891091204063E-2</v>
      </c>
    </row>
    <row r="155" spans="1:12" hidden="1" x14ac:dyDescent="0.25">
      <c r="A155" t="s">
        <v>7</v>
      </c>
      <c r="B155" t="s">
        <v>23</v>
      </c>
      <c r="C155">
        <v>2613404</v>
      </c>
      <c r="D155" t="s">
        <v>293</v>
      </c>
      <c r="E155" s="6" t="s">
        <v>242</v>
      </c>
      <c r="F155" s="2">
        <v>2664</v>
      </c>
      <c r="G155" s="2">
        <f t="shared" si="8"/>
        <v>222</v>
      </c>
      <c r="H155" s="2">
        <v>19639.5</v>
      </c>
      <c r="I155" s="2">
        <f t="shared" si="9"/>
        <v>1636.625</v>
      </c>
      <c r="J155" s="2">
        <v>19511</v>
      </c>
      <c r="K155" s="3">
        <f t="shared" si="10"/>
        <v>19.510999999999999</v>
      </c>
      <c r="L155" s="4">
        <f t="shared" si="11"/>
        <v>0.13564500114565034</v>
      </c>
    </row>
    <row r="156" spans="1:12" x14ac:dyDescent="0.25">
      <c r="A156" t="s">
        <v>7</v>
      </c>
      <c r="B156" t="s">
        <v>12</v>
      </c>
      <c r="C156">
        <v>2613503</v>
      </c>
      <c r="D156" t="s">
        <v>294</v>
      </c>
      <c r="E156" s="6" t="s">
        <v>232</v>
      </c>
      <c r="F156" s="2">
        <v>3354</v>
      </c>
      <c r="G156" s="2">
        <f t="shared" si="8"/>
        <v>279.5</v>
      </c>
      <c r="H156" s="2">
        <v>51187.5</v>
      </c>
      <c r="I156" s="2">
        <f t="shared" si="9"/>
        <v>4265.625</v>
      </c>
      <c r="J156" s="2">
        <v>36890</v>
      </c>
      <c r="K156" s="3">
        <f t="shared" si="10"/>
        <v>36.89</v>
      </c>
      <c r="L156" s="4">
        <f t="shared" si="11"/>
        <v>6.5523809523809526E-2</v>
      </c>
    </row>
    <row r="157" spans="1:12" hidden="1" x14ac:dyDescent="0.25">
      <c r="A157" t="s">
        <v>7</v>
      </c>
      <c r="B157" t="s">
        <v>12</v>
      </c>
      <c r="C157">
        <v>2613602</v>
      </c>
      <c r="D157" t="s">
        <v>295</v>
      </c>
      <c r="E157" s="6" t="s">
        <v>239</v>
      </c>
      <c r="F157" s="2">
        <v>9180</v>
      </c>
      <c r="G157" s="2">
        <f t="shared" si="8"/>
        <v>765</v>
      </c>
      <c r="H157" s="2">
        <v>70714.5</v>
      </c>
      <c r="I157" s="2">
        <f t="shared" si="9"/>
        <v>5892.875</v>
      </c>
      <c r="J157" s="2">
        <v>32508</v>
      </c>
      <c r="K157" s="3">
        <f t="shared" si="10"/>
        <v>32.508000000000003</v>
      </c>
      <c r="L157" s="4">
        <f t="shared" si="11"/>
        <v>0.12981778843094416</v>
      </c>
    </row>
    <row r="158" spans="1:12" hidden="1" x14ac:dyDescent="0.25">
      <c r="A158" t="s">
        <v>7</v>
      </c>
      <c r="B158" t="s">
        <v>8</v>
      </c>
      <c r="C158">
        <v>2613701</v>
      </c>
      <c r="D158" t="s">
        <v>296</v>
      </c>
      <c r="E158" s="6" t="s">
        <v>240</v>
      </c>
      <c r="F158" s="2">
        <v>24852</v>
      </c>
      <c r="G158" s="2">
        <f t="shared" si="8"/>
        <v>2071</v>
      </c>
      <c r="H158" s="2">
        <v>193600.5</v>
      </c>
      <c r="I158" s="2">
        <f t="shared" si="9"/>
        <v>16133.375</v>
      </c>
      <c r="J158" s="2">
        <v>118258</v>
      </c>
      <c r="K158" s="3">
        <f t="shared" si="10"/>
        <v>118.258</v>
      </c>
      <c r="L158" s="4">
        <f t="shared" si="11"/>
        <v>0.12836743706756956</v>
      </c>
    </row>
    <row r="159" spans="1:12" hidden="1" x14ac:dyDescent="0.25">
      <c r="A159" t="s">
        <v>7</v>
      </c>
      <c r="B159" t="s">
        <v>20</v>
      </c>
      <c r="C159">
        <v>2111706</v>
      </c>
      <c r="D159" t="s">
        <v>313</v>
      </c>
      <c r="E159" s="6" t="s">
        <v>241</v>
      </c>
      <c r="F159" s="2">
        <v>7146</v>
      </c>
      <c r="G159" s="2">
        <f t="shared" si="8"/>
        <v>595.5</v>
      </c>
      <c r="H159" s="2">
        <v>23310</v>
      </c>
      <c r="I159" s="2">
        <f t="shared" si="9"/>
        <v>1942.5</v>
      </c>
      <c r="J159" s="2">
        <v>17177</v>
      </c>
      <c r="K159" s="3">
        <f t="shared" si="10"/>
        <v>17.177</v>
      </c>
      <c r="L159" s="4">
        <f t="shared" si="11"/>
        <v>0.30656370656370657</v>
      </c>
    </row>
    <row r="160" spans="1:12" hidden="1" x14ac:dyDescent="0.25">
      <c r="A160" t="s">
        <v>7</v>
      </c>
      <c r="B160" t="s">
        <v>12</v>
      </c>
      <c r="C160">
        <v>2613909</v>
      </c>
      <c r="D160" t="s">
        <v>189</v>
      </c>
      <c r="E160" s="6" t="s">
        <v>239</v>
      </c>
      <c r="F160" s="2">
        <v>36342</v>
      </c>
      <c r="G160" s="2">
        <f t="shared" si="8"/>
        <v>3028.5</v>
      </c>
      <c r="H160" s="2">
        <v>202033.5</v>
      </c>
      <c r="I160" s="2">
        <f t="shared" si="9"/>
        <v>16836.125</v>
      </c>
      <c r="J160" s="2">
        <v>98816</v>
      </c>
      <c r="K160" s="3">
        <f t="shared" si="10"/>
        <v>98.816000000000003</v>
      </c>
      <c r="L160" s="4">
        <f t="shared" si="11"/>
        <v>0.17988105932926965</v>
      </c>
    </row>
    <row r="161" spans="1:12" x14ac:dyDescent="0.25">
      <c r="A161" t="s">
        <v>7</v>
      </c>
      <c r="B161" t="s">
        <v>12</v>
      </c>
      <c r="C161">
        <v>2614006</v>
      </c>
      <c r="D161" t="s">
        <v>190</v>
      </c>
      <c r="E161" s="6" t="s">
        <v>232</v>
      </c>
      <c r="F161" s="2">
        <v>144</v>
      </c>
      <c r="G161" s="2">
        <f t="shared" si="8"/>
        <v>12</v>
      </c>
      <c r="H161" s="2">
        <v>17329.5</v>
      </c>
      <c r="I161" s="2">
        <f t="shared" si="9"/>
        <v>1444.125</v>
      </c>
      <c r="J161" s="2">
        <v>18764</v>
      </c>
      <c r="K161" s="3">
        <f t="shared" si="10"/>
        <v>18.763999999999999</v>
      </c>
      <c r="L161" s="4">
        <f t="shared" si="11"/>
        <v>8.3095299922098156E-3</v>
      </c>
    </row>
    <row r="162" spans="1:12" hidden="1" x14ac:dyDescent="0.25">
      <c r="A162" t="s">
        <v>7</v>
      </c>
      <c r="B162" t="s">
        <v>12</v>
      </c>
      <c r="C162">
        <v>2614105</v>
      </c>
      <c r="D162" t="s">
        <v>298</v>
      </c>
      <c r="E162" s="6" t="s">
        <v>235</v>
      </c>
      <c r="F162" s="2">
        <v>9996</v>
      </c>
      <c r="G162" s="2">
        <f t="shared" si="8"/>
        <v>833</v>
      </c>
      <c r="H162" s="2">
        <v>88218</v>
      </c>
      <c r="I162" s="2">
        <f t="shared" si="9"/>
        <v>7351.5</v>
      </c>
      <c r="J162" s="2">
        <v>34271</v>
      </c>
      <c r="K162" s="3">
        <f t="shared" si="10"/>
        <v>34.271000000000001</v>
      </c>
      <c r="L162" s="4">
        <f t="shared" si="11"/>
        <v>0.11331020880092497</v>
      </c>
    </row>
    <row r="163" spans="1:12" hidden="1" x14ac:dyDescent="0.25">
      <c r="A163" t="s">
        <v>7</v>
      </c>
      <c r="B163" t="s">
        <v>23</v>
      </c>
      <c r="C163">
        <v>2614204</v>
      </c>
      <c r="D163" t="s">
        <v>299</v>
      </c>
      <c r="E163" s="6" t="s">
        <v>242</v>
      </c>
      <c r="F163" s="2">
        <v>4614</v>
      </c>
      <c r="G163" s="2">
        <f t="shared" si="8"/>
        <v>384.5</v>
      </c>
      <c r="H163" s="2">
        <v>38007</v>
      </c>
      <c r="I163" s="2">
        <f t="shared" si="9"/>
        <v>3167.25</v>
      </c>
      <c r="J163" s="2">
        <v>39171</v>
      </c>
      <c r="K163" s="3">
        <f t="shared" si="10"/>
        <v>39.170999999999999</v>
      </c>
      <c r="L163" s="4">
        <f t="shared" si="11"/>
        <v>0.12139868971505249</v>
      </c>
    </row>
    <row r="164" spans="1:12" hidden="1" x14ac:dyDescent="0.25">
      <c r="A164" t="s">
        <v>7</v>
      </c>
      <c r="B164" t="s">
        <v>12</v>
      </c>
      <c r="C164">
        <v>2614402</v>
      </c>
      <c r="D164" t="s">
        <v>300</v>
      </c>
      <c r="E164" s="6" t="s">
        <v>239</v>
      </c>
      <c r="F164" s="2">
        <v>3090</v>
      </c>
      <c r="G164" s="2">
        <f t="shared" si="8"/>
        <v>257.5</v>
      </c>
      <c r="H164" s="2">
        <v>5874</v>
      </c>
      <c r="I164" s="2">
        <f t="shared" si="9"/>
        <v>489.5</v>
      </c>
      <c r="J164" s="2">
        <v>5386</v>
      </c>
      <c r="K164" s="3">
        <f t="shared" si="10"/>
        <v>5.3860000000000001</v>
      </c>
      <c r="L164" s="4">
        <f t="shared" si="11"/>
        <v>0.52604698672114403</v>
      </c>
    </row>
    <row r="165" spans="1:12" hidden="1" x14ac:dyDescent="0.25">
      <c r="A165" t="s">
        <v>7</v>
      </c>
      <c r="B165" t="s">
        <v>20</v>
      </c>
      <c r="C165">
        <v>2614501</v>
      </c>
      <c r="D165" t="s">
        <v>194</v>
      </c>
      <c r="E165" s="6" t="s">
        <v>236</v>
      </c>
      <c r="F165" s="2">
        <v>44088</v>
      </c>
      <c r="G165" s="2">
        <f t="shared" si="8"/>
        <v>3674</v>
      </c>
      <c r="H165" s="2">
        <v>134127</v>
      </c>
      <c r="I165" s="2">
        <f t="shared" si="9"/>
        <v>11177.25</v>
      </c>
      <c r="J165" s="2">
        <v>67821</v>
      </c>
      <c r="K165" s="3">
        <f t="shared" si="10"/>
        <v>67.820999999999998</v>
      </c>
      <c r="L165" s="4">
        <f t="shared" si="11"/>
        <v>0.3287033930528529</v>
      </c>
    </row>
    <row r="166" spans="1:12" hidden="1" x14ac:dyDescent="0.25">
      <c r="A166" t="s">
        <v>7</v>
      </c>
      <c r="B166" t="s">
        <v>12</v>
      </c>
      <c r="C166">
        <v>2614600</v>
      </c>
      <c r="D166" t="s">
        <v>195</v>
      </c>
      <c r="E166" s="6" t="s">
        <v>239</v>
      </c>
      <c r="F166" s="2">
        <v>33186</v>
      </c>
      <c r="G166" s="2">
        <f t="shared" si="8"/>
        <v>2765.5</v>
      </c>
      <c r="H166" s="2">
        <v>64528.5</v>
      </c>
      <c r="I166" s="2">
        <f t="shared" si="9"/>
        <v>5377.375</v>
      </c>
      <c r="J166" s="2">
        <v>29180</v>
      </c>
      <c r="K166" s="3">
        <f t="shared" si="10"/>
        <v>29.18</v>
      </c>
      <c r="L166" s="4">
        <f t="shared" si="11"/>
        <v>0.5142843859689904</v>
      </c>
    </row>
    <row r="167" spans="1:12" hidden="1" x14ac:dyDescent="0.25">
      <c r="A167" t="s">
        <v>7</v>
      </c>
      <c r="B167" t="s">
        <v>20</v>
      </c>
      <c r="C167">
        <v>2614709</v>
      </c>
      <c r="D167" t="s">
        <v>301</v>
      </c>
      <c r="E167" s="6" t="s">
        <v>235</v>
      </c>
      <c r="F167" s="2">
        <v>396</v>
      </c>
      <c r="G167" s="2">
        <f t="shared" si="8"/>
        <v>33</v>
      </c>
      <c r="H167" s="2">
        <v>16894.5</v>
      </c>
      <c r="I167" s="2">
        <f t="shared" si="9"/>
        <v>1407.875</v>
      </c>
      <c r="J167" s="2">
        <v>14330</v>
      </c>
      <c r="K167" s="3">
        <f t="shared" si="10"/>
        <v>14.33</v>
      </c>
      <c r="L167" s="4">
        <f t="shared" si="11"/>
        <v>2.3439580928704608E-2</v>
      </c>
    </row>
    <row r="168" spans="1:12" x14ac:dyDescent="0.25">
      <c r="A168" t="s">
        <v>7</v>
      </c>
      <c r="B168" t="s">
        <v>16</v>
      </c>
      <c r="C168">
        <v>2614808</v>
      </c>
      <c r="D168" t="s">
        <v>197</v>
      </c>
      <c r="E168" s="6" t="s">
        <v>232</v>
      </c>
      <c r="F168" s="2">
        <v>1833</v>
      </c>
      <c r="G168" s="2">
        <f t="shared" si="8"/>
        <v>152.75</v>
      </c>
      <c r="H168" s="2">
        <v>15238.5</v>
      </c>
      <c r="I168" s="2">
        <f t="shared" si="9"/>
        <v>1269.875</v>
      </c>
      <c r="J168" s="2">
        <v>24898</v>
      </c>
      <c r="K168" s="3">
        <f t="shared" si="10"/>
        <v>24.898</v>
      </c>
      <c r="L168" s="4">
        <f t="shared" si="11"/>
        <v>0.12028742986514421</v>
      </c>
    </row>
    <row r="169" spans="1:12" hidden="1" x14ac:dyDescent="0.25">
      <c r="A169" t="s">
        <v>7</v>
      </c>
      <c r="B169" t="s">
        <v>23</v>
      </c>
      <c r="C169">
        <v>2614857</v>
      </c>
      <c r="D169" t="s">
        <v>302</v>
      </c>
      <c r="E169" s="6" t="s">
        <v>242</v>
      </c>
      <c r="F169" s="2">
        <v>2022</v>
      </c>
      <c r="G169" s="2">
        <f t="shared" si="8"/>
        <v>168.5</v>
      </c>
      <c r="H169" s="2">
        <v>24292.5</v>
      </c>
      <c r="I169" s="2">
        <f t="shared" si="9"/>
        <v>2024.375</v>
      </c>
      <c r="J169" s="2">
        <v>24670</v>
      </c>
      <c r="K169" s="3">
        <f t="shared" si="10"/>
        <v>24.67</v>
      </c>
      <c r="L169" s="4">
        <f t="shared" si="11"/>
        <v>8.3235566532880514E-2</v>
      </c>
    </row>
    <row r="170" spans="1:12" hidden="1" x14ac:dyDescent="0.25">
      <c r="A170" t="s">
        <v>7</v>
      </c>
      <c r="B170" t="s">
        <v>20</v>
      </c>
      <c r="C170">
        <v>2615003</v>
      </c>
      <c r="D170" t="s">
        <v>199</v>
      </c>
      <c r="E170" s="6" t="s">
        <v>236</v>
      </c>
      <c r="F170" s="2">
        <v>11973</v>
      </c>
      <c r="G170" s="2">
        <f t="shared" si="8"/>
        <v>997.75</v>
      </c>
      <c r="H170" s="2">
        <v>46843.5</v>
      </c>
      <c r="I170" s="2">
        <f t="shared" si="9"/>
        <v>3903.625</v>
      </c>
      <c r="J170" s="2">
        <v>25511</v>
      </c>
      <c r="K170" s="3">
        <f t="shared" si="10"/>
        <v>25.510999999999999</v>
      </c>
      <c r="L170" s="4">
        <f t="shared" si="11"/>
        <v>0.25559576035095583</v>
      </c>
    </row>
    <row r="171" spans="1:12" hidden="1" x14ac:dyDescent="0.25">
      <c r="A171" t="s">
        <v>7</v>
      </c>
      <c r="B171" t="s">
        <v>20</v>
      </c>
      <c r="C171">
        <v>2615102</v>
      </c>
      <c r="D171" t="s">
        <v>200</v>
      </c>
      <c r="E171" s="6" t="s">
        <v>234</v>
      </c>
      <c r="F171" s="2">
        <v>0</v>
      </c>
      <c r="G171" s="2">
        <f t="shared" si="8"/>
        <v>0</v>
      </c>
      <c r="H171" s="2">
        <v>8947.5</v>
      </c>
      <c r="I171" s="2">
        <f t="shared" si="9"/>
        <v>745.625</v>
      </c>
      <c r="J171" s="2">
        <v>6853</v>
      </c>
      <c r="K171" s="3">
        <f t="shared" si="10"/>
        <v>6.8529999999999998</v>
      </c>
      <c r="L171" s="4">
        <f t="shared" si="11"/>
        <v>0</v>
      </c>
    </row>
    <row r="172" spans="1:12" hidden="1" x14ac:dyDescent="0.25">
      <c r="A172" t="s">
        <v>7</v>
      </c>
      <c r="B172" t="s">
        <v>16</v>
      </c>
      <c r="C172">
        <v>2615201</v>
      </c>
      <c r="D172" t="s">
        <v>201</v>
      </c>
      <c r="E172" s="6" t="s">
        <v>233</v>
      </c>
      <c r="F172" s="2">
        <v>1254</v>
      </c>
      <c r="G172" s="2">
        <f t="shared" si="8"/>
        <v>104.5</v>
      </c>
      <c r="H172" s="2">
        <v>13827</v>
      </c>
      <c r="I172" s="2">
        <f t="shared" si="9"/>
        <v>1152.25</v>
      </c>
      <c r="J172" s="2">
        <v>9231</v>
      </c>
      <c r="K172" s="3">
        <f t="shared" si="10"/>
        <v>9.2309999999999999</v>
      </c>
      <c r="L172" s="4">
        <f t="shared" si="11"/>
        <v>9.0692124105011929E-2</v>
      </c>
    </row>
    <row r="173" spans="1:12" hidden="1" x14ac:dyDescent="0.25">
      <c r="A173" t="s">
        <v>7</v>
      </c>
      <c r="B173" t="s">
        <v>23</v>
      </c>
      <c r="C173">
        <v>2615300</v>
      </c>
      <c r="D173" t="s">
        <v>303</v>
      </c>
      <c r="E173" s="6" t="s">
        <v>241</v>
      </c>
      <c r="F173" s="2">
        <v>16074</v>
      </c>
      <c r="G173" s="2">
        <f t="shared" si="8"/>
        <v>1339.5</v>
      </c>
      <c r="H173" s="2">
        <v>137761.5</v>
      </c>
      <c r="I173" s="2">
        <f t="shared" si="9"/>
        <v>11480.125</v>
      </c>
      <c r="J173" s="2">
        <v>47312</v>
      </c>
      <c r="K173" s="3">
        <f t="shared" si="10"/>
        <v>47.311999999999998</v>
      </c>
      <c r="L173" s="4">
        <f t="shared" si="11"/>
        <v>0.1166799141995405</v>
      </c>
    </row>
    <row r="174" spans="1:12" hidden="1" x14ac:dyDescent="0.25">
      <c r="A174" t="s">
        <v>7</v>
      </c>
      <c r="B174" t="s">
        <v>20</v>
      </c>
      <c r="C174">
        <v>2615409</v>
      </c>
      <c r="D174" t="s">
        <v>203</v>
      </c>
      <c r="E174" s="6" t="s">
        <v>236</v>
      </c>
      <c r="F174" s="2">
        <v>6612</v>
      </c>
      <c r="G174" s="2">
        <f t="shared" si="8"/>
        <v>551</v>
      </c>
      <c r="H174" s="2">
        <v>80506.5</v>
      </c>
      <c r="I174" s="2">
        <f t="shared" si="9"/>
        <v>6708.875</v>
      </c>
      <c r="J174" s="2">
        <v>43921</v>
      </c>
      <c r="K174" s="3">
        <f t="shared" si="10"/>
        <v>43.920999999999999</v>
      </c>
      <c r="L174" s="4">
        <f t="shared" si="11"/>
        <v>8.2130014346667654E-2</v>
      </c>
    </row>
    <row r="175" spans="1:12" hidden="1" x14ac:dyDescent="0.25">
      <c r="A175" t="s">
        <v>7</v>
      </c>
      <c r="B175" t="s">
        <v>23</v>
      </c>
      <c r="C175">
        <v>2615508</v>
      </c>
      <c r="D175" t="s">
        <v>304</v>
      </c>
      <c r="E175" s="6" t="s">
        <v>241</v>
      </c>
      <c r="F175" s="2">
        <v>9288</v>
      </c>
      <c r="G175" s="2">
        <f t="shared" si="8"/>
        <v>774</v>
      </c>
      <c r="H175" s="2">
        <v>13176</v>
      </c>
      <c r="I175" s="2">
        <f t="shared" si="9"/>
        <v>1098</v>
      </c>
      <c r="J175" s="2">
        <v>14439</v>
      </c>
      <c r="K175" s="3">
        <f t="shared" si="10"/>
        <v>14.439</v>
      </c>
      <c r="L175" s="4">
        <f t="shared" si="11"/>
        <v>0.70491803278688525</v>
      </c>
    </row>
    <row r="176" spans="1:12" x14ac:dyDescent="0.25">
      <c r="A176" t="s">
        <v>7</v>
      </c>
      <c r="B176" t="s">
        <v>12</v>
      </c>
      <c r="C176">
        <v>2615607</v>
      </c>
      <c r="D176" t="s">
        <v>205</v>
      </c>
      <c r="E176" s="6" t="s">
        <v>232</v>
      </c>
      <c r="F176" s="2">
        <v>7680</v>
      </c>
      <c r="G176" s="2">
        <f t="shared" si="8"/>
        <v>640</v>
      </c>
      <c r="H176" s="2">
        <v>49699.5</v>
      </c>
      <c r="I176" s="2">
        <f t="shared" si="9"/>
        <v>4141.625</v>
      </c>
      <c r="J176" s="2">
        <v>32257</v>
      </c>
      <c r="K176" s="3">
        <f t="shared" si="10"/>
        <v>32.256999999999998</v>
      </c>
      <c r="L176" s="4">
        <f t="shared" si="11"/>
        <v>0.15452871759273232</v>
      </c>
    </row>
    <row r="177" spans="1:12" hidden="1" x14ac:dyDescent="0.25">
      <c r="A177" t="s">
        <v>7</v>
      </c>
      <c r="B177" t="s">
        <v>12</v>
      </c>
      <c r="C177">
        <v>2516805</v>
      </c>
      <c r="D177" t="s">
        <v>206</v>
      </c>
      <c r="E177" s="6" t="s">
        <v>239</v>
      </c>
      <c r="F177" s="2">
        <v>1212</v>
      </c>
      <c r="G177" s="2">
        <f t="shared" si="8"/>
        <v>101</v>
      </c>
      <c r="H177" s="2">
        <v>37117.5</v>
      </c>
      <c r="I177" s="2">
        <f t="shared" si="9"/>
        <v>3093.125</v>
      </c>
      <c r="J177" s="2">
        <v>15141</v>
      </c>
      <c r="K177" s="3">
        <f t="shared" si="10"/>
        <v>15.141</v>
      </c>
      <c r="L177" s="4">
        <f t="shared" si="11"/>
        <v>3.2653061224489799E-2</v>
      </c>
    </row>
    <row r="178" spans="1:12" hidden="1" x14ac:dyDescent="0.25">
      <c r="A178" t="s">
        <v>7</v>
      </c>
      <c r="B178" t="s">
        <v>20</v>
      </c>
      <c r="C178">
        <v>2615805</v>
      </c>
      <c r="D178" t="s">
        <v>207</v>
      </c>
      <c r="E178" s="6" t="s">
        <v>235</v>
      </c>
      <c r="F178" s="2">
        <v>7056</v>
      </c>
      <c r="G178" s="2">
        <f t="shared" si="8"/>
        <v>588</v>
      </c>
      <c r="H178" s="2">
        <v>23910</v>
      </c>
      <c r="I178" s="2">
        <f t="shared" si="9"/>
        <v>1992.5</v>
      </c>
      <c r="J178" s="2">
        <v>28141</v>
      </c>
      <c r="K178" s="3">
        <f t="shared" si="10"/>
        <v>28.140999999999998</v>
      </c>
      <c r="L178" s="4">
        <f t="shared" si="11"/>
        <v>0.29510664993726476</v>
      </c>
    </row>
    <row r="179" spans="1:12" hidden="1" x14ac:dyDescent="0.25">
      <c r="A179" t="s">
        <v>7</v>
      </c>
      <c r="B179" t="s">
        <v>12</v>
      </c>
      <c r="C179">
        <v>2615904</v>
      </c>
      <c r="D179" t="s">
        <v>208</v>
      </c>
      <c r="E179" s="6" t="s">
        <v>239</v>
      </c>
      <c r="F179" s="2">
        <v>2766</v>
      </c>
      <c r="G179" s="2">
        <f t="shared" si="8"/>
        <v>230.5</v>
      </c>
      <c r="H179" s="2">
        <v>19404</v>
      </c>
      <c r="I179" s="2">
        <f t="shared" si="9"/>
        <v>1617</v>
      </c>
      <c r="J179" s="2">
        <v>8261</v>
      </c>
      <c r="K179" s="3">
        <f t="shared" si="10"/>
        <v>8.2609999999999992</v>
      </c>
      <c r="L179" s="4">
        <f t="shared" si="11"/>
        <v>0.14254792826221396</v>
      </c>
    </row>
    <row r="180" spans="1:12" hidden="1" x14ac:dyDescent="0.25">
      <c r="A180" t="s">
        <v>7</v>
      </c>
      <c r="B180" t="s">
        <v>20</v>
      </c>
      <c r="C180">
        <v>2616001</v>
      </c>
      <c r="D180" t="s">
        <v>209</v>
      </c>
      <c r="E180" s="6" t="s">
        <v>235</v>
      </c>
      <c r="F180" s="2">
        <v>900</v>
      </c>
      <c r="G180" s="2">
        <f t="shared" si="8"/>
        <v>75</v>
      </c>
      <c r="H180" s="2">
        <v>17997</v>
      </c>
      <c r="I180" s="2">
        <f t="shared" si="9"/>
        <v>1499.75</v>
      </c>
      <c r="J180" s="2">
        <v>17563</v>
      </c>
      <c r="K180" s="3">
        <f t="shared" si="10"/>
        <v>17.562999999999999</v>
      </c>
      <c r="L180" s="4">
        <f t="shared" si="11"/>
        <v>5.0008334722453744E-2</v>
      </c>
    </row>
    <row r="181" spans="1:12" x14ac:dyDescent="0.25">
      <c r="A181" t="s">
        <v>7</v>
      </c>
      <c r="B181" t="s">
        <v>12</v>
      </c>
      <c r="C181">
        <v>2616100</v>
      </c>
      <c r="D181" t="s">
        <v>210</v>
      </c>
      <c r="E181" s="6" t="s">
        <v>232</v>
      </c>
      <c r="F181" s="2">
        <v>255</v>
      </c>
      <c r="G181" s="2">
        <f t="shared" si="8"/>
        <v>21.25</v>
      </c>
      <c r="H181" s="2">
        <v>11260.5</v>
      </c>
      <c r="I181" s="2">
        <f t="shared" si="9"/>
        <v>938.375</v>
      </c>
      <c r="J181" s="2">
        <v>9483</v>
      </c>
      <c r="K181" s="3">
        <f t="shared" si="10"/>
        <v>9.4830000000000005</v>
      </c>
      <c r="L181" s="4">
        <f t="shared" si="11"/>
        <v>2.2645530837884641E-2</v>
      </c>
    </row>
    <row r="182" spans="1:12" hidden="1" x14ac:dyDescent="0.25">
      <c r="A182" t="s">
        <v>7</v>
      </c>
      <c r="B182" t="s">
        <v>20</v>
      </c>
      <c r="C182">
        <v>2616183</v>
      </c>
      <c r="D182" t="s">
        <v>305</v>
      </c>
      <c r="E182" s="6" t="s">
        <v>236</v>
      </c>
      <c r="F182" s="2">
        <v>2958</v>
      </c>
      <c r="G182" s="2">
        <f t="shared" si="8"/>
        <v>246.5</v>
      </c>
      <c r="H182" s="2">
        <v>15397.5</v>
      </c>
      <c r="I182" s="2">
        <f t="shared" si="9"/>
        <v>1283.125</v>
      </c>
      <c r="J182" s="2">
        <v>7776</v>
      </c>
      <c r="K182" s="3">
        <f t="shared" si="10"/>
        <v>7.7759999999999998</v>
      </c>
      <c r="L182" s="4">
        <f t="shared" si="11"/>
        <v>0.19210910862152947</v>
      </c>
    </row>
    <row r="183" spans="1:12" hidden="1" x14ac:dyDescent="0.25">
      <c r="A183" t="s">
        <v>7</v>
      </c>
      <c r="B183" t="s">
        <v>20</v>
      </c>
      <c r="C183">
        <v>2616209</v>
      </c>
      <c r="D183" t="s">
        <v>212</v>
      </c>
      <c r="E183" s="6" t="s">
        <v>236</v>
      </c>
      <c r="F183" s="2">
        <v>1080</v>
      </c>
      <c r="G183" s="2">
        <f t="shared" si="8"/>
        <v>90</v>
      </c>
      <c r="H183" s="2">
        <v>29202</v>
      </c>
      <c r="I183" s="2">
        <f t="shared" si="9"/>
        <v>2433.5</v>
      </c>
      <c r="J183" s="2">
        <v>23127</v>
      </c>
      <c r="K183" s="3">
        <f t="shared" si="10"/>
        <v>23.126999999999999</v>
      </c>
      <c r="L183" s="4">
        <f t="shared" si="11"/>
        <v>3.6983768235052394E-2</v>
      </c>
    </row>
    <row r="184" spans="1:12" hidden="1" x14ac:dyDescent="0.25">
      <c r="A184" t="s">
        <v>7</v>
      </c>
      <c r="B184" t="s">
        <v>23</v>
      </c>
      <c r="C184">
        <v>2616308</v>
      </c>
      <c r="D184" t="s">
        <v>306</v>
      </c>
      <c r="E184" s="6" t="s">
        <v>241</v>
      </c>
      <c r="F184" s="2">
        <v>4773</v>
      </c>
      <c r="G184" s="2">
        <f t="shared" si="8"/>
        <v>397.75</v>
      </c>
      <c r="H184" s="2">
        <v>38871</v>
      </c>
      <c r="I184" s="2">
        <f t="shared" si="9"/>
        <v>3239.25</v>
      </c>
      <c r="J184" s="2">
        <v>27151</v>
      </c>
      <c r="K184" s="3">
        <f t="shared" si="10"/>
        <v>27.151</v>
      </c>
      <c r="L184" s="4">
        <f t="shared" si="11"/>
        <v>0.12279076946824111</v>
      </c>
    </row>
    <row r="185" spans="1:12" hidden="1" x14ac:dyDescent="0.25">
      <c r="A185" t="s">
        <v>7</v>
      </c>
      <c r="B185" t="s">
        <v>23</v>
      </c>
      <c r="C185">
        <v>2616407</v>
      </c>
      <c r="D185" t="s">
        <v>82</v>
      </c>
      <c r="E185" s="6" t="s">
        <v>242</v>
      </c>
      <c r="F185" s="2">
        <v>76752</v>
      </c>
      <c r="G185" s="2">
        <f t="shared" si="8"/>
        <v>6396</v>
      </c>
      <c r="H185" s="2">
        <v>282543</v>
      </c>
      <c r="I185" s="2">
        <f t="shared" si="9"/>
        <v>23545.25</v>
      </c>
      <c r="J185" s="2">
        <v>144243</v>
      </c>
      <c r="K185" s="3">
        <f t="shared" si="10"/>
        <v>144.24299999999999</v>
      </c>
      <c r="L185" s="4">
        <f t="shared" si="11"/>
        <v>0.27164714751382973</v>
      </c>
    </row>
    <row r="186" spans="1:12" hidden="1" x14ac:dyDescent="0.25">
      <c r="A186" t="s">
        <v>7</v>
      </c>
      <c r="B186" t="s">
        <v>23</v>
      </c>
      <c r="C186">
        <v>2616506</v>
      </c>
      <c r="D186" t="s">
        <v>307</v>
      </c>
      <c r="E186" s="6" t="s">
        <v>242</v>
      </c>
      <c r="F186" s="2">
        <v>1635</v>
      </c>
      <c r="G186" s="2">
        <f t="shared" si="8"/>
        <v>136.25</v>
      </c>
      <c r="H186" s="2">
        <v>12136.5</v>
      </c>
      <c r="I186" s="2">
        <f t="shared" si="9"/>
        <v>1011.375</v>
      </c>
      <c r="J186" s="2">
        <v>11699</v>
      </c>
      <c r="K186" s="3">
        <f t="shared" si="10"/>
        <v>11.699</v>
      </c>
      <c r="L186" s="4">
        <f t="shared" si="11"/>
        <v>0.13471758744283771</v>
      </c>
    </row>
  </sheetData>
  <autoFilter ref="A1:L186" xr:uid="{FCFB951D-57C0-4966-8DAC-1D586232169B}">
    <filterColumn colId="4">
      <filters>
        <filter val="Zona Araripin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F0B88-D118-4C30-A870-1F480EC5E726}">
  <dimension ref="A1:B64"/>
  <sheetViews>
    <sheetView workbookViewId="0"/>
  </sheetViews>
  <sheetFormatPr defaultRowHeight="15" x14ac:dyDescent="0.25"/>
  <sheetData>
    <row r="1" spans="1:2" x14ac:dyDescent="0.25">
      <c r="A1" t="s">
        <v>245</v>
      </c>
      <c r="B1" t="s">
        <v>245</v>
      </c>
    </row>
    <row r="2" spans="1:2" x14ac:dyDescent="0.25">
      <c r="A2" t="s">
        <v>246</v>
      </c>
      <c r="B2" t="s">
        <v>249</v>
      </c>
    </row>
    <row r="3" spans="1:2" x14ac:dyDescent="0.25">
      <c r="A3" t="s">
        <v>247</v>
      </c>
      <c r="B3" t="s">
        <v>250</v>
      </c>
    </row>
    <row r="4" spans="1:2" x14ac:dyDescent="0.25">
      <c r="A4" t="s">
        <v>31</v>
      </c>
      <c r="B4" t="s">
        <v>251</v>
      </c>
    </row>
    <row r="5" spans="1:2" x14ac:dyDescent="0.25">
      <c r="A5" t="s">
        <v>248</v>
      </c>
      <c r="B5" t="s">
        <v>248</v>
      </c>
    </row>
    <row r="6" spans="1:2" x14ac:dyDescent="0.25">
      <c r="A6" t="s">
        <v>47</v>
      </c>
      <c r="B6" t="s">
        <v>252</v>
      </c>
    </row>
    <row r="7" spans="1:2" x14ac:dyDescent="0.25">
      <c r="A7" t="s">
        <v>49</v>
      </c>
      <c r="B7" t="s">
        <v>253</v>
      </c>
    </row>
    <row r="8" spans="1:2" x14ac:dyDescent="0.25">
      <c r="A8" t="s">
        <v>51</v>
      </c>
      <c r="B8" t="s">
        <v>254</v>
      </c>
    </row>
    <row r="9" spans="1:2" x14ac:dyDescent="0.25">
      <c r="A9" t="s">
        <v>56</v>
      </c>
      <c r="B9" t="s">
        <v>255</v>
      </c>
    </row>
    <row r="10" spans="1:2" x14ac:dyDescent="0.25">
      <c r="A10" t="s">
        <v>60</v>
      </c>
      <c r="B10" t="s">
        <v>256</v>
      </c>
    </row>
    <row r="11" spans="1:2" x14ac:dyDescent="0.25">
      <c r="A11" t="s">
        <v>63</v>
      </c>
      <c r="B11" t="s">
        <v>257</v>
      </c>
    </row>
    <row r="12" spans="1:2" x14ac:dyDescent="0.25">
      <c r="A12" t="s">
        <v>65</v>
      </c>
      <c r="B12" t="s">
        <v>258</v>
      </c>
    </row>
    <row r="13" spans="1:2" x14ac:dyDescent="0.25">
      <c r="A13" t="s">
        <v>66</v>
      </c>
      <c r="B13" t="s">
        <v>259</v>
      </c>
    </row>
    <row r="14" spans="1:2" x14ac:dyDescent="0.25">
      <c r="A14" t="s">
        <v>69</v>
      </c>
      <c r="B14" t="s">
        <v>260</v>
      </c>
    </row>
    <row r="15" spans="1:2" x14ac:dyDescent="0.25">
      <c r="A15" t="s">
        <v>73</v>
      </c>
      <c r="B15" t="s">
        <v>261</v>
      </c>
    </row>
    <row r="16" spans="1:2" x14ac:dyDescent="0.25">
      <c r="A16" t="s">
        <v>83</v>
      </c>
      <c r="B16" t="s">
        <v>262</v>
      </c>
    </row>
    <row r="17" spans="1:2" x14ac:dyDescent="0.25">
      <c r="A17" t="s">
        <v>84</v>
      </c>
      <c r="B17" t="s">
        <v>263</v>
      </c>
    </row>
    <row r="18" spans="1:2" x14ac:dyDescent="0.25">
      <c r="A18" t="s">
        <v>87</v>
      </c>
      <c r="B18" t="s">
        <v>264</v>
      </c>
    </row>
    <row r="19" spans="1:2" x14ac:dyDescent="0.25">
      <c r="A19" t="s">
        <v>90</v>
      </c>
      <c r="B19" t="s">
        <v>265</v>
      </c>
    </row>
    <row r="20" spans="1:2" x14ac:dyDescent="0.25">
      <c r="A20" t="s">
        <v>101</v>
      </c>
      <c r="B20" t="s">
        <v>266</v>
      </c>
    </row>
    <row r="21" spans="1:2" x14ac:dyDescent="0.25">
      <c r="A21" t="s">
        <v>104</v>
      </c>
      <c r="B21" t="s">
        <v>267</v>
      </c>
    </row>
    <row r="22" spans="1:2" x14ac:dyDescent="0.25">
      <c r="A22" t="s">
        <v>109</v>
      </c>
      <c r="B22" t="s">
        <v>109</v>
      </c>
    </row>
    <row r="23" spans="1:2" x14ac:dyDescent="0.25">
      <c r="A23" t="s">
        <v>110</v>
      </c>
      <c r="B23" t="s">
        <v>268</v>
      </c>
    </row>
    <row r="24" spans="1:2" x14ac:dyDescent="0.25">
      <c r="A24" t="s">
        <v>111</v>
      </c>
      <c r="B24" t="s">
        <v>269</v>
      </c>
    </row>
    <row r="25" spans="1:2" x14ac:dyDescent="0.25">
      <c r="A25" t="s">
        <v>116</v>
      </c>
      <c r="B25" t="s">
        <v>270</v>
      </c>
    </row>
    <row r="26" spans="1:2" x14ac:dyDescent="0.25">
      <c r="A26" t="s">
        <v>117</v>
      </c>
      <c r="B26" t="s">
        <v>271</v>
      </c>
    </row>
    <row r="27" spans="1:2" x14ac:dyDescent="0.25">
      <c r="A27" t="s">
        <v>121</v>
      </c>
      <c r="B27" t="s">
        <v>272</v>
      </c>
    </row>
    <row r="28" spans="1:2" x14ac:dyDescent="0.25">
      <c r="A28" t="s">
        <v>123</v>
      </c>
      <c r="B28" t="s">
        <v>273</v>
      </c>
    </row>
    <row r="29" spans="1:2" x14ac:dyDescent="0.25">
      <c r="A29" t="s">
        <v>124</v>
      </c>
      <c r="B29" t="s">
        <v>274</v>
      </c>
    </row>
    <row r="30" spans="1:2" x14ac:dyDescent="0.25">
      <c r="A30" t="s">
        <v>125</v>
      </c>
      <c r="B30" t="s">
        <v>275</v>
      </c>
    </row>
    <row r="31" spans="1:2" x14ac:dyDescent="0.25">
      <c r="A31" t="s">
        <v>130</v>
      </c>
      <c r="B31" t="s">
        <v>130</v>
      </c>
    </row>
    <row r="32" spans="1:2" x14ac:dyDescent="0.25">
      <c r="A32" t="s">
        <v>142</v>
      </c>
      <c r="B32" t="s">
        <v>276</v>
      </c>
    </row>
    <row r="33" spans="1:2" x14ac:dyDescent="0.25">
      <c r="A33" t="s">
        <v>144</v>
      </c>
      <c r="B33" t="s">
        <v>277</v>
      </c>
    </row>
    <row r="34" spans="1:2" x14ac:dyDescent="0.25">
      <c r="A34" t="s">
        <v>146</v>
      </c>
      <c r="B34" t="s">
        <v>278</v>
      </c>
    </row>
    <row r="35" spans="1:2" x14ac:dyDescent="0.25">
      <c r="A35" t="s">
        <v>147</v>
      </c>
      <c r="B35" t="s">
        <v>279</v>
      </c>
    </row>
    <row r="36" spans="1:2" x14ac:dyDescent="0.25">
      <c r="A36" t="s">
        <v>159</v>
      </c>
      <c r="B36" t="s">
        <v>280</v>
      </c>
    </row>
    <row r="37" spans="1:2" x14ac:dyDescent="0.25">
      <c r="A37" t="s">
        <v>160</v>
      </c>
      <c r="B37" t="s">
        <v>281</v>
      </c>
    </row>
    <row r="38" spans="1:2" x14ac:dyDescent="0.25">
      <c r="A38" t="s">
        <v>163</v>
      </c>
      <c r="B38" t="s">
        <v>282</v>
      </c>
    </row>
    <row r="39" spans="1:2" x14ac:dyDescent="0.25">
      <c r="A39" t="s">
        <v>166</v>
      </c>
      <c r="B39" t="s">
        <v>283</v>
      </c>
    </row>
    <row r="40" spans="1:2" x14ac:dyDescent="0.25">
      <c r="A40" t="s">
        <v>168</v>
      </c>
      <c r="B40" t="s">
        <v>284</v>
      </c>
    </row>
    <row r="41" spans="1:2" x14ac:dyDescent="0.25">
      <c r="A41" t="s">
        <v>170</v>
      </c>
      <c r="B41" t="s">
        <v>285</v>
      </c>
    </row>
    <row r="42" spans="1:2" x14ac:dyDescent="0.25">
      <c r="A42" t="s">
        <v>171</v>
      </c>
      <c r="B42" t="s">
        <v>286</v>
      </c>
    </row>
    <row r="43" spans="1:2" x14ac:dyDescent="0.25">
      <c r="A43" t="s">
        <v>177</v>
      </c>
      <c r="B43" t="s">
        <v>287</v>
      </c>
    </row>
    <row r="44" spans="1:2" x14ac:dyDescent="0.25">
      <c r="A44" t="s">
        <v>179</v>
      </c>
      <c r="B44" t="s">
        <v>288</v>
      </c>
    </row>
    <row r="45" spans="1:2" x14ac:dyDescent="0.25">
      <c r="A45" t="s">
        <v>180</v>
      </c>
      <c r="B45" t="s">
        <v>289</v>
      </c>
    </row>
    <row r="46" spans="1:2" x14ac:dyDescent="0.25">
      <c r="A46" t="s">
        <v>181</v>
      </c>
      <c r="B46" t="s">
        <v>290</v>
      </c>
    </row>
    <row r="47" spans="1:2" x14ac:dyDescent="0.25">
      <c r="A47" t="s">
        <v>182</v>
      </c>
      <c r="B47" t="s">
        <v>291</v>
      </c>
    </row>
    <row r="48" spans="1:2" x14ac:dyDescent="0.25">
      <c r="A48" t="s">
        <v>183</v>
      </c>
      <c r="B48" t="s">
        <v>292</v>
      </c>
    </row>
    <row r="49" spans="1:2" x14ac:dyDescent="0.25">
      <c r="A49" t="s">
        <v>184</v>
      </c>
      <c r="B49" t="s">
        <v>293</v>
      </c>
    </row>
    <row r="50" spans="1:2" x14ac:dyDescent="0.25">
      <c r="A50" t="s">
        <v>185</v>
      </c>
      <c r="B50" t="s">
        <v>294</v>
      </c>
    </row>
    <row r="51" spans="1:2" x14ac:dyDescent="0.25">
      <c r="A51" t="s">
        <v>186</v>
      </c>
      <c r="B51" t="s">
        <v>295</v>
      </c>
    </row>
    <row r="52" spans="1:2" x14ac:dyDescent="0.25">
      <c r="A52" t="s">
        <v>187</v>
      </c>
      <c r="B52" t="s">
        <v>296</v>
      </c>
    </row>
    <row r="53" spans="1:2" x14ac:dyDescent="0.25">
      <c r="A53" t="s">
        <v>188</v>
      </c>
      <c r="B53" t="s">
        <v>297</v>
      </c>
    </row>
    <row r="54" spans="1:2" x14ac:dyDescent="0.25">
      <c r="A54" t="s">
        <v>191</v>
      </c>
      <c r="B54" t="s">
        <v>298</v>
      </c>
    </row>
    <row r="55" spans="1:2" x14ac:dyDescent="0.25">
      <c r="A55" t="s">
        <v>192</v>
      </c>
      <c r="B55" t="s">
        <v>299</v>
      </c>
    </row>
    <row r="56" spans="1:2" x14ac:dyDescent="0.25">
      <c r="A56" t="s">
        <v>193</v>
      </c>
      <c r="B56" t="s">
        <v>300</v>
      </c>
    </row>
    <row r="57" spans="1:2" x14ac:dyDescent="0.25">
      <c r="A57" t="s">
        <v>196</v>
      </c>
      <c r="B57" t="s">
        <v>301</v>
      </c>
    </row>
    <row r="58" spans="1:2" x14ac:dyDescent="0.25">
      <c r="A58" t="s">
        <v>198</v>
      </c>
      <c r="B58" t="s">
        <v>302</v>
      </c>
    </row>
    <row r="59" spans="1:2" x14ac:dyDescent="0.25">
      <c r="A59" t="s">
        <v>202</v>
      </c>
      <c r="B59" t="s">
        <v>303</v>
      </c>
    </row>
    <row r="60" spans="1:2" x14ac:dyDescent="0.25">
      <c r="A60" t="s">
        <v>204</v>
      </c>
      <c r="B60" t="s">
        <v>304</v>
      </c>
    </row>
    <row r="61" spans="1:2" x14ac:dyDescent="0.25">
      <c r="A61" t="s">
        <v>211</v>
      </c>
      <c r="B61" t="s">
        <v>305</v>
      </c>
    </row>
    <row r="62" spans="1:2" x14ac:dyDescent="0.25">
      <c r="A62" t="s">
        <v>213</v>
      </c>
      <c r="B62" t="s">
        <v>306</v>
      </c>
    </row>
    <row r="63" spans="1:2" x14ac:dyDescent="0.25">
      <c r="A63" t="s">
        <v>214</v>
      </c>
      <c r="B63" t="s">
        <v>82</v>
      </c>
    </row>
    <row r="64" spans="1:2" x14ac:dyDescent="0.25">
      <c r="A64" t="s">
        <v>215</v>
      </c>
      <c r="B64" t="s">
        <v>307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951D-57C0-4966-8DAC-1D586232169B}">
  <dimension ref="A1:M186"/>
  <sheetViews>
    <sheetView zoomScale="120" zoomScaleNormal="120" workbookViewId="0">
      <selection activeCell="B1" sqref="B1"/>
    </sheetView>
  </sheetViews>
  <sheetFormatPr defaultRowHeight="15" x14ac:dyDescent="0.25"/>
  <cols>
    <col min="1" max="1" width="3.28515625" bestFit="1" customWidth="1"/>
    <col min="2" max="2" width="25.140625" bestFit="1" customWidth="1"/>
    <col min="3" max="3" width="31.85546875" bestFit="1" customWidth="1"/>
    <col min="4" max="4" width="16.5703125" bestFit="1" customWidth="1"/>
    <col min="5" max="5" width="22.85546875" bestFit="1" customWidth="1"/>
    <col min="6" max="6" width="22.85546875" style="1" customWidth="1"/>
    <col min="7" max="7" width="15.140625" style="2" bestFit="1" customWidth="1"/>
    <col min="8" max="8" width="15.140625" style="2" customWidth="1"/>
    <col min="9" max="9" width="16.7109375" style="2" bestFit="1" customWidth="1"/>
    <col min="10" max="10" width="16.7109375" style="2" customWidth="1"/>
    <col min="11" max="11" width="14" style="2" bestFit="1" customWidth="1"/>
    <col min="13" max="13" width="9.140625" style="4"/>
  </cols>
  <sheetData>
    <row r="1" spans="1:13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221</v>
      </c>
      <c r="G1" s="7" t="s">
        <v>5</v>
      </c>
      <c r="H1" s="7" t="s">
        <v>229</v>
      </c>
      <c r="I1" s="7" t="s">
        <v>6</v>
      </c>
      <c r="J1" s="7" t="s">
        <v>231</v>
      </c>
      <c r="K1" s="7" t="s">
        <v>216</v>
      </c>
      <c r="L1" s="7" t="s">
        <v>222</v>
      </c>
      <c r="M1" s="9" t="s">
        <v>226</v>
      </c>
    </row>
    <row r="2" spans="1:13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s="1" t="s">
        <v>240</v>
      </c>
      <c r="G2" s="2">
        <v>29700</v>
      </c>
      <c r="H2" s="2">
        <f t="shared" ref="H2:H33" si="0">G2/12</f>
        <v>2475</v>
      </c>
      <c r="I2" s="2">
        <v>235984.5</v>
      </c>
      <c r="J2" s="2">
        <f t="shared" ref="J2:J33" si="1">I2/12</f>
        <v>19665.375</v>
      </c>
      <c r="K2" s="2">
        <v>104248</v>
      </c>
      <c r="L2" s="3">
        <f t="shared" ref="L2:L33" si="2">K2/1000</f>
        <v>104.248</v>
      </c>
      <c r="M2" s="4">
        <f t="shared" ref="M2:M33" si="3">G2/I2</f>
        <v>0.1258557235750653</v>
      </c>
    </row>
    <row r="3" spans="1:13" x14ac:dyDescent="0.25">
      <c r="A3" t="s">
        <v>7</v>
      </c>
      <c r="B3" t="s">
        <v>12</v>
      </c>
      <c r="C3" t="s">
        <v>13</v>
      </c>
      <c r="D3" t="s">
        <v>14</v>
      </c>
      <c r="E3" t="s">
        <v>15</v>
      </c>
      <c r="F3" s="1" t="s">
        <v>239</v>
      </c>
      <c r="G3" s="2">
        <v>66540</v>
      </c>
      <c r="H3" s="2">
        <f t="shared" si="0"/>
        <v>5545</v>
      </c>
      <c r="I3" s="2">
        <v>101805</v>
      </c>
      <c r="J3" s="2">
        <f t="shared" si="1"/>
        <v>8483.75</v>
      </c>
      <c r="K3" s="2">
        <v>42672</v>
      </c>
      <c r="L3" s="3">
        <f t="shared" si="2"/>
        <v>42.671999999999997</v>
      </c>
      <c r="M3" s="4">
        <f t="shared" si="3"/>
        <v>0.65360247532046556</v>
      </c>
    </row>
    <row r="4" spans="1:13" x14ac:dyDescent="0.25">
      <c r="A4" t="s">
        <v>7</v>
      </c>
      <c r="B4" t="s">
        <v>16</v>
      </c>
      <c r="C4" t="s">
        <v>17</v>
      </c>
      <c r="D4" t="s">
        <v>18</v>
      </c>
      <c r="E4" t="s">
        <v>19</v>
      </c>
      <c r="F4" s="1" t="s">
        <v>233</v>
      </c>
      <c r="G4" s="2">
        <v>5991</v>
      </c>
      <c r="H4" s="2">
        <f t="shared" si="0"/>
        <v>499.25</v>
      </c>
      <c r="I4" s="2">
        <v>26103</v>
      </c>
      <c r="J4" s="2">
        <f t="shared" si="1"/>
        <v>2175.25</v>
      </c>
      <c r="K4" s="2">
        <v>19409</v>
      </c>
      <c r="L4" s="3">
        <f t="shared" si="2"/>
        <v>19.408999999999999</v>
      </c>
      <c r="M4" s="4">
        <f t="shared" si="3"/>
        <v>0.22951384898287552</v>
      </c>
    </row>
    <row r="5" spans="1:13" x14ac:dyDescent="0.25">
      <c r="A5" t="s">
        <v>7</v>
      </c>
      <c r="B5" t="s">
        <v>20</v>
      </c>
      <c r="C5" t="s">
        <v>21</v>
      </c>
      <c r="D5" t="s">
        <v>18</v>
      </c>
      <c r="E5" t="s">
        <v>22</v>
      </c>
      <c r="F5" s="1" t="s">
        <v>234</v>
      </c>
      <c r="G5" s="2">
        <v>6564</v>
      </c>
      <c r="H5" s="2">
        <f t="shared" si="0"/>
        <v>547</v>
      </c>
      <c r="I5" s="2">
        <v>39352.5</v>
      </c>
      <c r="J5" s="2">
        <f t="shared" si="1"/>
        <v>3279.375</v>
      </c>
      <c r="K5" s="2">
        <v>24680</v>
      </c>
      <c r="L5" s="3">
        <f t="shared" si="2"/>
        <v>24.68</v>
      </c>
      <c r="M5" s="4">
        <f t="shared" si="3"/>
        <v>0.1668000762340385</v>
      </c>
    </row>
    <row r="6" spans="1:13" x14ac:dyDescent="0.25">
      <c r="A6" t="s">
        <v>7</v>
      </c>
      <c r="B6" t="s">
        <v>23</v>
      </c>
      <c r="C6" t="s">
        <v>24</v>
      </c>
      <c r="D6" t="s">
        <v>18</v>
      </c>
      <c r="E6" t="s">
        <v>25</v>
      </c>
      <c r="F6" s="1" t="s">
        <v>242</v>
      </c>
      <c r="G6" s="2">
        <v>1560</v>
      </c>
      <c r="H6" s="2">
        <f t="shared" si="0"/>
        <v>130</v>
      </c>
      <c r="I6" s="2">
        <v>27474</v>
      </c>
      <c r="J6" s="2">
        <f t="shared" si="1"/>
        <v>2289.5</v>
      </c>
      <c r="K6" s="2">
        <v>26981</v>
      </c>
      <c r="L6" s="3">
        <f t="shared" si="2"/>
        <v>26.981000000000002</v>
      </c>
      <c r="M6" s="4">
        <f t="shared" si="3"/>
        <v>5.678095654072942E-2</v>
      </c>
    </row>
    <row r="7" spans="1:13" x14ac:dyDescent="0.25">
      <c r="A7" t="s">
        <v>7</v>
      </c>
      <c r="B7" t="s">
        <v>20</v>
      </c>
      <c r="C7" t="s">
        <v>26</v>
      </c>
      <c r="D7" t="s">
        <v>18</v>
      </c>
      <c r="E7" t="s">
        <v>27</v>
      </c>
      <c r="F7" s="1" t="s">
        <v>235</v>
      </c>
      <c r="G7" s="2">
        <v>8553</v>
      </c>
      <c r="H7" s="2">
        <f t="shared" si="0"/>
        <v>712.75</v>
      </c>
      <c r="I7" s="2">
        <v>45477</v>
      </c>
      <c r="J7" s="2">
        <f t="shared" si="1"/>
        <v>3789.75</v>
      </c>
      <c r="K7" s="2">
        <v>43822</v>
      </c>
      <c r="L7" s="3">
        <f t="shared" si="2"/>
        <v>43.822000000000003</v>
      </c>
      <c r="M7" s="4">
        <f t="shared" si="3"/>
        <v>0.18807309189260504</v>
      </c>
    </row>
    <row r="8" spans="1:13" x14ac:dyDescent="0.25">
      <c r="A8" t="s">
        <v>7</v>
      </c>
      <c r="B8" t="s">
        <v>20</v>
      </c>
      <c r="C8" t="s">
        <v>28</v>
      </c>
      <c r="D8" t="s">
        <v>18</v>
      </c>
      <c r="E8" t="s">
        <v>29</v>
      </c>
      <c r="F8" s="1" t="s">
        <v>235</v>
      </c>
      <c r="G8" s="2">
        <v>0</v>
      </c>
      <c r="H8" s="2">
        <f t="shared" si="0"/>
        <v>0</v>
      </c>
      <c r="I8" s="2">
        <v>16776</v>
      </c>
      <c r="J8" s="2">
        <f t="shared" si="1"/>
        <v>1398</v>
      </c>
      <c r="K8" s="2">
        <v>14460</v>
      </c>
      <c r="L8" s="3">
        <f t="shared" si="2"/>
        <v>14.46</v>
      </c>
      <c r="M8" s="4">
        <f t="shared" si="3"/>
        <v>0</v>
      </c>
    </row>
    <row r="9" spans="1:13" x14ac:dyDescent="0.25">
      <c r="A9" t="s">
        <v>7</v>
      </c>
      <c r="B9" t="s">
        <v>23</v>
      </c>
      <c r="C9" t="s">
        <v>30</v>
      </c>
      <c r="D9" t="s">
        <v>18</v>
      </c>
      <c r="E9" t="s">
        <v>31</v>
      </c>
      <c r="F9" s="1" t="s">
        <v>241</v>
      </c>
      <c r="G9" s="2">
        <v>2694</v>
      </c>
      <c r="H9" s="2">
        <f t="shared" si="0"/>
        <v>224.5</v>
      </c>
      <c r="I9" s="2">
        <v>43156.5</v>
      </c>
      <c r="J9" s="2">
        <f t="shared" si="1"/>
        <v>3596.375</v>
      </c>
      <c r="K9" s="2">
        <v>37349</v>
      </c>
      <c r="L9" s="3">
        <f t="shared" si="2"/>
        <v>37.348999999999997</v>
      </c>
      <c r="M9" s="4">
        <f t="shared" si="3"/>
        <v>6.2423968579472383E-2</v>
      </c>
    </row>
    <row r="10" spans="1:13" x14ac:dyDescent="0.25">
      <c r="A10" t="s">
        <v>7</v>
      </c>
      <c r="B10" t="s">
        <v>20</v>
      </c>
      <c r="C10" t="s">
        <v>21</v>
      </c>
      <c r="D10" t="s">
        <v>18</v>
      </c>
      <c r="E10" t="s">
        <v>32</v>
      </c>
      <c r="F10" s="1" t="s">
        <v>234</v>
      </c>
      <c r="G10" s="2">
        <v>4818</v>
      </c>
      <c r="H10" s="2">
        <f t="shared" si="0"/>
        <v>401.5</v>
      </c>
      <c r="I10" s="2">
        <v>23671.5</v>
      </c>
      <c r="J10" s="2">
        <f t="shared" si="1"/>
        <v>1972.625</v>
      </c>
      <c r="K10" s="2">
        <v>21134</v>
      </c>
      <c r="L10" s="3">
        <f t="shared" si="2"/>
        <v>21.134</v>
      </c>
      <c r="M10" s="4">
        <f t="shared" si="3"/>
        <v>0.20353589759837779</v>
      </c>
    </row>
    <row r="11" spans="1:13" x14ac:dyDescent="0.25">
      <c r="A11" t="s">
        <v>7</v>
      </c>
      <c r="B11" t="s">
        <v>23</v>
      </c>
      <c r="C11" t="s">
        <v>24</v>
      </c>
      <c r="D11" t="s">
        <v>18</v>
      </c>
      <c r="E11" t="s">
        <v>33</v>
      </c>
      <c r="F11" s="1" t="s">
        <v>242</v>
      </c>
      <c r="G11" s="2">
        <v>3678</v>
      </c>
      <c r="H11" s="2">
        <f t="shared" si="0"/>
        <v>306.5</v>
      </c>
      <c r="I11" s="2">
        <v>19188</v>
      </c>
      <c r="J11" s="2">
        <f t="shared" si="1"/>
        <v>1599</v>
      </c>
      <c r="K11" s="2">
        <v>18335</v>
      </c>
      <c r="L11" s="3">
        <f t="shared" si="2"/>
        <v>18.335000000000001</v>
      </c>
      <c r="M11" s="4">
        <f t="shared" si="3"/>
        <v>0.19168230143839901</v>
      </c>
    </row>
    <row r="12" spans="1:13" x14ac:dyDescent="0.25">
      <c r="A12" t="s">
        <v>7</v>
      </c>
      <c r="B12" t="s">
        <v>20</v>
      </c>
      <c r="C12" t="s">
        <v>34</v>
      </c>
      <c r="D12" t="s">
        <v>18</v>
      </c>
      <c r="E12" t="s">
        <v>35</v>
      </c>
      <c r="F12" s="1" t="s">
        <v>234</v>
      </c>
      <c r="G12" s="2">
        <v>1146</v>
      </c>
      <c r="H12" s="2">
        <f t="shared" si="0"/>
        <v>95.5</v>
      </c>
      <c r="I12" s="2">
        <v>11344.5</v>
      </c>
      <c r="J12" s="2">
        <f t="shared" si="1"/>
        <v>945.375</v>
      </c>
      <c r="K12" s="2">
        <v>10591</v>
      </c>
      <c r="L12" s="3">
        <f t="shared" si="2"/>
        <v>10.590999999999999</v>
      </c>
      <c r="M12" s="4">
        <f t="shared" si="3"/>
        <v>0.10101811450482613</v>
      </c>
    </row>
    <row r="13" spans="1:13" x14ac:dyDescent="0.25">
      <c r="A13" t="s">
        <v>7</v>
      </c>
      <c r="B13" t="s">
        <v>8</v>
      </c>
      <c r="C13" t="s">
        <v>37</v>
      </c>
      <c r="D13" t="s">
        <v>18</v>
      </c>
      <c r="E13" t="s">
        <v>38</v>
      </c>
      <c r="F13" s="1" t="s">
        <v>241</v>
      </c>
      <c r="G13" s="2">
        <v>1938</v>
      </c>
      <c r="H13" s="2">
        <f t="shared" si="0"/>
        <v>161.5</v>
      </c>
      <c r="I13" s="2">
        <v>17902.5</v>
      </c>
      <c r="J13" s="2">
        <f t="shared" si="1"/>
        <v>1491.875</v>
      </c>
      <c r="K13" s="2">
        <v>19996</v>
      </c>
      <c r="L13" s="3">
        <f t="shared" si="2"/>
        <v>19.995999999999999</v>
      </c>
      <c r="M13" s="4">
        <f t="shared" si="3"/>
        <v>0.10825303728529535</v>
      </c>
    </row>
    <row r="14" spans="1:13" x14ac:dyDescent="0.25">
      <c r="A14" t="s">
        <v>7</v>
      </c>
      <c r="B14" t="s">
        <v>12</v>
      </c>
      <c r="C14" t="s">
        <v>39</v>
      </c>
      <c r="D14" t="s">
        <v>14</v>
      </c>
      <c r="E14" t="s">
        <v>39</v>
      </c>
      <c r="F14" s="1" t="s">
        <v>232</v>
      </c>
      <c r="G14" s="2">
        <v>35436</v>
      </c>
      <c r="H14" s="2">
        <f t="shared" si="0"/>
        <v>2953</v>
      </c>
      <c r="I14" s="2">
        <v>161556</v>
      </c>
      <c r="J14" s="2">
        <f t="shared" si="1"/>
        <v>13463</v>
      </c>
      <c r="K14" s="2">
        <v>90504</v>
      </c>
      <c r="L14" s="3">
        <f t="shared" si="2"/>
        <v>90.504000000000005</v>
      </c>
      <c r="M14" s="4">
        <f t="shared" si="3"/>
        <v>0.21934190002228329</v>
      </c>
    </row>
    <row r="15" spans="1:13" x14ac:dyDescent="0.25">
      <c r="A15" t="s">
        <v>7</v>
      </c>
      <c r="B15" t="s">
        <v>12</v>
      </c>
      <c r="C15" t="s">
        <v>40</v>
      </c>
      <c r="D15" t="s">
        <v>14</v>
      </c>
      <c r="E15" t="s">
        <v>41</v>
      </c>
      <c r="F15" s="1" t="s">
        <v>235</v>
      </c>
      <c r="G15" s="2">
        <v>25767</v>
      </c>
      <c r="H15" s="2">
        <f t="shared" si="0"/>
        <v>2147.25</v>
      </c>
      <c r="I15" s="2">
        <v>159135</v>
      </c>
      <c r="J15" s="2">
        <f t="shared" si="1"/>
        <v>13261.25</v>
      </c>
      <c r="K15" s="2">
        <v>82487</v>
      </c>
      <c r="L15" s="3">
        <f t="shared" si="2"/>
        <v>82.486999999999995</v>
      </c>
      <c r="M15" s="4">
        <f t="shared" si="3"/>
        <v>0.16191912527099633</v>
      </c>
    </row>
    <row r="16" spans="1:13" x14ac:dyDescent="0.25">
      <c r="A16" t="s">
        <v>7</v>
      </c>
      <c r="B16" t="s">
        <v>20</v>
      </c>
      <c r="C16" t="s">
        <v>21</v>
      </c>
      <c r="D16" t="s">
        <v>18</v>
      </c>
      <c r="E16" t="s">
        <v>42</v>
      </c>
      <c r="F16" s="1" t="s">
        <v>234</v>
      </c>
      <c r="G16" s="2">
        <v>1542</v>
      </c>
      <c r="H16" s="2">
        <f t="shared" si="0"/>
        <v>128.5</v>
      </c>
      <c r="I16" s="2">
        <v>12271.5</v>
      </c>
      <c r="J16" s="2">
        <f t="shared" si="1"/>
        <v>1022.625</v>
      </c>
      <c r="K16" s="2">
        <v>12601</v>
      </c>
      <c r="L16" s="3">
        <f t="shared" si="2"/>
        <v>12.601000000000001</v>
      </c>
      <c r="M16" s="4">
        <f t="shared" si="3"/>
        <v>0.12565701014545899</v>
      </c>
    </row>
    <row r="17" spans="1:13" x14ac:dyDescent="0.25">
      <c r="A17" t="s">
        <v>7</v>
      </c>
      <c r="B17" t="s">
        <v>23</v>
      </c>
      <c r="C17" t="s">
        <v>24</v>
      </c>
      <c r="D17" t="s">
        <v>43</v>
      </c>
      <c r="E17" t="s">
        <v>44</v>
      </c>
      <c r="F17" s="1" t="s">
        <v>242</v>
      </c>
      <c r="G17" s="2">
        <v>7950</v>
      </c>
      <c r="H17" s="2">
        <f t="shared" si="0"/>
        <v>662.5</v>
      </c>
      <c r="I17" s="2">
        <v>50940</v>
      </c>
      <c r="J17" s="2">
        <f t="shared" si="1"/>
        <v>4245</v>
      </c>
      <c r="K17" s="2">
        <v>42083</v>
      </c>
      <c r="L17" s="3">
        <f t="shared" si="2"/>
        <v>42.082999999999998</v>
      </c>
      <c r="M17" s="4">
        <f t="shared" si="3"/>
        <v>0.15606595995288575</v>
      </c>
    </row>
    <row r="18" spans="1:13" x14ac:dyDescent="0.25">
      <c r="A18" t="s">
        <v>7</v>
      </c>
      <c r="B18" t="s">
        <v>23</v>
      </c>
      <c r="C18" t="s">
        <v>24</v>
      </c>
      <c r="D18" t="s">
        <v>18</v>
      </c>
      <c r="E18" t="s">
        <v>45</v>
      </c>
      <c r="F18" s="1" t="s">
        <v>242</v>
      </c>
      <c r="G18" s="2">
        <v>108</v>
      </c>
      <c r="H18" s="2">
        <f t="shared" si="0"/>
        <v>9</v>
      </c>
      <c r="I18" s="2">
        <v>11295</v>
      </c>
      <c r="J18" s="2">
        <f t="shared" si="1"/>
        <v>941.25</v>
      </c>
      <c r="K18" s="2">
        <v>10798</v>
      </c>
      <c r="L18" s="3">
        <f t="shared" si="2"/>
        <v>10.798</v>
      </c>
      <c r="M18" s="4">
        <f t="shared" si="3"/>
        <v>9.5617529880478083E-3</v>
      </c>
    </row>
    <row r="19" spans="1:13" x14ac:dyDescent="0.25">
      <c r="A19" t="s">
        <v>7</v>
      </c>
      <c r="B19" t="s">
        <v>16</v>
      </c>
      <c r="C19" t="s">
        <v>46</v>
      </c>
      <c r="D19" t="s">
        <v>43</v>
      </c>
      <c r="E19" t="s">
        <v>47</v>
      </c>
      <c r="F19" s="1" t="s">
        <v>232</v>
      </c>
      <c r="G19" s="2">
        <v>534</v>
      </c>
      <c r="H19" s="2">
        <f t="shared" si="0"/>
        <v>44.5</v>
      </c>
      <c r="I19" s="2">
        <v>24076.5</v>
      </c>
      <c r="J19" s="2">
        <f t="shared" si="1"/>
        <v>2006.375</v>
      </c>
      <c r="K19" s="2">
        <v>18648</v>
      </c>
      <c r="L19" s="3">
        <f t="shared" si="2"/>
        <v>18.648</v>
      </c>
      <c r="M19" s="4">
        <f t="shared" si="3"/>
        <v>2.2179303470188774E-2</v>
      </c>
    </row>
    <row r="20" spans="1:13" x14ac:dyDescent="0.25">
      <c r="A20" t="s">
        <v>7</v>
      </c>
      <c r="B20" t="s">
        <v>20</v>
      </c>
      <c r="C20" t="s">
        <v>28</v>
      </c>
      <c r="D20" t="s">
        <v>43</v>
      </c>
      <c r="E20" t="s">
        <v>48</v>
      </c>
      <c r="F20" s="1" t="s">
        <v>235</v>
      </c>
      <c r="G20" s="2">
        <v>26064</v>
      </c>
      <c r="H20" s="2">
        <f t="shared" si="0"/>
        <v>2172</v>
      </c>
      <c r="I20" s="2">
        <v>146902.5</v>
      </c>
      <c r="J20" s="2">
        <f t="shared" si="1"/>
        <v>12241.875</v>
      </c>
      <c r="K20" s="2">
        <v>84033</v>
      </c>
      <c r="L20" s="3">
        <f t="shared" si="2"/>
        <v>84.033000000000001</v>
      </c>
      <c r="M20" s="4">
        <f t="shared" si="3"/>
        <v>0.17742380150099557</v>
      </c>
    </row>
    <row r="21" spans="1:13" x14ac:dyDescent="0.25">
      <c r="A21" t="s">
        <v>7</v>
      </c>
      <c r="B21" t="s">
        <v>12</v>
      </c>
      <c r="C21" t="s">
        <v>40</v>
      </c>
      <c r="D21" t="s">
        <v>18</v>
      </c>
      <c r="E21" t="s">
        <v>49</v>
      </c>
      <c r="F21" s="1" t="s">
        <v>235</v>
      </c>
      <c r="G21" s="2">
        <v>612</v>
      </c>
      <c r="H21" s="2">
        <f t="shared" si="0"/>
        <v>51</v>
      </c>
      <c r="I21" s="2">
        <v>15358.5</v>
      </c>
      <c r="J21" s="2">
        <f t="shared" si="1"/>
        <v>1279.875</v>
      </c>
      <c r="K21" s="2">
        <v>11961</v>
      </c>
      <c r="L21" s="3">
        <f t="shared" si="2"/>
        <v>11.961</v>
      </c>
      <c r="M21" s="4">
        <f t="shared" si="3"/>
        <v>3.9847641371227656E-2</v>
      </c>
    </row>
    <row r="22" spans="1:13" x14ac:dyDescent="0.25">
      <c r="A22" t="s">
        <v>7</v>
      </c>
      <c r="B22" t="s">
        <v>20</v>
      </c>
      <c r="C22" t="s">
        <v>28</v>
      </c>
      <c r="D22" t="s">
        <v>18</v>
      </c>
      <c r="E22" t="s">
        <v>50</v>
      </c>
      <c r="F22" s="1" t="s">
        <v>236</v>
      </c>
      <c r="G22" s="2">
        <v>26451</v>
      </c>
      <c r="H22" s="2">
        <f t="shared" si="0"/>
        <v>2204.25</v>
      </c>
      <c r="I22" s="2">
        <v>125599.5</v>
      </c>
      <c r="J22" s="2">
        <f t="shared" si="1"/>
        <v>10466.625</v>
      </c>
      <c r="K22" s="2">
        <v>65007</v>
      </c>
      <c r="L22" s="3">
        <f t="shared" si="2"/>
        <v>65.007000000000005</v>
      </c>
      <c r="M22" s="4">
        <f t="shared" si="3"/>
        <v>0.21059797212568521</v>
      </c>
    </row>
    <row r="23" spans="1:13" x14ac:dyDescent="0.25">
      <c r="A23" t="s">
        <v>7</v>
      </c>
      <c r="B23" t="s">
        <v>12</v>
      </c>
      <c r="C23" t="s">
        <v>39</v>
      </c>
      <c r="D23" t="s">
        <v>18</v>
      </c>
      <c r="E23" t="s">
        <v>51</v>
      </c>
      <c r="F23" s="1" t="s">
        <v>232</v>
      </c>
      <c r="G23" s="2">
        <v>2631</v>
      </c>
      <c r="H23" s="2">
        <f t="shared" si="0"/>
        <v>219.25</v>
      </c>
      <c r="I23" s="2">
        <v>47349</v>
      </c>
      <c r="J23" s="2">
        <f t="shared" si="1"/>
        <v>3945.75</v>
      </c>
      <c r="K23" s="2">
        <v>36145</v>
      </c>
      <c r="L23" s="3">
        <f t="shared" si="2"/>
        <v>36.145000000000003</v>
      </c>
      <c r="M23" s="4">
        <f t="shared" si="3"/>
        <v>5.5566115440664005E-2</v>
      </c>
    </row>
    <row r="24" spans="1:13" x14ac:dyDescent="0.25">
      <c r="A24" t="s">
        <v>7</v>
      </c>
      <c r="B24" t="s">
        <v>20</v>
      </c>
      <c r="C24" t="s">
        <v>34</v>
      </c>
      <c r="D24" t="s">
        <v>18</v>
      </c>
      <c r="E24" t="s">
        <v>52</v>
      </c>
      <c r="F24" s="1" t="s">
        <v>234</v>
      </c>
      <c r="G24" s="2">
        <v>13401</v>
      </c>
      <c r="H24" s="2">
        <f t="shared" si="0"/>
        <v>1116.75</v>
      </c>
      <c r="I24" s="2">
        <v>65595</v>
      </c>
      <c r="J24" s="2">
        <f t="shared" si="1"/>
        <v>5466.25</v>
      </c>
      <c r="K24" s="2">
        <v>46202</v>
      </c>
      <c r="L24" s="3">
        <f t="shared" si="2"/>
        <v>46.201999999999998</v>
      </c>
      <c r="M24" s="4">
        <f t="shared" si="3"/>
        <v>0.20429910816373198</v>
      </c>
    </row>
    <row r="25" spans="1:13" x14ac:dyDescent="0.25">
      <c r="A25" t="s">
        <v>7</v>
      </c>
      <c r="B25" t="s">
        <v>20</v>
      </c>
      <c r="C25" t="s">
        <v>53</v>
      </c>
      <c r="D25" t="s">
        <v>18</v>
      </c>
      <c r="E25" t="s">
        <v>54</v>
      </c>
      <c r="F25" s="1" t="s">
        <v>241</v>
      </c>
      <c r="G25" s="2">
        <v>26418</v>
      </c>
      <c r="H25" s="2">
        <f t="shared" si="0"/>
        <v>2201.5</v>
      </c>
      <c r="I25" s="2">
        <v>57108</v>
      </c>
      <c r="J25" s="2">
        <f t="shared" si="1"/>
        <v>4759</v>
      </c>
      <c r="K25" s="2">
        <v>39289</v>
      </c>
      <c r="L25" s="3">
        <f t="shared" si="2"/>
        <v>39.289000000000001</v>
      </c>
      <c r="M25" s="4">
        <f t="shared" si="3"/>
        <v>0.46259718428241225</v>
      </c>
    </row>
    <row r="26" spans="1:13" x14ac:dyDescent="0.25">
      <c r="A26" t="s">
        <v>7</v>
      </c>
      <c r="B26" t="s">
        <v>20</v>
      </c>
      <c r="C26" t="s">
        <v>21</v>
      </c>
      <c r="D26" t="s">
        <v>18</v>
      </c>
      <c r="E26" t="s">
        <v>55</v>
      </c>
      <c r="F26" s="1" t="s">
        <v>234</v>
      </c>
      <c r="G26" s="2">
        <v>7476</v>
      </c>
      <c r="H26" s="2">
        <f t="shared" si="0"/>
        <v>623</v>
      </c>
      <c r="I26" s="2">
        <v>47136</v>
      </c>
      <c r="J26" s="2">
        <f t="shared" si="1"/>
        <v>3928</v>
      </c>
      <c r="K26" s="2">
        <v>39212</v>
      </c>
      <c r="L26" s="3">
        <f t="shared" si="2"/>
        <v>39.212000000000003</v>
      </c>
      <c r="M26" s="4">
        <f t="shared" si="3"/>
        <v>0.15860488798370673</v>
      </c>
    </row>
    <row r="27" spans="1:13" x14ac:dyDescent="0.25">
      <c r="A27" t="s">
        <v>7</v>
      </c>
      <c r="B27" t="s">
        <v>20</v>
      </c>
      <c r="C27" t="s">
        <v>34</v>
      </c>
      <c r="D27" t="s">
        <v>18</v>
      </c>
      <c r="E27" t="s">
        <v>56</v>
      </c>
      <c r="F27" s="1" t="s">
        <v>234</v>
      </c>
      <c r="G27" s="2">
        <v>0</v>
      </c>
      <c r="H27" s="2">
        <f t="shared" si="0"/>
        <v>0</v>
      </c>
      <c r="I27" s="2">
        <v>9298.5</v>
      </c>
      <c r="J27" s="2">
        <f t="shared" si="1"/>
        <v>774.875</v>
      </c>
      <c r="K27" s="2">
        <v>9417</v>
      </c>
      <c r="L27" s="3">
        <f t="shared" si="2"/>
        <v>9.4169999999999998</v>
      </c>
      <c r="M27" s="4">
        <f t="shared" si="3"/>
        <v>0</v>
      </c>
    </row>
    <row r="28" spans="1:13" x14ac:dyDescent="0.25">
      <c r="A28" t="s">
        <v>7</v>
      </c>
      <c r="B28" t="s">
        <v>12</v>
      </c>
      <c r="C28" t="s">
        <v>13</v>
      </c>
      <c r="D28" t="s">
        <v>18</v>
      </c>
      <c r="E28" t="s">
        <v>57</v>
      </c>
      <c r="F28" s="1" t="s">
        <v>239</v>
      </c>
      <c r="G28" s="2">
        <v>468</v>
      </c>
      <c r="H28" s="2">
        <f t="shared" si="0"/>
        <v>39</v>
      </c>
      <c r="I28" s="2">
        <v>8827.5</v>
      </c>
      <c r="J28" s="2">
        <f t="shared" si="1"/>
        <v>735.625</v>
      </c>
      <c r="K28" s="2">
        <v>8033</v>
      </c>
      <c r="L28" s="3">
        <f t="shared" si="2"/>
        <v>8.0329999999999995</v>
      </c>
      <c r="M28" s="4">
        <f t="shared" si="3"/>
        <v>5.3016142735768906E-2</v>
      </c>
    </row>
    <row r="29" spans="1:13" x14ac:dyDescent="0.25">
      <c r="A29" t="s">
        <v>7</v>
      </c>
      <c r="B29" t="s">
        <v>20</v>
      </c>
      <c r="C29" t="s">
        <v>28</v>
      </c>
      <c r="D29" t="s">
        <v>18</v>
      </c>
      <c r="E29" t="s">
        <v>58</v>
      </c>
      <c r="F29" s="1" t="s">
        <v>236</v>
      </c>
      <c r="G29" s="2">
        <v>10395</v>
      </c>
      <c r="H29" s="2">
        <f t="shared" si="0"/>
        <v>866.25</v>
      </c>
      <c r="I29" s="2">
        <v>62118</v>
      </c>
      <c r="J29" s="2">
        <f t="shared" si="1"/>
        <v>5176.5</v>
      </c>
      <c r="K29" s="2">
        <v>51308</v>
      </c>
      <c r="L29" s="3">
        <f t="shared" si="2"/>
        <v>51.308</v>
      </c>
      <c r="M29" s="4">
        <f t="shared" si="3"/>
        <v>0.16734279918864098</v>
      </c>
    </row>
    <row r="30" spans="1:13" x14ac:dyDescent="0.25">
      <c r="A30" t="s">
        <v>7</v>
      </c>
      <c r="B30" t="s">
        <v>23</v>
      </c>
      <c r="C30" t="s">
        <v>30</v>
      </c>
      <c r="D30" t="s">
        <v>18</v>
      </c>
      <c r="E30" t="s">
        <v>59</v>
      </c>
      <c r="F30" s="1" t="s">
        <v>241</v>
      </c>
      <c r="G30" s="2">
        <v>0</v>
      </c>
      <c r="H30" s="2">
        <f t="shared" si="0"/>
        <v>0</v>
      </c>
      <c r="I30" s="2">
        <v>14605.5</v>
      </c>
      <c r="J30" s="2">
        <f t="shared" si="1"/>
        <v>1217.125</v>
      </c>
      <c r="K30" s="2">
        <v>13276</v>
      </c>
      <c r="L30" s="3">
        <f t="shared" si="2"/>
        <v>13.276</v>
      </c>
      <c r="M30" s="4">
        <f t="shared" si="3"/>
        <v>0</v>
      </c>
    </row>
    <row r="31" spans="1:13" x14ac:dyDescent="0.25">
      <c r="A31" t="s">
        <v>7</v>
      </c>
      <c r="B31" t="s">
        <v>20</v>
      </c>
      <c r="C31" t="s">
        <v>26</v>
      </c>
      <c r="D31" t="s">
        <v>18</v>
      </c>
      <c r="E31" t="s">
        <v>60</v>
      </c>
      <c r="F31" s="1" t="s">
        <v>235</v>
      </c>
      <c r="G31" s="2">
        <v>9084</v>
      </c>
      <c r="H31" s="2">
        <f t="shared" si="0"/>
        <v>757</v>
      </c>
      <c r="I31" s="2">
        <v>45406.5</v>
      </c>
      <c r="J31" s="2">
        <f t="shared" si="1"/>
        <v>3783.875</v>
      </c>
      <c r="K31" s="2">
        <v>53489</v>
      </c>
      <c r="L31" s="3">
        <f t="shared" si="2"/>
        <v>53.488999999999997</v>
      </c>
      <c r="M31" s="4">
        <f t="shared" si="3"/>
        <v>0.2000594628522348</v>
      </c>
    </row>
    <row r="32" spans="1:13" x14ac:dyDescent="0.25">
      <c r="A32" t="s">
        <v>7</v>
      </c>
      <c r="B32" t="s">
        <v>8</v>
      </c>
      <c r="C32" t="s">
        <v>61</v>
      </c>
      <c r="D32" t="s">
        <v>10</v>
      </c>
      <c r="E32" t="s">
        <v>62</v>
      </c>
      <c r="F32" s="1" t="s">
        <v>243</v>
      </c>
      <c r="G32" s="2">
        <v>49488</v>
      </c>
      <c r="H32" s="2">
        <f t="shared" si="0"/>
        <v>4124</v>
      </c>
      <c r="I32" s="2">
        <v>395878.5</v>
      </c>
      <c r="J32" s="2">
        <f t="shared" si="1"/>
        <v>32989.875</v>
      </c>
      <c r="K32" s="2">
        <v>218049</v>
      </c>
      <c r="L32" s="3">
        <f t="shared" si="2"/>
        <v>218.04900000000001</v>
      </c>
      <c r="M32" s="4">
        <f t="shared" si="3"/>
        <v>0.12500805171283613</v>
      </c>
    </row>
    <row r="33" spans="1:13" x14ac:dyDescent="0.25">
      <c r="A33" t="s">
        <v>7</v>
      </c>
      <c r="B33" t="s">
        <v>16</v>
      </c>
      <c r="C33" t="s">
        <v>17</v>
      </c>
      <c r="D33" t="s">
        <v>18</v>
      </c>
      <c r="E33" t="s">
        <v>63</v>
      </c>
      <c r="F33" s="1" t="s">
        <v>232</v>
      </c>
      <c r="G33" s="2">
        <v>3672</v>
      </c>
      <c r="H33" s="2">
        <f t="shared" si="0"/>
        <v>306</v>
      </c>
      <c r="I33" s="2">
        <v>53823</v>
      </c>
      <c r="J33" s="2">
        <f t="shared" si="1"/>
        <v>4485.25</v>
      </c>
      <c r="K33" s="2">
        <v>31762</v>
      </c>
      <c r="L33" s="3">
        <f t="shared" si="2"/>
        <v>31.762</v>
      </c>
      <c r="M33" s="4">
        <f t="shared" si="3"/>
        <v>6.8223621871690537E-2</v>
      </c>
    </row>
    <row r="34" spans="1:13" x14ac:dyDescent="0.25">
      <c r="A34" t="s">
        <v>7</v>
      </c>
      <c r="B34" t="s">
        <v>20</v>
      </c>
      <c r="C34" t="s">
        <v>28</v>
      </c>
      <c r="D34" t="s">
        <v>18</v>
      </c>
      <c r="E34" t="s">
        <v>64</v>
      </c>
      <c r="F34" s="1" t="s">
        <v>235</v>
      </c>
      <c r="G34" s="2">
        <v>10632</v>
      </c>
      <c r="H34" s="2">
        <f t="shared" ref="H34:H65" si="4">G34/12</f>
        <v>886</v>
      </c>
      <c r="I34" s="2">
        <v>33153</v>
      </c>
      <c r="J34" s="2">
        <f t="shared" ref="J34:J65" si="5">I34/12</f>
        <v>2762.75</v>
      </c>
      <c r="K34" s="2">
        <v>20673</v>
      </c>
      <c r="L34" s="3">
        <f t="shared" ref="L34:L65" si="6">K34/1000</f>
        <v>20.672999999999998</v>
      </c>
      <c r="M34" s="4">
        <f t="shared" ref="M34:M65" si="7">G34/I34</f>
        <v>0.32069495973215095</v>
      </c>
    </row>
    <row r="35" spans="1:13" x14ac:dyDescent="0.25">
      <c r="A35" t="s">
        <v>7</v>
      </c>
      <c r="B35" t="s">
        <v>20</v>
      </c>
      <c r="C35" t="s">
        <v>34</v>
      </c>
      <c r="D35" t="s">
        <v>18</v>
      </c>
      <c r="E35" t="s">
        <v>65</v>
      </c>
      <c r="F35" s="1" t="s">
        <v>234</v>
      </c>
      <c r="G35" s="2">
        <v>3690</v>
      </c>
      <c r="H35" s="2">
        <f t="shared" si="4"/>
        <v>307.5</v>
      </c>
      <c r="I35" s="2">
        <v>28309.5</v>
      </c>
      <c r="J35" s="2">
        <f t="shared" si="5"/>
        <v>2359.125</v>
      </c>
      <c r="K35" s="2">
        <v>30571</v>
      </c>
      <c r="L35" s="3">
        <f t="shared" si="6"/>
        <v>30.571000000000002</v>
      </c>
      <c r="M35" s="4">
        <f t="shared" si="7"/>
        <v>0.13034493721189</v>
      </c>
    </row>
    <row r="36" spans="1:13" x14ac:dyDescent="0.25">
      <c r="A36" t="s">
        <v>7</v>
      </c>
      <c r="B36" t="s">
        <v>20</v>
      </c>
      <c r="C36" t="s">
        <v>34</v>
      </c>
      <c r="D36" t="s">
        <v>18</v>
      </c>
      <c r="E36" t="s">
        <v>66</v>
      </c>
      <c r="F36" s="1" t="s">
        <v>234</v>
      </c>
      <c r="G36" s="2">
        <v>504</v>
      </c>
      <c r="H36" s="2">
        <f t="shared" si="4"/>
        <v>42</v>
      </c>
      <c r="I36" s="2">
        <v>15372</v>
      </c>
      <c r="J36" s="2">
        <f t="shared" si="5"/>
        <v>1281</v>
      </c>
      <c r="K36" s="2">
        <v>11453</v>
      </c>
      <c r="L36" s="3">
        <f t="shared" si="6"/>
        <v>11.452999999999999</v>
      </c>
      <c r="M36" s="4">
        <f t="shared" si="7"/>
        <v>3.2786885245901641E-2</v>
      </c>
    </row>
    <row r="37" spans="1:13" x14ac:dyDescent="0.25">
      <c r="A37" t="s">
        <v>7</v>
      </c>
      <c r="B37" t="s">
        <v>12</v>
      </c>
      <c r="C37" t="s">
        <v>13</v>
      </c>
      <c r="D37" t="s">
        <v>18</v>
      </c>
      <c r="E37" t="s">
        <v>67</v>
      </c>
      <c r="F37" s="1" t="s">
        <v>239</v>
      </c>
      <c r="G37" s="2">
        <v>1140</v>
      </c>
      <c r="H37" s="2">
        <f t="shared" si="4"/>
        <v>95</v>
      </c>
      <c r="I37" s="2">
        <v>9100.5</v>
      </c>
      <c r="J37" s="2">
        <f t="shared" si="5"/>
        <v>758.375</v>
      </c>
      <c r="K37" s="2">
        <v>5354</v>
      </c>
      <c r="L37" s="3">
        <f t="shared" si="6"/>
        <v>5.3540000000000001</v>
      </c>
      <c r="M37" s="4">
        <f t="shared" si="7"/>
        <v>0.12526784242624031</v>
      </c>
    </row>
    <row r="38" spans="1:13" x14ac:dyDescent="0.25">
      <c r="A38" t="s">
        <v>7</v>
      </c>
      <c r="B38" t="s">
        <v>8</v>
      </c>
      <c r="C38" t="s">
        <v>9</v>
      </c>
      <c r="D38" t="s">
        <v>10</v>
      </c>
      <c r="E38" t="s">
        <v>68</v>
      </c>
      <c r="F38" s="1" t="s">
        <v>240</v>
      </c>
      <c r="G38" s="2">
        <v>35862</v>
      </c>
      <c r="H38" s="2">
        <f t="shared" si="4"/>
        <v>2988.5</v>
      </c>
      <c r="I38" s="2">
        <v>367354.5</v>
      </c>
      <c r="J38" s="2">
        <f t="shared" si="5"/>
        <v>30612.875</v>
      </c>
      <c r="K38" s="2">
        <v>156112</v>
      </c>
      <c r="L38" s="3">
        <f t="shared" si="6"/>
        <v>156.11199999999999</v>
      </c>
      <c r="M38" s="4">
        <f t="shared" si="7"/>
        <v>9.7622323940498898E-2</v>
      </c>
    </row>
    <row r="39" spans="1:13" x14ac:dyDescent="0.25">
      <c r="A39" t="s">
        <v>7</v>
      </c>
      <c r="B39" t="s">
        <v>20</v>
      </c>
      <c r="C39" t="s">
        <v>21</v>
      </c>
      <c r="D39" t="s">
        <v>18</v>
      </c>
      <c r="E39" t="s">
        <v>69</v>
      </c>
      <c r="F39" s="1" t="s">
        <v>234</v>
      </c>
      <c r="G39" s="2">
        <v>1686</v>
      </c>
      <c r="H39" s="2">
        <f t="shared" si="4"/>
        <v>140.5</v>
      </c>
      <c r="I39" s="2">
        <v>21939</v>
      </c>
      <c r="J39" s="2">
        <f t="shared" si="5"/>
        <v>1828.25</v>
      </c>
      <c r="K39" s="2">
        <v>18018</v>
      </c>
      <c r="L39" s="3">
        <f t="shared" si="6"/>
        <v>18.018000000000001</v>
      </c>
      <c r="M39" s="4">
        <f t="shared" si="7"/>
        <v>7.6849446191713383E-2</v>
      </c>
    </row>
    <row r="40" spans="1:13" x14ac:dyDescent="0.25">
      <c r="A40" t="s">
        <v>7</v>
      </c>
      <c r="B40" t="s">
        <v>23</v>
      </c>
      <c r="C40" t="s">
        <v>30</v>
      </c>
      <c r="D40" t="s">
        <v>18</v>
      </c>
      <c r="E40" t="s">
        <v>70</v>
      </c>
      <c r="F40" s="1" t="s">
        <v>241</v>
      </c>
      <c r="G40" s="2">
        <v>1770</v>
      </c>
      <c r="H40" s="2">
        <f t="shared" si="4"/>
        <v>147.5</v>
      </c>
      <c r="I40" s="2">
        <v>10707</v>
      </c>
      <c r="J40" s="2">
        <f t="shared" si="5"/>
        <v>892.25</v>
      </c>
      <c r="K40" s="2">
        <v>7962</v>
      </c>
      <c r="L40" s="3">
        <f t="shared" si="6"/>
        <v>7.9619999999999997</v>
      </c>
      <c r="M40" s="4">
        <f t="shared" si="7"/>
        <v>0.16531241244045952</v>
      </c>
    </row>
    <row r="41" spans="1:13" x14ac:dyDescent="0.25">
      <c r="A41" t="s">
        <v>7</v>
      </c>
      <c r="B41" t="s">
        <v>20</v>
      </c>
      <c r="C41" t="s">
        <v>34</v>
      </c>
      <c r="D41" t="s">
        <v>18</v>
      </c>
      <c r="E41" t="s">
        <v>71</v>
      </c>
      <c r="F41" s="1" t="s">
        <v>234</v>
      </c>
      <c r="G41" s="2">
        <v>6234</v>
      </c>
      <c r="H41" s="2">
        <f t="shared" si="4"/>
        <v>519.5</v>
      </c>
      <c r="I41" s="2">
        <v>30367.5</v>
      </c>
      <c r="J41" s="2">
        <f t="shared" si="5"/>
        <v>2530.625</v>
      </c>
      <c r="K41" s="2">
        <v>25103</v>
      </c>
      <c r="L41" s="3">
        <f t="shared" si="6"/>
        <v>25.103000000000002</v>
      </c>
      <c r="M41" s="4">
        <f t="shared" si="7"/>
        <v>0.20528525561867128</v>
      </c>
    </row>
    <row r="42" spans="1:13" x14ac:dyDescent="0.25">
      <c r="A42" t="s">
        <v>7</v>
      </c>
      <c r="B42" t="s">
        <v>20</v>
      </c>
      <c r="C42" t="s">
        <v>28</v>
      </c>
      <c r="D42" t="s">
        <v>18</v>
      </c>
      <c r="E42" t="s">
        <v>72</v>
      </c>
      <c r="F42" s="1" t="s">
        <v>235</v>
      </c>
      <c r="G42" s="2">
        <v>3318</v>
      </c>
      <c r="H42" s="2">
        <f t="shared" si="4"/>
        <v>276.5</v>
      </c>
      <c r="I42" s="2">
        <v>21159</v>
      </c>
      <c r="J42" s="2">
        <f t="shared" si="5"/>
        <v>1763.25</v>
      </c>
      <c r="K42" s="2">
        <v>18854</v>
      </c>
      <c r="L42" s="3">
        <f t="shared" si="6"/>
        <v>18.853999999999999</v>
      </c>
      <c r="M42" s="4">
        <f t="shared" si="7"/>
        <v>0.15681270381397985</v>
      </c>
    </row>
    <row r="43" spans="1:13" x14ac:dyDescent="0.25">
      <c r="A43" t="s">
        <v>7</v>
      </c>
      <c r="B43" t="s">
        <v>12</v>
      </c>
      <c r="C43" t="s">
        <v>13</v>
      </c>
      <c r="D43" t="s">
        <v>18</v>
      </c>
      <c r="E43" t="s">
        <v>73</v>
      </c>
      <c r="F43" s="1" t="s">
        <v>239</v>
      </c>
      <c r="G43" s="2">
        <v>9336</v>
      </c>
      <c r="H43" s="2">
        <f t="shared" si="4"/>
        <v>778</v>
      </c>
      <c r="I43" s="2">
        <v>26493</v>
      </c>
      <c r="J43" s="2">
        <f t="shared" si="5"/>
        <v>2207.75</v>
      </c>
      <c r="K43" s="2">
        <v>19533</v>
      </c>
      <c r="L43" s="3">
        <f t="shared" si="6"/>
        <v>19.533000000000001</v>
      </c>
      <c r="M43" s="4">
        <f t="shared" si="7"/>
        <v>0.35239497225682254</v>
      </c>
    </row>
    <row r="44" spans="1:13" x14ac:dyDescent="0.25">
      <c r="A44" t="s">
        <v>7</v>
      </c>
      <c r="B44" t="s">
        <v>16</v>
      </c>
      <c r="C44" t="s">
        <v>46</v>
      </c>
      <c r="D44" t="s">
        <v>18</v>
      </c>
      <c r="E44" t="s">
        <v>74</v>
      </c>
      <c r="F44" s="1" t="s">
        <v>232</v>
      </c>
      <c r="G44" s="2">
        <v>324</v>
      </c>
      <c r="H44" s="2">
        <f t="shared" si="4"/>
        <v>27</v>
      </c>
      <c r="I44" s="2">
        <v>8343</v>
      </c>
      <c r="J44" s="2">
        <f t="shared" si="5"/>
        <v>695.25</v>
      </c>
      <c r="K44" s="2">
        <v>12712</v>
      </c>
      <c r="L44" s="3">
        <f t="shared" si="6"/>
        <v>12.712</v>
      </c>
      <c r="M44" s="4">
        <f t="shared" si="7"/>
        <v>3.8834951456310676E-2</v>
      </c>
    </row>
    <row r="45" spans="1:13" x14ac:dyDescent="0.25">
      <c r="A45" t="s">
        <v>7</v>
      </c>
      <c r="B45" t="s">
        <v>23</v>
      </c>
      <c r="C45" t="s">
        <v>30</v>
      </c>
      <c r="D45" t="s">
        <v>43</v>
      </c>
      <c r="E45" t="s">
        <v>75</v>
      </c>
      <c r="F45" s="1" t="s">
        <v>241</v>
      </c>
      <c r="G45" s="2">
        <v>29355</v>
      </c>
      <c r="H45" s="2">
        <f t="shared" si="4"/>
        <v>2446.25</v>
      </c>
      <c r="I45" s="2">
        <v>164776.5</v>
      </c>
      <c r="J45" s="2">
        <f t="shared" si="5"/>
        <v>13731.375</v>
      </c>
      <c r="K45" s="2">
        <v>83482</v>
      </c>
      <c r="L45" s="3">
        <f t="shared" si="6"/>
        <v>83.481999999999999</v>
      </c>
      <c r="M45" s="4">
        <f t="shared" si="7"/>
        <v>0.17815040372868704</v>
      </c>
    </row>
    <row r="46" spans="1:13" x14ac:dyDescent="0.25">
      <c r="A46" t="s">
        <v>7</v>
      </c>
      <c r="B46" t="s">
        <v>20</v>
      </c>
      <c r="C46" t="s">
        <v>28</v>
      </c>
      <c r="D46" t="s">
        <v>36</v>
      </c>
      <c r="E46" t="s">
        <v>76</v>
      </c>
      <c r="F46" s="1" t="s">
        <v>237</v>
      </c>
      <c r="G46" s="2">
        <v>153384</v>
      </c>
      <c r="H46" s="2">
        <f t="shared" si="4"/>
        <v>12782</v>
      </c>
      <c r="I46" s="2">
        <v>1105335</v>
      </c>
      <c r="J46" s="2">
        <f t="shared" si="5"/>
        <v>92111.25</v>
      </c>
      <c r="K46" s="2">
        <v>405408</v>
      </c>
      <c r="L46" s="3">
        <f t="shared" si="6"/>
        <v>405.40800000000002</v>
      </c>
      <c r="M46" s="4">
        <f t="shared" si="7"/>
        <v>0.13876698014629049</v>
      </c>
    </row>
    <row r="47" spans="1:13" x14ac:dyDescent="0.25">
      <c r="A47" t="s">
        <v>7</v>
      </c>
      <c r="B47" t="s">
        <v>20</v>
      </c>
      <c r="C47" t="s">
        <v>77</v>
      </c>
      <c r="D47" t="s">
        <v>18</v>
      </c>
      <c r="E47" t="s">
        <v>78</v>
      </c>
      <c r="F47" s="1" t="s">
        <v>236</v>
      </c>
      <c r="G47" s="2">
        <v>0</v>
      </c>
      <c r="H47" s="2">
        <f t="shared" si="4"/>
        <v>0</v>
      </c>
      <c r="I47" s="2">
        <v>17440.5</v>
      </c>
      <c r="J47" s="2">
        <f t="shared" si="5"/>
        <v>1453.375</v>
      </c>
      <c r="K47" s="2">
        <v>13468</v>
      </c>
      <c r="L47" s="3">
        <f t="shared" si="6"/>
        <v>13.468</v>
      </c>
      <c r="M47" s="4">
        <f t="shared" si="7"/>
        <v>0</v>
      </c>
    </row>
    <row r="48" spans="1:13" x14ac:dyDescent="0.25">
      <c r="A48" t="s">
        <v>7</v>
      </c>
      <c r="B48" t="s">
        <v>23</v>
      </c>
      <c r="C48" t="s">
        <v>24</v>
      </c>
      <c r="D48" t="s">
        <v>18</v>
      </c>
      <c r="E48" t="s">
        <v>79</v>
      </c>
      <c r="F48" s="1" t="s">
        <v>242</v>
      </c>
      <c r="G48" s="2">
        <v>2586</v>
      </c>
      <c r="H48" s="2">
        <f t="shared" si="4"/>
        <v>215.5</v>
      </c>
      <c r="I48" s="2">
        <v>44077.5</v>
      </c>
      <c r="J48" s="2">
        <f t="shared" si="5"/>
        <v>3673.125</v>
      </c>
      <c r="K48" s="2">
        <v>33086</v>
      </c>
      <c r="L48" s="3">
        <f t="shared" si="6"/>
        <v>33.085999999999999</v>
      </c>
      <c r="M48" s="4">
        <f t="shared" si="7"/>
        <v>5.8669389144121148E-2</v>
      </c>
    </row>
    <row r="49" spans="1:13" x14ac:dyDescent="0.25">
      <c r="A49" t="s">
        <v>7</v>
      </c>
      <c r="B49" t="s">
        <v>12</v>
      </c>
      <c r="C49" t="s">
        <v>80</v>
      </c>
      <c r="D49" t="s">
        <v>18</v>
      </c>
      <c r="E49" t="s">
        <v>81</v>
      </c>
      <c r="F49" s="1" t="s">
        <v>232</v>
      </c>
      <c r="G49" s="2">
        <v>360</v>
      </c>
      <c r="H49" s="2">
        <f t="shared" si="4"/>
        <v>30</v>
      </c>
      <c r="I49" s="2">
        <v>14301</v>
      </c>
      <c r="J49" s="2">
        <f t="shared" si="5"/>
        <v>1191.75</v>
      </c>
      <c r="K49" s="2">
        <v>10843</v>
      </c>
      <c r="L49" s="3">
        <f t="shared" si="6"/>
        <v>10.843</v>
      </c>
      <c r="M49" s="4">
        <f t="shared" si="7"/>
        <v>2.5173064820641914E-2</v>
      </c>
    </row>
    <row r="50" spans="1:13" x14ac:dyDescent="0.25">
      <c r="A50" t="s">
        <v>7</v>
      </c>
      <c r="B50" t="s">
        <v>23</v>
      </c>
      <c r="C50" t="s">
        <v>82</v>
      </c>
      <c r="D50" t="s">
        <v>18</v>
      </c>
      <c r="E50" t="s">
        <v>83</v>
      </c>
      <c r="F50" s="1" t="s">
        <v>242</v>
      </c>
      <c r="G50" s="2">
        <v>4818</v>
      </c>
      <c r="H50" s="2">
        <f t="shared" si="4"/>
        <v>401.5</v>
      </c>
      <c r="I50" s="2">
        <v>11812.5</v>
      </c>
      <c r="J50" s="2">
        <f t="shared" si="5"/>
        <v>984.375</v>
      </c>
      <c r="K50" s="2">
        <v>13496</v>
      </c>
      <c r="L50" s="3">
        <f t="shared" si="6"/>
        <v>13.496</v>
      </c>
      <c r="M50" s="4">
        <f t="shared" si="7"/>
        <v>0.40787301587301589</v>
      </c>
    </row>
    <row r="51" spans="1:13" x14ac:dyDescent="0.25">
      <c r="A51" t="s">
        <v>7</v>
      </c>
      <c r="B51" t="s">
        <v>23</v>
      </c>
      <c r="C51" t="s">
        <v>82</v>
      </c>
      <c r="D51" t="s">
        <v>18</v>
      </c>
      <c r="E51" t="s">
        <v>84</v>
      </c>
      <c r="F51" s="1" t="s">
        <v>242</v>
      </c>
      <c r="G51" s="2">
        <v>7482</v>
      </c>
      <c r="H51" s="2">
        <f t="shared" si="4"/>
        <v>623.5</v>
      </c>
      <c r="I51" s="2">
        <v>32824.5</v>
      </c>
      <c r="J51" s="2">
        <f t="shared" si="5"/>
        <v>2735.375</v>
      </c>
      <c r="K51" s="2">
        <v>21258</v>
      </c>
      <c r="L51" s="3">
        <f t="shared" si="6"/>
        <v>21.257999999999999</v>
      </c>
      <c r="M51" s="4">
        <f t="shared" si="7"/>
        <v>0.22793949641274047</v>
      </c>
    </row>
    <row r="52" spans="1:13" x14ac:dyDescent="0.25">
      <c r="A52" t="s">
        <v>7</v>
      </c>
      <c r="B52" t="s">
        <v>23</v>
      </c>
      <c r="C52" t="s">
        <v>30</v>
      </c>
      <c r="D52" t="s">
        <v>18</v>
      </c>
      <c r="E52" t="s">
        <v>85</v>
      </c>
      <c r="F52" s="1" t="s">
        <v>241</v>
      </c>
      <c r="G52" s="2">
        <v>2724</v>
      </c>
      <c r="H52" s="2">
        <f t="shared" si="4"/>
        <v>227</v>
      </c>
      <c r="I52" s="2">
        <v>35527.5</v>
      </c>
      <c r="J52" s="2">
        <f t="shared" si="5"/>
        <v>2960.625</v>
      </c>
      <c r="K52" s="2">
        <v>25416</v>
      </c>
      <c r="L52" s="3">
        <f t="shared" si="6"/>
        <v>25.416</v>
      </c>
      <c r="M52" s="4">
        <f t="shared" si="7"/>
        <v>7.6672999788895926E-2</v>
      </c>
    </row>
    <row r="53" spans="1:13" x14ac:dyDescent="0.25">
      <c r="A53" t="s">
        <v>7</v>
      </c>
      <c r="B53" t="s">
        <v>20</v>
      </c>
      <c r="C53" t="s">
        <v>34</v>
      </c>
      <c r="D53" t="s">
        <v>18</v>
      </c>
      <c r="E53" t="s">
        <v>86</v>
      </c>
      <c r="F53" s="1" t="s">
        <v>234</v>
      </c>
      <c r="G53" s="2">
        <v>792</v>
      </c>
      <c r="H53" s="2">
        <f t="shared" si="4"/>
        <v>66</v>
      </c>
      <c r="I53" s="2">
        <v>15282</v>
      </c>
      <c r="J53" s="2">
        <f t="shared" si="5"/>
        <v>1273.5</v>
      </c>
      <c r="K53" s="2">
        <v>17670</v>
      </c>
      <c r="L53" s="3">
        <f t="shared" si="6"/>
        <v>17.670000000000002</v>
      </c>
      <c r="M53" s="4">
        <f t="shared" si="7"/>
        <v>5.1825677267373381E-2</v>
      </c>
    </row>
    <row r="54" spans="1:13" x14ac:dyDescent="0.25">
      <c r="A54" t="s">
        <v>7</v>
      </c>
      <c r="B54" t="s">
        <v>23</v>
      </c>
      <c r="C54" t="s">
        <v>24</v>
      </c>
      <c r="D54" t="s">
        <v>18</v>
      </c>
      <c r="E54" t="s">
        <v>87</v>
      </c>
      <c r="F54" s="1" t="s">
        <v>242</v>
      </c>
      <c r="G54" s="2">
        <v>5487</v>
      </c>
      <c r="H54" s="2">
        <f t="shared" si="4"/>
        <v>457.25</v>
      </c>
      <c r="I54" s="2">
        <v>10609.5</v>
      </c>
      <c r="J54" s="2">
        <f t="shared" si="5"/>
        <v>884.125</v>
      </c>
      <c r="K54" s="2">
        <v>10426</v>
      </c>
      <c r="L54" s="3">
        <f t="shared" si="6"/>
        <v>10.426</v>
      </c>
      <c r="M54" s="4">
        <f t="shared" si="7"/>
        <v>0.51717800084829635</v>
      </c>
    </row>
    <row r="55" spans="1:13" x14ac:dyDescent="0.25">
      <c r="A55" t="s">
        <v>7</v>
      </c>
      <c r="B55" t="s">
        <v>20</v>
      </c>
      <c r="C55" t="s">
        <v>53</v>
      </c>
      <c r="D55" t="s">
        <v>18</v>
      </c>
      <c r="E55" t="s">
        <v>88</v>
      </c>
      <c r="F55" s="1" t="s">
        <v>241</v>
      </c>
      <c r="G55" s="2">
        <v>324</v>
      </c>
      <c r="H55" s="2">
        <f t="shared" si="4"/>
        <v>27</v>
      </c>
      <c r="I55" s="2">
        <v>19971</v>
      </c>
      <c r="J55" s="2">
        <f t="shared" si="5"/>
        <v>1664.25</v>
      </c>
      <c r="K55" s="2">
        <v>16215</v>
      </c>
      <c r="L55" s="3">
        <f t="shared" si="6"/>
        <v>16.215</v>
      </c>
      <c r="M55" s="4">
        <f t="shared" si="7"/>
        <v>1.622352410995944E-2</v>
      </c>
    </row>
    <row r="56" spans="1:13" x14ac:dyDescent="0.25">
      <c r="A56" t="s">
        <v>7</v>
      </c>
      <c r="B56" t="s">
        <v>20</v>
      </c>
      <c r="C56" t="s">
        <v>21</v>
      </c>
      <c r="D56" t="s">
        <v>18</v>
      </c>
      <c r="E56" t="s">
        <v>89</v>
      </c>
      <c r="F56" s="1" t="s">
        <v>234</v>
      </c>
      <c r="G56" s="2">
        <v>1374</v>
      </c>
      <c r="H56" s="2">
        <f t="shared" si="4"/>
        <v>114.5</v>
      </c>
      <c r="I56" s="2">
        <v>44980.5</v>
      </c>
      <c r="J56" s="2">
        <f t="shared" si="5"/>
        <v>3748.375</v>
      </c>
      <c r="K56" s="2">
        <v>24343</v>
      </c>
      <c r="L56" s="3">
        <f t="shared" si="6"/>
        <v>24.343</v>
      </c>
      <c r="M56" s="4">
        <f t="shared" si="7"/>
        <v>3.0546570180411511E-2</v>
      </c>
    </row>
    <row r="57" spans="1:13" x14ac:dyDescent="0.25">
      <c r="A57" t="s">
        <v>7</v>
      </c>
      <c r="B57" t="s">
        <v>12</v>
      </c>
      <c r="C57" t="s">
        <v>40</v>
      </c>
      <c r="D57" t="s">
        <v>18</v>
      </c>
      <c r="E57" t="s">
        <v>90</v>
      </c>
      <c r="F57" s="1" t="s">
        <v>235</v>
      </c>
      <c r="G57" s="2">
        <v>6948</v>
      </c>
      <c r="H57" s="2">
        <f t="shared" si="4"/>
        <v>579</v>
      </c>
      <c r="I57" s="2">
        <v>60918</v>
      </c>
      <c r="J57" s="2">
        <f t="shared" si="5"/>
        <v>5076.5</v>
      </c>
      <c r="K57" s="2">
        <v>39609</v>
      </c>
      <c r="L57" s="3">
        <f t="shared" si="6"/>
        <v>39.609000000000002</v>
      </c>
      <c r="M57" s="4">
        <f t="shared" si="7"/>
        <v>0.11405495912538166</v>
      </c>
    </row>
    <row r="58" spans="1:13" x14ac:dyDescent="0.25">
      <c r="A58" t="s">
        <v>7</v>
      </c>
      <c r="B58" t="s">
        <v>16</v>
      </c>
      <c r="C58" t="s">
        <v>17</v>
      </c>
      <c r="D58" t="s">
        <v>18</v>
      </c>
      <c r="E58" t="s">
        <v>91</v>
      </c>
      <c r="F58" s="1" t="s">
        <v>233</v>
      </c>
      <c r="G58" s="2">
        <v>6651</v>
      </c>
      <c r="H58" s="2">
        <f t="shared" si="4"/>
        <v>554.25</v>
      </c>
      <c r="I58" s="2">
        <v>25186.5</v>
      </c>
      <c r="J58" s="2">
        <f t="shared" si="5"/>
        <v>2098.875</v>
      </c>
      <c r="K58" s="2">
        <v>17850</v>
      </c>
      <c r="L58" s="3">
        <f t="shared" si="6"/>
        <v>17.850000000000001</v>
      </c>
      <c r="M58" s="4">
        <f t="shared" si="7"/>
        <v>0.26407003752010005</v>
      </c>
    </row>
    <row r="59" spans="1:13" x14ac:dyDescent="0.25">
      <c r="A59" t="s">
        <v>7</v>
      </c>
      <c r="B59" t="s">
        <v>23</v>
      </c>
      <c r="C59" t="s">
        <v>24</v>
      </c>
      <c r="D59" t="s">
        <v>10</v>
      </c>
      <c r="E59" t="s">
        <v>92</v>
      </c>
      <c r="F59" s="1" t="s">
        <v>242</v>
      </c>
      <c r="G59" s="2">
        <v>13329</v>
      </c>
      <c r="H59" s="2">
        <f t="shared" si="4"/>
        <v>1110.75</v>
      </c>
      <c r="I59" s="2">
        <v>137575.5</v>
      </c>
      <c r="J59" s="2">
        <f t="shared" si="5"/>
        <v>11464.625</v>
      </c>
      <c r="K59" s="2">
        <v>62174</v>
      </c>
      <c r="L59" s="3">
        <f t="shared" si="6"/>
        <v>62.173999999999999</v>
      </c>
      <c r="M59" s="4">
        <f t="shared" si="7"/>
        <v>9.6884983154704146E-2</v>
      </c>
    </row>
    <row r="60" spans="1:13" x14ac:dyDescent="0.25">
      <c r="A60" t="s">
        <v>7</v>
      </c>
      <c r="B60" t="s">
        <v>12</v>
      </c>
      <c r="C60" t="s">
        <v>39</v>
      </c>
      <c r="D60" t="s">
        <v>18</v>
      </c>
      <c r="E60" t="s">
        <v>93</v>
      </c>
      <c r="F60" s="1" t="s">
        <v>232</v>
      </c>
      <c r="G60" s="2">
        <v>4542</v>
      </c>
      <c r="H60" s="2">
        <f t="shared" si="4"/>
        <v>378.5</v>
      </c>
      <c r="I60" s="2">
        <v>47053.5</v>
      </c>
      <c r="J60" s="2">
        <f t="shared" si="5"/>
        <v>3921.125</v>
      </c>
      <c r="K60" s="2">
        <v>33486</v>
      </c>
      <c r="L60" s="3">
        <f t="shared" si="6"/>
        <v>33.485999999999997</v>
      </c>
      <c r="M60" s="4">
        <f t="shared" si="7"/>
        <v>9.6528419777487329E-2</v>
      </c>
    </row>
    <row r="61" spans="1:13" x14ac:dyDescent="0.25">
      <c r="A61" t="s">
        <v>7</v>
      </c>
      <c r="B61" t="s">
        <v>20</v>
      </c>
      <c r="C61" t="s">
        <v>53</v>
      </c>
      <c r="D61" t="s">
        <v>18</v>
      </c>
      <c r="E61" t="s">
        <v>94</v>
      </c>
      <c r="F61" s="1" t="s">
        <v>241</v>
      </c>
      <c r="G61" s="2">
        <v>70446</v>
      </c>
      <c r="H61" s="2">
        <f t="shared" si="4"/>
        <v>5870.5</v>
      </c>
      <c r="I61" s="2">
        <v>40110</v>
      </c>
      <c r="J61" s="2">
        <f t="shared" si="5"/>
        <v>3342.5</v>
      </c>
      <c r="K61" s="2">
        <v>22222</v>
      </c>
      <c r="L61" s="3">
        <f t="shared" si="6"/>
        <v>22.222000000000001</v>
      </c>
      <c r="M61" s="4">
        <f t="shared" si="7"/>
        <v>1.7563201196709051</v>
      </c>
    </row>
    <row r="62" spans="1:13" x14ac:dyDescent="0.25">
      <c r="A62" t="s">
        <v>7</v>
      </c>
      <c r="B62" t="s">
        <v>8</v>
      </c>
      <c r="C62" t="s">
        <v>95</v>
      </c>
      <c r="D62" t="s">
        <v>18</v>
      </c>
      <c r="E62" t="s">
        <v>95</v>
      </c>
      <c r="F62" s="1" t="s">
        <v>241</v>
      </c>
      <c r="G62" s="2">
        <v>0</v>
      </c>
      <c r="H62" s="2">
        <f t="shared" si="4"/>
        <v>0</v>
      </c>
      <c r="I62" s="2">
        <v>6741</v>
      </c>
      <c r="J62" s="2">
        <f t="shared" si="5"/>
        <v>561.75</v>
      </c>
      <c r="K62" s="2">
        <v>3341</v>
      </c>
      <c r="L62" s="3">
        <f t="shared" si="6"/>
        <v>3.3410000000000002</v>
      </c>
      <c r="M62" s="4">
        <f t="shared" si="7"/>
        <v>0</v>
      </c>
    </row>
    <row r="63" spans="1:13" x14ac:dyDescent="0.25">
      <c r="A63" t="s">
        <v>7</v>
      </c>
      <c r="B63" t="s">
        <v>23</v>
      </c>
      <c r="C63" t="s">
        <v>30</v>
      </c>
      <c r="D63" t="s">
        <v>18</v>
      </c>
      <c r="E63" t="s">
        <v>96</v>
      </c>
      <c r="F63" s="1" t="s">
        <v>241</v>
      </c>
      <c r="G63" s="2">
        <v>948</v>
      </c>
      <c r="H63" s="2">
        <f t="shared" si="4"/>
        <v>79</v>
      </c>
      <c r="I63" s="2">
        <v>16558.5</v>
      </c>
      <c r="J63" s="2">
        <f t="shared" si="5"/>
        <v>1379.875</v>
      </c>
      <c r="K63" s="2">
        <v>15955</v>
      </c>
      <c r="L63" s="3">
        <f t="shared" si="6"/>
        <v>15.955</v>
      </c>
      <c r="M63" s="4">
        <f t="shared" si="7"/>
        <v>5.7251562641543616E-2</v>
      </c>
    </row>
    <row r="64" spans="1:13" x14ac:dyDescent="0.25">
      <c r="A64" t="s">
        <v>7</v>
      </c>
      <c r="B64" t="s">
        <v>12</v>
      </c>
      <c r="C64" t="s">
        <v>13</v>
      </c>
      <c r="D64" t="s">
        <v>18</v>
      </c>
      <c r="E64" t="s">
        <v>97</v>
      </c>
      <c r="F64" s="1" t="s">
        <v>239</v>
      </c>
      <c r="G64" s="2">
        <v>1944</v>
      </c>
      <c r="H64" s="2">
        <f t="shared" si="4"/>
        <v>162</v>
      </c>
      <c r="I64" s="2">
        <v>28540.5</v>
      </c>
      <c r="J64" s="2">
        <f t="shared" si="5"/>
        <v>2378.375</v>
      </c>
      <c r="K64" s="2">
        <v>20776</v>
      </c>
      <c r="L64" s="3">
        <f t="shared" si="6"/>
        <v>20.776</v>
      </c>
      <c r="M64" s="4">
        <f t="shared" si="7"/>
        <v>6.8113733116098182E-2</v>
      </c>
    </row>
    <row r="65" spans="1:13" x14ac:dyDescent="0.25">
      <c r="A65" t="s">
        <v>7</v>
      </c>
      <c r="B65" t="s">
        <v>16</v>
      </c>
      <c r="C65" t="s">
        <v>46</v>
      </c>
      <c r="D65" t="s">
        <v>43</v>
      </c>
      <c r="E65" t="s">
        <v>98</v>
      </c>
      <c r="F65" s="1" t="s">
        <v>232</v>
      </c>
      <c r="G65" s="2">
        <v>8616</v>
      </c>
      <c r="H65" s="2">
        <f t="shared" si="4"/>
        <v>718</v>
      </c>
      <c r="I65" s="2">
        <v>45981</v>
      </c>
      <c r="J65" s="2">
        <f t="shared" si="5"/>
        <v>3831.75</v>
      </c>
      <c r="K65" s="2">
        <v>31702</v>
      </c>
      <c r="L65" s="3">
        <f t="shared" si="6"/>
        <v>31.702000000000002</v>
      </c>
      <c r="M65" s="4">
        <f t="shared" si="7"/>
        <v>0.18738174463365304</v>
      </c>
    </row>
    <row r="66" spans="1:13" x14ac:dyDescent="0.25">
      <c r="A66" t="s">
        <v>7</v>
      </c>
      <c r="B66" t="s">
        <v>20</v>
      </c>
      <c r="C66" t="s">
        <v>77</v>
      </c>
      <c r="D66" t="s">
        <v>18</v>
      </c>
      <c r="E66" t="s">
        <v>99</v>
      </c>
      <c r="F66" s="1" t="s">
        <v>236</v>
      </c>
      <c r="G66" s="2">
        <v>2922</v>
      </c>
      <c r="H66" s="2">
        <f t="shared" ref="H66:H97" si="8">G66/12</f>
        <v>243.5</v>
      </c>
      <c r="I66" s="2">
        <v>21805.5</v>
      </c>
      <c r="J66" s="2">
        <f t="shared" ref="J66:J97" si="9">I66/12</f>
        <v>1817.125</v>
      </c>
      <c r="K66" s="2">
        <v>14055</v>
      </c>
      <c r="L66" s="3">
        <f t="shared" ref="L66:L97" si="10">K66/1000</f>
        <v>14.055</v>
      </c>
      <c r="M66" s="4">
        <f t="shared" ref="M66:M97" si="11">G66/I66</f>
        <v>0.13400288917933548</v>
      </c>
    </row>
    <row r="67" spans="1:13" x14ac:dyDescent="0.25">
      <c r="A67" t="s">
        <v>7</v>
      </c>
      <c r="B67" t="s">
        <v>23</v>
      </c>
      <c r="C67" t="s">
        <v>24</v>
      </c>
      <c r="D67" t="s">
        <v>18</v>
      </c>
      <c r="E67" t="s">
        <v>100</v>
      </c>
      <c r="F67" s="1" t="s">
        <v>242</v>
      </c>
      <c r="G67" s="2">
        <v>2898</v>
      </c>
      <c r="H67" s="2">
        <f t="shared" si="8"/>
        <v>241.5</v>
      </c>
      <c r="I67" s="2">
        <v>18606</v>
      </c>
      <c r="J67" s="2">
        <f t="shared" si="9"/>
        <v>1550.5</v>
      </c>
      <c r="K67" s="2">
        <v>17583</v>
      </c>
      <c r="L67" s="3">
        <f t="shared" si="10"/>
        <v>17.582999999999998</v>
      </c>
      <c r="M67" s="4">
        <f t="shared" si="11"/>
        <v>0.15575620767494355</v>
      </c>
    </row>
    <row r="68" spans="1:13" x14ac:dyDescent="0.25">
      <c r="A68" t="s">
        <v>7</v>
      </c>
      <c r="B68" t="s">
        <v>20</v>
      </c>
      <c r="C68" t="s">
        <v>34</v>
      </c>
      <c r="D68" t="s">
        <v>14</v>
      </c>
      <c r="E68" t="s">
        <v>34</v>
      </c>
      <c r="F68" s="1" t="s">
        <v>234</v>
      </c>
      <c r="G68" s="2">
        <v>32199</v>
      </c>
      <c r="H68" s="2">
        <f t="shared" si="8"/>
        <v>2683.25</v>
      </c>
      <c r="I68" s="2">
        <v>325086</v>
      </c>
      <c r="J68" s="2">
        <f t="shared" si="9"/>
        <v>27090.5</v>
      </c>
      <c r="K68" s="2">
        <v>151803</v>
      </c>
      <c r="L68" s="3">
        <f t="shared" si="10"/>
        <v>151.803</v>
      </c>
      <c r="M68" s="4">
        <f t="shared" si="11"/>
        <v>9.904763662538528E-2</v>
      </c>
    </row>
    <row r="69" spans="1:13" x14ac:dyDescent="0.25">
      <c r="A69" t="s">
        <v>7</v>
      </c>
      <c r="B69" t="s">
        <v>23</v>
      </c>
      <c r="C69" t="s">
        <v>82</v>
      </c>
      <c r="D69" t="s">
        <v>18</v>
      </c>
      <c r="E69" t="s">
        <v>101</v>
      </c>
      <c r="F69" s="1" t="s">
        <v>242</v>
      </c>
      <c r="G69" s="2">
        <v>4680</v>
      </c>
      <c r="H69" s="2">
        <f t="shared" si="8"/>
        <v>390</v>
      </c>
      <c r="I69" s="2">
        <v>34098</v>
      </c>
      <c r="J69" s="2">
        <f t="shared" si="9"/>
        <v>2841.5</v>
      </c>
      <c r="K69" s="2">
        <v>30420</v>
      </c>
      <c r="L69" s="3">
        <f t="shared" si="10"/>
        <v>30.42</v>
      </c>
      <c r="M69" s="4">
        <f t="shared" si="11"/>
        <v>0.13725145169804681</v>
      </c>
    </row>
    <row r="70" spans="1:13" x14ac:dyDescent="0.25">
      <c r="A70" t="s">
        <v>7</v>
      </c>
      <c r="B70" t="s">
        <v>23</v>
      </c>
      <c r="C70" t="s">
        <v>30</v>
      </c>
      <c r="D70" t="s">
        <v>43</v>
      </c>
      <c r="E70" t="s">
        <v>102</v>
      </c>
      <c r="F70" s="1" t="s">
        <v>241</v>
      </c>
      <c r="G70" s="2">
        <v>3360</v>
      </c>
      <c r="H70" s="2">
        <f t="shared" si="8"/>
        <v>280</v>
      </c>
      <c r="I70" s="2">
        <v>153003</v>
      </c>
      <c r="J70" s="2">
        <f t="shared" si="9"/>
        <v>12750.25</v>
      </c>
      <c r="K70" s="2">
        <v>85497</v>
      </c>
      <c r="L70" s="3">
        <f t="shared" si="10"/>
        <v>85.497</v>
      </c>
      <c r="M70" s="4">
        <f t="shared" si="11"/>
        <v>2.1960353718554537E-2</v>
      </c>
    </row>
    <row r="71" spans="1:13" x14ac:dyDescent="0.25">
      <c r="A71" t="s">
        <v>7</v>
      </c>
      <c r="B71" t="s">
        <v>12</v>
      </c>
      <c r="C71" t="s">
        <v>39</v>
      </c>
      <c r="D71" t="s">
        <v>18</v>
      </c>
      <c r="E71" t="s">
        <v>103</v>
      </c>
      <c r="F71" s="1" t="s">
        <v>232</v>
      </c>
      <c r="G71" s="2">
        <v>642</v>
      </c>
      <c r="H71" s="2">
        <f t="shared" si="8"/>
        <v>53.5</v>
      </c>
      <c r="I71" s="2">
        <v>8244</v>
      </c>
      <c r="J71" s="2">
        <f t="shared" si="9"/>
        <v>687</v>
      </c>
      <c r="K71" s="2">
        <v>7217</v>
      </c>
      <c r="L71" s="3">
        <f t="shared" si="10"/>
        <v>7.2169999999999996</v>
      </c>
      <c r="M71" s="4">
        <f t="shared" si="11"/>
        <v>7.7874818049490535E-2</v>
      </c>
    </row>
    <row r="72" spans="1:13" x14ac:dyDescent="0.25">
      <c r="A72" t="s">
        <v>7</v>
      </c>
      <c r="B72" t="s">
        <v>20</v>
      </c>
      <c r="C72" t="s">
        <v>28</v>
      </c>
      <c r="D72" t="s">
        <v>18</v>
      </c>
      <c r="E72" t="s">
        <v>104</v>
      </c>
      <c r="F72" s="1" t="s">
        <v>236</v>
      </c>
      <c r="G72" s="2">
        <v>28605</v>
      </c>
      <c r="H72" s="2">
        <f t="shared" si="8"/>
        <v>2383.75</v>
      </c>
      <c r="I72" s="2">
        <v>171792</v>
      </c>
      <c r="J72" s="2">
        <f t="shared" si="9"/>
        <v>14316</v>
      </c>
      <c r="K72" s="2">
        <v>92429</v>
      </c>
      <c r="L72" s="3">
        <f t="shared" si="10"/>
        <v>92.429000000000002</v>
      </c>
      <c r="M72" s="4">
        <f t="shared" si="11"/>
        <v>0.16650949986029617</v>
      </c>
    </row>
    <row r="73" spans="1:13" x14ac:dyDescent="0.25">
      <c r="A73" t="s">
        <v>7</v>
      </c>
      <c r="B73" t="s">
        <v>20</v>
      </c>
      <c r="C73" t="s">
        <v>34</v>
      </c>
      <c r="D73" t="s">
        <v>18</v>
      </c>
      <c r="E73" t="s">
        <v>105</v>
      </c>
      <c r="F73" s="1" t="s">
        <v>234</v>
      </c>
      <c r="G73" s="2">
        <v>2550</v>
      </c>
      <c r="H73" s="2">
        <f t="shared" si="8"/>
        <v>212.5</v>
      </c>
      <c r="I73" s="2">
        <v>14865</v>
      </c>
      <c r="J73" s="2">
        <f t="shared" si="9"/>
        <v>1238.75</v>
      </c>
      <c r="K73" s="2">
        <v>17570</v>
      </c>
      <c r="L73" s="3">
        <f t="shared" si="10"/>
        <v>17.57</v>
      </c>
      <c r="M73" s="4">
        <f t="shared" si="11"/>
        <v>0.1715438950554995</v>
      </c>
    </row>
    <row r="74" spans="1:13" x14ac:dyDescent="0.25">
      <c r="A74" t="s">
        <v>7</v>
      </c>
      <c r="B74" t="s">
        <v>12</v>
      </c>
      <c r="C74" t="s">
        <v>40</v>
      </c>
      <c r="D74" t="s">
        <v>18</v>
      </c>
      <c r="E74" t="s">
        <v>106</v>
      </c>
      <c r="F74" s="1" t="s">
        <v>235</v>
      </c>
      <c r="G74" s="2">
        <v>1362</v>
      </c>
      <c r="H74" s="2">
        <f t="shared" si="8"/>
        <v>113.5</v>
      </c>
      <c r="I74" s="2">
        <v>32620.5</v>
      </c>
      <c r="J74" s="2">
        <f t="shared" si="9"/>
        <v>2718.375</v>
      </c>
      <c r="K74" s="2">
        <v>28825</v>
      </c>
      <c r="L74" s="3">
        <f t="shared" si="10"/>
        <v>28.824999999999999</v>
      </c>
      <c r="M74" s="4">
        <f t="shared" si="11"/>
        <v>4.175288545546512E-2</v>
      </c>
    </row>
    <row r="75" spans="1:13" x14ac:dyDescent="0.25">
      <c r="A75" t="s">
        <v>7</v>
      </c>
      <c r="B75" t="s">
        <v>20</v>
      </c>
      <c r="C75" t="s">
        <v>21</v>
      </c>
      <c r="D75" t="s">
        <v>18</v>
      </c>
      <c r="E75" t="s">
        <v>107</v>
      </c>
      <c r="F75" s="1" t="s">
        <v>234</v>
      </c>
      <c r="G75" s="2">
        <v>0</v>
      </c>
      <c r="H75" s="2">
        <f t="shared" si="8"/>
        <v>0</v>
      </c>
      <c r="I75" s="2">
        <v>8025</v>
      </c>
      <c r="J75" s="2">
        <f t="shared" si="9"/>
        <v>668.75</v>
      </c>
      <c r="K75" s="2">
        <v>7334</v>
      </c>
      <c r="L75" s="3">
        <f t="shared" si="10"/>
        <v>7.3339999999999996</v>
      </c>
      <c r="M75" s="4">
        <f t="shared" si="11"/>
        <v>0</v>
      </c>
    </row>
    <row r="76" spans="1:13" x14ac:dyDescent="0.25">
      <c r="A76" t="s">
        <v>7</v>
      </c>
      <c r="B76" t="s">
        <v>8</v>
      </c>
      <c r="C76" t="s">
        <v>37</v>
      </c>
      <c r="D76" t="s">
        <v>10</v>
      </c>
      <c r="E76" t="s">
        <v>108</v>
      </c>
      <c r="F76" s="1" t="s">
        <v>241</v>
      </c>
      <c r="G76" s="2">
        <v>18735</v>
      </c>
      <c r="H76" s="2">
        <f t="shared" si="8"/>
        <v>1561.25</v>
      </c>
      <c r="I76" s="2">
        <v>213210</v>
      </c>
      <c r="J76" s="2">
        <f t="shared" si="9"/>
        <v>17767.5</v>
      </c>
      <c r="K76" s="2">
        <v>123017</v>
      </c>
      <c r="L76" s="3">
        <f t="shared" si="10"/>
        <v>123.017</v>
      </c>
      <c r="M76" s="4">
        <f t="shared" si="11"/>
        <v>8.7871112987195729E-2</v>
      </c>
    </row>
    <row r="77" spans="1:13" x14ac:dyDescent="0.25">
      <c r="A77" t="s">
        <v>7</v>
      </c>
      <c r="B77" t="s">
        <v>12</v>
      </c>
      <c r="C77" t="s">
        <v>13</v>
      </c>
      <c r="D77" t="s">
        <v>18</v>
      </c>
      <c r="E77" t="s">
        <v>109</v>
      </c>
      <c r="F77" s="1" t="s">
        <v>239</v>
      </c>
      <c r="G77" s="2">
        <v>3120</v>
      </c>
      <c r="H77" s="2">
        <f t="shared" si="8"/>
        <v>260</v>
      </c>
      <c r="I77" s="2">
        <v>13600.5</v>
      </c>
      <c r="J77" s="2">
        <f t="shared" si="9"/>
        <v>1133.375</v>
      </c>
      <c r="K77" s="2">
        <v>11347</v>
      </c>
      <c r="L77" s="3">
        <f t="shared" si="10"/>
        <v>11.347</v>
      </c>
      <c r="M77" s="4">
        <f t="shared" si="11"/>
        <v>0.22940333075989852</v>
      </c>
    </row>
    <row r="78" spans="1:13" x14ac:dyDescent="0.25">
      <c r="A78" t="s">
        <v>7</v>
      </c>
      <c r="B78" t="s">
        <v>8</v>
      </c>
      <c r="C78" t="s">
        <v>37</v>
      </c>
      <c r="D78" t="s">
        <v>10</v>
      </c>
      <c r="E78" t="s">
        <v>110</v>
      </c>
      <c r="F78" s="1" t="s">
        <v>241</v>
      </c>
      <c r="G78" s="2">
        <v>2406</v>
      </c>
      <c r="H78" s="2">
        <f t="shared" si="8"/>
        <v>200.5</v>
      </c>
      <c r="I78" s="2">
        <v>31986</v>
      </c>
      <c r="J78" s="2">
        <f t="shared" si="9"/>
        <v>2665.5</v>
      </c>
      <c r="K78" s="2">
        <v>25658</v>
      </c>
      <c r="L78" s="3">
        <f t="shared" si="10"/>
        <v>25.658000000000001</v>
      </c>
      <c r="M78" s="4">
        <f t="shared" si="11"/>
        <v>7.5220408928906399E-2</v>
      </c>
    </row>
    <row r="79" spans="1:13" x14ac:dyDescent="0.25">
      <c r="A79" t="s">
        <v>7</v>
      </c>
      <c r="B79" t="s">
        <v>12</v>
      </c>
      <c r="C79" t="s">
        <v>40</v>
      </c>
      <c r="D79" t="s">
        <v>18</v>
      </c>
      <c r="E79" t="s">
        <v>111</v>
      </c>
      <c r="F79" s="1" t="s">
        <v>235</v>
      </c>
      <c r="G79" s="2">
        <v>3510</v>
      </c>
      <c r="H79" s="2">
        <f t="shared" si="8"/>
        <v>292.5</v>
      </c>
      <c r="I79" s="2">
        <v>15600</v>
      </c>
      <c r="J79" s="2">
        <f t="shared" si="9"/>
        <v>1300</v>
      </c>
      <c r="K79" s="2">
        <v>27758</v>
      </c>
      <c r="L79" s="3">
        <f t="shared" si="10"/>
        <v>27.757999999999999</v>
      </c>
      <c r="M79" s="4">
        <f t="shared" si="11"/>
        <v>0.22500000000000001</v>
      </c>
    </row>
    <row r="80" spans="1:13" x14ac:dyDescent="0.25">
      <c r="A80" t="s">
        <v>7</v>
      </c>
      <c r="B80" t="s">
        <v>12</v>
      </c>
      <c r="C80" t="s">
        <v>13</v>
      </c>
      <c r="D80" t="s">
        <v>18</v>
      </c>
      <c r="E80" t="s">
        <v>112</v>
      </c>
      <c r="F80" s="1" t="s">
        <v>239</v>
      </c>
      <c r="G80" s="2">
        <v>2304</v>
      </c>
      <c r="H80" s="2">
        <f t="shared" si="8"/>
        <v>192</v>
      </c>
      <c r="I80" s="2">
        <v>5247</v>
      </c>
      <c r="J80" s="2">
        <f t="shared" si="9"/>
        <v>437.25</v>
      </c>
      <c r="K80" s="2">
        <v>4975</v>
      </c>
      <c r="L80" s="3">
        <f t="shared" si="10"/>
        <v>4.9749999999999996</v>
      </c>
      <c r="M80" s="4">
        <f t="shared" si="11"/>
        <v>0.43910806174957118</v>
      </c>
    </row>
    <row r="81" spans="1:13" x14ac:dyDescent="0.25">
      <c r="A81" t="s">
        <v>7</v>
      </c>
      <c r="B81" t="s">
        <v>8</v>
      </c>
      <c r="C81" t="s">
        <v>61</v>
      </c>
      <c r="D81" t="s">
        <v>18</v>
      </c>
      <c r="E81" t="s">
        <v>113</v>
      </c>
      <c r="F81" s="1" t="s">
        <v>243</v>
      </c>
      <c r="G81" s="2">
        <v>22170</v>
      </c>
      <c r="H81" s="2">
        <f t="shared" si="8"/>
        <v>1847.5</v>
      </c>
      <c r="I81" s="2">
        <v>125278.5</v>
      </c>
      <c r="J81" s="2">
        <f t="shared" si="9"/>
        <v>10439.875</v>
      </c>
      <c r="K81" s="2">
        <v>106539</v>
      </c>
      <c r="L81" s="3">
        <f t="shared" si="10"/>
        <v>106.539</v>
      </c>
      <c r="M81" s="4">
        <f t="shared" si="11"/>
        <v>0.17696572037500449</v>
      </c>
    </row>
    <row r="82" spans="1:13" x14ac:dyDescent="0.25">
      <c r="A82" t="s">
        <v>7</v>
      </c>
      <c r="B82" t="s">
        <v>12</v>
      </c>
      <c r="C82" t="s">
        <v>39</v>
      </c>
      <c r="D82" t="s">
        <v>18</v>
      </c>
      <c r="E82" t="s">
        <v>114</v>
      </c>
      <c r="F82" s="1" t="s">
        <v>232</v>
      </c>
      <c r="G82" s="2">
        <v>2514</v>
      </c>
      <c r="H82" s="2">
        <f t="shared" si="8"/>
        <v>209.5</v>
      </c>
      <c r="I82" s="2">
        <v>35305.5</v>
      </c>
      <c r="J82" s="2">
        <f t="shared" si="9"/>
        <v>2942.125</v>
      </c>
      <c r="K82" s="2">
        <v>30720</v>
      </c>
      <c r="L82" s="3">
        <f t="shared" si="10"/>
        <v>30.72</v>
      </c>
      <c r="M82" s="4">
        <f t="shared" si="11"/>
        <v>7.1207035730976753E-2</v>
      </c>
    </row>
    <row r="83" spans="1:13" x14ac:dyDescent="0.25">
      <c r="A83" t="s">
        <v>7</v>
      </c>
      <c r="B83" t="s">
        <v>16</v>
      </c>
      <c r="C83" t="s">
        <v>46</v>
      </c>
      <c r="D83" t="s">
        <v>18</v>
      </c>
      <c r="E83" t="s">
        <v>115</v>
      </c>
      <c r="F83" s="1" t="s">
        <v>232</v>
      </c>
      <c r="G83" s="2">
        <v>0</v>
      </c>
      <c r="H83" s="2">
        <f t="shared" si="8"/>
        <v>0</v>
      </c>
      <c r="I83" s="2">
        <v>4072.5</v>
      </c>
      <c r="J83" s="2">
        <f t="shared" si="9"/>
        <v>339.375</v>
      </c>
      <c r="K83" s="2">
        <v>4491</v>
      </c>
      <c r="L83" s="3">
        <f t="shared" si="10"/>
        <v>4.4909999999999997</v>
      </c>
      <c r="M83" s="4">
        <f t="shared" si="11"/>
        <v>0</v>
      </c>
    </row>
    <row r="84" spans="1:13" x14ac:dyDescent="0.25">
      <c r="A84" t="s">
        <v>7</v>
      </c>
      <c r="B84" t="s">
        <v>20</v>
      </c>
      <c r="C84" t="s">
        <v>26</v>
      </c>
      <c r="D84" t="s">
        <v>18</v>
      </c>
      <c r="E84" t="s">
        <v>116</v>
      </c>
      <c r="F84" s="1" t="s">
        <v>235</v>
      </c>
      <c r="G84" s="2">
        <v>1974</v>
      </c>
      <c r="H84" s="2">
        <f t="shared" si="8"/>
        <v>164.5</v>
      </c>
      <c r="I84" s="2">
        <v>29700</v>
      </c>
      <c r="J84" s="2">
        <f t="shared" si="9"/>
        <v>2475</v>
      </c>
      <c r="K84" s="2">
        <v>33995</v>
      </c>
      <c r="L84" s="3">
        <f t="shared" si="10"/>
        <v>33.994999999999997</v>
      </c>
      <c r="M84" s="4">
        <f t="shared" si="11"/>
        <v>6.6464646464646462E-2</v>
      </c>
    </row>
    <row r="85" spans="1:13" x14ac:dyDescent="0.25">
      <c r="A85" t="s">
        <v>7</v>
      </c>
      <c r="B85" t="s">
        <v>23</v>
      </c>
      <c r="C85" t="s">
        <v>30</v>
      </c>
      <c r="D85" t="s">
        <v>18</v>
      </c>
      <c r="E85" t="s">
        <v>117</v>
      </c>
      <c r="F85" s="1" t="s">
        <v>241</v>
      </c>
      <c r="G85" s="2">
        <v>22878</v>
      </c>
      <c r="H85" s="2">
        <f t="shared" si="8"/>
        <v>1906.5</v>
      </c>
      <c r="I85" s="2">
        <v>75414</v>
      </c>
      <c r="J85" s="2">
        <f t="shared" si="9"/>
        <v>6284.5</v>
      </c>
      <c r="K85" s="2">
        <v>36652</v>
      </c>
      <c r="L85" s="3">
        <f t="shared" si="10"/>
        <v>36.652000000000001</v>
      </c>
      <c r="M85" s="4">
        <f t="shared" si="11"/>
        <v>0.30336542286578089</v>
      </c>
    </row>
    <row r="86" spans="1:13" x14ac:dyDescent="0.25">
      <c r="A86" t="s">
        <v>7</v>
      </c>
      <c r="B86" t="s">
        <v>12</v>
      </c>
      <c r="C86" t="s">
        <v>13</v>
      </c>
      <c r="D86" t="s">
        <v>18</v>
      </c>
      <c r="E86" t="s">
        <v>118</v>
      </c>
      <c r="F86" s="1" t="s">
        <v>239</v>
      </c>
      <c r="G86" s="2">
        <v>3708</v>
      </c>
      <c r="H86" s="2">
        <f t="shared" si="8"/>
        <v>309</v>
      </c>
      <c r="I86" s="2">
        <v>19668</v>
      </c>
      <c r="J86" s="2">
        <f t="shared" si="9"/>
        <v>1639</v>
      </c>
      <c r="K86" s="2">
        <v>14236</v>
      </c>
      <c r="L86" s="3">
        <f t="shared" si="10"/>
        <v>14.236000000000001</v>
      </c>
      <c r="M86" s="4">
        <f t="shared" si="11"/>
        <v>0.18852959121415497</v>
      </c>
    </row>
    <row r="87" spans="1:13" x14ac:dyDescent="0.25">
      <c r="A87" t="s">
        <v>7</v>
      </c>
      <c r="B87" t="s">
        <v>8</v>
      </c>
      <c r="C87" t="s">
        <v>37</v>
      </c>
      <c r="D87" t="s">
        <v>10</v>
      </c>
      <c r="E87" t="s">
        <v>119</v>
      </c>
      <c r="F87" s="1" t="s">
        <v>241</v>
      </c>
      <c r="G87" s="2">
        <v>1548</v>
      </c>
      <c r="H87" s="2">
        <f t="shared" si="8"/>
        <v>129</v>
      </c>
      <c r="I87" s="2">
        <v>28419</v>
      </c>
      <c r="J87" s="2">
        <f t="shared" si="9"/>
        <v>2368.25</v>
      </c>
      <c r="K87" s="2">
        <v>29669</v>
      </c>
      <c r="L87" s="3">
        <f t="shared" si="10"/>
        <v>29.669</v>
      </c>
      <c r="M87" s="4">
        <f t="shared" si="11"/>
        <v>5.4470600654491712E-2</v>
      </c>
    </row>
    <row r="88" spans="1:13" x14ac:dyDescent="0.25">
      <c r="A88" t="s">
        <v>7</v>
      </c>
      <c r="B88" t="s">
        <v>23</v>
      </c>
      <c r="C88" t="s">
        <v>30</v>
      </c>
      <c r="D88" t="s">
        <v>18</v>
      </c>
      <c r="E88" t="s">
        <v>120</v>
      </c>
      <c r="F88" s="1" t="s">
        <v>241</v>
      </c>
      <c r="G88" s="2">
        <v>144</v>
      </c>
      <c r="H88" s="2">
        <f t="shared" si="8"/>
        <v>12</v>
      </c>
      <c r="I88" s="2">
        <v>15630</v>
      </c>
      <c r="J88" s="2">
        <f t="shared" si="9"/>
        <v>1302.5</v>
      </c>
      <c r="K88" s="2">
        <v>17142</v>
      </c>
      <c r="L88" s="3">
        <f t="shared" si="10"/>
        <v>17.141999999999999</v>
      </c>
      <c r="M88" s="4">
        <f t="shared" si="11"/>
        <v>9.2130518234165067E-3</v>
      </c>
    </row>
    <row r="89" spans="1:13" x14ac:dyDescent="0.25">
      <c r="A89" t="s">
        <v>7</v>
      </c>
      <c r="B89" t="s">
        <v>8</v>
      </c>
      <c r="C89" t="s">
        <v>9</v>
      </c>
      <c r="D89" t="s">
        <v>10</v>
      </c>
      <c r="E89" t="s">
        <v>121</v>
      </c>
      <c r="F89" s="1" t="s">
        <v>243</v>
      </c>
      <c r="G89" s="2">
        <v>189051</v>
      </c>
      <c r="H89" s="2">
        <f t="shared" si="8"/>
        <v>15754.25</v>
      </c>
      <c r="I89" s="2">
        <v>1572649.5</v>
      </c>
      <c r="J89" s="2">
        <f t="shared" si="9"/>
        <v>131054.125</v>
      </c>
      <c r="K89" s="2">
        <v>684293</v>
      </c>
      <c r="L89" s="3">
        <f t="shared" si="10"/>
        <v>684.29300000000001</v>
      </c>
      <c r="M89" s="4">
        <f t="shared" si="11"/>
        <v>0.12021178272717474</v>
      </c>
    </row>
    <row r="90" spans="1:13" x14ac:dyDescent="0.25">
      <c r="A90" t="s">
        <v>7</v>
      </c>
      <c r="B90" t="s">
        <v>23</v>
      </c>
      <c r="C90" t="s">
        <v>24</v>
      </c>
      <c r="D90" t="s">
        <v>18</v>
      </c>
      <c r="E90" t="s">
        <v>122</v>
      </c>
      <c r="F90" s="1" t="s">
        <v>242</v>
      </c>
      <c r="G90" s="2">
        <v>684</v>
      </c>
      <c r="H90" s="2">
        <f t="shared" si="8"/>
        <v>57</v>
      </c>
      <c r="I90" s="2">
        <v>9463.5</v>
      </c>
      <c r="J90" s="2">
        <f t="shared" si="9"/>
        <v>788.625</v>
      </c>
      <c r="K90" s="2">
        <v>10440</v>
      </c>
      <c r="L90" s="3">
        <f t="shared" si="10"/>
        <v>10.44</v>
      </c>
      <c r="M90" s="4">
        <f t="shared" si="11"/>
        <v>7.2277698525915354E-2</v>
      </c>
    </row>
    <row r="91" spans="1:13" x14ac:dyDescent="0.25">
      <c r="A91" t="s">
        <v>7</v>
      </c>
      <c r="B91" t="s">
        <v>20</v>
      </c>
      <c r="C91" t="s">
        <v>28</v>
      </c>
      <c r="D91" t="s">
        <v>18</v>
      </c>
      <c r="E91" t="s">
        <v>123</v>
      </c>
      <c r="F91" s="1" t="s">
        <v>236</v>
      </c>
      <c r="G91" s="2">
        <v>2586</v>
      </c>
      <c r="H91" s="2">
        <f t="shared" si="8"/>
        <v>215.5</v>
      </c>
      <c r="I91" s="2">
        <v>17418</v>
      </c>
      <c r="J91" s="2">
        <f t="shared" si="9"/>
        <v>1451.5</v>
      </c>
      <c r="K91" s="2">
        <v>16328</v>
      </c>
      <c r="L91" s="3">
        <f t="shared" si="10"/>
        <v>16.327999999999999</v>
      </c>
      <c r="M91" s="4">
        <f t="shared" si="11"/>
        <v>0.14846710299689975</v>
      </c>
    </row>
    <row r="92" spans="1:13" x14ac:dyDescent="0.25">
      <c r="A92" t="s">
        <v>7</v>
      </c>
      <c r="B92" t="s">
        <v>16</v>
      </c>
      <c r="C92" t="s">
        <v>46</v>
      </c>
      <c r="D92" t="s">
        <v>18</v>
      </c>
      <c r="E92" t="s">
        <v>124</v>
      </c>
      <c r="F92" s="1" t="s">
        <v>232</v>
      </c>
      <c r="G92" s="2">
        <v>3840</v>
      </c>
      <c r="H92" s="2">
        <f t="shared" si="8"/>
        <v>320</v>
      </c>
      <c r="I92" s="2">
        <v>12070.5</v>
      </c>
      <c r="J92" s="2">
        <f t="shared" si="9"/>
        <v>1005.875</v>
      </c>
      <c r="K92" s="2">
        <v>14477</v>
      </c>
      <c r="L92" s="3">
        <f t="shared" si="10"/>
        <v>14.477</v>
      </c>
      <c r="M92" s="4">
        <f t="shared" si="11"/>
        <v>0.31813098048962346</v>
      </c>
    </row>
    <row r="93" spans="1:13" x14ac:dyDescent="0.25">
      <c r="A93" t="s">
        <v>7</v>
      </c>
      <c r="B93" t="s">
        <v>20</v>
      </c>
      <c r="C93" t="s">
        <v>53</v>
      </c>
      <c r="D93" t="s">
        <v>18</v>
      </c>
      <c r="E93" t="s">
        <v>125</v>
      </c>
      <c r="F93" s="1" t="s">
        <v>241</v>
      </c>
      <c r="G93" s="2">
        <v>16710</v>
      </c>
      <c r="H93" s="2">
        <f t="shared" si="8"/>
        <v>1392.5</v>
      </c>
      <c r="I93" s="2">
        <v>35665.5</v>
      </c>
      <c r="J93" s="2">
        <f t="shared" si="9"/>
        <v>2972.125</v>
      </c>
      <c r="K93" s="2">
        <v>28842</v>
      </c>
      <c r="L93" s="3">
        <f t="shared" si="10"/>
        <v>28.841999999999999</v>
      </c>
      <c r="M93" s="4">
        <f t="shared" si="11"/>
        <v>0.46851999831770197</v>
      </c>
    </row>
    <row r="94" spans="1:13" x14ac:dyDescent="0.25">
      <c r="A94" t="s">
        <v>7</v>
      </c>
      <c r="B94" t="s">
        <v>23</v>
      </c>
      <c r="C94" t="s">
        <v>24</v>
      </c>
      <c r="D94" t="s">
        <v>18</v>
      </c>
      <c r="E94" t="s">
        <v>126</v>
      </c>
      <c r="F94" s="1" t="s">
        <v>242</v>
      </c>
      <c r="G94" s="2">
        <v>144</v>
      </c>
      <c r="H94" s="2">
        <f t="shared" si="8"/>
        <v>12</v>
      </c>
      <c r="I94" s="2">
        <v>13219.5</v>
      </c>
      <c r="J94" s="2">
        <f t="shared" si="9"/>
        <v>1101.625</v>
      </c>
      <c r="K94" s="2">
        <v>13416</v>
      </c>
      <c r="L94" s="3">
        <f t="shared" si="10"/>
        <v>13.416</v>
      </c>
      <c r="M94" s="4">
        <f t="shared" si="11"/>
        <v>1.0892998978781345E-2</v>
      </c>
    </row>
    <row r="95" spans="1:13" x14ac:dyDescent="0.25">
      <c r="A95" t="s">
        <v>7</v>
      </c>
      <c r="B95" t="s">
        <v>20</v>
      </c>
      <c r="C95" t="s">
        <v>34</v>
      </c>
      <c r="D95" t="s">
        <v>18</v>
      </c>
      <c r="E95" t="s">
        <v>127</v>
      </c>
      <c r="F95" s="1" t="s">
        <v>234</v>
      </c>
      <c r="G95" s="2">
        <v>0</v>
      </c>
      <c r="H95" s="2">
        <f t="shared" si="8"/>
        <v>0</v>
      </c>
      <c r="I95" s="2">
        <v>14427</v>
      </c>
      <c r="J95" s="2">
        <f t="shared" si="9"/>
        <v>1202.25</v>
      </c>
      <c r="K95" s="2">
        <v>12023</v>
      </c>
      <c r="L95" s="3">
        <f t="shared" si="10"/>
        <v>12.023</v>
      </c>
      <c r="M95" s="4">
        <f t="shared" si="11"/>
        <v>0</v>
      </c>
    </row>
    <row r="96" spans="1:13" x14ac:dyDescent="0.25">
      <c r="A96" t="s">
        <v>7</v>
      </c>
      <c r="B96" t="s">
        <v>20</v>
      </c>
      <c r="C96" t="s">
        <v>34</v>
      </c>
      <c r="D96" t="s">
        <v>18</v>
      </c>
      <c r="E96" t="s">
        <v>128</v>
      </c>
      <c r="F96" s="1" t="s">
        <v>234</v>
      </c>
      <c r="G96" s="2">
        <v>2898</v>
      </c>
      <c r="H96" s="2">
        <f t="shared" si="8"/>
        <v>241.5</v>
      </c>
      <c r="I96" s="2">
        <v>24682.5</v>
      </c>
      <c r="J96" s="2">
        <f t="shared" si="9"/>
        <v>2056.875</v>
      </c>
      <c r="K96" s="2">
        <v>16022</v>
      </c>
      <c r="L96" s="3">
        <f t="shared" si="10"/>
        <v>16.021999999999998</v>
      </c>
      <c r="M96" s="4">
        <f t="shared" si="11"/>
        <v>0.11741112123974476</v>
      </c>
    </row>
    <row r="97" spans="1:13" x14ac:dyDescent="0.25">
      <c r="A97" t="s">
        <v>7</v>
      </c>
      <c r="B97" t="s">
        <v>20</v>
      </c>
      <c r="C97" t="s">
        <v>34</v>
      </c>
      <c r="D97" t="s">
        <v>18</v>
      </c>
      <c r="E97" t="s">
        <v>129</v>
      </c>
      <c r="F97" s="1" t="s">
        <v>234</v>
      </c>
      <c r="G97" s="2">
        <v>3933</v>
      </c>
      <c r="H97" s="2">
        <f t="shared" si="8"/>
        <v>327.75</v>
      </c>
      <c r="I97" s="2">
        <v>14569.5</v>
      </c>
      <c r="J97" s="2">
        <f t="shared" si="9"/>
        <v>1214.125</v>
      </c>
      <c r="K97" s="2">
        <v>14002</v>
      </c>
      <c r="L97" s="3">
        <f t="shared" si="10"/>
        <v>14.002000000000001</v>
      </c>
      <c r="M97" s="4">
        <f t="shared" si="11"/>
        <v>0.26994749305055082</v>
      </c>
    </row>
    <row r="98" spans="1:13" x14ac:dyDescent="0.25">
      <c r="A98" t="s">
        <v>7</v>
      </c>
      <c r="B98" t="s">
        <v>23</v>
      </c>
      <c r="C98" t="s">
        <v>30</v>
      </c>
      <c r="D98" t="s">
        <v>18</v>
      </c>
      <c r="E98" t="s">
        <v>130</v>
      </c>
      <c r="F98" s="1" t="s">
        <v>241</v>
      </c>
      <c r="G98" s="2">
        <v>3930</v>
      </c>
      <c r="H98" s="2">
        <f t="shared" ref="H98:H129" si="12">G98/12</f>
        <v>327.5</v>
      </c>
      <c r="I98" s="2">
        <v>28224</v>
      </c>
      <c r="J98" s="2">
        <f t="shared" ref="J98:J129" si="13">I98/12</f>
        <v>2352</v>
      </c>
      <c r="K98" s="2">
        <v>19863</v>
      </c>
      <c r="L98" s="3">
        <f t="shared" ref="L98:L129" si="14">K98/1000</f>
        <v>19.863</v>
      </c>
      <c r="M98" s="4">
        <f t="shared" ref="M98:M129" si="15">G98/I98</f>
        <v>0.13924319727891157</v>
      </c>
    </row>
    <row r="99" spans="1:13" x14ac:dyDescent="0.25">
      <c r="A99" t="s">
        <v>7</v>
      </c>
      <c r="B99" t="s">
        <v>23</v>
      </c>
      <c r="C99" t="s">
        <v>30</v>
      </c>
      <c r="D99" t="s">
        <v>18</v>
      </c>
      <c r="E99" t="s">
        <v>131</v>
      </c>
      <c r="F99" s="1" t="s">
        <v>241</v>
      </c>
      <c r="G99" s="2">
        <v>5550</v>
      </c>
      <c r="H99" s="2">
        <f t="shared" si="12"/>
        <v>462.5</v>
      </c>
      <c r="I99" s="2">
        <v>17790</v>
      </c>
      <c r="J99" s="2">
        <f t="shared" si="13"/>
        <v>1482.5</v>
      </c>
      <c r="K99" s="2">
        <v>18804</v>
      </c>
      <c r="L99" s="3">
        <f t="shared" si="14"/>
        <v>18.803999999999998</v>
      </c>
      <c r="M99" s="4">
        <f t="shared" si="15"/>
        <v>0.31197301854974707</v>
      </c>
    </row>
    <row r="100" spans="1:13" x14ac:dyDescent="0.25">
      <c r="A100" t="s">
        <v>7</v>
      </c>
      <c r="B100" t="s">
        <v>20</v>
      </c>
      <c r="C100" t="s">
        <v>34</v>
      </c>
      <c r="D100" t="s">
        <v>18</v>
      </c>
      <c r="E100" t="s">
        <v>132</v>
      </c>
      <c r="F100" s="1" t="s">
        <v>234</v>
      </c>
      <c r="G100" s="2">
        <v>2214</v>
      </c>
      <c r="H100" s="2">
        <f t="shared" si="12"/>
        <v>184.5</v>
      </c>
      <c r="I100" s="2">
        <v>13102.5</v>
      </c>
      <c r="J100" s="2">
        <f t="shared" si="13"/>
        <v>1091.875</v>
      </c>
      <c r="K100" s="2">
        <v>12367</v>
      </c>
      <c r="L100" s="3">
        <f t="shared" si="14"/>
        <v>12.367000000000001</v>
      </c>
      <c r="M100" s="4">
        <f t="shared" si="15"/>
        <v>0.16897538637664569</v>
      </c>
    </row>
    <row r="101" spans="1:13" x14ac:dyDescent="0.25">
      <c r="A101" t="s">
        <v>7</v>
      </c>
      <c r="B101" t="s">
        <v>20</v>
      </c>
      <c r="C101" t="s">
        <v>21</v>
      </c>
      <c r="D101" t="s">
        <v>18</v>
      </c>
      <c r="E101" t="s">
        <v>133</v>
      </c>
      <c r="F101" s="1" t="s">
        <v>234</v>
      </c>
      <c r="G101" s="2">
        <v>396</v>
      </c>
      <c r="H101" s="2">
        <f t="shared" si="12"/>
        <v>33</v>
      </c>
      <c r="I101" s="2">
        <v>17101.5</v>
      </c>
      <c r="J101" s="2">
        <f t="shared" si="13"/>
        <v>1425.125</v>
      </c>
      <c r="K101" s="2">
        <v>14333</v>
      </c>
      <c r="L101" s="3">
        <f t="shared" si="14"/>
        <v>14.333</v>
      </c>
      <c r="M101" s="4">
        <f t="shared" si="15"/>
        <v>2.3155863520743794E-2</v>
      </c>
    </row>
    <row r="102" spans="1:13" x14ac:dyDescent="0.25">
      <c r="A102" t="s">
        <v>7</v>
      </c>
      <c r="B102" t="s">
        <v>16</v>
      </c>
      <c r="C102" t="s">
        <v>17</v>
      </c>
      <c r="D102" t="s">
        <v>18</v>
      </c>
      <c r="E102" t="s">
        <v>134</v>
      </c>
      <c r="F102" s="1" t="s">
        <v>233</v>
      </c>
      <c r="G102" s="2">
        <v>2358</v>
      </c>
      <c r="H102" s="2">
        <f t="shared" si="12"/>
        <v>196.5</v>
      </c>
      <c r="I102" s="2">
        <v>23718</v>
      </c>
      <c r="J102" s="2">
        <f t="shared" si="13"/>
        <v>1976.5</v>
      </c>
      <c r="K102" s="2">
        <v>24951</v>
      </c>
      <c r="L102" s="3">
        <f t="shared" si="14"/>
        <v>24.951000000000001</v>
      </c>
      <c r="M102" s="4">
        <f t="shared" si="15"/>
        <v>9.9418163420187194E-2</v>
      </c>
    </row>
    <row r="103" spans="1:13" x14ac:dyDescent="0.25">
      <c r="A103" t="s">
        <v>7</v>
      </c>
      <c r="B103" t="s">
        <v>20</v>
      </c>
      <c r="C103" t="s">
        <v>34</v>
      </c>
      <c r="D103" t="s">
        <v>18</v>
      </c>
      <c r="E103" t="s">
        <v>135</v>
      </c>
      <c r="F103" s="1" t="s">
        <v>234</v>
      </c>
      <c r="G103" s="2">
        <v>17181</v>
      </c>
      <c r="H103" s="2">
        <f t="shared" si="12"/>
        <v>1431.75</v>
      </c>
      <c r="I103" s="2">
        <v>88417.5</v>
      </c>
      <c r="J103" s="2">
        <f t="shared" si="13"/>
        <v>7368.125</v>
      </c>
      <c r="K103" s="2">
        <v>41960</v>
      </c>
      <c r="L103" s="3">
        <f t="shared" si="14"/>
        <v>41.96</v>
      </c>
      <c r="M103" s="4">
        <f t="shared" si="15"/>
        <v>0.19431673594028331</v>
      </c>
    </row>
    <row r="104" spans="1:13" x14ac:dyDescent="0.25">
      <c r="A104" t="s">
        <v>7</v>
      </c>
      <c r="B104" t="s">
        <v>20</v>
      </c>
      <c r="C104" t="s">
        <v>53</v>
      </c>
      <c r="D104" t="s">
        <v>43</v>
      </c>
      <c r="E104" t="s">
        <v>136</v>
      </c>
      <c r="F104" s="1" t="s">
        <v>241</v>
      </c>
      <c r="G104" s="2">
        <v>14574</v>
      </c>
      <c r="H104" s="2">
        <f t="shared" si="12"/>
        <v>1214.5</v>
      </c>
      <c r="I104" s="2">
        <v>100129.5</v>
      </c>
      <c r="J104" s="2">
        <f t="shared" si="13"/>
        <v>8344.125</v>
      </c>
      <c r="K104" s="2">
        <v>59236</v>
      </c>
      <c r="L104" s="3">
        <f t="shared" si="14"/>
        <v>59.235999999999997</v>
      </c>
      <c r="M104" s="4">
        <f t="shared" si="15"/>
        <v>0.14555151079352238</v>
      </c>
    </row>
    <row r="105" spans="1:13" x14ac:dyDescent="0.25">
      <c r="A105" t="s">
        <v>7</v>
      </c>
      <c r="B105" t="s">
        <v>23</v>
      </c>
      <c r="C105" t="s">
        <v>30</v>
      </c>
      <c r="D105" t="s">
        <v>18</v>
      </c>
      <c r="E105" t="s">
        <v>137</v>
      </c>
      <c r="F105" s="1" t="s">
        <v>241</v>
      </c>
      <c r="G105" s="2">
        <v>2934</v>
      </c>
      <c r="H105" s="2">
        <f t="shared" si="12"/>
        <v>244.5</v>
      </c>
      <c r="I105" s="2">
        <v>42661.5</v>
      </c>
      <c r="J105" s="2">
        <f t="shared" si="13"/>
        <v>3555.125</v>
      </c>
      <c r="K105" s="2">
        <v>24642</v>
      </c>
      <c r="L105" s="3">
        <f t="shared" si="14"/>
        <v>24.641999999999999</v>
      </c>
      <c r="M105" s="4">
        <f t="shared" si="15"/>
        <v>6.8773953095882703E-2</v>
      </c>
    </row>
    <row r="106" spans="1:13" x14ac:dyDescent="0.25">
      <c r="A106" t="s">
        <v>7</v>
      </c>
      <c r="B106" t="s">
        <v>20</v>
      </c>
      <c r="C106" t="s">
        <v>53</v>
      </c>
      <c r="D106" t="s">
        <v>18</v>
      </c>
      <c r="E106" t="s">
        <v>138</v>
      </c>
      <c r="F106" s="1" t="s">
        <v>241</v>
      </c>
      <c r="G106" s="2">
        <v>2694</v>
      </c>
      <c r="H106" s="2">
        <f t="shared" si="12"/>
        <v>224.5</v>
      </c>
      <c r="I106" s="2">
        <v>18093</v>
      </c>
      <c r="J106" s="2">
        <f t="shared" si="13"/>
        <v>1507.75</v>
      </c>
      <c r="K106" s="2">
        <v>11387</v>
      </c>
      <c r="L106" s="3">
        <f t="shared" si="14"/>
        <v>11.387</v>
      </c>
      <c r="M106" s="4">
        <f t="shared" si="15"/>
        <v>0.14889736362129</v>
      </c>
    </row>
    <row r="107" spans="1:13" x14ac:dyDescent="0.25">
      <c r="A107" t="s">
        <v>7</v>
      </c>
      <c r="B107" t="s">
        <v>12</v>
      </c>
      <c r="C107" t="s">
        <v>40</v>
      </c>
      <c r="D107" t="s">
        <v>18</v>
      </c>
      <c r="E107" t="s">
        <v>139</v>
      </c>
      <c r="F107" s="1" t="s">
        <v>235</v>
      </c>
      <c r="G107" s="2">
        <v>2256</v>
      </c>
      <c r="H107" s="2">
        <f t="shared" si="12"/>
        <v>188</v>
      </c>
      <c r="I107" s="2">
        <v>12208.5</v>
      </c>
      <c r="J107" s="2">
        <f t="shared" si="13"/>
        <v>1017.375</v>
      </c>
      <c r="K107" s="2">
        <v>27046</v>
      </c>
      <c r="L107" s="3">
        <f t="shared" si="14"/>
        <v>27.045999999999999</v>
      </c>
      <c r="M107" s="4">
        <f t="shared" si="15"/>
        <v>0.18478928615309007</v>
      </c>
    </row>
    <row r="108" spans="1:13" x14ac:dyDescent="0.25">
      <c r="A108" t="s">
        <v>7</v>
      </c>
      <c r="B108" t="s">
        <v>23</v>
      </c>
      <c r="C108" t="s">
        <v>24</v>
      </c>
      <c r="D108" t="s">
        <v>18</v>
      </c>
      <c r="E108" t="s">
        <v>140</v>
      </c>
      <c r="F108" s="1" t="s">
        <v>242</v>
      </c>
      <c r="G108" s="2">
        <v>0</v>
      </c>
      <c r="H108" s="2">
        <f t="shared" si="12"/>
        <v>0</v>
      </c>
      <c r="I108" s="2">
        <v>10302</v>
      </c>
      <c r="J108" s="2">
        <f t="shared" si="13"/>
        <v>858.5</v>
      </c>
      <c r="K108" s="2">
        <v>9322</v>
      </c>
      <c r="L108" s="3">
        <f t="shared" si="14"/>
        <v>9.3219999999999992</v>
      </c>
      <c r="M108" s="4">
        <f t="shared" si="15"/>
        <v>0</v>
      </c>
    </row>
    <row r="109" spans="1:13" x14ac:dyDescent="0.25">
      <c r="A109" t="s">
        <v>7</v>
      </c>
      <c r="B109" t="s">
        <v>12</v>
      </c>
      <c r="C109" t="s">
        <v>80</v>
      </c>
      <c r="D109" t="s">
        <v>18</v>
      </c>
      <c r="E109" t="s">
        <v>141</v>
      </c>
      <c r="F109" s="1" t="s">
        <v>232</v>
      </c>
      <c r="G109" s="2">
        <v>1125</v>
      </c>
      <c r="H109" s="2">
        <f t="shared" si="12"/>
        <v>93.75</v>
      </c>
      <c r="I109" s="2">
        <v>14977.5</v>
      </c>
      <c r="J109" s="2">
        <f t="shared" si="13"/>
        <v>1248.125</v>
      </c>
      <c r="K109" s="2">
        <v>14605</v>
      </c>
      <c r="L109" s="3">
        <f t="shared" si="14"/>
        <v>14.605</v>
      </c>
      <c r="M109" s="4">
        <f t="shared" si="15"/>
        <v>7.5112669003505259E-2</v>
      </c>
    </row>
    <row r="110" spans="1:13" x14ac:dyDescent="0.25">
      <c r="A110" t="s">
        <v>7</v>
      </c>
      <c r="B110" t="s">
        <v>12</v>
      </c>
      <c r="C110" t="s">
        <v>39</v>
      </c>
      <c r="D110" t="s">
        <v>18</v>
      </c>
      <c r="E110" t="s">
        <v>142</v>
      </c>
      <c r="F110" s="1" t="s">
        <v>232</v>
      </c>
      <c r="G110" s="2">
        <v>0</v>
      </c>
      <c r="H110" s="2">
        <f t="shared" si="12"/>
        <v>0</v>
      </c>
      <c r="I110" s="2">
        <v>9960</v>
      </c>
      <c r="J110" s="2">
        <f t="shared" si="13"/>
        <v>830</v>
      </c>
      <c r="K110" s="2">
        <v>10839</v>
      </c>
      <c r="L110" s="3">
        <f t="shared" si="14"/>
        <v>10.839</v>
      </c>
      <c r="M110" s="4">
        <f t="shared" si="15"/>
        <v>0</v>
      </c>
    </row>
    <row r="111" spans="1:13" x14ac:dyDescent="0.25">
      <c r="A111" t="s">
        <v>7</v>
      </c>
      <c r="B111" t="s">
        <v>8</v>
      </c>
      <c r="C111" t="s">
        <v>9</v>
      </c>
      <c r="D111" t="s">
        <v>10</v>
      </c>
      <c r="E111" t="s">
        <v>143</v>
      </c>
      <c r="F111" s="1" t="s">
        <v>243</v>
      </c>
      <c r="G111" s="2">
        <v>17499</v>
      </c>
      <c r="H111" s="2">
        <f t="shared" si="12"/>
        <v>1458.25</v>
      </c>
      <c r="I111" s="2">
        <v>134544</v>
      </c>
      <c r="J111" s="2">
        <f t="shared" si="13"/>
        <v>11212</v>
      </c>
      <c r="K111" s="2">
        <v>57654</v>
      </c>
      <c r="L111" s="3">
        <f t="shared" si="14"/>
        <v>57.654000000000003</v>
      </c>
      <c r="M111" s="4">
        <f t="shared" si="15"/>
        <v>0.13006154120585087</v>
      </c>
    </row>
    <row r="112" spans="1:13" x14ac:dyDescent="0.25">
      <c r="A112" t="s">
        <v>7</v>
      </c>
      <c r="B112" t="s">
        <v>23</v>
      </c>
      <c r="C112" t="s">
        <v>30</v>
      </c>
      <c r="D112" t="s">
        <v>18</v>
      </c>
      <c r="E112" t="s">
        <v>144</v>
      </c>
      <c r="F112" s="1" t="s">
        <v>241</v>
      </c>
      <c r="G112" s="2">
        <v>10608</v>
      </c>
      <c r="H112" s="2">
        <f t="shared" si="12"/>
        <v>884</v>
      </c>
      <c r="I112" s="2">
        <v>44190</v>
      </c>
      <c r="J112" s="2">
        <f t="shared" si="13"/>
        <v>3682.5</v>
      </c>
      <c r="K112" s="2">
        <v>32187</v>
      </c>
      <c r="L112" s="3">
        <f t="shared" si="14"/>
        <v>32.186999999999998</v>
      </c>
      <c r="M112" s="4">
        <f t="shared" si="15"/>
        <v>0.24005431093007468</v>
      </c>
    </row>
    <row r="113" spans="1:13" x14ac:dyDescent="0.25">
      <c r="A113" t="s">
        <v>7</v>
      </c>
      <c r="B113" t="s">
        <v>8</v>
      </c>
      <c r="C113" t="s">
        <v>9</v>
      </c>
      <c r="D113" t="s">
        <v>10</v>
      </c>
      <c r="E113" t="s">
        <v>145</v>
      </c>
      <c r="F113" s="1" t="s">
        <v>240</v>
      </c>
      <c r="G113" s="2">
        <v>94779</v>
      </c>
      <c r="H113" s="2">
        <f t="shared" si="12"/>
        <v>7898.25</v>
      </c>
      <c r="I113" s="2">
        <v>1161594</v>
      </c>
      <c r="J113" s="2">
        <f t="shared" si="13"/>
        <v>96799.5</v>
      </c>
      <c r="K113" s="2">
        <v>364717</v>
      </c>
      <c r="L113" s="3">
        <f t="shared" si="14"/>
        <v>364.71699999999998</v>
      </c>
      <c r="M113" s="4">
        <f t="shared" si="15"/>
        <v>8.1593913191700368E-2</v>
      </c>
    </row>
    <row r="114" spans="1:13" x14ac:dyDescent="0.25">
      <c r="A114" t="s">
        <v>7</v>
      </c>
      <c r="B114" t="s">
        <v>20</v>
      </c>
      <c r="C114" t="s">
        <v>53</v>
      </c>
      <c r="D114" t="s">
        <v>18</v>
      </c>
      <c r="E114" t="s">
        <v>146</v>
      </c>
      <c r="F114" s="1" t="s">
        <v>241</v>
      </c>
      <c r="G114" s="2">
        <v>10311</v>
      </c>
      <c r="H114" s="2">
        <f t="shared" si="12"/>
        <v>859.25</v>
      </c>
      <c r="I114" s="2">
        <v>34452</v>
      </c>
      <c r="J114" s="2">
        <f t="shared" si="13"/>
        <v>2871</v>
      </c>
      <c r="K114" s="2">
        <v>22412</v>
      </c>
      <c r="L114" s="3">
        <f t="shared" si="14"/>
        <v>22.411999999999999</v>
      </c>
      <c r="M114" s="4">
        <f t="shared" si="15"/>
        <v>0.29928596307906652</v>
      </c>
    </row>
    <row r="115" spans="1:13" x14ac:dyDescent="0.25">
      <c r="A115" t="s">
        <v>7</v>
      </c>
      <c r="B115" t="s">
        <v>16</v>
      </c>
      <c r="C115" t="s">
        <v>17</v>
      </c>
      <c r="D115" t="s">
        <v>18</v>
      </c>
      <c r="E115" t="s">
        <v>147</v>
      </c>
      <c r="F115" s="1" t="s">
        <v>232</v>
      </c>
      <c r="G115" s="2">
        <v>1770</v>
      </c>
      <c r="H115" s="2">
        <f t="shared" si="12"/>
        <v>147.5</v>
      </c>
      <c r="I115" s="2">
        <v>17901</v>
      </c>
      <c r="J115" s="2">
        <f t="shared" si="13"/>
        <v>1491.75</v>
      </c>
      <c r="K115" s="2">
        <v>14129</v>
      </c>
      <c r="L115" s="3">
        <f t="shared" si="14"/>
        <v>14.129</v>
      </c>
      <c r="M115" s="4">
        <f t="shared" si="15"/>
        <v>9.8877157700687113E-2</v>
      </c>
    </row>
    <row r="116" spans="1:13" x14ac:dyDescent="0.25">
      <c r="A116" t="s">
        <v>7</v>
      </c>
      <c r="B116" t="s">
        <v>12</v>
      </c>
      <c r="C116" t="s">
        <v>39</v>
      </c>
      <c r="D116" t="s">
        <v>43</v>
      </c>
      <c r="E116" t="s">
        <v>148</v>
      </c>
      <c r="F116" s="1" t="s">
        <v>232</v>
      </c>
      <c r="G116" s="2">
        <v>9480</v>
      </c>
      <c r="H116" s="2">
        <f t="shared" si="12"/>
        <v>790</v>
      </c>
      <c r="I116" s="2">
        <v>121822.5</v>
      </c>
      <c r="J116" s="2">
        <f t="shared" si="13"/>
        <v>10151.875</v>
      </c>
      <c r="K116" s="2">
        <v>68489</v>
      </c>
      <c r="L116" s="3">
        <f t="shared" si="14"/>
        <v>68.489000000000004</v>
      </c>
      <c r="M116" s="4">
        <f t="shared" si="15"/>
        <v>7.7818137043649566E-2</v>
      </c>
    </row>
    <row r="117" spans="1:13" x14ac:dyDescent="0.25">
      <c r="A117" t="s">
        <v>7</v>
      </c>
      <c r="B117" t="s">
        <v>23</v>
      </c>
      <c r="C117" t="s">
        <v>24</v>
      </c>
      <c r="D117" t="s">
        <v>14</v>
      </c>
      <c r="E117" t="s">
        <v>149</v>
      </c>
      <c r="F117" s="1" t="s">
        <v>242</v>
      </c>
      <c r="G117" s="2">
        <v>30786</v>
      </c>
      <c r="H117" s="2">
        <f t="shared" si="12"/>
        <v>2565.5</v>
      </c>
      <c r="I117" s="2">
        <v>115134</v>
      </c>
      <c r="J117" s="2">
        <f t="shared" si="13"/>
        <v>9594.5</v>
      </c>
      <c r="K117" s="2">
        <v>56475</v>
      </c>
      <c r="L117" s="3">
        <f t="shared" si="14"/>
        <v>56.475000000000001</v>
      </c>
      <c r="M117" s="4">
        <f t="shared" si="15"/>
        <v>0.26739277711188703</v>
      </c>
    </row>
    <row r="118" spans="1:13" x14ac:dyDescent="0.25">
      <c r="A118" t="s">
        <v>7</v>
      </c>
      <c r="B118" t="s">
        <v>20</v>
      </c>
      <c r="C118" t="s">
        <v>34</v>
      </c>
      <c r="D118" t="s">
        <v>18</v>
      </c>
      <c r="E118" t="s">
        <v>150</v>
      </c>
      <c r="F118" s="1" t="s">
        <v>234</v>
      </c>
      <c r="G118" s="2">
        <v>648</v>
      </c>
      <c r="H118" s="2">
        <f t="shared" si="12"/>
        <v>54</v>
      </c>
      <c r="I118" s="2">
        <v>7519.5</v>
      </c>
      <c r="J118" s="2">
        <f t="shared" si="13"/>
        <v>626.625</v>
      </c>
      <c r="K118" s="2">
        <v>7104</v>
      </c>
      <c r="L118" s="3">
        <f t="shared" si="14"/>
        <v>7.1040000000000001</v>
      </c>
      <c r="M118" s="4">
        <f t="shared" si="15"/>
        <v>8.6175942549371637E-2</v>
      </c>
    </row>
    <row r="119" spans="1:13" x14ac:dyDescent="0.25">
      <c r="A119" t="s">
        <v>7</v>
      </c>
      <c r="B119" t="s">
        <v>20</v>
      </c>
      <c r="C119" t="s">
        <v>21</v>
      </c>
      <c r="D119" t="s">
        <v>18</v>
      </c>
      <c r="E119" t="s">
        <v>151</v>
      </c>
      <c r="F119" s="1" t="s">
        <v>234</v>
      </c>
      <c r="G119" s="2">
        <v>1206</v>
      </c>
      <c r="H119" s="2">
        <f t="shared" si="12"/>
        <v>100.5</v>
      </c>
      <c r="I119" s="2">
        <v>23508</v>
      </c>
      <c r="J119" s="2">
        <f t="shared" si="13"/>
        <v>1959</v>
      </c>
      <c r="K119" s="2">
        <v>23337</v>
      </c>
      <c r="L119" s="3">
        <f t="shared" si="14"/>
        <v>23.337</v>
      </c>
      <c r="M119" s="4">
        <f t="shared" si="15"/>
        <v>5.1301684532924961E-2</v>
      </c>
    </row>
    <row r="120" spans="1:13" x14ac:dyDescent="0.25">
      <c r="A120" t="s">
        <v>7</v>
      </c>
      <c r="B120" t="s">
        <v>20</v>
      </c>
      <c r="C120" t="s">
        <v>34</v>
      </c>
      <c r="D120" t="s">
        <v>18</v>
      </c>
      <c r="E120" t="s">
        <v>152</v>
      </c>
      <c r="F120" s="1" t="s">
        <v>234</v>
      </c>
      <c r="G120" s="2">
        <v>2598</v>
      </c>
      <c r="H120" s="2">
        <f t="shared" si="12"/>
        <v>216.5</v>
      </c>
      <c r="I120" s="2">
        <v>14449.5</v>
      </c>
      <c r="J120" s="2">
        <f t="shared" si="13"/>
        <v>1204.125</v>
      </c>
      <c r="K120" s="2">
        <v>12778</v>
      </c>
      <c r="L120" s="3">
        <f t="shared" si="14"/>
        <v>12.778</v>
      </c>
      <c r="M120" s="4">
        <f t="shared" si="15"/>
        <v>0.17979860894840652</v>
      </c>
    </row>
    <row r="121" spans="1:13" x14ac:dyDescent="0.25">
      <c r="A121" t="s">
        <v>7</v>
      </c>
      <c r="B121" t="s">
        <v>12</v>
      </c>
      <c r="C121" t="s">
        <v>80</v>
      </c>
      <c r="D121" t="s">
        <v>18</v>
      </c>
      <c r="E121" t="s">
        <v>153</v>
      </c>
      <c r="F121" s="1" t="s">
        <v>232</v>
      </c>
      <c r="G121" s="2">
        <v>2394</v>
      </c>
      <c r="H121" s="2">
        <f t="shared" si="12"/>
        <v>199.5</v>
      </c>
      <c r="I121" s="2">
        <v>27283.5</v>
      </c>
      <c r="J121" s="2">
        <f t="shared" si="13"/>
        <v>2273.625</v>
      </c>
      <c r="K121" s="2">
        <v>18960</v>
      </c>
      <c r="L121" s="3">
        <f t="shared" si="14"/>
        <v>18.96</v>
      </c>
      <c r="M121" s="4">
        <f t="shared" si="15"/>
        <v>8.7745340590466764E-2</v>
      </c>
    </row>
    <row r="122" spans="1:13" x14ac:dyDescent="0.25">
      <c r="A122" t="s">
        <v>7</v>
      </c>
      <c r="B122" t="s">
        <v>20</v>
      </c>
      <c r="C122" t="s">
        <v>53</v>
      </c>
      <c r="D122" t="s">
        <v>18</v>
      </c>
      <c r="E122" t="s">
        <v>154</v>
      </c>
      <c r="F122" s="1" t="s">
        <v>241</v>
      </c>
      <c r="G122" s="2">
        <v>5052</v>
      </c>
      <c r="H122" s="2">
        <f t="shared" si="12"/>
        <v>421</v>
      </c>
      <c r="I122" s="2">
        <v>37398</v>
      </c>
      <c r="J122" s="2">
        <f t="shared" si="13"/>
        <v>3116.5</v>
      </c>
      <c r="K122" s="2">
        <v>29744</v>
      </c>
      <c r="L122" s="3">
        <f t="shared" si="14"/>
        <v>29.744</v>
      </c>
      <c r="M122" s="4">
        <f t="shared" si="15"/>
        <v>0.13508743783090005</v>
      </c>
    </row>
    <row r="123" spans="1:13" x14ac:dyDescent="0.25">
      <c r="A123" t="s">
        <v>7</v>
      </c>
      <c r="B123" t="s">
        <v>23</v>
      </c>
      <c r="C123" t="s">
        <v>30</v>
      </c>
      <c r="D123" t="s">
        <v>10</v>
      </c>
      <c r="E123" t="s">
        <v>155</v>
      </c>
      <c r="F123" s="1" t="s">
        <v>241</v>
      </c>
      <c r="G123" s="2">
        <v>16686</v>
      </c>
      <c r="H123" s="2">
        <f t="shared" si="12"/>
        <v>1390.5</v>
      </c>
      <c r="I123" s="2">
        <v>109431</v>
      </c>
      <c r="J123" s="2">
        <f t="shared" si="13"/>
        <v>9119.25</v>
      </c>
      <c r="K123" s="2">
        <v>59924</v>
      </c>
      <c r="L123" s="3">
        <f t="shared" si="14"/>
        <v>59.923999999999999</v>
      </c>
      <c r="M123" s="4">
        <f t="shared" si="15"/>
        <v>0.15247964470762398</v>
      </c>
    </row>
    <row r="124" spans="1:13" x14ac:dyDescent="0.25">
      <c r="A124" t="s">
        <v>7</v>
      </c>
      <c r="B124" t="s">
        <v>8</v>
      </c>
      <c r="C124" t="s">
        <v>9</v>
      </c>
      <c r="D124" t="s">
        <v>10</v>
      </c>
      <c r="E124" t="s">
        <v>156</v>
      </c>
      <c r="F124" s="1" t="s">
        <v>240</v>
      </c>
      <c r="G124" s="2">
        <v>40629</v>
      </c>
      <c r="H124" s="2">
        <f t="shared" si="12"/>
        <v>3385.75</v>
      </c>
      <c r="I124" s="2">
        <v>825829.5</v>
      </c>
      <c r="J124" s="2">
        <f t="shared" si="13"/>
        <v>68819.125</v>
      </c>
      <c r="K124" s="2">
        <v>365144</v>
      </c>
      <c r="L124" s="3">
        <f t="shared" si="14"/>
        <v>365.14400000000001</v>
      </c>
      <c r="M124" s="4">
        <f t="shared" si="15"/>
        <v>4.9197806569031499E-2</v>
      </c>
    </row>
    <row r="125" spans="1:13" x14ac:dyDescent="0.25">
      <c r="A125" t="s">
        <v>7</v>
      </c>
      <c r="B125" t="s">
        <v>20</v>
      </c>
      <c r="C125" t="s">
        <v>26</v>
      </c>
      <c r="D125" t="s">
        <v>18</v>
      </c>
      <c r="E125" t="s">
        <v>157</v>
      </c>
      <c r="F125" s="1" t="s">
        <v>235</v>
      </c>
      <c r="G125" s="2">
        <v>4467</v>
      </c>
      <c r="H125" s="2">
        <f t="shared" si="12"/>
        <v>372.25</v>
      </c>
      <c r="I125" s="2">
        <v>20212.5</v>
      </c>
      <c r="J125" s="2">
        <f t="shared" si="13"/>
        <v>1684.375</v>
      </c>
      <c r="K125" s="2">
        <v>23671</v>
      </c>
      <c r="L125" s="3">
        <f t="shared" si="14"/>
        <v>23.670999999999999</v>
      </c>
      <c r="M125" s="4">
        <f t="shared" si="15"/>
        <v>0.22100185528756958</v>
      </c>
    </row>
    <row r="126" spans="1:13" x14ac:dyDescent="0.25">
      <c r="A126" t="s">
        <v>7</v>
      </c>
      <c r="B126" t="s">
        <v>20</v>
      </c>
      <c r="C126" t="s">
        <v>28</v>
      </c>
      <c r="D126" t="s">
        <v>43</v>
      </c>
      <c r="E126" t="s">
        <v>158</v>
      </c>
      <c r="F126" s="1" t="s">
        <v>235</v>
      </c>
      <c r="G126" s="2">
        <v>10977</v>
      </c>
      <c r="H126" s="2">
        <f t="shared" si="12"/>
        <v>914.75</v>
      </c>
      <c r="I126" s="2">
        <v>105796.5</v>
      </c>
      <c r="J126" s="2">
        <f t="shared" si="13"/>
        <v>8816.375</v>
      </c>
      <c r="K126" s="2">
        <v>65481</v>
      </c>
      <c r="L126" s="3">
        <f t="shared" si="14"/>
        <v>65.480999999999995</v>
      </c>
      <c r="M126" s="4">
        <f t="shared" si="15"/>
        <v>0.10375579532404192</v>
      </c>
    </row>
    <row r="127" spans="1:13" x14ac:dyDescent="0.25">
      <c r="A127" t="s">
        <v>7</v>
      </c>
      <c r="B127" t="s">
        <v>16</v>
      </c>
      <c r="C127" t="s">
        <v>46</v>
      </c>
      <c r="D127" t="s">
        <v>18</v>
      </c>
      <c r="E127" t="s">
        <v>159</v>
      </c>
      <c r="F127" s="1" t="s">
        <v>232</v>
      </c>
      <c r="G127" s="2">
        <v>11580</v>
      </c>
      <c r="H127" s="2">
        <f t="shared" si="12"/>
        <v>965</v>
      </c>
      <c r="I127" s="2">
        <v>51081</v>
      </c>
      <c r="J127" s="2">
        <f t="shared" si="13"/>
        <v>4256.75</v>
      </c>
      <c r="K127" s="2">
        <v>36104</v>
      </c>
      <c r="L127" s="3">
        <f t="shared" si="14"/>
        <v>36.103999999999999</v>
      </c>
      <c r="M127" s="4">
        <f t="shared" si="15"/>
        <v>0.22669877253773418</v>
      </c>
    </row>
    <row r="128" spans="1:13" x14ac:dyDescent="0.25">
      <c r="A128" t="s">
        <v>7</v>
      </c>
      <c r="B128" t="s">
        <v>16</v>
      </c>
      <c r="C128" t="s">
        <v>17</v>
      </c>
      <c r="D128" t="s">
        <v>36</v>
      </c>
      <c r="E128" t="s">
        <v>17</v>
      </c>
      <c r="F128" s="1" t="s">
        <v>233</v>
      </c>
      <c r="G128" s="2">
        <v>59727</v>
      </c>
      <c r="H128" s="2">
        <f t="shared" si="12"/>
        <v>4977.25</v>
      </c>
      <c r="I128" s="2">
        <v>943660.5</v>
      </c>
      <c r="J128" s="2">
        <f t="shared" si="13"/>
        <v>78638.375</v>
      </c>
      <c r="K128" s="2">
        <v>418444</v>
      </c>
      <c r="L128" s="3">
        <f t="shared" si="14"/>
        <v>418.44400000000002</v>
      </c>
      <c r="M128" s="4">
        <f t="shared" si="15"/>
        <v>6.3292889762790752E-2</v>
      </c>
    </row>
    <row r="129" spans="1:13" x14ac:dyDescent="0.25">
      <c r="A129" t="s">
        <v>7</v>
      </c>
      <c r="B129" t="s">
        <v>20</v>
      </c>
      <c r="C129" t="s">
        <v>28</v>
      </c>
      <c r="D129" t="s">
        <v>18</v>
      </c>
      <c r="E129" t="s">
        <v>160</v>
      </c>
      <c r="F129" s="1" t="s">
        <v>235</v>
      </c>
      <c r="G129" s="2">
        <v>0</v>
      </c>
      <c r="H129" s="2">
        <f t="shared" si="12"/>
        <v>0</v>
      </c>
      <c r="I129" s="2">
        <v>20283</v>
      </c>
      <c r="J129" s="2">
        <f t="shared" si="13"/>
        <v>1690.25</v>
      </c>
      <c r="K129" s="2">
        <v>10792</v>
      </c>
      <c r="L129" s="3">
        <f t="shared" si="14"/>
        <v>10.792</v>
      </c>
      <c r="M129" s="4">
        <f t="shared" si="15"/>
        <v>0</v>
      </c>
    </row>
    <row r="130" spans="1:13" x14ac:dyDescent="0.25">
      <c r="A130" t="s">
        <v>7</v>
      </c>
      <c r="B130" t="s">
        <v>23</v>
      </c>
      <c r="C130" t="s">
        <v>82</v>
      </c>
      <c r="D130" t="s">
        <v>18</v>
      </c>
      <c r="E130" t="s">
        <v>161</v>
      </c>
      <c r="F130" s="1" t="s">
        <v>242</v>
      </c>
      <c r="G130" s="2">
        <v>42456</v>
      </c>
      <c r="H130" s="2">
        <f t="shared" ref="H130:H161" si="16">G130/12</f>
        <v>3538</v>
      </c>
      <c r="I130" s="2">
        <v>38100</v>
      </c>
      <c r="J130" s="2">
        <f t="shared" ref="J130:J161" si="17">I130/12</f>
        <v>3175</v>
      </c>
      <c r="K130" s="2">
        <v>26942</v>
      </c>
      <c r="L130" s="3">
        <f t="shared" ref="L130:L161" si="18">K130/1000</f>
        <v>26.942</v>
      </c>
      <c r="M130" s="4">
        <f t="shared" ref="M130:M161" si="19">G130/I130</f>
        <v>1.1143307086614174</v>
      </c>
    </row>
    <row r="131" spans="1:13" x14ac:dyDescent="0.25">
      <c r="A131" t="s">
        <v>7</v>
      </c>
      <c r="B131" t="s">
        <v>23</v>
      </c>
      <c r="C131" t="s">
        <v>24</v>
      </c>
      <c r="D131" t="s">
        <v>18</v>
      </c>
      <c r="E131" t="s">
        <v>162</v>
      </c>
      <c r="F131" s="1" t="s">
        <v>242</v>
      </c>
      <c r="G131" s="2">
        <v>1113</v>
      </c>
      <c r="H131" s="2">
        <f t="shared" si="16"/>
        <v>92.75</v>
      </c>
      <c r="I131" s="2">
        <v>9883.5</v>
      </c>
      <c r="J131" s="2">
        <f t="shared" si="17"/>
        <v>823.625</v>
      </c>
      <c r="K131" s="2">
        <v>14380</v>
      </c>
      <c r="L131" s="3">
        <f t="shared" si="18"/>
        <v>14.38</v>
      </c>
      <c r="M131" s="4">
        <f t="shared" si="19"/>
        <v>0.11261192897252997</v>
      </c>
    </row>
    <row r="132" spans="1:13" x14ac:dyDescent="0.25">
      <c r="A132" t="s">
        <v>7</v>
      </c>
      <c r="B132" t="s">
        <v>23</v>
      </c>
      <c r="C132" t="s">
        <v>24</v>
      </c>
      <c r="D132" t="s">
        <v>18</v>
      </c>
      <c r="E132" t="s">
        <v>163</v>
      </c>
      <c r="F132" s="1" t="s">
        <v>242</v>
      </c>
      <c r="G132" s="2">
        <v>6990</v>
      </c>
      <c r="H132" s="2">
        <f t="shared" si="16"/>
        <v>582.5</v>
      </c>
      <c r="I132" s="2">
        <v>15132</v>
      </c>
      <c r="J132" s="2">
        <f t="shared" si="17"/>
        <v>1261</v>
      </c>
      <c r="K132" s="2">
        <v>17731</v>
      </c>
      <c r="L132" s="3">
        <f t="shared" si="18"/>
        <v>17.731000000000002</v>
      </c>
      <c r="M132" s="4">
        <f t="shared" si="19"/>
        <v>0.46193497224425062</v>
      </c>
    </row>
    <row r="133" spans="1:13" x14ac:dyDescent="0.25">
      <c r="A133" t="s">
        <v>7</v>
      </c>
      <c r="B133" t="s">
        <v>12</v>
      </c>
      <c r="C133" t="s">
        <v>13</v>
      </c>
      <c r="D133" t="s">
        <v>18</v>
      </c>
      <c r="E133" t="s">
        <v>164</v>
      </c>
      <c r="F133" s="1" t="s">
        <v>239</v>
      </c>
      <c r="G133" s="2">
        <v>1566</v>
      </c>
      <c r="H133" s="2">
        <f t="shared" si="16"/>
        <v>130.5</v>
      </c>
      <c r="I133" s="2">
        <v>15406.5</v>
      </c>
      <c r="J133" s="2">
        <f t="shared" si="17"/>
        <v>1283.875</v>
      </c>
      <c r="K133" s="2">
        <v>6753</v>
      </c>
      <c r="L133" s="3">
        <f t="shared" si="18"/>
        <v>6.7530000000000001</v>
      </c>
      <c r="M133" s="4">
        <f t="shared" si="19"/>
        <v>0.10164540940512122</v>
      </c>
    </row>
    <row r="134" spans="1:13" x14ac:dyDescent="0.25">
      <c r="A134" t="s">
        <v>7</v>
      </c>
      <c r="B134" t="s">
        <v>8</v>
      </c>
      <c r="C134" t="s">
        <v>9</v>
      </c>
      <c r="D134" t="s">
        <v>10</v>
      </c>
      <c r="E134" t="s">
        <v>9</v>
      </c>
      <c r="F134" s="1" t="s">
        <v>238</v>
      </c>
      <c r="G134" s="2">
        <v>303756</v>
      </c>
      <c r="H134" s="2">
        <f t="shared" si="16"/>
        <v>25313</v>
      </c>
      <c r="I134" s="2">
        <v>5244477</v>
      </c>
      <c r="J134" s="2">
        <f t="shared" si="17"/>
        <v>437039.75</v>
      </c>
      <c r="K134" s="2">
        <v>1588376</v>
      </c>
      <c r="L134" s="3">
        <f t="shared" si="18"/>
        <v>1588.376</v>
      </c>
      <c r="M134" s="4">
        <f t="shared" si="19"/>
        <v>5.7919216730285973E-2</v>
      </c>
    </row>
    <row r="135" spans="1:13" x14ac:dyDescent="0.25">
      <c r="A135" t="s">
        <v>7</v>
      </c>
      <c r="B135" t="s">
        <v>20</v>
      </c>
      <c r="C135" t="s">
        <v>28</v>
      </c>
      <c r="D135" t="s">
        <v>18</v>
      </c>
      <c r="E135" t="s">
        <v>165</v>
      </c>
      <c r="F135" s="1" t="s">
        <v>236</v>
      </c>
      <c r="G135" s="2">
        <v>4794</v>
      </c>
      <c r="H135" s="2">
        <f t="shared" si="16"/>
        <v>399.5</v>
      </c>
      <c r="I135" s="2">
        <v>34684.5</v>
      </c>
      <c r="J135" s="2">
        <f t="shared" si="17"/>
        <v>2890.375</v>
      </c>
      <c r="K135" s="2">
        <v>21490</v>
      </c>
      <c r="L135" s="3">
        <f t="shared" si="18"/>
        <v>21.49</v>
      </c>
      <c r="M135" s="4">
        <f t="shared" si="19"/>
        <v>0.13821735933918608</v>
      </c>
    </row>
    <row r="136" spans="1:13" x14ac:dyDescent="0.25">
      <c r="A136" t="s">
        <v>7</v>
      </c>
      <c r="B136" t="s">
        <v>23</v>
      </c>
      <c r="C136" t="s">
        <v>24</v>
      </c>
      <c r="D136" t="s">
        <v>18</v>
      </c>
      <c r="E136" t="s">
        <v>166</v>
      </c>
      <c r="F136" s="1" t="s">
        <v>242</v>
      </c>
      <c r="G136" s="2">
        <v>12504</v>
      </c>
      <c r="H136" s="2">
        <f t="shared" si="16"/>
        <v>1042</v>
      </c>
      <c r="I136" s="2">
        <v>53625</v>
      </c>
      <c r="J136" s="2">
        <f t="shared" si="17"/>
        <v>4468.75</v>
      </c>
      <c r="K136" s="2">
        <v>33843</v>
      </c>
      <c r="L136" s="3">
        <f t="shared" si="18"/>
        <v>33.843000000000004</v>
      </c>
      <c r="M136" s="4">
        <f t="shared" si="19"/>
        <v>0.23317482517482518</v>
      </c>
    </row>
    <row r="137" spans="1:13" x14ac:dyDescent="0.25">
      <c r="A137" t="s">
        <v>7</v>
      </c>
      <c r="B137" t="s">
        <v>23</v>
      </c>
      <c r="C137" t="s">
        <v>24</v>
      </c>
      <c r="D137" t="s">
        <v>18</v>
      </c>
      <c r="E137" t="s">
        <v>167</v>
      </c>
      <c r="F137" s="1" t="s">
        <v>242</v>
      </c>
      <c r="G137" s="2">
        <v>2568</v>
      </c>
      <c r="H137" s="2">
        <f t="shared" si="16"/>
        <v>214</v>
      </c>
      <c r="I137" s="2">
        <v>24778.5</v>
      </c>
      <c r="J137" s="2">
        <f t="shared" si="17"/>
        <v>2064.875</v>
      </c>
      <c r="K137" s="2">
        <v>20388</v>
      </c>
      <c r="L137" s="3">
        <f t="shared" si="18"/>
        <v>20.388000000000002</v>
      </c>
      <c r="M137" s="4">
        <f t="shared" si="19"/>
        <v>0.10363823475997336</v>
      </c>
    </row>
    <row r="138" spans="1:13" x14ac:dyDescent="0.25">
      <c r="A138" t="s">
        <v>7</v>
      </c>
      <c r="B138" t="s">
        <v>20</v>
      </c>
      <c r="C138" t="s">
        <v>21</v>
      </c>
      <c r="D138" t="s">
        <v>18</v>
      </c>
      <c r="E138" t="s">
        <v>168</v>
      </c>
      <c r="F138" s="1" t="s">
        <v>234</v>
      </c>
      <c r="G138" s="2">
        <v>504</v>
      </c>
      <c r="H138" s="2">
        <f t="shared" si="16"/>
        <v>42</v>
      </c>
      <c r="I138" s="2">
        <v>13246.5</v>
      </c>
      <c r="J138" s="2">
        <f t="shared" si="17"/>
        <v>1103.875</v>
      </c>
      <c r="K138" s="2">
        <v>11213</v>
      </c>
      <c r="L138" s="3">
        <f t="shared" si="18"/>
        <v>11.212999999999999</v>
      </c>
      <c r="M138" s="4">
        <f t="shared" si="19"/>
        <v>3.80477862076775E-2</v>
      </c>
    </row>
    <row r="139" spans="1:13" x14ac:dyDescent="0.25">
      <c r="A139" t="s">
        <v>7</v>
      </c>
      <c r="B139" t="s">
        <v>20</v>
      </c>
      <c r="C139" t="s">
        <v>53</v>
      </c>
      <c r="D139" t="s">
        <v>18</v>
      </c>
      <c r="E139" t="s">
        <v>169</v>
      </c>
      <c r="F139" s="1" t="s">
        <v>241</v>
      </c>
      <c r="G139" s="2">
        <v>294</v>
      </c>
      <c r="H139" s="2">
        <f t="shared" si="16"/>
        <v>24.5</v>
      </c>
      <c r="I139" s="2">
        <v>5205</v>
      </c>
      <c r="J139" s="2">
        <f t="shared" si="17"/>
        <v>433.75</v>
      </c>
      <c r="K139" s="2">
        <v>5478</v>
      </c>
      <c r="L139" s="3">
        <f t="shared" si="18"/>
        <v>5.4779999999999998</v>
      </c>
      <c r="M139" s="4">
        <f t="shared" si="19"/>
        <v>5.648414985590778E-2</v>
      </c>
    </row>
    <row r="140" spans="1:13" x14ac:dyDescent="0.25">
      <c r="A140" t="s">
        <v>7</v>
      </c>
      <c r="B140" t="s">
        <v>12</v>
      </c>
      <c r="C140" t="s">
        <v>80</v>
      </c>
      <c r="D140" t="s">
        <v>43</v>
      </c>
      <c r="E140" t="s">
        <v>80</v>
      </c>
      <c r="F140" s="1" t="s">
        <v>232</v>
      </c>
      <c r="G140" s="2">
        <v>18168</v>
      </c>
      <c r="H140" s="2">
        <f t="shared" si="16"/>
        <v>1514</v>
      </c>
      <c r="I140" s="2">
        <v>137323.5</v>
      </c>
      <c r="J140" s="2">
        <f t="shared" si="17"/>
        <v>11443.625</v>
      </c>
      <c r="K140" s="2">
        <v>65946</v>
      </c>
      <c r="L140" s="3">
        <f t="shared" si="18"/>
        <v>65.945999999999998</v>
      </c>
      <c r="M140" s="4">
        <f t="shared" si="19"/>
        <v>0.13230073512545196</v>
      </c>
    </row>
    <row r="141" spans="1:13" x14ac:dyDescent="0.25">
      <c r="A141" t="s">
        <v>7</v>
      </c>
      <c r="B141" t="s">
        <v>20</v>
      </c>
      <c r="C141" t="s">
        <v>34</v>
      </c>
      <c r="D141" t="s">
        <v>18</v>
      </c>
      <c r="E141" t="s">
        <v>170</v>
      </c>
      <c r="F141" s="1" t="s">
        <v>234</v>
      </c>
      <c r="G141" s="2">
        <v>936</v>
      </c>
      <c r="H141" s="2">
        <f t="shared" si="16"/>
        <v>78</v>
      </c>
      <c r="I141" s="2">
        <v>15876</v>
      </c>
      <c r="J141" s="2">
        <f t="shared" si="17"/>
        <v>1323</v>
      </c>
      <c r="K141" s="2">
        <v>14125</v>
      </c>
      <c r="L141" s="3">
        <f t="shared" si="18"/>
        <v>14.125</v>
      </c>
      <c r="M141" s="4">
        <f t="shared" si="19"/>
        <v>5.8956916099773243E-2</v>
      </c>
    </row>
    <row r="142" spans="1:13" x14ac:dyDescent="0.25">
      <c r="A142" t="s">
        <v>7</v>
      </c>
      <c r="B142" t="s">
        <v>20</v>
      </c>
      <c r="C142" t="s">
        <v>28</v>
      </c>
      <c r="D142" t="s">
        <v>18</v>
      </c>
      <c r="E142" t="s">
        <v>171</v>
      </c>
      <c r="F142" s="1" t="s">
        <v>235</v>
      </c>
      <c r="G142" s="2">
        <v>1230</v>
      </c>
      <c r="H142" s="2">
        <f t="shared" si="16"/>
        <v>102.5</v>
      </c>
      <c r="I142" s="2">
        <v>26050.5</v>
      </c>
      <c r="J142" s="2">
        <f t="shared" si="17"/>
        <v>2170.875</v>
      </c>
      <c r="K142" s="2">
        <v>18812</v>
      </c>
      <c r="L142" s="3">
        <f t="shared" si="18"/>
        <v>18.812000000000001</v>
      </c>
      <c r="M142" s="4">
        <f t="shared" si="19"/>
        <v>4.7215984338112513E-2</v>
      </c>
    </row>
    <row r="143" spans="1:13" x14ac:dyDescent="0.25">
      <c r="A143" t="s">
        <v>7</v>
      </c>
      <c r="B143" t="s">
        <v>12</v>
      </c>
      <c r="C143" t="s">
        <v>39</v>
      </c>
      <c r="D143" t="s">
        <v>18</v>
      </c>
      <c r="E143" t="s">
        <v>172</v>
      </c>
      <c r="F143" s="1" t="s">
        <v>232</v>
      </c>
      <c r="G143" s="2">
        <v>1524</v>
      </c>
      <c r="H143" s="2">
        <f t="shared" si="16"/>
        <v>127</v>
      </c>
      <c r="I143" s="2">
        <v>15880.5</v>
      </c>
      <c r="J143" s="2">
        <f t="shared" si="17"/>
        <v>1323.375</v>
      </c>
      <c r="K143" s="2">
        <v>14342</v>
      </c>
      <c r="L143" s="3">
        <f t="shared" si="18"/>
        <v>14.342000000000001</v>
      </c>
      <c r="M143" s="4">
        <f t="shared" si="19"/>
        <v>9.5966751676584486E-2</v>
      </c>
    </row>
    <row r="144" spans="1:13" x14ac:dyDescent="0.25">
      <c r="A144" t="s">
        <v>7</v>
      </c>
      <c r="B144" t="s">
        <v>12</v>
      </c>
      <c r="C144" t="s">
        <v>13</v>
      </c>
      <c r="D144" t="s">
        <v>43</v>
      </c>
      <c r="E144" t="s">
        <v>173</v>
      </c>
      <c r="F144" s="1" t="s">
        <v>239</v>
      </c>
      <c r="G144" s="2">
        <v>5628</v>
      </c>
      <c r="H144" s="2">
        <f t="shared" si="16"/>
        <v>469</v>
      </c>
      <c r="I144" s="2">
        <v>20538</v>
      </c>
      <c r="J144" s="2">
        <f t="shared" si="17"/>
        <v>1711.5</v>
      </c>
      <c r="K144" s="2">
        <v>11934</v>
      </c>
      <c r="L144" s="3">
        <f t="shared" si="18"/>
        <v>11.933999999999999</v>
      </c>
      <c r="M144" s="4">
        <f t="shared" si="19"/>
        <v>0.27402862985685073</v>
      </c>
    </row>
    <row r="145" spans="1:13" x14ac:dyDescent="0.25">
      <c r="A145" t="s">
        <v>7</v>
      </c>
      <c r="B145" t="s">
        <v>20</v>
      </c>
      <c r="C145" t="s">
        <v>77</v>
      </c>
      <c r="D145" t="s">
        <v>18</v>
      </c>
      <c r="E145" t="s">
        <v>174</v>
      </c>
      <c r="F145" s="1" t="s">
        <v>236</v>
      </c>
      <c r="G145" s="2">
        <v>36906</v>
      </c>
      <c r="H145" s="2">
        <f t="shared" si="16"/>
        <v>3075.5</v>
      </c>
      <c r="I145" s="2">
        <v>254919</v>
      </c>
      <c r="J145" s="2">
        <f t="shared" si="17"/>
        <v>21243.25</v>
      </c>
      <c r="K145" s="2">
        <v>104854</v>
      </c>
      <c r="L145" s="3">
        <f t="shared" si="18"/>
        <v>104.854</v>
      </c>
      <c r="M145" s="4">
        <f t="shared" si="19"/>
        <v>0.14477539924446589</v>
      </c>
    </row>
    <row r="146" spans="1:13" x14ac:dyDescent="0.25">
      <c r="A146" t="s">
        <v>7</v>
      </c>
      <c r="B146" t="s">
        <v>12</v>
      </c>
      <c r="C146" t="s">
        <v>39</v>
      </c>
      <c r="D146" t="s">
        <v>18</v>
      </c>
      <c r="E146" t="s">
        <v>175</v>
      </c>
      <c r="F146" s="1" t="s">
        <v>232</v>
      </c>
      <c r="G146" s="2">
        <v>0</v>
      </c>
      <c r="H146" s="2">
        <f t="shared" si="16"/>
        <v>0</v>
      </c>
      <c r="I146" s="2">
        <v>13039.5</v>
      </c>
      <c r="J146" s="2">
        <f t="shared" si="17"/>
        <v>1086.625</v>
      </c>
      <c r="K146" s="2">
        <v>12360</v>
      </c>
      <c r="L146" s="3">
        <f t="shared" si="18"/>
        <v>12.36</v>
      </c>
      <c r="M146" s="4">
        <f t="shared" si="19"/>
        <v>0</v>
      </c>
    </row>
    <row r="147" spans="1:13" x14ac:dyDescent="0.25">
      <c r="A147" t="s">
        <v>7</v>
      </c>
      <c r="B147" t="s">
        <v>16</v>
      </c>
      <c r="C147" t="s">
        <v>17</v>
      </c>
      <c r="D147" t="s">
        <v>18</v>
      </c>
      <c r="E147" t="s">
        <v>176</v>
      </c>
      <c r="F147" s="1" t="s">
        <v>233</v>
      </c>
      <c r="G147" s="2">
        <v>4056</v>
      </c>
      <c r="H147" s="2">
        <f t="shared" si="16"/>
        <v>338</v>
      </c>
      <c r="I147" s="2">
        <v>51688.5</v>
      </c>
      <c r="J147" s="2">
        <f t="shared" si="17"/>
        <v>4307.375</v>
      </c>
      <c r="K147" s="2">
        <v>42782</v>
      </c>
      <c r="L147" s="3">
        <f t="shared" si="18"/>
        <v>42.781999999999996</v>
      </c>
      <c r="M147" s="4">
        <f t="shared" si="19"/>
        <v>7.8470065875388142E-2</v>
      </c>
    </row>
    <row r="148" spans="1:13" x14ac:dyDescent="0.25">
      <c r="A148" t="s">
        <v>7</v>
      </c>
      <c r="B148" t="s">
        <v>20</v>
      </c>
      <c r="C148" t="s">
        <v>77</v>
      </c>
      <c r="D148" t="s">
        <v>18</v>
      </c>
      <c r="E148" t="s">
        <v>177</v>
      </c>
      <c r="F148" s="1" t="s">
        <v>236</v>
      </c>
      <c r="G148" s="2">
        <v>4086</v>
      </c>
      <c r="H148" s="2">
        <f t="shared" si="16"/>
        <v>340.5</v>
      </c>
      <c r="I148" s="2">
        <v>19321.5</v>
      </c>
      <c r="J148" s="2">
        <f t="shared" si="17"/>
        <v>1610.125</v>
      </c>
      <c r="K148" s="2">
        <v>14586</v>
      </c>
      <c r="L148" s="3">
        <f t="shared" si="18"/>
        <v>14.586</v>
      </c>
      <c r="M148" s="4">
        <f t="shared" si="19"/>
        <v>0.21147426442046424</v>
      </c>
    </row>
    <row r="149" spans="1:13" x14ac:dyDescent="0.25">
      <c r="A149" t="s">
        <v>7</v>
      </c>
      <c r="B149" t="s">
        <v>12</v>
      </c>
      <c r="C149" t="s">
        <v>13</v>
      </c>
      <c r="D149" t="s">
        <v>18</v>
      </c>
      <c r="E149" t="s">
        <v>178</v>
      </c>
      <c r="F149" s="1" t="s">
        <v>239</v>
      </c>
      <c r="G149" s="2">
        <v>3594</v>
      </c>
      <c r="H149" s="2">
        <f t="shared" si="16"/>
        <v>299.5</v>
      </c>
      <c r="I149" s="2">
        <v>13678.5</v>
      </c>
      <c r="J149" s="2">
        <f t="shared" si="17"/>
        <v>1139.875</v>
      </c>
      <c r="K149" s="2">
        <v>10487</v>
      </c>
      <c r="L149" s="3">
        <f t="shared" si="18"/>
        <v>10.487</v>
      </c>
      <c r="M149" s="4">
        <f t="shared" si="19"/>
        <v>0.26274810834521328</v>
      </c>
    </row>
    <row r="150" spans="1:13" x14ac:dyDescent="0.25">
      <c r="A150" t="s">
        <v>7</v>
      </c>
      <c r="B150" t="s">
        <v>23</v>
      </c>
      <c r="C150" t="s">
        <v>24</v>
      </c>
      <c r="D150" t="s">
        <v>18</v>
      </c>
      <c r="E150" t="s">
        <v>179</v>
      </c>
      <c r="F150" s="1" t="s">
        <v>242</v>
      </c>
      <c r="G150" s="2">
        <v>324</v>
      </c>
      <c r="H150" s="2">
        <f t="shared" si="16"/>
        <v>27</v>
      </c>
      <c r="I150" s="2">
        <v>7560</v>
      </c>
      <c r="J150" s="2">
        <f t="shared" si="17"/>
        <v>630</v>
      </c>
      <c r="K150" s="2">
        <v>13456</v>
      </c>
      <c r="L150" s="3">
        <f t="shared" si="18"/>
        <v>13.456</v>
      </c>
      <c r="M150" s="4">
        <f t="shared" si="19"/>
        <v>4.2857142857142858E-2</v>
      </c>
    </row>
    <row r="151" spans="1:13" x14ac:dyDescent="0.25">
      <c r="A151" t="s">
        <v>7</v>
      </c>
      <c r="B151" t="s">
        <v>20</v>
      </c>
      <c r="C151" t="s">
        <v>28</v>
      </c>
      <c r="D151" t="s">
        <v>18</v>
      </c>
      <c r="E151" t="s">
        <v>180</v>
      </c>
      <c r="F151" s="1" t="s">
        <v>235</v>
      </c>
      <c r="G151" s="2">
        <v>27906</v>
      </c>
      <c r="H151" s="2">
        <f t="shared" si="16"/>
        <v>2325.5</v>
      </c>
      <c r="I151" s="2">
        <v>74253</v>
      </c>
      <c r="J151" s="2">
        <f t="shared" si="17"/>
        <v>6187.75</v>
      </c>
      <c r="K151" s="2">
        <v>51165</v>
      </c>
      <c r="L151" s="3">
        <f t="shared" si="18"/>
        <v>51.164999999999999</v>
      </c>
      <c r="M151" s="4">
        <f t="shared" si="19"/>
        <v>0.37582319906266415</v>
      </c>
    </row>
    <row r="152" spans="1:13" x14ac:dyDescent="0.25">
      <c r="A152" t="s">
        <v>7</v>
      </c>
      <c r="B152" t="s">
        <v>20</v>
      </c>
      <c r="C152" t="s">
        <v>28</v>
      </c>
      <c r="D152" t="s">
        <v>18</v>
      </c>
      <c r="E152" t="s">
        <v>181</v>
      </c>
      <c r="F152" s="1" t="s">
        <v>235</v>
      </c>
      <c r="G152" s="2">
        <v>7200</v>
      </c>
      <c r="H152" s="2">
        <f t="shared" si="16"/>
        <v>600</v>
      </c>
      <c r="I152" s="2">
        <v>58587</v>
      </c>
      <c r="J152" s="2">
        <f t="shared" si="17"/>
        <v>4882.25</v>
      </c>
      <c r="K152" s="2">
        <v>39243</v>
      </c>
      <c r="L152" s="3">
        <f t="shared" si="18"/>
        <v>39.243000000000002</v>
      </c>
      <c r="M152" s="4">
        <f t="shared" si="19"/>
        <v>0.12289415740693328</v>
      </c>
    </row>
    <row r="153" spans="1:13" x14ac:dyDescent="0.25">
      <c r="A153" t="s">
        <v>7</v>
      </c>
      <c r="B153" t="s">
        <v>20</v>
      </c>
      <c r="C153" t="s">
        <v>34</v>
      </c>
      <c r="D153" t="s">
        <v>18</v>
      </c>
      <c r="E153" t="s">
        <v>182</v>
      </c>
      <c r="F153" s="1" t="s">
        <v>234</v>
      </c>
      <c r="G153" s="2">
        <v>1890</v>
      </c>
      <c r="H153" s="2">
        <f t="shared" si="16"/>
        <v>157.5</v>
      </c>
      <c r="I153" s="2">
        <v>24877.5</v>
      </c>
      <c r="J153" s="2">
        <f t="shared" si="17"/>
        <v>2073.125</v>
      </c>
      <c r="K153" s="2">
        <v>24895</v>
      </c>
      <c r="L153" s="3">
        <f t="shared" si="18"/>
        <v>24.895</v>
      </c>
      <c r="M153" s="4">
        <f t="shared" si="19"/>
        <v>7.5972264094060896E-2</v>
      </c>
    </row>
    <row r="154" spans="1:13" x14ac:dyDescent="0.25">
      <c r="A154" t="s">
        <v>7</v>
      </c>
      <c r="B154" t="s">
        <v>20</v>
      </c>
      <c r="C154" t="s">
        <v>21</v>
      </c>
      <c r="D154" t="s">
        <v>18</v>
      </c>
      <c r="E154" t="s">
        <v>183</v>
      </c>
      <c r="F154" s="1" t="s">
        <v>234</v>
      </c>
      <c r="G154" s="2">
        <v>648</v>
      </c>
      <c r="H154" s="2">
        <f t="shared" si="16"/>
        <v>54</v>
      </c>
      <c r="I154" s="2">
        <v>21265.5</v>
      </c>
      <c r="J154" s="2">
        <f t="shared" si="17"/>
        <v>1772.125</v>
      </c>
      <c r="K154" s="2">
        <v>20438</v>
      </c>
      <c r="L154" s="3">
        <f t="shared" si="18"/>
        <v>20.437999999999999</v>
      </c>
      <c r="M154" s="4">
        <f t="shared" si="19"/>
        <v>3.0471891091204063E-2</v>
      </c>
    </row>
    <row r="155" spans="1:13" x14ac:dyDescent="0.25">
      <c r="A155" t="s">
        <v>7</v>
      </c>
      <c r="B155" t="s">
        <v>23</v>
      </c>
      <c r="C155" t="s">
        <v>24</v>
      </c>
      <c r="D155" t="s">
        <v>18</v>
      </c>
      <c r="E155" t="s">
        <v>184</v>
      </c>
      <c r="F155" s="1" t="s">
        <v>242</v>
      </c>
      <c r="G155" s="2">
        <v>2664</v>
      </c>
      <c r="H155" s="2">
        <f t="shared" si="16"/>
        <v>222</v>
      </c>
      <c r="I155" s="2">
        <v>19639.5</v>
      </c>
      <c r="J155" s="2">
        <f t="shared" si="17"/>
        <v>1636.625</v>
      </c>
      <c r="K155" s="2">
        <v>19511</v>
      </c>
      <c r="L155" s="3">
        <f t="shared" si="18"/>
        <v>19.510999999999999</v>
      </c>
      <c r="M155" s="4">
        <f t="shared" si="19"/>
        <v>0.13564500114565034</v>
      </c>
    </row>
    <row r="156" spans="1:13" x14ac:dyDescent="0.25">
      <c r="A156" t="s">
        <v>7</v>
      </c>
      <c r="B156" t="s">
        <v>12</v>
      </c>
      <c r="C156" t="s">
        <v>80</v>
      </c>
      <c r="D156" t="s">
        <v>18</v>
      </c>
      <c r="E156" t="s">
        <v>185</v>
      </c>
      <c r="F156" s="1" t="s">
        <v>232</v>
      </c>
      <c r="G156" s="2">
        <v>3354</v>
      </c>
      <c r="H156" s="2">
        <f t="shared" si="16"/>
        <v>279.5</v>
      </c>
      <c r="I156" s="2">
        <v>51187.5</v>
      </c>
      <c r="J156" s="2">
        <f t="shared" si="17"/>
        <v>4265.625</v>
      </c>
      <c r="K156" s="2">
        <v>36890</v>
      </c>
      <c r="L156" s="3">
        <f t="shared" si="18"/>
        <v>36.89</v>
      </c>
      <c r="M156" s="4">
        <f t="shared" si="19"/>
        <v>6.5523809523809526E-2</v>
      </c>
    </row>
    <row r="157" spans="1:13" x14ac:dyDescent="0.25">
      <c r="A157" t="s">
        <v>7</v>
      </c>
      <c r="B157" t="s">
        <v>12</v>
      </c>
      <c r="C157" t="s">
        <v>13</v>
      </c>
      <c r="D157" t="s">
        <v>43</v>
      </c>
      <c r="E157" t="s">
        <v>186</v>
      </c>
      <c r="F157" s="1" t="s">
        <v>239</v>
      </c>
      <c r="G157" s="2">
        <v>9180</v>
      </c>
      <c r="H157" s="2">
        <f t="shared" si="16"/>
        <v>765</v>
      </c>
      <c r="I157" s="2">
        <v>70714.5</v>
      </c>
      <c r="J157" s="2">
        <f t="shared" si="17"/>
        <v>5892.875</v>
      </c>
      <c r="K157" s="2">
        <v>32508</v>
      </c>
      <c r="L157" s="3">
        <f t="shared" si="18"/>
        <v>32.508000000000003</v>
      </c>
      <c r="M157" s="4">
        <f t="shared" si="19"/>
        <v>0.12981778843094416</v>
      </c>
    </row>
    <row r="158" spans="1:13" x14ac:dyDescent="0.25">
      <c r="A158" t="s">
        <v>7</v>
      </c>
      <c r="B158" t="s">
        <v>8</v>
      </c>
      <c r="C158" t="s">
        <v>9</v>
      </c>
      <c r="D158" t="s">
        <v>10</v>
      </c>
      <c r="E158" t="s">
        <v>187</v>
      </c>
      <c r="F158" s="1" t="s">
        <v>240</v>
      </c>
      <c r="G158" s="2">
        <v>24852</v>
      </c>
      <c r="H158" s="2">
        <f t="shared" si="16"/>
        <v>2071</v>
      </c>
      <c r="I158" s="2">
        <v>193600.5</v>
      </c>
      <c r="J158" s="2">
        <f t="shared" si="17"/>
        <v>16133.375</v>
      </c>
      <c r="K158" s="2">
        <v>118258</v>
      </c>
      <c r="L158" s="3">
        <f t="shared" si="18"/>
        <v>118.258</v>
      </c>
      <c r="M158" s="4">
        <f t="shared" si="19"/>
        <v>0.12836743706756956</v>
      </c>
    </row>
    <row r="159" spans="1:13" x14ac:dyDescent="0.25">
      <c r="A159" t="s">
        <v>7</v>
      </c>
      <c r="B159" t="s">
        <v>20</v>
      </c>
      <c r="C159" t="s">
        <v>53</v>
      </c>
      <c r="D159" t="s">
        <v>43</v>
      </c>
      <c r="E159" t="s">
        <v>188</v>
      </c>
      <c r="F159" s="1" t="s">
        <v>241</v>
      </c>
      <c r="G159" s="2">
        <v>7146</v>
      </c>
      <c r="H159" s="2">
        <f t="shared" si="16"/>
        <v>595.5</v>
      </c>
      <c r="I159" s="2">
        <v>23310</v>
      </c>
      <c r="J159" s="2">
        <f t="shared" si="17"/>
        <v>1942.5</v>
      </c>
      <c r="K159" s="2">
        <v>17177</v>
      </c>
      <c r="L159" s="3">
        <f t="shared" si="18"/>
        <v>17.177</v>
      </c>
      <c r="M159" s="4">
        <f t="shared" si="19"/>
        <v>0.30656370656370657</v>
      </c>
    </row>
    <row r="160" spans="1:13" x14ac:dyDescent="0.25">
      <c r="A160" t="s">
        <v>7</v>
      </c>
      <c r="B160" t="s">
        <v>12</v>
      </c>
      <c r="C160" t="s">
        <v>13</v>
      </c>
      <c r="D160" t="s">
        <v>14</v>
      </c>
      <c r="E160" t="s">
        <v>189</v>
      </c>
      <c r="F160" s="1" t="s">
        <v>239</v>
      </c>
      <c r="G160" s="2">
        <v>36342</v>
      </c>
      <c r="H160" s="2">
        <f t="shared" si="16"/>
        <v>3028.5</v>
      </c>
      <c r="I160" s="2">
        <v>202033.5</v>
      </c>
      <c r="J160" s="2">
        <f t="shared" si="17"/>
        <v>16836.125</v>
      </c>
      <c r="K160" s="2">
        <v>98816</v>
      </c>
      <c r="L160" s="3">
        <f t="shared" si="18"/>
        <v>98.816000000000003</v>
      </c>
      <c r="M160" s="4">
        <f t="shared" si="19"/>
        <v>0.17988105932926965</v>
      </c>
    </row>
    <row r="161" spans="1:13" x14ac:dyDescent="0.25">
      <c r="A161" t="s">
        <v>7</v>
      </c>
      <c r="B161" t="s">
        <v>12</v>
      </c>
      <c r="C161" t="s">
        <v>80</v>
      </c>
      <c r="D161" t="s">
        <v>18</v>
      </c>
      <c r="E161" t="s">
        <v>190</v>
      </c>
      <c r="F161" s="1" t="s">
        <v>232</v>
      </c>
      <c r="G161" s="2">
        <v>144</v>
      </c>
      <c r="H161" s="2">
        <f t="shared" si="16"/>
        <v>12</v>
      </c>
      <c r="I161" s="2">
        <v>17329.5</v>
      </c>
      <c r="J161" s="2">
        <f t="shared" si="17"/>
        <v>1444.125</v>
      </c>
      <c r="K161" s="2">
        <v>18764</v>
      </c>
      <c r="L161" s="3">
        <f t="shared" si="18"/>
        <v>18.763999999999999</v>
      </c>
      <c r="M161" s="4">
        <f t="shared" si="19"/>
        <v>8.3095299922098156E-3</v>
      </c>
    </row>
    <row r="162" spans="1:13" x14ac:dyDescent="0.25">
      <c r="A162" t="s">
        <v>7</v>
      </c>
      <c r="B162" t="s">
        <v>12</v>
      </c>
      <c r="C162" t="s">
        <v>40</v>
      </c>
      <c r="D162" t="s">
        <v>18</v>
      </c>
      <c r="E162" t="s">
        <v>191</v>
      </c>
      <c r="F162" s="1" t="s">
        <v>235</v>
      </c>
      <c r="G162" s="2">
        <v>9996</v>
      </c>
      <c r="H162" s="2">
        <f t="shared" ref="H162:H186" si="20">G162/12</f>
        <v>833</v>
      </c>
      <c r="I162" s="2">
        <v>88218</v>
      </c>
      <c r="J162" s="2">
        <f t="shared" ref="J162:J186" si="21">I162/12</f>
        <v>7351.5</v>
      </c>
      <c r="K162" s="2">
        <v>34271</v>
      </c>
      <c r="L162" s="3">
        <f t="shared" ref="L162:L186" si="22">K162/1000</f>
        <v>34.271000000000001</v>
      </c>
      <c r="M162" s="4">
        <f t="shared" ref="M162:M186" si="23">G162/I162</f>
        <v>0.11331020880092497</v>
      </c>
    </row>
    <row r="163" spans="1:13" x14ac:dyDescent="0.25">
      <c r="A163" t="s">
        <v>7</v>
      </c>
      <c r="B163" t="s">
        <v>23</v>
      </c>
      <c r="C163" t="s">
        <v>24</v>
      </c>
      <c r="D163" t="s">
        <v>18</v>
      </c>
      <c r="E163" t="s">
        <v>192</v>
      </c>
      <c r="F163" s="1" t="s">
        <v>242</v>
      </c>
      <c r="G163" s="2">
        <v>4614</v>
      </c>
      <c r="H163" s="2">
        <f t="shared" si="20"/>
        <v>384.5</v>
      </c>
      <c r="I163" s="2">
        <v>38007</v>
      </c>
      <c r="J163" s="2">
        <f t="shared" si="21"/>
        <v>3167.25</v>
      </c>
      <c r="K163" s="2">
        <v>39171</v>
      </c>
      <c r="L163" s="3">
        <f t="shared" si="22"/>
        <v>39.170999999999999</v>
      </c>
      <c r="M163" s="4">
        <f t="shared" si="23"/>
        <v>0.12139868971505249</v>
      </c>
    </row>
    <row r="164" spans="1:13" x14ac:dyDescent="0.25">
      <c r="A164" t="s">
        <v>7</v>
      </c>
      <c r="B164" t="s">
        <v>12</v>
      </c>
      <c r="C164" t="s">
        <v>13</v>
      </c>
      <c r="D164" t="s">
        <v>18</v>
      </c>
      <c r="E164" t="s">
        <v>193</v>
      </c>
      <c r="F164" s="1" t="s">
        <v>239</v>
      </c>
      <c r="G164" s="2">
        <v>3090</v>
      </c>
      <c r="H164" s="2">
        <f t="shared" si="20"/>
        <v>257.5</v>
      </c>
      <c r="I164" s="2">
        <v>5874</v>
      </c>
      <c r="J164" s="2">
        <f t="shared" si="21"/>
        <v>489.5</v>
      </c>
      <c r="K164" s="2">
        <v>5386</v>
      </c>
      <c r="L164" s="3">
        <f t="shared" si="22"/>
        <v>5.3860000000000001</v>
      </c>
      <c r="M164" s="4">
        <f t="shared" si="23"/>
        <v>0.52604698672114403</v>
      </c>
    </row>
    <row r="165" spans="1:13" x14ac:dyDescent="0.25">
      <c r="A165" t="s">
        <v>7</v>
      </c>
      <c r="B165" t="s">
        <v>20</v>
      </c>
      <c r="C165" t="s">
        <v>77</v>
      </c>
      <c r="D165" t="s">
        <v>43</v>
      </c>
      <c r="E165" t="s">
        <v>194</v>
      </c>
      <c r="F165" s="1" t="s">
        <v>236</v>
      </c>
      <c r="G165" s="2">
        <v>44088</v>
      </c>
      <c r="H165" s="2">
        <f t="shared" si="20"/>
        <v>3674</v>
      </c>
      <c r="I165" s="2">
        <v>134127</v>
      </c>
      <c r="J165" s="2">
        <f t="shared" si="21"/>
        <v>11177.25</v>
      </c>
      <c r="K165" s="2">
        <v>67821</v>
      </c>
      <c r="L165" s="3">
        <f t="shared" si="22"/>
        <v>67.820999999999998</v>
      </c>
      <c r="M165" s="4">
        <f t="shared" si="23"/>
        <v>0.3287033930528529</v>
      </c>
    </row>
    <row r="166" spans="1:13" x14ac:dyDescent="0.25">
      <c r="A166" t="s">
        <v>7</v>
      </c>
      <c r="B166" t="s">
        <v>12</v>
      </c>
      <c r="C166" t="s">
        <v>13</v>
      </c>
      <c r="D166" t="s">
        <v>43</v>
      </c>
      <c r="E166" t="s">
        <v>195</v>
      </c>
      <c r="F166" s="1" t="s">
        <v>239</v>
      </c>
      <c r="G166" s="2">
        <v>33186</v>
      </c>
      <c r="H166" s="2">
        <f t="shared" si="20"/>
        <v>2765.5</v>
      </c>
      <c r="I166" s="2">
        <v>64528.5</v>
      </c>
      <c r="J166" s="2">
        <f t="shared" si="21"/>
        <v>5377.375</v>
      </c>
      <c r="K166" s="2">
        <v>29180</v>
      </c>
      <c r="L166" s="3">
        <f t="shared" si="22"/>
        <v>29.18</v>
      </c>
      <c r="M166" s="4">
        <f t="shared" si="23"/>
        <v>0.5142843859689904</v>
      </c>
    </row>
    <row r="167" spans="1:13" x14ac:dyDescent="0.25">
      <c r="A167" t="s">
        <v>7</v>
      </c>
      <c r="B167" t="s">
        <v>20</v>
      </c>
      <c r="C167" t="s">
        <v>28</v>
      </c>
      <c r="D167" t="s">
        <v>18</v>
      </c>
      <c r="E167" t="s">
        <v>196</v>
      </c>
      <c r="F167" s="1" t="s">
        <v>235</v>
      </c>
      <c r="G167" s="2">
        <v>396</v>
      </c>
      <c r="H167" s="2">
        <f t="shared" si="20"/>
        <v>33</v>
      </c>
      <c r="I167" s="2">
        <v>16894.5</v>
      </c>
      <c r="J167" s="2">
        <f t="shared" si="21"/>
        <v>1407.875</v>
      </c>
      <c r="K167" s="2">
        <v>14330</v>
      </c>
      <c r="L167" s="3">
        <f t="shared" si="22"/>
        <v>14.33</v>
      </c>
      <c r="M167" s="4">
        <f t="shared" si="23"/>
        <v>2.3439580928704608E-2</v>
      </c>
    </row>
    <row r="168" spans="1:13" x14ac:dyDescent="0.25">
      <c r="A168" t="s">
        <v>7</v>
      </c>
      <c r="B168" t="s">
        <v>16</v>
      </c>
      <c r="C168" t="s">
        <v>46</v>
      </c>
      <c r="D168" t="s">
        <v>18</v>
      </c>
      <c r="E168" t="s">
        <v>197</v>
      </c>
      <c r="F168" s="1" t="s">
        <v>232</v>
      </c>
      <c r="G168" s="2">
        <v>1833</v>
      </c>
      <c r="H168" s="2">
        <f t="shared" si="20"/>
        <v>152.75</v>
      </c>
      <c r="I168" s="2">
        <v>15238.5</v>
      </c>
      <c r="J168" s="2">
        <f t="shared" si="21"/>
        <v>1269.875</v>
      </c>
      <c r="K168" s="2">
        <v>24898</v>
      </c>
      <c r="L168" s="3">
        <f t="shared" si="22"/>
        <v>24.898</v>
      </c>
      <c r="M168" s="4">
        <f t="shared" si="23"/>
        <v>0.12028742986514421</v>
      </c>
    </row>
    <row r="169" spans="1:13" x14ac:dyDescent="0.25">
      <c r="A169" t="s">
        <v>7</v>
      </c>
      <c r="B169" t="s">
        <v>23</v>
      </c>
      <c r="C169" t="s">
        <v>24</v>
      </c>
      <c r="D169" t="s">
        <v>18</v>
      </c>
      <c r="E169" t="s">
        <v>198</v>
      </c>
      <c r="F169" s="1" t="s">
        <v>242</v>
      </c>
      <c r="G169" s="2">
        <v>2022</v>
      </c>
      <c r="H169" s="2">
        <f t="shared" si="20"/>
        <v>168.5</v>
      </c>
      <c r="I169" s="2">
        <v>24292.5</v>
      </c>
      <c r="J169" s="2">
        <f t="shared" si="21"/>
        <v>2024.375</v>
      </c>
      <c r="K169" s="2">
        <v>24670</v>
      </c>
      <c r="L169" s="3">
        <f t="shared" si="22"/>
        <v>24.67</v>
      </c>
      <c r="M169" s="4">
        <f t="shared" si="23"/>
        <v>8.3235566532880514E-2</v>
      </c>
    </row>
    <row r="170" spans="1:13" x14ac:dyDescent="0.25">
      <c r="A170" t="s">
        <v>7</v>
      </c>
      <c r="B170" t="s">
        <v>20</v>
      </c>
      <c r="C170" t="s">
        <v>77</v>
      </c>
      <c r="D170" t="s">
        <v>18</v>
      </c>
      <c r="E170" t="s">
        <v>199</v>
      </c>
      <c r="F170" s="1" t="s">
        <v>236</v>
      </c>
      <c r="G170" s="2">
        <v>11973</v>
      </c>
      <c r="H170" s="2">
        <f t="shared" si="20"/>
        <v>997.75</v>
      </c>
      <c r="I170" s="2">
        <v>46843.5</v>
      </c>
      <c r="J170" s="2">
        <f t="shared" si="21"/>
        <v>3903.625</v>
      </c>
      <c r="K170" s="2">
        <v>25511</v>
      </c>
      <c r="L170" s="3">
        <f t="shared" si="22"/>
        <v>25.510999999999999</v>
      </c>
      <c r="M170" s="4">
        <f t="shared" si="23"/>
        <v>0.25559576035095583</v>
      </c>
    </row>
    <row r="171" spans="1:13" x14ac:dyDescent="0.25">
      <c r="A171" t="s">
        <v>7</v>
      </c>
      <c r="B171" t="s">
        <v>20</v>
      </c>
      <c r="C171" t="s">
        <v>34</v>
      </c>
      <c r="D171" t="s">
        <v>18</v>
      </c>
      <c r="E171" t="s">
        <v>200</v>
      </c>
      <c r="F171" s="1" t="s">
        <v>234</v>
      </c>
      <c r="G171" s="2">
        <v>0</v>
      </c>
      <c r="H171" s="2">
        <f t="shared" si="20"/>
        <v>0</v>
      </c>
      <c r="I171" s="2">
        <v>8947.5</v>
      </c>
      <c r="J171" s="2">
        <f t="shared" si="21"/>
        <v>745.625</v>
      </c>
      <c r="K171" s="2">
        <v>6853</v>
      </c>
      <c r="L171" s="3">
        <f t="shared" si="22"/>
        <v>6.8529999999999998</v>
      </c>
      <c r="M171" s="4">
        <f t="shared" si="23"/>
        <v>0</v>
      </c>
    </row>
    <row r="172" spans="1:13" x14ac:dyDescent="0.25">
      <c r="A172" t="s">
        <v>7</v>
      </c>
      <c r="B172" t="s">
        <v>16</v>
      </c>
      <c r="C172" t="s">
        <v>17</v>
      </c>
      <c r="D172" t="s">
        <v>18</v>
      </c>
      <c r="E172" t="s">
        <v>201</v>
      </c>
      <c r="F172" s="1" t="s">
        <v>233</v>
      </c>
      <c r="G172" s="2">
        <v>1254</v>
      </c>
      <c r="H172" s="2">
        <f t="shared" si="20"/>
        <v>104.5</v>
      </c>
      <c r="I172" s="2">
        <v>13827</v>
      </c>
      <c r="J172" s="2">
        <f t="shared" si="21"/>
        <v>1152.25</v>
      </c>
      <c r="K172" s="2">
        <v>9231</v>
      </c>
      <c r="L172" s="3">
        <f t="shared" si="22"/>
        <v>9.2309999999999999</v>
      </c>
      <c r="M172" s="4">
        <f t="shared" si="23"/>
        <v>9.0692124105011929E-2</v>
      </c>
    </row>
    <row r="173" spans="1:13" x14ac:dyDescent="0.25">
      <c r="A173" t="s">
        <v>7</v>
      </c>
      <c r="B173" t="s">
        <v>23</v>
      </c>
      <c r="C173" t="s">
        <v>30</v>
      </c>
      <c r="D173" t="s">
        <v>43</v>
      </c>
      <c r="E173" t="s">
        <v>202</v>
      </c>
      <c r="F173" s="1" t="s">
        <v>241</v>
      </c>
      <c r="G173" s="2">
        <v>16074</v>
      </c>
      <c r="H173" s="2">
        <f t="shared" si="20"/>
        <v>1339.5</v>
      </c>
      <c r="I173" s="2">
        <v>137761.5</v>
      </c>
      <c r="J173" s="2">
        <f t="shared" si="21"/>
        <v>11480.125</v>
      </c>
      <c r="K173" s="2">
        <v>47312</v>
      </c>
      <c r="L173" s="3">
        <f t="shared" si="22"/>
        <v>47.311999999999998</v>
      </c>
      <c r="M173" s="4">
        <f t="shared" si="23"/>
        <v>0.1166799141995405</v>
      </c>
    </row>
    <row r="174" spans="1:13" x14ac:dyDescent="0.25">
      <c r="A174" t="s">
        <v>7</v>
      </c>
      <c r="B174" t="s">
        <v>20</v>
      </c>
      <c r="C174" t="s">
        <v>77</v>
      </c>
      <c r="D174" t="s">
        <v>18</v>
      </c>
      <c r="E174" t="s">
        <v>203</v>
      </c>
      <c r="F174" s="1" t="s">
        <v>236</v>
      </c>
      <c r="G174" s="2">
        <v>6612</v>
      </c>
      <c r="H174" s="2">
        <f t="shared" si="20"/>
        <v>551</v>
      </c>
      <c r="I174" s="2">
        <v>80506.5</v>
      </c>
      <c r="J174" s="2">
        <f t="shared" si="21"/>
        <v>6708.875</v>
      </c>
      <c r="K174" s="2">
        <v>43921</v>
      </c>
      <c r="L174" s="3">
        <f t="shared" si="22"/>
        <v>43.920999999999999</v>
      </c>
      <c r="M174" s="4">
        <f t="shared" si="23"/>
        <v>8.2130014346667654E-2</v>
      </c>
    </row>
    <row r="175" spans="1:13" x14ac:dyDescent="0.25">
      <c r="A175" t="s">
        <v>7</v>
      </c>
      <c r="B175" t="s">
        <v>23</v>
      </c>
      <c r="C175" t="s">
        <v>30</v>
      </c>
      <c r="D175" t="s">
        <v>18</v>
      </c>
      <c r="E175" t="s">
        <v>204</v>
      </c>
      <c r="F175" s="1" t="s">
        <v>241</v>
      </c>
      <c r="G175" s="2">
        <v>9288</v>
      </c>
      <c r="H175" s="2">
        <f t="shared" si="20"/>
        <v>774</v>
      </c>
      <c r="I175" s="2">
        <v>13176</v>
      </c>
      <c r="J175" s="2">
        <f t="shared" si="21"/>
        <v>1098</v>
      </c>
      <c r="K175" s="2">
        <v>14439</v>
      </c>
      <c r="L175" s="3">
        <f t="shared" si="22"/>
        <v>14.439</v>
      </c>
      <c r="M175" s="4">
        <f t="shared" si="23"/>
        <v>0.70491803278688525</v>
      </c>
    </row>
    <row r="176" spans="1:13" x14ac:dyDescent="0.25">
      <c r="A176" t="s">
        <v>7</v>
      </c>
      <c r="B176" t="s">
        <v>12</v>
      </c>
      <c r="C176" t="s">
        <v>39</v>
      </c>
      <c r="D176" t="s">
        <v>18</v>
      </c>
      <c r="E176" t="s">
        <v>205</v>
      </c>
      <c r="F176" s="1" t="s">
        <v>232</v>
      </c>
      <c r="G176" s="2">
        <v>7680</v>
      </c>
      <c r="H176" s="2">
        <f t="shared" si="20"/>
        <v>640</v>
      </c>
      <c r="I176" s="2">
        <v>49699.5</v>
      </c>
      <c r="J176" s="2">
        <f t="shared" si="21"/>
        <v>4141.625</v>
      </c>
      <c r="K176" s="2">
        <v>32257</v>
      </c>
      <c r="L176" s="3">
        <f t="shared" si="22"/>
        <v>32.256999999999998</v>
      </c>
      <c r="M176" s="4">
        <f t="shared" si="23"/>
        <v>0.15452871759273232</v>
      </c>
    </row>
    <row r="177" spans="1:13" x14ac:dyDescent="0.25">
      <c r="A177" t="s">
        <v>7</v>
      </c>
      <c r="B177" t="s">
        <v>12</v>
      </c>
      <c r="C177" t="s">
        <v>13</v>
      </c>
      <c r="D177" t="s">
        <v>18</v>
      </c>
      <c r="E177" t="s">
        <v>206</v>
      </c>
      <c r="F177" s="1" t="s">
        <v>239</v>
      </c>
      <c r="G177" s="2">
        <v>1212</v>
      </c>
      <c r="H177" s="2">
        <f t="shared" si="20"/>
        <v>101</v>
      </c>
      <c r="I177" s="2">
        <v>37117.5</v>
      </c>
      <c r="J177" s="2">
        <f t="shared" si="21"/>
        <v>3093.125</v>
      </c>
      <c r="K177" s="2">
        <v>15141</v>
      </c>
      <c r="L177" s="3">
        <f t="shared" si="22"/>
        <v>15.141</v>
      </c>
      <c r="M177" s="4">
        <f t="shared" si="23"/>
        <v>3.2653061224489799E-2</v>
      </c>
    </row>
    <row r="178" spans="1:13" x14ac:dyDescent="0.25">
      <c r="A178" t="s">
        <v>7</v>
      </c>
      <c r="B178" t="s">
        <v>20</v>
      </c>
      <c r="C178" t="s">
        <v>26</v>
      </c>
      <c r="D178" t="s">
        <v>18</v>
      </c>
      <c r="E178" t="s">
        <v>207</v>
      </c>
      <c r="F178" s="1" t="s">
        <v>235</v>
      </c>
      <c r="G178" s="2">
        <v>7056</v>
      </c>
      <c r="H178" s="2">
        <f t="shared" si="20"/>
        <v>588</v>
      </c>
      <c r="I178" s="2">
        <v>23910</v>
      </c>
      <c r="J178" s="2">
        <f t="shared" si="21"/>
        <v>1992.5</v>
      </c>
      <c r="K178" s="2">
        <v>28141</v>
      </c>
      <c r="L178" s="3">
        <f t="shared" si="22"/>
        <v>28.140999999999998</v>
      </c>
      <c r="M178" s="4">
        <f t="shared" si="23"/>
        <v>0.29510664993726476</v>
      </c>
    </row>
    <row r="179" spans="1:13" x14ac:dyDescent="0.25">
      <c r="A179" t="s">
        <v>7</v>
      </c>
      <c r="B179" t="s">
        <v>12</v>
      </c>
      <c r="C179" t="s">
        <v>13</v>
      </c>
      <c r="D179" t="s">
        <v>18</v>
      </c>
      <c r="E179" t="s">
        <v>208</v>
      </c>
      <c r="F179" s="1" t="s">
        <v>239</v>
      </c>
      <c r="G179" s="2">
        <v>2766</v>
      </c>
      <c r="H179" s="2">
        <f t="shared" si="20"/>
        <v>230.5</v>
      </c>
      <c r="I179" s="2">
        <v>19404</v>
      </c>
      <c r="J179" s="2">
        <f t="shared" si="21"/>
        <v>1617</v>
      </c>
      <c r="K179" s="2">
        <v>8261</v>
      </c>
      <c r="L179" s="3">
        <f t="shared" si="22"/>
        <v>8.2609999999999992</v>
      </c>
      <c r="M179" s="4">
        <f t="shared" si="23"/>
        <v>0.14254792826221396</v>
      </c>
    </row>
    <row r="180" spans="1:13" x14ac:dyDescent="0.25">
      <c r="A180" t="s">
        <v>7</v>
      </c>
      <c r="B180" t="s">
        <v>20</v>
      </c>
      <c r="C180" t="s">
        <v>26</v>
      </c>
      <c r="D180" t="s">
        <v>18</v>
      </c>
      <c r="E180" t="s">
        <v>209</v>
      </c>
      <c r="F180" s="1" t="s">
        <v>235</v>
      </c>
      <c r="G180" s="2">
        <v>900</v>
      </c>
      <c r="H180" s="2">
        <f t="shared" si="20"/>
        <v>75</v>
      </c>
      <c r="I180" s="2">
        <v>17997</v>
      </c>
      <c r="J180" s="2">
        <f t="shared" si="21"/>
        <v>1499.75</v>
      </c>
      <c r="K180" s="2">
        <v>17563</v>
      </c>
      <c r="L180" s="3">
        <f t="shared" si="22"/>
        <v>17.562999999999999</v>
      </c>
      <c r="M180" s="4">
        <f t="shared" si="23"/>
        <v>5.0008334722453744E-2</v>
      </c>
    </row>
    <row r="181" spans="1:13" x14ac:dyDescent="0.25">
      <c r="A181" t="s">
        <v>7</v>
      </c>
      <c r="B181" t="s">
        <v>12</v>
      </c>
      <c r="C181" t="s">
        <v>80</v>
      </c>
      <c r="D181" t="s">
        <v>18</v>
      </c>
      <c r="E181" t="s">
        <v>210</v>
      </c>
      <c r="F181" s="1" t="s">
        <v>232</v>
      </c>
      <c r="G181" s="2">
        <v>255</v>
      </c>
      <c r="H181" s="2">
        <f t="shared" si="20"/>
        <v>21.25</v>
      </c>
      <c r="I181" s="2">
        <v>11260.5</v>
      </c>
      <c r="J181" s="2">
        <f t="shared" si="21"/>
        <v>938.375</v>
      </c>
      <c r="K181" s="2">
        <v>9483</v>
      </c>
      <c r="L181" s="3">
        <f t="shared" si="22"/>
        <v>9.4830000000000005</v>
      </c>
      <c r="M181" s="4">
        <f t="shared" si="23"/>
        <v>2.2645530837884641E-2</v>
      </c>
    </row>
    <row r="182" spans="1:13" x14ac:dyDescent="0.25">
      <c r="A182" t="s">
        <v>7</v>
      </c>
      <c r="B182" t="s">
        <v>20</v>
      </c>
      <c r="C182" t="s">
        <v>77</v>
      </c>
      <c r="D182" t="s">
        <v>18</v>
      </c>
      <c r="E182" t="s">
        <v>211</v>
      </c>
      <c r="F182" s="1" t="s">
        <v>236</v>
      </c>
      <c r="G182" s="2">
        <v>2958</v>
      </c>
      <c r="H182" s="2">
        <f t="shared" si="20"/>
        <v>246.5</v>
      </c>
      <c r="I182" s="2">
        <v>15397.5</v>
      </c>
      <c r="J182" s="2">
        <f t="shared" si="21"/>
        <v>1283.125</v>
      </c>
      <c r="K182" s="2">
        <v>7776</v>
      </c>
      <c r="L182" s="3">
        <f t="shared" si="22"/>
        <v>7.7759999999999998</v>
      </c>
      <c r="M182" s="4">
        <f t="shared" si="23"/>
        <v>0.19210910862152947</v>
      </c>
    </row>
    <row r="183" spans="1:13" x14ac:dyDescent="0.25">
      <c r="A183" t="s">
        <v>7</v>
      </c>
      <c r="B183" t="s">
        <v>20</v>
      </c>
      <c r="C183" t="s">
        <v>77</v>
      </c>
      <c r="D183" t="s">
        <v>18</v>
      </c>
      <c r="E183" t="s">
        <v>212</v>
      </c>
      <c r="F183" s="1" t="s">
        <v>236</v>
      </c>
      <c r="G183" s="2">
        <v>1080</v>
      </c>
      <c r="H183" s="2">
        <f t="shared" si="20"/>
        <v>90</v>
      </c>
      <c r="I183" s="2">
        <v>29202</v>
      </c>
      <c r="J183" s="2">
        <f t="shared" si="21"/>
        <v>2433.5</v>
      </c>
      <c r="K183" s="2">
        <v>23127</v>
      </c>
      <c r="L183" s="3">
        <f t="shared" si="22"/>
        <v>23.126999999999999</v>
      </c>
      <c r="M183" s="4">
        <f t="shared" si="23"/>
        <v>3.6983768235052394E-2</v>
      </c>
    </row>
    <row r="184" spans="1:13" x14ac:dyDescent="0.25">
      <c r="A184" t="s">
        <v>7</v>
      </c>
      <c r="B184" t="s">
        <v>23</v>
      </c>
      <c r="C184" t="s">
        <v>30</v>
      </c>
      <c r="D184" t="s">
        <v>18</v>
      </c>
      <c r="E184" t="s">
        <v>213</v>
      </c>
      <c r="F184" s="1" t="s">
        <v>241</v>
      </c>
      <c r="G184" s="2">
        <v>4773</v>
      </c>
      <c r="H184" s="2">
        <f t="shared" si="20"/>
        <v>397.75</v>
      </c>
      <c r="I184" s="2">
        <v>38871</v>
      </c>
      <c r="J184" s="2">
        <f t="shared" si="21"/>
        <v>3239.25</v>
      </c>
      <c r="K184" s="2">
        <v>27151</v>
      </c>
      <c r="L184" s="3">
        <f t="shared" si="22"/>
        <v>27.151</v>
      </c>
      <c r="M184" s="4">
        <f t="shared" si="23"/>
        <v>0.12279076946824111</v>
      </c>
    </row>
    <row r="185" spans="1:13" x14ac:dyDescent="0.25">
      <c r="A185" t="s">
        <v>7</v>
      </c>
      <c r="B185" t="s">
        <v>23</v>
      </c>
      <c r="C185" t="s">
        <v>82</v>
      </c>
      <c r="D185" t="s">
        <v>14</v>
      </c>
      <c r="E185" t="s">
        <v>214</v>
      </c>
      <c r="F185" s="1" t="s">
        <v>242</v>
      </c>
      <c r="G185" s="2">
        <v>76752</v>
      </c>
      <c r="H185" s="2">
        <f t="shared" si="20"/>
        <v>6396</v>
      </c>
      <c r="I185" s="2">
        <v>282543</v>
      </c>
      <c r="J185" s="2">
        <f t="shared" si="21"/>
        <v>23545.25</v>
      </c>
      <c r="K185" s="2">
        <v>144243</v>
      </c>
      <c r="L185" s="3">
        <f t="shared" si="22"/>
        <v>144.24299999999999</v>
      </c>
      <c r="M185" s="4">
        <f t="shared" si="23"/>
        <v>0.27164714751382973</v>
      </c>
    </row>
    <row r="186" spans="1:13" x14ac:dyDescent="0.25">
      <c r="A186" t="s">
        <v>7</v>
      </c>
      <c r="B186" t="s">
        <v>23</v>
      </c>
      <c r="C186" t="s">
        <v>24</v>
      </c>
      <c r="D186" t="s">
        <v>18</v>
      </c>
      <c r="E186" t="s">
        <v>215</v>
      </c>
      <c r="F186" s="1" t="s">
        <v>242</v>
      </c>
      <c r="G186" s="2">
        <v>1635</v>
      </c>
      <c r="H186" s="2">
        <f t="shared" si="20"/>
        <v>136.25</v>
      </c>
      <c r="I186" s="2">
        <v>12136.5</v>
      </c>
      <c r="J186" s="2">
        <f t="shared" si="21"/>
        <v>1011.375</v>
      </c>
      <c r="K186" s="2">
        <v>11699</v>
      </c>
      <c r="L186" s="3">
        <f t="shared" si="22"/>
        <v>11.699</v>
      </c>
      <c r="M186" s="4">
        <f t="shared" si="23"/>
        <v>0.13471758744283771</v>
      </c>
    </row>
  </sheetData>
  <autoFilter ref="A1:M186" xr:uid="{FCFB951D-57C0-4966-8DAC-1D586232169B}"/>
  <phoneticPr fontId="3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FD29E-5506-4FA5-9EBE-D7CF8F6C32DB}">
  <dimension ref="A1:I227"/>
  <sheetViews>
    <sheetView tabSelected="1" zoomScale="130" zoomScaleNormal="130" workbookViewId="0">
      <selection activeCell="A6" sqref="A6:B6"/>
    </sheetView>
  </sheetViews>
  <sheetFormatPr defaultRowHeight="15" x14ac:dyDescent="0.25"/>
  <cols>
    <col min="1" max="1" width="23.7109375" bestFit="1" customWidth="1"/>
    <col min="2" max="2" width="10.42578125" bestFit="1" customWidth="1"/>
    <col min="3" max="3" width="15.42578125" bestFit="1" customWidth="1"/>
    <col min="4" max="4" width="9.140625" bestFit="1" customWidth="1"/>
    <col min="5" max="5" width="10.7109375" bestFit="1" customWidth="1"/>
    <col min="6" max="6" width="9.140625" style="4" bestFit="1" customWidth="1"/>
    <col min="7" max="7" width="23.28515625" bestFit="1" customWidth="1"/>
    <col min="8" max="8" width="18.28515625" style="2" bestFit="1" customWidth="1"/>
  </cols>
  <sheetData>
    <row r="1" spans="1:9" x14ac:dyDescent="0.25">
      <c r="A1" s="11" t="s">
        <v>223</v>
      </c>
      <c r="B1" s="5" t="s">
        <v>227</v>
      </c>
      <c r="C1" s="5" t="s">
        <v>228</v>
      </c>
      <c r="D1" s="3" t="s">
        <v>217</v>
      </c>
      <c r="E1" s="3" t="s">
        <v>218</v>
      </c>
      <c r="F1" s="12" t="s">
        <v>230</v>
      </c>
      <c r="G1" s="10" t="s">
        <v>219</v>
      </c>
      <c r="H1" s="14" t="s">
        <v>220</v>
      </c>
    </row>
    <row r="2" spans="1:9" x14ac:dyDescent="0.25">
      <c r="A2" s="8" t="s">
        <v>224</v>
      </c>
      <c r="B2" s="13"/>
      <c r="C2" s="3"/>
      <c r="D2" s="3"/>
      <c r="E2" s="3"/>
      <c r="F2" s="4" t="e">
        <f>GETPIVOTDATA("Sell Out", $A$1, "ZONA", A2)
/
GETPIVOTDATA("Potencial", $A$1, "ZONA", A2)</f>
        <v>#DIV/0!</v>
      </c>
      <c r="G2" t="e">
        <f>INDEX(Planilha1!E:E,MATCH(_xlfn.MAXIFS(Planilha1!I:I,Planilha1!F:F,DINAMICA!A2),Planilha1!I:I,0))</f>
        <v>#N/A</v>
      </c>
      <c r="H2" s="2">
        <f>_xlfn.MAXIFS(Planilha1!I:I,Planilha1!F:F,DINAMICA!A2)</f>
        <v>0</v>
      </c>
    </row>
    <row r="3" spans="1:9" x14ac:dyDescent="0.25">
      <c r="A3" s="8" t="s">
        <v>238</v>
      </c>
      <c r="B3" s="13">
        <v>1</v>
      </c>
      <c r="C3" s="3">
        <v>1588.376</v>
      </c>
      <c r="D3" s="3">
        <v>25313</v>
      </c>
      <c r="E3" s="3">
        <v>437039.75</v>
      </c>
      <c r="F3" s="4">
        <f t="shared" ref="F3:F66" si="0">GETPIVOTDATA("Sell Out", $A$1, "ZONA", A3)
/
GETPIVOTDATA("Potencial", $A$1, "ZONA", A3)</f>
        <v>5.7919216730285973E-2</v>
      </c>
      <c r="G3" t="str">
        <f>INDEX(Planilha1!E:E,MATCH(_xlfn.MAXIFS(Planilha1!I:I,Planilha1!F:F,DINAMICA!A3),Planilha1!I:I,0))</f>
        <v>Recife</v>
      </c>
      <c r="H3" s="2">
        <f>_xlfn.MAXIFS(Planilha1!I:I,Planilha1!F:F,DINAMICA!A3)</f>
        <v>5244477</v>
      </c>
      <c r="I3" s="4"/>
    </row>
    <row r="4" spans="1:9" x14ac:dyDescent="0.25">
      <c r="A4" s="8" t="s">
        <v>233</v>
      </c>
      <c r="B4" s="13">
        <v>6</v>
      </c>
      <c r="C4" s="3">
        <v>532.66700000000003</v>
      </c>
      <c r="D4" s="3">
        <v>6669.75</v>
      </c>
      <c r="E4" s="3">
        <v>90348.625</v>
      </c>
      <c r="F4" s="4">
        <f t="shared" si="0"/>
        <v>7.3822374164521046E-2</v>
      </c>
      <c r="G4" t="str">
        <f>INDEX(Planilha1!E:E,MATCH(_xlfn.MAXIFS(Planilha1!I:I,Planilha1!F:F,DINAMICA!A4),Planilha1!I:I,0))</f>
        <v>Petrolina</v>
      </c>
      <c r="H4" s="2">
        <f>_xlfn.MAXIFS(Planilha1!I:I,Planilha1!F:F,DINAMICA!A4)</f>
        <v>943660.5</v>
      </c>
    </row>
    <row r="5" spans="1:9" x14ac:dyDescent="0.25">
      <c r="A5" s="8" t="s">
        <v>234</v>
      </c>
      <c r="B5" s="13">
        <v>30</v>
      </c>
      <c r="C5" s="3">
        <v>699.15200000000004</v>
      </c>
      <c r="D5" s="3">
        <v>9919</v>
      </c>
      <c r="E5" s="3">
        <v>84573.875</v>
      </c>
      <c r="F5" s="4">
        <f t="shared" si="0"/>
        <v>0.11728208031144369</v>
      </c>
      <c r="G5" t="str">
        <f>INDEX(Planilha1!E:E,MATCH(_xlfn.MAXIFS(Planilha1!I:I,Planilha1!F:F,DINAMICA!A5),Planilha1!I:I,0))</f>
        <v>Garanhuns</v>
      </c>
      <c r="H5" s="2">
        <f>_xlfn.MAXIFS(Planilha1!I:I,Planilha1!F:F,DINAMICA!A5)</f>
        <v>325086</v>
      </c>
    </row>
    <row r="6" spans="1:9" x14ac:dyDescent="0.25">
      <c r="A6" s="8" t="s">
        <v>239</v>
      </c>
      <c r="B6" s="13">
        <v>17</v>
      </c>
      <c r="C6" s="3">
        <v>345.39200000000005</v>
      </c>
      <c r="D6" s="3">
        <v>15427</v>
      </c>
      <c r="E6" s="3">
        <v>55214.75</v>
      </c>
      <c r="F6" s="4">
        <f t="shared" si="0"/>
        <v>0.27939997917223208</v>
      </c>
      <c r="G6" t="str">
        <f>INDEX(Planilha1!E:E,MATCH(_xlfn.MAXIFS(Planilha1!I:I,Planilha1!F:F,DINAMICA!A6),Planilha1!I:I,0))</f>
        <v>Serra Talhada</v>
      </c>
      <c r="H6" s="2">
        <f>_xlfn.MAXIFS(Planilha1!I:I,Planilha1!F:F,DINAMICA!A6)</f>
        <v>202033.5</v>
      </c>
    </row>
    <row r="7" spans="1:9" x14ac:dyDescent="0.25">
      <c r="A7" s="8" t="s">
        <v>237</v>
      </c>
      <c r="B7" s="13">
        <v>1</v>
      </c>
      <c r="C7" s="3">
        <v>405.40800000000002</v>
      </c>
      <c r="D7" s="3">
        <v>12782</v>
      </c>
      <c r="E7" s="3">
        <v>92111.25</v>
      </c>
      <c r="F7" s="4">
        <f t="shared" si="0"/>
        <v>0.13876698014629049</v>
      </c>
      <c r="G7" t="str">
        <f>INDEX(Planilha1!E:E,MATCH(_xlfn.MAXIFS(Planilha1!I:I,Planilha1!F:F,DINAMICA!A7),Planilha1!I:I,0))</f>
        <v>Caruaru</v>
      </c>
      <c r="H7" s="2">
        <f>_xlfn.MAXIFS(Planilha1!I:I,Planilha1!F:F,DINAMICA!A7)</f>
        <v>1105335</v>
      </c>
    </row>
    <row r="8" spans="1:9" x14ac:dyDescent="0.25">
      <c r="A8" s="8" t="s">
        <v>232</v>
      </c>
      <c r="B8" s="13">
        <v>26</v>
      </c>
      <c r="C8" s="3">
        <v>700.7729999999998</v>
      </c>
      <c r="D8" s="3">
        <v>10201.5</v>
      </c>
      <c r="E8" s="3">
        <v>84680</v>
      </c>
      <c r="F8" s="4">
        <f t="shared" si="0"/>
        <v>0.12047118564005668</v>
      </c>
      <c r="G8" t="str">
        <f>INDEX(Planilha1!E:E,MATCH(_xlfn.MAXIFS(Planilha1!I:I,Planilha1!F:F,DINAMICA!A8),Planilha1!I:I,0))</f>
        <v>Araripina</v>
      </c>
      <c r="H8" s="2">
        <f>_xlfn.MAXIFS(Planilha1!I:I,Planilha1!F:F,DINAMICA!A8)</f>
        <v>161556</v>
      </c>
    </row>
    <row r="9" spans="1:9" x14ac:dyDescent="0.25">
      <c r="A9" s="8" t="s">
        <v>243</v>
      </c>
      <c r="B9" s="13">
        <v>4</v>
      </c>
      <c r="C9" s="3">
        <v>1066.5350000000001</v>
      </c>
      <c r="D9" s="3">
        <v>23184</v>
      </c>
      <c r="E9" s="3">
        <v>185695.875</v>
      </c>
      <c r="F9" s="4">
        <f t="shared" si="0"/>
        <v>0.12484929996425607</v>
      </c>
      <c r="G9" t="str">
        <f>INDEX(Planilha1!E:E,MATCH(_xlfn.MAXIFS(Planilha1!I:I,Planilha1!F:F,DINAMICA!A9),Planilha1!I:I,0))</f>
        <v>Jaboatao dos Guararapes</v>
      </c>
      <c r="H9" s="2">
        <f>_xlfn.MAXIFS(Planilha1!I:I,Planilha1!F:F,DINAMICA!A9)</f>
        <v>1572649.5</v>
      </c>
    </row>
    <row r="10" spans="1:9" x14ac:dyDescent="0.25">
      <c r="A10" s="8" t="s">
        <v>242</v>
      </c>
      <c r="B10" s="13">
        <v>26</v>
      </c>
      <c r="C10" s="3">
        <v>742.32700000000011</v>
      </c>
      <c r="D10" s="3">
        <v>19986</v>
      </c>
      <c r="E10" s="3">
        <v>89359.75</v>
      </c>
      <c r="F10" s="4">
        <f t="shared" si="0"/>
        <v>0.2236577429995048</v>
      </c>
      <c r="G10" t="str">
        <f>INDEX(Planilha1!E:E,MATCH(_xlfn.MAXIFS(Planilha1!I:I,Planilha1!F:F,DINAMICA!A10),Planilha1!I:I,0))</f>
        <v>Vitoria de Santo Antao</v>
      </c>
      <c r="H10" s="2">
        <f>_xlfn.MAXIFS(Planilha1!I:I,Planilha1!F:F,DINAMICA!A10)</f>
        <v>282543</v>
      </c>
    </row>
    <row r="11" spans="1:9" x14ac:dyDescent="0.25">
      <c r="A11" s="8" t="s">
        <v>241</v>
      </c>
      <c r="B11" s="13">
        <v>32</v>
      </c>
      <c r="C11" s="3">
        <v>1020.736</v>
      </c>
      <c r="D11" s="3">
        <v>26026</v>
      </c>
      <c r="E11" s="3">
        <v>135932</v>
      </c>
      <c r="F11" s="4">
        <f t="shared" si="0"/>
        <v>0.19146337874819763</v>
      </c>
      <c r="G11" t="str">
        <f>INDEX(Planilha1!E:E,MATCH(_xlfn.MAXIFS(Planilha1!I:I,Planilha1!F:F,DINAMICA!A11),Planilha1!I:I,0))</f>
        <v>Igarassu</v>
      </c>
      <c r="H11" s="2">
        <f>_xlfn.MAXIFS(Planilha1!I:I,Planilha1!F:F,DINAMICA!A11)</f>
        <v>213210</v>
      </c>
    </row>
    <row r="12" spans="1:9" x14ac:dyDescent="0.25">
      <c r="A12" s="8" t="s">
        <v>240</v>
      </c>
      <c r="B12" s="13">
        <v>5</v>
      </c>
      <c r="C12" s="3">
        <v>1108.479</v>
      </c>
      <c r="D12" s="3">
        <v>18818.5</v>
      </c>
      <c r="E12" s="3">
        <v>232030.25</v>
      </c>
      <c r="F12" s="4">
        <f t="shared" si="0"/>
        <v>8.1103649200912384E-2</v>
      </c>
      <c r="G12" t="str">
        <f>INDEX(Planilha1!E:E,MATCH(_xlfn.MAXIFS(Planilha1!I:I,Planilha1!F:F,DINAMICA!A12),Planilha1!I:I,0))</f>
        <v>Olinda</v>
      </c>
      <c r="H12" s="2">
        <f>_xlfn.MAXIFS(Planilha1!I:I,Planilha1!F:F,DINAMICA!A12)</f>
        <v>1161594</v>
      </c>
    </row>
    <row r="13" spans="1:9" x14ac:dyDescent="0.25">
      <c r="A13" s="8" t="s">
        <v>235</v>
      </c>
      <c r="B13" s="13">
        <v>23</v>
      </c>
      <c r="C13" s="3">
        <v>790.48099999999999</v>
      </c>
      <c r="D13" s="3">
        <v>14184</v>
      </c>
      <c r="E13" s="3">
        <v>90551.375</v>
      </c>
      <c r="F13" s="4">
        <f t="shared" si="0"/>
        <v>0.15664036023748948</v>
      </c>
      <c r="G13" t="str">
        <f>INDEX(Planilha1!E:E,MATCH(_xlfn.MAXIFS(Planilha1!I:I,Planilha1!F:F,DINAMICA!A13),Planilha1!I:I,0))</f>
        <v>Arcoverde</v>
      </c>
      <c r="H13" s="2">
        <f>_xlfn.MAXIFS(Planilha1!I:I,Planilha1!F:F,DINAMICA!A13)</f>
        <v>159135</v>
      </c>
    </row>
    <row r="14" spans="1:9" x14ac:dyDescent="0.25">
      <c r="A14" s="8" t="s">
        <v>236</v>
      </c>
      <c r="B14" s="13">
        <v>14</v>
      </c>
      <c r="C14" s="3">
        <v>561.68099999999993</v>
      </c>
      <c r="D14" s="3">
        <v>15288</v>
      </c>
      <c r="E14" s="3">
        <v>85931.25</v>
      </c>
      <c r="F14" s="4">
        <f t="shared" si="0"/>
        <v>0.17790966615753873</v>
      </c>
      <c r="G14" t="str">
        <f>INDEX(Planilha1!E:E,MATCH(_xlfn.MAXIFS(Planilha1!I:I,Planilha1!F:F,DINAMICA!A14),Planilha1!I:I,0))</f>
        <v>Santa Cruz do Capibaribe</v>
      </c>
      <c r="H14" s="2">
        <f>_xlfn.MAXIFS(Planilha1!I:I,Planilha1!F:F,DINAMICA!A14)</f>
        <v>254919</v>
      </c>
    </row>
    <row r="15" spans="1:9" x14ac:dyDescent="0.25">
      <c r="A15" s="8" t="s">
        <v>225</v>
      </c>
      <c r="B15" s="13">
        <v>185</v>
      </c>
      <c r="C15" s="3">
        <v>9562.0069999999996</v>
      </c>
      <c r="D15" s="3">
        <v>197798.75</v>
      </c>
      <c r="E15" s="3">
        <v>1663468.75</v>
      </c>
      <c r="F15" s="4" t="e">
        <f t="shared" si="0"/>
        <v>#REF!</v>
      </c>
      <c r="G15" t="e">
        <f>INDEX(Planilha1!E:E,MATCH(_xlfn.MAXIFS(Planilha1!I:I,Planilha1!F:F,DINAMICA!A15),Planilha1!I:I,0))</f>
        <v>#N/A</v>
      </c>
      <c r="H15" s="2">
        <f>_xlfn.MAXIFS(Planilha1!I:I,Planilha1!F:F,DINAMICA!A15)</f>
        <v>0</v>
      </c>
    </row>
    <row r="16" spans="1:9" x14ac:dyDescent="0.25">
      <c r="F16" s="4" t="e">
        <f t="shared" si="0"/>
        <v>#REF!</v>
      </c>
      <c r="G16" t="e">
        <f>INDEX(Planilha1!E:E,MATCH(_xlfn.MAXIFS(Planilha1!I:I,Planilha1!F:F,DINAMICA!A16),Planilha1!I:I,0))</f>
        <v>#N/A</v>
      </c>
      <c r="H16" s="2">
        <f>_xlfn.MAXIFS(Planilha1!I:I,Planilha1!F:F,DINAMICA!A16)</f>
        <v>0</v>
      </c>
    </row>
    <row r="17" spans="6:8" x14ac:dyDescent="0.25">
      <c r="F17" s="4" t="e">
        <f t="shared" si="0"/>
        <v>#REF!</v>
      </c>
      <c r="G17" t="e">
        <f>INDEX(Planilha1!E:E,MATCH(_xlfn.MAXIFS(Planilha1!I:I,Planilha1!F:F,DINAMICA!A17),Planilha1!I:I,0))</f>
        <v>#N/A</v>
      </c>
      <c r="H17" s="2">
        <f>_xlfn.MAXIFS(Planilha1!I:I,Planilha1!F:F,DINAMICA!A17)</f>
        <v>0</v>
      </c>
    </row>
    <row r="18" spans="6:8" x14ac:dyDescent="0.25">
      <c r="F18" s="4" t="e">
        <f t="shared" si="0"/>
        <v>#REF!</v>
      </c>
      <c r="G18" t="e">
        <f>INDEX(Planilha1!E:E,MATCH(_xlfn.MAXIFS(Planilha1!I:I,Planilha1!F:F,DINAMICA!A18),Planilha1!I:I,0))</f>
        <v>#N/A</v>
      </c>
      <c r="H18" s="2">
        <f>_xlfn.MAXIFS(Planilha1!I:I,Planilha1!F:F,DINAMICA!A18)</f>
        <v>0</v>
      </c>
    </row>
    <row r="19" spans="6:8" x14ac:dyDescent="0.25">
      <c r="F19" s="4" t="e">
        <f t="shared" si="0"/>
        <v>#REF!</v>
      </c>
      <c r="G19" t="e">
        <f>INDEX(Planilha1!E:E,MATCH(_xlfn.MAXIFS(Planilha1!I:I,Planilha1!F:F,DINAMICA!A19),Planilha1!I:I,0))</f>
        <v>#N/A</v>
      </c>
      <c r="H19" s="2">
        <f>_xlfn.MAXIFS(Planilha1!I:I,Planilha1!F:F,DINAMICA!A19)</f>
        <v>0</v>
      </c>
    </row>
    <row r="20" spans="6:8" x14ac:dyDescent="0.25">
      <c r="F20" s="4" t="e">
        <f t="shared" si="0"/>
        <v>#REF!</v>
      </c>
      <c r="G20" t="e">
        <f>INDEX(Planilha1!E:E,MATCH(_xlfn.MAXIFS(Planilha1!I:I,Planilha1!F:F,DINAMICA!A20),Planilha1!I:I,0))</f>
        <v>#N/A</v>
      </c>
      <c r="H20" s="2">
        <f>_xlfn.MAXIFS(Planilha1!I:I,Planilha1!F:F,DINAMICA!A20)</f>
        <v>0</v>
      </c>
    </row>
    <row r="21" spans="6:8" x14ac:dyDescent="0.25">
      <c r="F21" s="4" t="e">
        <f t="shared" si="0"/>
        <v>#REF!</v>
      </c>
      <c r="G21" t="e">
        <f>INDEX(Planilha1!E:E,MATCH(_xlfn.MAXIFS(Planilha1!I:I,Planilha1!F:F,DINAMICA!A21),Planilha1!I:I,0))</f>
        <v>#N/A</v>
      </c>
      <c r="H21" s="2">
        <f>_xlfn.MAXIFS(Planilha1!I:I,Planilha1!F:F,DINAMICA!A21)</f>
        <v>0</v>
      </c>
    </row>
    <row r="22" spans="6:8" x14ac:dyDescent="0.25">
      <c r="F22" s="4" t="e">
        <f t="shared" si="0"/>
        <v>#REF!</v>
      </c>
      <c r="G22" t="e">
        <f>INDEX(Planilha1!E:E,MATCH(_xlfn.MAXIFS(Planilha1!I:I,Planilha1!F:F,DINAMICA!A22),Planilha1!I:I,0))</f>
        <v>#N/A</v>
      </c>
      <c r="H22" s="2">
        <f>_xlfn.MAXIFS(Planilha1!I:I,Planilha1!F:F,DINAMICA!A22)</f>
        <v>0</v>
      </c>
    </row>
    <row r="23" spans="6:8" x14ac:dyDescent="0.25">
      <c r="F23" s="4" t="e">
        <f t="shared" si="0"/>
        <v>#REF!</v>
      </c>
      <c r="G23" t="e">
        <f>INDEX(Planilha1!E:E,MATCH(_xlfn.MAXIFS(Planilha1!I:I,Planilha1!F:F,DINAMICA!A23),Planilha1!I:I,0))</f>
        <v>#N/A</v>
      </c>
      <c r="H23" s="2">
        <f>_xlfn.MAXIFS(Planilha1!I:I,Planilha1!F:F,DINAMICA!A23)</f>
        <v>0</v>
      </c>
    </row>
    <row r="24" spans="6:8" x14ac:dyDescent="0.25">
      <c r="F24" s="4" t="e">
        <f t="shared" si="0"/>
        <v>#REF!</v>
      </c>
      <c r="G24" t="e">
        <f>INDEX(Planilha1!E:E,MATCH(_xlfn.MAXIFS(Planilha1!I:I,Planilha1!F:F,DINAMICA!A24),Planilha1!I:I,0))</f>
        <v>#N/A</v>
      </c>
      <c r="H24" s="2">
        <f>_xlfn.MAXIFS(Planilha1!I:I,Planilha1!F:F,DINAMICA!A24)</f>
        <v>0</v>
      </c>
    </row>
    <row r="25" spans="6:8" x14ac:dyDescent="0.25">
      <c r="F25" s="4" t="e">
        <f t="shared" si="0"/>
        <v>#REF!</v>
      </c>
      <c r="G25" t="e">
        <f>INDEX(Planilha1!E:E,MATCH(_xlfn.MAXIFS(Planilha1!I:I,Planilha1!F:F,DINAMICA!A25),Planilha1!I:I,0))</f>
        <v>#N/A</v>
      </c>
      <c r="H25" s="2">
        <f>_xlfn.MAXIFS(Planilha1!I:I,Planilha1!F:F,DINAMICA!A25)</f>
        <v>0</v>
      </c>
    </row>
    <row r="26" spans="6:8" x14ac:dyDescent="0.25">
      <c r="F26" s="4" t="e">
        <f t="shared" si="0"/>
        <v>#REF!</v>
      </c>
      <c r="G26" t="e">
        <f>INDEX(Planilha1!E:E,MATCH(_xlfn.MAXIFS(Planilha1!I:I,Planilha1!F:F,DINAMICA!A26),Planilha1!I:I,0))</f>
        <v>#N/A</v>
      </c>
      <c r="H26" s="2">
        <f>_xlfn.MAXIFS(Planilha1!I:I,Planilha1!F:F,DINAMICA!A26)</f>
        <v>0</v>
      </c>
    </row>
    <row r="27" spans="6:8" x14ac:dyDescent="0.25">
      <c r="F27" s="4" t="e">
        <f t="shared" si="0"/>
        <v>#REF!</v>
      </c>
      <c r="G27" t="e">
        <f>INDEX(Planilha1!E:E,MATCH(_xlfn.MAXIFS(Planilha1!I:I,Planilha1!F:F,DINAMICA!A27),Planilha1!I:I,0))</f>
        <v>#N/A</v>
      </c>
      <c r="H27" s="2">
        <f>_xlfn.MAXIFS(Planilha1!I:I,Planilha1!F:F,DINAMICA!A27)</f>
        <v>0</v>
      </c>
    </row>
    <row r="28" spans="6:8" x14ac:dyDescent="0.25">
      <c r="F28" s="4" t="e">
        <f t="shared" si="0"/>
        <v>#REF!</v>
      </c>
      <c r="G28" t="e">
        <f>INDEX(Planilha1!E:E,MATCH(_xlfn.MAXIFS(Planilha1!I:I,Planilha1!F:F,DINAMICA!A28),Planilha1!I:I,0))</f>
        <v>#N/A</v>
      </c>
      <c r="H28" s="2">
        <f>_xlfn.MAXIFS(Planilha1!I:I,Planilha1!F:F,DINAMICA!A28)</f>
        <v>0</v>
      </c>
    </row>
    <row r="29" spans="6:8" x14ac:dyDescent="0.25">
      <c r="F29" s="4" t="e">
        <f t="shared" si="0"/>
        <v>#REF!</v>
      </c>
      <c r="G29" t="e">
        <f>INDEX(Planilha1!E:E,MATCH(_xlfn.MAXIFS(Planilha1!I:I,Planilha1!F:F,DINAMICA!A29),Planilha1!I:I,0))</f>
        <v>#N/A</v>
      </c>
      <c r="H29" s="2">
        <f>_xlfn.MAXIFS(Planilha1!I:I,Planilha1!F:F,DINAMICA!A29)</f>
        <v>0</v>
      </c>
    </row>
    <row r="30" spans="6:8" x14ac:dyDescent="0.25">
      <c r="F30" s="4" t="e">
        <f t="shared" si="0"/>
        <v>#REF!</v>
      </c>
      <c r="G30" t="e">
        <f>INDEX(Planilha1!E:E,MATCH(_xlfn.MAXIFS(Planilha1!I:I,Planilha1!F:F,DINAMICA!A30),Planilha1!I:I,0))</f>
        <v>#N/A</v>
      </c>
      <c r="H30" s="2">
        <f>_xlfn.MAXIFS(Planilha1!I:I,Planilha1!F:F,DINAMICA!A30)</f>
        <v>0</v>
      </c>
    </row>
    <row r="31" spans="6:8" x14ac:dyDescent="0.25">
      <c r="F31" s="4" t="e">
        <f t="shared" si="0"/>
        <v>#REF!</v>
      </c>
      <c r="G31" t="e">
        <f>INDEX(Planilha1!E:E,MATCH(_xlfn.MAXIFS(Planilha1!I:I,Planilha1!F:F,DINAMICA!A31),Planilha1!I:I,0))</f>
        <v>#N/A</v>
      </c>
      <c r="H31" s="2">
        <f>_xlfn.MAXIFS(Planilha1!I:I,Planilha1!F:F,DINAMICA!A31)</f>
        <v>0</v>
      </c>
    </row>
    <row r="32" spans="6:8" x14ac:dyDescent="0.25">
      <c r="F32" s="4" t="e">
        <f t="shared" si="0"/>
        <v>#REF!</v>
      </c>
      <c r="G32" t="e">
        <f>INDEX(Planilha1!E:E,MATCH(_xlfn.MAXIFS(Planilha1!I:I,Planilha1!F:F,DINAMICA!A32),Planilha1!I:I,0))</f>
        <v>#N/A</v>
      </c>
      <c r="H32" s="2">
        <f>_xlfn.MAXIFS(Planilha1!I:I,Planilha1!F:F,DINAMICA!A32)</f>
        <v>0</v>
      </c>
    </row>
    <row r="33" spans="6:8" x14ac:dyDescent="0.25">
      <c r="F33" s="4" t="e">
        <f t="shared" si="0"/>
        <v>#REF!</v>
      </c>
      <c r="G33" t="e">
        <f>INDEX(Planilha1!E:E,MATCH(_xlfn.MAXIFS(Planilha1!I:I,Planilha1!F:F,DINAMICA!A33),Planilha1!I:I,0))</f>
        <v>#N/A</v>
      </c>
      <c r="H33" s="2">
        <f>_xlfn.MAXIFS(Planilha1!I:I,Planilha1!F:F,DINAMICA!A33)</f>
        <v>0</v>
      </c>
    </row>
    <row r="34" spans="6:8" x14ac:dyDescent="0.25">
      <c r="F34" s="4" t="e">
        <f t="shared" si="0"/>
        <v>#REF!</v>
      </c>
      <c r="G34" t="e">
        <f>INDEX(Planilha1!E:E,MATCH(_xlfn.MAXIFS(Planilha1!I:I,Planilha1!F:F,DINAMICA!A34),Planilha1!I:I,0))</f>
        <v>#N/A</v>
      </c>
      <c r="H34" s="2">
        <f>_xlfn.MAXIFS(Planilha1!I:I,Planilha1!F:F,DINAMICA!A34)</f>
        <v>0</v>
      </c>
    </row>
    <row r="35" spans="6:8" x14ac:dyDescent="0.25">
      <c r="F35" s="4" t="e">
        <f t="shared" si="0"/>
        <v>#REF!</v>
      </c>
      <c r="G35" t="e">
        <f>INDEX(Planilha1!E:E,MATCH(_xlfn.MAXIFS(Planilha1!I:I,Planilha1!F:F,DINAMICA!A35),Planilha1!I:I,0))</f>
        <v>#N/A</v>
      </c>
      <c r="H35" s="2">
        <f>_xlfn.MAXIFS(Planilha1!I:I,Planilha1!F:F,DINAMICA!A35)</f>
        <v>0</v>
      </c>
    </row>
    <row r="36" spans="6:8" x14ac:dyDescent="0.25">
      <c r="F36" s="4" t="e">
        <f t="shared" si="0"/>
        <v>#REF!</v>
      </c>
      <c r="G36" t="e">
        <f>INDEX(Planilha1!E:E,MATCH(_xlfn.MAXIFS(Planilha1!I:I,Planilha1!F:F,DINAMICA!A36),Planilha1!I:I,0))</f>
        <v>#N/A</v>
      </c>
      <c r="H36" s="2">
        <f>_xlfn.MAXIFS(Planilha1!I:I,Planilha1!F:F,DINAMICA!A36)</f>
        <v>0</v>
      </c>
    </row>
    <row r="37" spans="6:8" x14ac:dyDescent="0.25">
      <c r="F37" s="4" t="e">
        <f t="shared" si="0"/>
        <v>#REF!</v>
      </c>
      <c r="G37" t="e">
        <f>INDEX(Planilha1!E:E,MATCH(_xlfn.MAXIFS(Planilha1!I:I,Planilha1!F:F,DINAMICA!A37),Planilha1!I:I,0))</f>
        <v>#N/A</v>
      </c>
      <c r="H37" s="2">
        <f>_xlfn.MAXIFS(Planilha1!I:I,Planilha1!F:F,DINAMICA!A37)</f>
        <v>0</v>
      </c>
    </row>
    <row r="38" spans="6:8" x14ac:dyDescent="0.25">
      <c r="F38" s="4" t="e">
        <f t="shared" si="0"/>
        <v>#REF!</v>
      </c>
      <c r="G38" t="e">
        <f>INDEX(Planilha1!E:E,MATCH(_xlfn.MAXIFS(Planilha1!I:I,Planilha1!F:F,DINAMICA!A38),Planilha1!I:I,0))</f>
        <v>#N/A</v>
      </c>
      <c r="H38" s="2">
        <f>_xlfn.MAXIFS(Planilha1!I:I,Planilha1!F:F,DINAMICA!A38)</f>
        <v>0</v>
      </c>
    </row>
    <row r="39" spans="6:8" x14ac:dyDescent="0.25">
      <c r="F39" s="4" t="e">
        <f t="shared" si="0"/>
        <v>#REF!</v>
      </c>
      <c r="G39" t="e">
        <f>INDEX(Planilha1!E:E,MATCH(_xlfn.MAXIFS(Planilha1!I:I,Planilha1!F:F,DINAMICA!A39),Planilha1!I:I,0))</f>
        <v>#N/A</v>
      </c>
      <c r="H39" s="2">
        <f>_xlfn.MAXIFS(Planilha1!I:I,Planilha1!F:F,DINAMICA!A39)</f>
        <v>0</v>
      </c>
    </row>
    <row r="40" spans="6:8" x14ac:dyDescent="0.25">
      <c r="F40" s="4" t="e">
        <f t="shared" si="0"/>
        <v>#REF!</v>
      </c>
      <c r="G40" t="e">
        <f>INDEX(Planilha1!E:E,MATCH(_xlfn.MAXIFS(Planilha1!I:I,Planilha1!F:F,DINAMICA!A40),Planilha1!I:I,0))</f>
        <v>#N/A</v>
      </c>
      <c r="H40" s="2">
        <f>_xlfn.MAXIFS(Planilha1!I:I,Planilha1!F:F,DINAMICA!A40)</f>
        <v>0</v>
      </c>
    </row>
    <row r="41" spans="6:8" x14ac:dyDescent="0.25">
      <c r="F41" s="4" t="e">
        <f t="shared" si="0"/>
        <v>#REF!</v>
      </c>
      <c r="G41" t="e">
        <f>INDEX(Planilha1!E:E,MATCH(_xlfn.MAXIFS(Planilha1!I:I,Planilha1!F:F,DINAMICA!A41),Planilha1!I:I,0))</f>
        <v>#N/A</v>
      </c>
      <c r="H41" s="2">
        <f>_xlfn.MAXIFS(Planilha1!I:I,Planilha1!F:F,DINAMICA!A41)</f>
        <v>0</v>
      </c>
    </row>
    <row r="42" spans="6:8" x14ac:dyDescent="0.25">
      <c r="F42" s="4" t="e">
        <f t="shared" si="0"/>
        <v>#REF!</v>
      </c>
      <c r="G42" t="e">
        <f>INDEX(Planilha1!E:E,MATCH(_xlfn.MAXIFS(Planilha1!I:I,Planilha1!F:F,DINAMICA!A42),Planilha1!I:I,0))</f>
        <v>#N/A</v>
      </c>
      <c r="H42" s="2">
        <f>_xlfn.MAXIFS(Planilha1!I:I,Planilha1!F:F,DINAMICA!A42)</f>
        <v>0</v>
      </c>
    </row>
    <row r="43" spans="6:8" x14ac:dyDescent="0.25">
      <c r="F43" s="4" t="e">
        <f t="shared" si="0"/>
        <v>#REF!</v>
      </c>
      <c r="G43" t="e">
        <f>INDEX(Planilha1!E:E,MATCH(_xlfn.MAXIFS(Planilha1!I:I,Planilha1!F:F,DINAMICA!A43),Planilha1!I:I,0))</f>
        <v>#N/A</v>
      </c>
      <c r="H43" s="2">
        <f>_xlfn.MAXIFS(Planilha1!I:I,Planilha1!F:F,DINAMICA!A43)</f>
        <v>0</v>
      </c>
    </row>
    <row r="44" spans="6:8" x14ac:dyDescent="0.25">
      <c r="F44" s="4" t="e">
        <f t="shared" si="0"/>
        <v>#REF!</v>
      </c>
      <c r="G44" t="e">
        <f>INDEX(Planilha1!E:E,MATCH(_xlfn.MAXIFS(Planilha1!I:I,Planilha1!F:F,DINAMICA!A44),Planilha1!I:I,0))</f>
        <v>#N/A</v>
      </c>
      <c r="H44" s="2">
        <f>_xlfn.MAXIFS(Planilha1!I:I,Planilha1!F:F,DINAMICA!A44)</f>
        <v>0</v>
      </c>
    </row>
    <row r="45" spans="6:8" x14ac:dyDescent="0.25">
      <c r="F45" s="4" t="e">
        <f t="shared" si="0"/>
        <v>#REF!</v>
      </c>
      <c r="G45" t="e">
        <f>INDEX(Planilha1!E:E,MATCH(_xlfn.MAXIFS(Planilha1!I:I,Planilha1!F:F,DINAMICA!A45),Planilha1!I:I,0))</f>
        <v>#N/A</v>
      </c>
      <c r="H45" s="2">
        <f>_xlfn.MAXIFS(Planilha1!I:I,Planilha1!F:F,DINAMICA!A45)</f>
        <v>0</v>
      </c>
    </row>
    <row r="46" spans="6:8" x14ac:dyDescent="0.25">
      <c r="F46" s="4" t="e">
        <f t="shared" si="0"/>
        <v>#REF!</v>
      </c>
      <c r="G46" t="e">
        <f>INDEX(Planilha1!E:E,MATCH(_xlfn.MAXIFS(Planilha1!I:I,Planilha1!F:F,DINAMICA!A46),Planilha1!I:I,0))</f>
        <v>#N/A</v>
      </c>
      <c r="H46" s="2">
        <f>_xlfn.MAXIFS(Planilha1!I:I,Planilha1!F:F,DINAMICA!A46)</f>
        <v>0</v>
      </c>
    </row>
    <row r="47" spans="6:8" x14ac:dyDescent="0.25">
      <c r="F47" s="4" t="e">
        <f t="shared" si="0"/>
        <v>#REF!</v>
      </c>
      <c r="G47" t="e">
        <f>INDEX(Planilha1!E:E,MATCH(_xlfn.MAXIFS(Planilha1!I:I,Planilha1!F:F,DINAMICA!A47),Planilha1!I:I,0))</f>
        <v>#N/A</v>
      </c>
      <c r="H47" s="2">
        <f>_xlfn.MAXIFS(Planilha1!I:I,Planilha1!F:F,DINAMICA!A47)</f>
        <v>0</v>
      </c>
    </row>
    <row r="48" spans="6:8" x14ac:dyDescent="0.25">
      <c r="F48" s="4" t="e">
        <f t="shared" si="0"/>
        <v>#REF!</v>
      </c>
      <c r="G48" t="e">
        <f>INDEX(Planilha1!E:E,MATCH(_xlfn.MAXIFS(Planilha1!I:I,Planilha1!F:F,DINAMICA!A48),Planilha1!I:I,0))</f>
        <v>#N/A</v>
      </c>
      <c r="H48" s="2">
        <f>_xlfn.MAXIFS(Planilha1!I:I,Planilha1!F:F,DINAMICA!A48)</f>
        <v>0</v>
      </c>
    </row>
    <row r="49" spans="6:8" x14ac:dyDescent="0.25">
      <c r="F49" s="4" t="e">
        <f t="shared" si="0"/>
        <v>#REF!</v>
      </c>
      <c r="G49" t="e">
        <f>INDEX(Planilha1!E:E,MATCH(_xlfn.MAXIFS(Planilha1!I:I,Planilha1!F:F,DINAMICA!A49),Planilha1!I:I,0))</f>
        <v>#N/A</v>
      </c>
      <c r="H49" s="2">
        <f>_xlfn.MAXIFS(Planilha1!I:I,Planilha1!F:F,DINAMICA!A49)</f>
        <v>0</v>
      </c>
    </row>
    <row r="50" spans="6:8" x14ac:dyDescent="0.25">
      <c r="F50" s="4" t="e">
        <f t="shared" si="0"/>
        <v>#REF!</v>
      </c>
      <c r="G50" t="e">
        <f>INDEX(Planilha1!E:E,MATCH(_xlfn.MAXIFS(Planilha1!I:I,Planilha1!F:F,DINAMICA!A50),Planilha1!I:I,0))</f>
        <v>#N/A</v>
      </c>
      <c r="H50" s="2">
        <f>_xlfn.MAXIFS(Planilha1!I:I,Planilha1!F:F,DINAMICA!A50)</f>
        <v>0</v>
      </c>
    </row>
    <row r="51" spans="6:8" x14ac:dyDescent="0.25">
      <c r="F51" s="4" t="e">
        <f t="shared" si="0"/>
        <v>#REF!</v>
      </c>
      <c r="G51" t="e">
        <f>INDEX(Planilha1!E:E,MATCH(_xlfn.MAXIFS(Planilha1!I:I,Planilha1!F:F,DINAMICA!A51),Planilha1!I:I,0))</f>
        <v>#N/A</v>
      </c>
      <c r="H51" s="2">
        <f>_xlfn.MAXIFS(Planilha1!I:I,Planilha1!F:F,DINAMICA!A51)</f>
        <v>0</v>
      </c>
    </row>
    <row r="52" spans="6:8" x14ac:dyDescent="0.25">
      <c r="F52" s="4" t="e">
        <f t="shared" si="0"/>
        <v>#REF!</v>
      </c>
      <c r="G52" t="e">
        <f>INDEX(Planilha1!E:E,MATCH(_xlfn.MAXIFS(Planilha1!I:I,Planilha1!F:F,DINAMICA!A52),Planilha1!I:I,0))</f>
        <v>#N/A</v>
      </c>
      <c r="H52" s="2">
        <f>_xlfn.MAXIFS(Planilha1!I:I,Planilha1!F:F,DINAMICA!A52)</f>
        <v>0</v>
      </c>
    </row>
    <row r="53" spans="6:8" x14ac:dyDescent="0.25">
      <c r="F53" s="4" t="e">
        <f t="shared" si="0"/>
        <v>#REF!</v>
      </c>
      <c r="G53" t="e">
        <f>INDEX(Planilha1!E:E,MATCH(_xlfn.MAXIFS(Planilha1!I:I,Planilha1!F:F,DINAMICA!A53),Planilha1!I:I,0))</f>
        <v>#N/A</v>
      </c>
      <c r="H53" s="2">
        <f>_xlfn.MAXIFS(Planilha1!I:I,Planilha1!F:F,DINAMICA!A53)</f>
        <v>0</v>
      </c>
    </row>
    <row r="54" spans="6:8" x14ac:dyDescent="0.25">
      <c r="F54" s="4" t="e">
        <f t="shared" si="0"/>
        <v>#REF!</v>
      </c>
      <c r="G54" t="e">
        <f>INDEX(Planilha1!E:E,MATCH(_xlfn.MAXIFS(Planilha1!I:I,Planilha1!F:F,DINAMICA!A54),Planilha1!I:I,0))</f>
        <v>#N/A</v>
      </c>
      <c r="H54" s="2">
        <f>_xlfn.MAXIFS(Planilha1!I:I,Planilha1!F:F,DINAMICA!A54)</f>
        <v>0</v>
      </c>
    </row>
    <row r="55" spans="6:8" x14ac:dyDescent="0.25">
      <c r="F55" s="4" t="e">
        <f t="shared" si="0"/>
        <v>#REF!</v>
      </c>
      <c r="G55" t="e">
        <f>INDEX(Planilha1!E:E,MATCH(_xlfn.MAXIFS(Planilha1!I:I,Planilha1!F:F,DINAMICA!A55),Planilha1!I:I,0))</f>
        <v>#N/A</v>
      </c>
      <c r="H55" s="2">
        <f>_xlfn.MAXIFS(Planilha1!I:I,Planilha1!F:F,DINAMICA!A55)</f>
        <v>0</v>
      </c>
    </row>
    <row r="56" spans="6:8" x14ac:dyDescent="0.25">
      <c r="F56" s="4" t="e">
        <f t="shared" si="0"/>
        <v>#REF!</v>
      </c>
      <c r="G56" t="e">
        <f>INDEX(Planilha1!E:E,MATCH(_xlfn.MAXIFS(Planilha1!I:I,Planilha1!F:F,DINAMICA!A56),Planilha1!I:I,0))</f>
        <v>#N/A</v>
      </c>
      <c r="H56" s="2">
        <f>_xlfn.MAXIFS(Planilha1!I:I,Planilha1!F:F,DINAMICA!A56)</f>
        <v>0</v>
      </c>
    </row>
    <row r="57" spans="6:8" x14ac:dyDescent="0.25">
      <c r="F57" s="4" t="e">
        <f t="shared" si="0"/>
        <v>#REF!</v>
      </c>
      <c r="G57" t="e">
        <f>INDEX(Planilha1!E:E,MATCH(_xlfn.MAXIFS(Planilha1!I:I,Planilha1!F:F,DINAMICA!A57),Planilha1!I:I,0))</f>
        <v>#N/A</v>
      </c>
      <c r="H57" s="2">
        <f>_xlfn.MAXIFS(Planilha1!I:I,Planilha1!F:F,DINAMICA!A57)</f>
        <v>0</v>
      </c>
    </row>
    <row r="58" spans="6:8" x14ac:dyDescent="0.25">
      <c r="F58" s="4" t="e">
        <f t="shared" si="0"/>
        <v>#REF!</v>
      </c>
      <c r="G58" t="e">
        <f>INDEX(Planilha1!E:E,MATCH(_xlfn.MAXIFS(Planilha1!I:I,Planilha1!F:F,DINAMICA!A58),Planilha1!I:I,0))</f>
        <v>#N/A</v>
      </c>
      <c r="H58" s="2">
        <f>_xlfn.MAXIFS(Planilha1!I:I,Planilha1!F:F,DINAMICA!A58)</f>
        <v>0</v>
      </c>
    </row>
    <row r="59" spans="6:8" x14ac:dyDescent="0.25">
      <c r="F59" s="4" t="e">
        <f t="shared" si="0"/>
        <v>#REF!</v>
      </c>
      <c r="G59" t="e">
        <f>INDEX(Planilha1!E:E,MATCH(_xlfn.MAXIFS(Planilha1!I:I,Planilha1!F:F,DINAMICA!A59),Planilha1!I:I,0))</f>
        <v>#N/A</v>
      </c>
      <c r="H59" s="2">
        <f>_xlfn.MAXIFS(Planilha1!I:I,Planilha1!F:F,DINAMICA!A59)</f>
        <v>0</v>
      </c>
    </row>
    <row r="60" spans="6:8" x14ac:dyDescent="0.25">
      <c r="F60" s="4" t="e">
        <f t="shared" si="0"/>
        <v>#REF!</v>
      </c>
      <c r="G60" t="e">
        <f>INDEX(Planilha1!E:E,MATCH(_xlfn.MAXIFS(Planilha1!I:I,Planilha1!F:F,DINAMICA!A60),Planilha1!I:I,0))</f>
        <v>#N/A</v>
      </c>
      <c r="H60" s="2">
        <f>_xlfn.MAXIFS(Planilha1!I:I,Planilha1!F:F,DINAMICA!A60)</f>
        <v>0</v>
      </c>
    </row>
    <row r="61" spans="6:8" x14ac:dyDescent="0.25">
      <c r="F61" s="4" t="e">
        <f t="shared" si="0"/>
        <v>#REF!</v>
      </c>
      <c r="G61" t="e">
        <f>INDEX(Planilha1!E:E,MATCH(_xlfn.MAXIFS(Planilha1!I:I,Planilha1!F:F,DINAMICA!A61),Planilha1!I:I,0))</f>
        <v>#N/A</v>
      </c>
      <c r="H61" s="2">
        <f>_xlfn.MAXIFS(Planilha1!I:I,Planilha1!F:F,DINAMICA!A61)</f>
        <v>0</v>
      </c>
    </row>
    <row r="62" spans="6:8" x14ac:dyDescent="0.25">
      <c r="F62" s="4" t="e">
        <f t="shared" si="0"/>
        <v>#REF!</v>
      </c>
      <c r="G62" t="e">
        <f>INDEX(Planilha1!E:E,MATCH(_xlfn.MAXIFS(Planilha1!I:I,Planilha1!F:F,DINAMICA!A62),Planilha1!I:I,0))</f>
        <v>#N/A</v>
      </c>
      <c r="H62" s="2">
        <f>_xlfn.MAXIFS(Planilha1!I:I,Planilha1!F:F,DINAMICA!A62)</f>
        <v>0</v>
      </c>
    </row>
    <row r="63" spans="6:8" x14ac:dyDescent="0.25">
      <c r="F63" s="4" t="e">
        <f t="shared" si="0"/>
        <v>#REF!</v>
      </c>
      <c r="G63" t="e">
        <f>INDEX(Planilha1!E:E,MATCH(_xlfn.MAXIFS(Planilha1!I:I,Planilha1!F:F,DINAMICA!A63),Planilha1!I:I,0))</f>
        <v>#N/A</v>
      </c>
      <c r="H63" s="2">
        <f>_xlfn.MAXIFS(Planilha1!I:I,Planilha1!F:F,DINAMICA!A63)</f>
        <v>0</v>
      </c>
    </row>
    <row r="64" spans="6:8" x14ac:dyDescent="0.25">
      <c r="F64" s="4" t="e">
        <f t="shared" si="0"/>
        <v>#REF!</v>
      </c>
      <c r="G64" t="e">
        <f>INDEX(Planilha1!E:E,MATCH(_xlfn.MAXIFS(Planilha1!I:I,Planilha1!F:F,DINAMICA!A64),Planilha1!I:I,0))</f>
        <v>#N/A</v>
      </c>
      <c r="H64" s="2">
        <f>_xlfn.MAXIFS(Planilha1!I:I,Planilha1!F:F,DINAMICA!A64)</f>
        <v>0</v>
      </c>
    </row>
    <row r="65" spans="6:8" x14ac:dyDescent="0.25">
      <c r="F65" s="4" t="e">
        <f t="shared" si="0"/>
        <v>#REF!</v>
      </c>
      <c r="G65" t="e">
        <f>INDEX(Planilha1!E:E,MATCH(_xlfn.MAXIFS(Planilha1!I:I,Planilha1!F:F,DINAMICA!A65),Planilha1!I:I,0))</f>
        <v>#N/A</v>
      </c>
      <c r="H65" s="2">
        <f>_xlfn.MAXIFS(Planilha1!I:I,Planilha1!F:F,DINAMICA!A65)</f>
        <v>0</v>
      </c>
    </row>
    <row r="66" spans="6:8" x14ac:dyDescent="0.25">
      <c r="F66" s="4" t="e">
        <f t="shared" si="0"/>
        <v>#REF!</v>
      </c>
      <c r="G66" t="e">
        <f>INDEX(Planilha1!E:E,MATCH(_xlfn.MAXIFS(Planilha1!I:I,Planilha1!F:F,DINAMICA!A66),Planilha1!I:I,0))</f>
        <v>#N/A</v>
      </c>
      <c r="H66" s="2">
        <f>_xlfn.MAXIFS(Planilha1!I:I,Planilha1!F:F,DINAMICA!A66)</f>
        <v>0</v>
      </c>
    </row>
    <row r="67" spans="6:8" x14ac:dyDescent="0.25">
      <c r="F67" s="4" t="e">
        <f t="shared" ref="F67:F130" si="1">GETPIVOTDATA("Sell Out", $A$1, "ZONA", A67)
/
GETPIVOTDATA("Potencial", $A$1, "ZONA", A67)</f>
        <v>#REF!</v>
      </c>
      <c r="G67" t="e">
        <f>INDEX(Planilha1!E:E,MATCH(_xlfn.MAXIFS(Planilha1!I:I,Planilha1!F:F,DINAMICA!A67),Planilha1!I:I,0))</f>
        <v>#N/A</v>
      </c>
      <c r="H67" s="2">
        <f>_xlfn.MAXIFS(Planilha1!I:I,Planilha1!F:F,DINAMICA!A67)</f>
        <v>0</v>
      </c>
    </row>
    <row r="68" spans="6:8" x14ac:dyDescent="0.25">
      <c r="F68" s="4" t="e">
        <f t="shared" si="1"/>
        <v>#REF!</v>
      </c>
      <c r="G68" t="e">
        <f>INDEX(Planilha1!E:E,MATCH(_xlfn.MAXIFS(Planilha1!I:I,Planilha1!F:F,DINAMICA!A68),Planilha1!I:I,0))</f>
        <v>#N/A</v>
      </c>
      <c r="H68" s="2">
        <f>_xlfn.MAXIFS(Planilha1!I:I,Planilha1!F:F,DINAMICA!A68)</f>
        <v>0</v>
      </c>
    </row>
    <row r="69" spans="6:8" x14ac:dyDescent="0.25">
      <c r="F69" s="4" t="e">
        <f t="shared" si="1"/>
        <v>#REF!</v>
      </c>
      <c r="G69" t="e">
        <f>INDEX(Planilha1!E:E,MATCH(_xlfn.MAXIFS(Planilha1!I:I,Planilha1!F:F,DINAMICA!A69),Planilha1!I:I,0))</f>
        <v>#N/A</v>
      </c>
      <c r="H69" s="2">
        <f>_xlfn.MAXIFS(Planilha1!I:I,Planilha1!F:F,DINAMICA!A69)</f>
        <v>0</v>
      </c>
    </row>
    <row r="70" spans="6:8" x14ac:dyDescent="0.25">
      <c r="F70" s="4" t="e">
        <f t="shared" si="1"/>
        <v>#REF!</v>
      </c>
      <c r="G70" t="e">
        <f>INDEX(Planilha1!E:E,MATCH(_xlfn.MAXIFS(Planilha1!I:I,Planilha1!F:F,DINAMICA!A70),Planilha1!I:I,0))</f>
        <v>#N/A</v>
      </c>
      <c r="H70" s="2">
        <f>_xlfn.MAXIFS(Planilha1!I:I,Planilha1!F:F,DINAMICA!A70)</f>
        <v>0</v>
      </c>
    </row>
    <row r="71" spans="6:8" x14ac:dyDescent="0.25">
      <c r="F71" s="4" t="e">
        <f t="shared" si="1"/>
        <v>#REF!</v>
      </c>
      <c r="G71" t="e">
        <f>INDEX(Planilha1!E:E,MATCH(_xlfn.MAXIFS(Planilha1!I:I,Planilha1!F:F,DINAMICA!A71),Planilha1!I:I,0))</f>
        <v>#N/A</v>
      </c>
      <c r="H71" s="2">
        <f>_xlfn.MAXIFS(Planilha1!I:I,Planilha1!F:F,DINAMICA!A71)</f>
        <v>0</v>
      </c>
    </row>
    <row r="72" spans="6:8" x14ac:dyDescent="0.25">
      <c r="F72" s="4" t="e">
        <f t="shared" si="1"/>
        <v>#REF!</v>
      </c>
      <c r="G72" t="e">
        <f>INDEX(Planilha1!E:E,MATCH(_xlfn.MAXIFS(Planilha1!I:I,Planilha1!F:F,DINAMICA!A72),Planilha1!I:I,0))</f>
        <v>#N/A</v>
      </c>
      <c r="H72" s="2">
        <f>_xlfn.MAXIFS(Planilha1!I:I,Planilha1!F:F,DINAMICA!A72)</f>
        <v>0</v>
      </c>
    </row>
    <row r="73" spans="6:8" x14ac:dyDescent="0.25">
      <c r="F73" s="4" t="e">
        <f t="shared" si="1"/>
        <v>#REF!</v>
      </c>
      <c r="G73" t="e">
        <f>INDEX(Planilha1!E:E,MATCH(_xlfn.MAXIFS(Planilha1!I:I,Planilha1!F:F,DINAMICA!A73),Planilha1!I:I,0))</f>
        <v>#N/A</v>
      </c>
      <c r="H73" s="2">
        <f>_xlfn.MAXIFS(Planilha1!I:I,Planilha1!F:F,DINAMICA!A73)</f>
        <v>0</v>
      </c>
    </row>
    <row r="74" spans="6:8" x14ac:dyDescent="0.25">
      <c r="F74" s="4" t="e">
        <f t="shared" si="1"/>
        <v>#REF!</v>
      </c>
      <c r="G74" t="e">
        <f>INDEX(Planilha1!E:E,MATCH(_xlfn.MAXIFS(Planilha1!I:I,Planilha1!F:F,DINAMICA!A74),Planilha1!I:I,0))</f>
        <v>#N/A</v>
      </c>
      <c r="H74" s="2">
        <f>_xlfn.MAXIFS(Planilha1!I:I,Planilha1!F:F,DINAMICA!A74)</f>
        <v>0</v>
      </c>
    </row>
    <row r="75" spans="6:8" x14ac:dyDescent="0.25">
      <c r="F75" s="4" t="e">
        <f t="shared" si="1"/>
        <v>#REF!</v>
      </c>
      <c r="G75" t="e">
        <f>INDEX(Planilha1!E:E,MATCH(_xlfn.MAXIFS(Planilha1!I:I,Planilha1!F:F,DINAMICA!A75),Planilha1!I:I,0))</f>
        <v>#N/A</v>
      </c>
      <c r="H75" s="2">
        <f>_xlfn.MAXIFS(Planilha1!I:I,Planilha1!F:F,DINAMICA!A75)</f>
        <v>0</v>
      </c>
    </row>
    <row r="76" spans="6:8" x14ac:dyDescent="0.25">
      <c r="F76" s="4" t="e">
        <f t="shared" si="1"/>
        <v>#REF!</v>
      </c>
      <c r="G76" t="e">
        <f>INDEX(Planilha1!E:E,MATCH(_xlfn.MAXIFS(Planilha1!I:I,Planilha1!F:F,DINAMICA!A76),Planilha1!I:I,0))</f>
        <v>#N/A</v>
      </c>
      <c r="H76" s="2">
        <f>_xlfn.MAXIFS(Planilha1!I:I,Planilha1!F:F,DINAMICA!A76)</f>
        <v>0</v>
      </c>
    </row>
    <row r="77" spans="6:8" x14ac:dyDescent="0.25">
      <c r="F77" s="4" t="e">
        <f t="shared" si="1"/>
        <v>#REF!</v>
      </c>
      <c r="G77" t="e">
        <f>INDEX(Planilha1!E:E,MATCH(_xlfn.MAXIFS(Planilha1!I:I,Planilha1!F:F,DINAMICA!A77),Planilha1!I:I,0))</f>
        <v>#N/A</v>
      </c>
      <c r="H77" s="2">
        <f>_xlfn.MAXIFS(Planilha1!I:I,Planilha1!F:F,DINAMICA!A77)</f>
        <v>0</v>
      </c>
    </row>
    <row r="78" spans="6:8" x14ac:dyDescent="0.25">
      <c r="F78" s="4" t="e">
        <f t="shared" si="1"/>
        <v>#REF!</v>
      </c>
      <c r="G78" t="e">
        <f>INDEX(Planilha1!E:E,MATCH(_xlfn.MAXIFS(Planilha1!I:I,Planilha1!F:F,DINAMICA!A78),Planilha1!I:I,0))</f>
        <v>#N/A</v>
      </c>
      <c r="H78" s="2">
        <f>_xlfn.MAXIFS(Planilha1!I:I,Planilha1!F:F,DINAMICA!A78)</f>
        <v>0</v>
      </c>
    </row>
    <row r="79" spans="6:8" x14ac:dyDescent="0.25">
      <c r="F79" s="4" t="e">
        <f t="shared" si="1"/>
        <v>#REF!</v>
      </c>
      <c r="G79" t="e">
        <f>INDEX(Planilha1!E:E,MATCH(_xlfn.MAXIFS(Planilha1!I:I,Planilha1!F:F,DINAMICA!A79),Planilha1!I:I,0))</f>
        <v>#N/A</v>
      </c>
      <c r="H79" s="2">
        <f>_xlfn.MAXIFS(Planilha1!I:I,Planilha1!F:F,DINAMICA!A79)</f>
        <v>0</v>
      </c>
    </row>
    <row r="80" spans="6:8" x14ac:dyDescent="0.25">
      <c r="F80" s="4" t="e">
        <f t="shared" si="1"/>
        <v>#REF!</v>
      </c>
      <c r="G80" t="e">
        <f>INDEX(Planilha1!E:E,MATCH(_xlfn.MAXIFS(Planilha1!I:I,Planilha1!F:F,DINAMICA!A80),Planilha1!I:I,0))</f>
        <v>#N/A</v>
      </c>
      <c r="H80" s="2">
        <f>_xlfn.MAXIFS(Planilha1!I:I,Planilha1!F:F,DINAMICA!A80)</f>
        <v>0</v>
      </c>
    </row>
    <row r="81" spans="6:8" x14ac:dyDescent="0.25">
      <c r="F81" s="4" t="e">
        <f t="shared" si="1"/>
        <v>#REF!</v>
      </c>
      <c r="G81" t="e">
        <f>INDEX(Planilha1!E:E,MATCH(_xlfn.MAXIFS(Planilha1!I:I,Planilha1!F:F,DINAMICA!A81),Planilha1!I:I,0))</f>
        <v>#N/A</v>
      </c>
      <c r="H81" s="2">
        <f>_xlfn.MAXIFS(Planilha1!I:I,Planilha1!F:F,DINAMICA!A81)</f>
        <v>0</v>
      </c>
    </row>
    <row r="82" spans="6:8" x14ac:dyDescent="0.25">
      <c r="F82" s="4" t="e">
        <f t="shared" si="1"/>
        <v>#REF!</v>
      </c>
      <c r="G82" t="e">
        <f>INDEX(Planilha1!E:E,MATCH(_xlfn.MAXIFS(Planilha1!I:I,Planilha1!F:F,DINAMICA!A82),Planilha1!I:I,0))</f>
        <v>#N/A</v>
      </c>
      <c r="H82" s="2">
        <f>_xlfn.MAXIFS(Planilha1!I:I,Planilha1!F:F,DINAMICA!A82)</f>
        <v>0</v>
      </c>
    </row>
    <row r="83" spans="6:8" x14ac:dyDescent="0.25">
      <c r="F83" s="4" t="e">
        <f t="shared" si="1"/>
        <v>#REF!</v>
      </c>
      <c r="G83" t="e">
        <f>INDEX(Planilha1!E:E,MATCH(_xlfn.MAXIFS(Planilha1!I:I,Planilha1!F:F,DINAMICA!A83),Planilha1!I:I,0))</f>
        <v>#N/A</v>
      </c>
      <c r="H83" s="2">
        <f>_xlfn.MAXIFS(Planilha1!I:I,Planilha1!F:F,DINAMICA!A83)</f>
        <v>0</v>
      </c>
    </row>
    <row r="84" spans="6:8" x14ac:dyDescent="0.25">
      <c r="F84" s="4" t="e">
        <f t="shared" si="1"/>
        <v>#REF!</v>
      </c>
      <c r="G84" t="e">
        <f>INDEX(Planilha1!E:E,MATCH(_xlfn.MAXIFS(Planilha1!I:I,Planilha1!F:F,DINAMICA!A84),Planilha1!I:I,0))</f>
        <v>#N/A</v>
      </c>
      <c r="H84" s="2">
        <f>_xlfn.MAXIFS(Planilha1!I:I,Planilha1!F:F,DINAMICA!A84)</f>
        <v>0</v>
      </c>
    </row>
    <row r="85" spans="6:8" x14ac:dyDescent="0.25">
      <c r="F85" s="4" t="e">
        <f t="shared" si="1"/>
        <v>#REF!</v>
      </c>
      <c r="G85" t="e">
        <f>INDEX(Planilha1!E:E,MATCH(_xlfn.MAXIFS(Planilha1!I:I,Planilha1!F:F,DINAMICA!A85),Planilha1!I:I,0))</f>
        <v>#N/A</v>
      </c>
      <c r="H85" s="2">
        <f>_xlfn.MAXIFS(Planilha1!I:I,Planilha1!F:F,DINAMICA!A85)</f>
        <v>0</v>
      </c>
    </row>
    <row r="86" spans="6:8" x14ac:dyDescent="0.25">
      <c r="F86" s="4" t="e">
        <f t="shared" si="1"/>
        <v>#REF!</v>
      </c>
      <c r="G86" t="e">
        <f>INDEX(Planilha1!E:E,MATCH(_xlfn.MAXIFS(Planilha1!I:I,Planilha1!F:F,DINAMICA!A86),Planilha1!I:I,0))</f>
        <v>#N/A</v>
      </c>
      <c r="H86" s="2">
        <f>_xlfn.MAXIFS(Planilha1!I:I,Planilha1!F:F,DINAMICA!A86)</f>
        <v>0</v>
      </c>
    </row>
    <row r="87" spans="6:8" x14ac:dyDescent="0.25">
      <c r="F87" s="4" t="e">
        <f t="shared" si="1"/>
        <v>#REF!</v>
      </c>
      <c r="G87" t="e">
        <f>INDEX(Planilha1!E:E,MATCH(_xlfn.MAXIFS(Planilha1!I:I,Planilha1!F:F,DINAMICA!A87),Planilha1!I:I,0))</f>
        <v>#N/A</v>
      </c>
      <c r="H87" s="2">
        <f>_xlfn.MAXIFS(Planilha1!I:I,Planilha1!F:F,DINAMICA!A87)</f>
        <v>0</v>
      </c>
    </row>
    <row r="88" spans="6:8" x14ac:dyDescent="0.25">
      <c r="F88" s="4" t="e">
        <f t="shared" si="1"/>
        <v>#REF!</v>
      </c>
      <c r="G88" t="e">
        <f>INDEX(Planilha1!E:E,MATCH(_xlfn.MAXIFS(Planilha1!I:I,Planilha1!F:F,DINAMICA!A88),Planilha1!I:I,0))</f>
        <v>#N/A</v>
      </c>
      <c r="H88" s="2">
        <f>_xlfn.MAXIFS(Planilha1!I:I,Planilha1!F:F,DINAMICA!A88)</f>
        <v>0</v>
      </c>
    </row>
    <row r="89" spans="6:8" x14ac:dyDescent="0.25">
      <c r="F89" s="4" t="e">
        <f t="shared" si="1"/>
        <v>#REF!</v>
      </c>
      <c r="G89" t="e">
        <f>INDEX(Planilha1!E:E,MATCH(_xlfn.MAXIFS(Planilha1!I:I,Planilha1!F:F,DINAMICA!A89),Planilha1!I:I,0))</f>
        <v>#N/A</v>
      </c>
      <c r="H89" s="2">
        <f>_xlfn.MAXIFS(Planilha1!I:I,Planilha1!F:F,DINAMICA!A89)</f>
        <v>0</v>
      </c>
    </row>
    <row r="90" spans="6:8" x14ac:dyDescent="0.25">
      <c r="F90" s="4" t="e">
        <f t="shared" si="1"/>
        <v>#REF!</v>
      </c>
      <c r="G90" t="e">
        <f>INDEX(Planilha1!E:E,MATCH(_xlfn.MAXIFS(Planilha1!I:I,Planilha1!F:F,DINAMICA!A90),Planilha1!I:I,0))</f>
        <v>#N/A</v>
      </c>
      <c r="H90" s="2">
        <f>_xlfn.MAXIFS(Planilha1!I:I,Planilha1!F:F,DINAMICA!A90)</f>
        <v>0</v>
      </c>
    </row>
    <row r="91" spans="6:8" x14ac:dyDescent="0.25">
      <c r="F91" s="4" t="e">
        <f t="shared" si="1"/>
        <v>#REF!</v>
      </c>
      <c r="G91" t="e">
        <f>INDEX(Planilha1!E:E,MATCH(_xlfn.MAXIFS(Planilha1!I:I,Planilha1!F:F,DINAMICA!A91),Planilha1!I:I,0))</f>
        <v>#N/A</v>
      </c>
      <c r="H91" s="2">
        <f>_xlfn.MAXIFS(Planilha1!I:I,Planilha1!F:F,DINAMICA!A91)</f>
        <v>0</v>
      </c>
    </row>
    <row r="92" spans="6:8" x14ac:dyDescent="0.25">
      <c r="F92" s="4" t="e">
        <f t="shared" si="1"/>
        <v>#REF!</v>
      </c>
      <c r="G92" t="e">
        <f>INDEX(Planilha1!E:E,MATCH(_xlfn.MAXIFS(Planilha1!I:I,Planilha1!F:F,DINAMICA!A92),Planilha1!I:I,0))</f>
        <v>#N/A</v>
      </c>
      <c r="H92" s="2">
        <f>_xlfn.MAXIFS(Planilha1!I:I,Planilha1!F:F,DINAMICA!A92)</f>
        <v>0</v>
      </c>
    </row>
    <row r="93" spans="6:8" x14ac:dyDescent="0.25">
      <c r="F93" s="4" t="e">
        <f t="shared" si="1"/>
        <v>#REF!</v>
      </c>
      <c r="G93" t="e">
        <f>INDEX(Planilha1!E:E,MATCH(_xlfn.MAXIFS(Planilha1!I:I,Planilha1!F:F,DINAMICA!A93),Planilha1!I:I,0))</f>
        <v>#N/A</v>
      </c>
      <c r="H93" s="2">
        <f>_xlfn.MAXIFS(Planilha1!I:I,Planilha1!F:F,DINAMICA!A93)</f>
        <v>0</v>
      </c>
    </row>
    <row r="94" spans="6:8" x14ac:dyDescent="0.25">
      <c r="F94" s="4" t="e">
        <f t="shared" si="1"/>
        <v>#REF!</v>
      </c>
      <c r="G94" t="e">
        <f>INDEX(Planilha1!E:E,MATCH(_xlfn.MAXIFS(Planilha1!I:I,Planilha1!F:F,DINAMICA!A94),Planilha1!I:I,0))</f>
        <v>#N/A</v>
      </c>
      <c r="H94" s="2">
        <f>_xlfn.MAXIFS(Planilha1!I:I,Planilha1!F:F,DINAMICA!A94)</f>
        <v>0</v>
      </c>
    </row>
    <row r="95" spans="6:8" x14ac:dyDescent="0.25">
      <c r="F95" s="4" t="e">
        <f t="shared" si="1"/>
        <v>#REF!</v>
      </c>
      <c r="G95" t="e">
        <f>INDEX(Planilha1!E:E,MATCH(_xlfn.MAXIFS(Planilha1!I:I,Planilha1!F:F,DINAMICA!A95),Planilha1!I:I,0))</f>
        <v>#N/A</v>
      </c>
      <c r="H95" s="2">
        <f>_xlfn.MAXIFS(Planilha1!I:I,Planilha1!F:F,DINAMICA!A95)</f>
        <v>0</v>
      </c>
    </row>
    <row r="96" spans="6:8" x14ac:dyDescent="0.25">
      <c r="F96" s="4" t="e">
        <f t="shared" si="1"/>
        <v>#REF!</v>
      </c>
      <c r="G96" t="e">
        <f>INDEX(Planilha1!E:E,MATCH(_xlfn.MAXIFS(Planilha1!I:I,Planilha1!F:F,DINAMICA!A96),Planilha1!I:I,0))</f>
        <v>#N/A</v>
      </c>
      <c r="H96" s="2">
        <f>_xlfn.MAXIFS(Planilha1!I:I,Planilha1!F:F,DINAMICA!A96)</f>
        <v>0</v>
      </c>
    </row>
    <row r="97" spans="6:8" x14ac:dyDescent="0.25">
      <c r="F97" s="4" t="e">
        <f t="shared" si="1"/>
        <v>#REF!</v>
      </c>
      <c r="G97" t="e">
        <f>INDEX(Planilha1!E:E,MATCH(_xlfn.MAXIFS(Planilha1!I:I,Planilha1!F:F,DINAMICA!A97),Planilha1!I:I,0))</f>
        <v>#N/A</v>
      </c>
      <c r="H97" s="2">
        <f>_xlfn.MAXIFS(Planilha1!I:I,Planilha1!F:F,DINAMICA!A97)</f>
        <v>0</v>
      </c>
    </row>
    <row r="98" spans="6:8" x14ac:dyDescent="0.25">
      <c r="F98" s="4" t="e">
        <f t="shared" si="1"/>
        <v>#REF!</v>
      </c>
      <c r="G98" t="e">
        <f>INDEX(Planilha1!E:E,MATCH(_xlfn.MAXIFS(Planilha1!I:I,Planilha1!F:F,DINAMICA!A98),Planilha1!I:I,0))</f>
        <v>#N/A</v>
      </c>
      <c r="H98" s="2">
        <f>_xlfn.MAXIFS(Planilha1!I:I,Planilha1!F:F,DINAMICA!A98)</f>
        <v>0</v>
      </c>
    </row>
    <row r="99" spans="6:8" x14ac:dyDescent="0.25">
      <c r="F99" s="4" t="e">
        <f t="shared" si="1"/>
        <v>#REF!</v>
      </c>
      <c r="G99" t="e">
        <f>INDEX(Planilha1!E:E,MATCH(_xlfn.MAXIFS(Planilha1!I:I,Planilha1!F:F,DINAMICA!A99),Planilha1!I:I,0))</f>
        <v>#N/A</v>
      </c>
      <c r="H99" s="2">
        <f>_xlfn.MAXIFS(Planilha1!I:I,Planilha1!F:F,DINAMICA!A99)</f>
        <v>0</v>
      </c>
    </row>
    <row r="100" spans="6:8" x14ac:dyDescent="0.25">
      <c r="F100" s="4" t="e">
        <f t="shared" si="1"/>
        <v>#REF!</v>
      </c>
      <c r="G100" t="e">
        <f>INDEX(Planilha1!E:E,MATCH(_xlfn.MAXIFS(Planilha1!I:I,Planilha1!F:F,DINAMICA!A100),Planilha1!I:I,0))</f>
        <v>#N/A</v>
      </c>
      <c r="H100" s="2">
        <f>_xlfn.MAXIFS(Planilha1!I:I,Planilha1!F:F,DINAMICA!A100)</f>
        <v>0</v>
      </c>
    </row>
    <row r="101" spans="6:8" x14ac:dyDescent="0.25">
      <c r="F101" s="4" t="e">
        <f t="shared" si="1"/>
        <v>#REF!</v>
      </c>
      <c r="G101" t="e">
        <f>INDEX(Planilha1!E:E,MATCH(_xlfn.MAXIFS(Planilha1!I:I,Planilha1!F:F,DINAMICA!A101),Planilha1!I:I,0))</f>
        <v>#N/A</v>
      </c>
      <c r="H101" s="2">
        <f>_xlfn.MAXIFS(Planilha1!I:I,Planilha1!F:F,DINAMICA!A101)</f>
        <v>0</v>
      </c>
    </row>
    <row r="102" spans="6:8" x14ac:dyDescent="0.25">
      <c r="F102" s="4" t="e">
        <f t="shared" si="1"/>
        <v>#REF!</v>
      </c>
      <c r="G102" t="e">
        <f>INDEX(Planilha1!E:E,MATCH(_xlfn.MAXIFS(Planilha1!I:I,Planilha1!F:F,DINAMICA!A102),Planilha1!I:I,0))</f>
        <v>#N/A</v>
      </c>
      <c r="H102" s="2">
        <f>_xlfn.MAXIFS(Planilha1!I:I,Planilha1!F:F,DINAMICA!A102)</f>
        <v>0</v>
      </c>
    </row>
    <row r="103" spans="6:8" x14ac:dyDescent="0.25">
      <c r="F103" s="4" t="e">
        <f t="shared" si="1"/>
        <v>#REF!</v>
      </c>
      <c r="G103" t="e">
        <f>INDEX(Planilha1!E:E,MATCH(_xlfn.MAXIFS(Planilha1!I:I,Planilha1!F:F,DINAMICA!A103),Planilha1!I:I,0))</f>
        <v>#N/A</v>
      </c>
      <c r="H103" s="2">
        <f>_xlfn.MAXIFS(Planilha1!I:I,Planilha1!F:F,DINAMICA!A103)</f>
        <v>0</v>
      </c>
    </row>
    <row r="104" spans="6:8" x14ac:dyDescent="0.25">
      <c r="F104" s="4" t="e">
        <f t="shared" si="1"/>
        <v>#REF!</v>
      </c>
      <c r="G104" t="e">
        <f>INDEX(Planilha1!E:E,MATCH(_xlfn.MAXIFS(Planilha1!I:I,Planilha1!F:F,DINAMICA!A104),Planilha1!I:I,0))</f>
        <v>#N/A</v>
      </c>
      <c r="H104" s="2">
        <f>_xlfn.MAXIFS(Planilha1!I:I,Planilha1!F:F,DINAMICA!A104)</f>
        <v>0</v>
      </c>
    </row>
    <row r="105" spans="6:8" x14ac:dyDescent="0.25">
      <c r="F105" s="4" t="e">
        <f t="shared" si="1"/>
        <v>#REF!</v>
      </c>
      <c r="G105" t="e">
        <f>INDEX(Planilha1!E:E,MATCH(_xlfn.MAXIFS(Planilha1!I:I,Planilha1!F:F,DINAMICA!A105),Planilha1!I:I,0))</f>
        <v>#N/A</v>
      </c>
      <c r="H105" s="2">
        <f>_xlfn.MAXIFS(Planilha1!I:I,Planilha1!F:F,DINAMICA!A105)</f>
        <v>0</v>
      </c>
    </row>
    <row r="106" spans="6:8" x14ac:dyDescent="0.25">
      <c r="F106" s="4" t="e">
        <f t="shared" si="1"/>
        <v>#REF!</v>
      </c>
      <c r="G106" t="e">
        <f>INDEX(Planilha1!E:E,MATCH(_xlfn.MAXIFS(Planilha1!I:I,Planilha1!F:F,DINAMICA!A106),Planilha1!I:I,0))</f>
        <v>#N/A</v>
      </c>
      <c r="H106" s="2">
        <f>_xlfn.MAXIFS(Planilha1!I:I,Planilha1!F:F,DINAMICA!A106)</f>
        <v>0</v>
      </c>
    </row>
    <row r="107" spans="6:8" x14ac:dyDescent="0.25">
      <c r="F107" s="4" t="e">
        <f t="shared" si="1"/>
        <v>#REF!</v>
      </c>
      <c r="G107" t="e">
        <f>INDEX(Planilha1!E:E,MATCH(_xlfn.MAXIFS(Planilha1!I:I,Planilha1!F:F,DINAMICA!A107),Planilha1!I:I,0))</f>
        <v>#N/A</v>
      </c>
      <c r="H107" s="2">
        <f>_xlfn.MAXIFS(Planilha1!I:I,Planilha1!F:F,DINAMICA!A107)</f>
        <v>0</v>
      </c>
    </row>
    <row r="108" spans="6:8" x14ac:dyDescent="0.25">
      <c r="F108" s="4" t="e">
        <f t="shared" si="1"/>
        <v>#REF!</v>
      </c>
      <c r="G108" t="e">
        <f>INDEX(Planilha1!E:E,MATCH(_xlfn.MAXIFS(Planilha1!I:I,Planilha1!F:F,DINAMICA!A108),Planilha1!I:I,0))</f>
        <v>#N/A</v>
      </c>
      <c r="H108" s="2">
        <f>_xlfn.MAXIFS(Planilha1!I:I,Planilha1!F:F,DINAMICA!A108)</f>
        <v>0</v>
      </c>
    </row>
    <row r="109" spans="6:8" x14ac:dyDescent="0.25">
      <c r="F109" s="4" t="e">
        <f t="shared" si="1"/>
        <v>#REF!</v>
      </c>
      <c r="G109" t="e">
        <f>INDEX(Planilha1!E:E,MATCH(_xlfn.MAXIFS(Planilha1!I:I,Planilha1!F:F,DINAMICA!A109),Planilha1!I:I,0))</f>
        <v>#N/A</v>
      </c>
      <c r="H109" s="2">
        <f>_xlfn.MAXIFS(Planilha1!I:I,Planilha1!F:F,DINAMICA!A109)</f>
        <v>0</v>
      </c>
    </row>
    <row r="110" spans="6:8" x14ac:dyDescent="0.25">
      <c r="F110" s="4" t="e">
        <f t="shared" si="1"/>
        <v>#REF!</v>
      </c>
      <c r="G110" t="e">
        <f>INDEX(Planilha1!E:E,MATCH(_xlfn.MAXIFS(Planilha1!I:I,Planilha1!F:F,DINAMICA!A110),Planilha1!I:I,0))</f>
        <v>#N/A</v>
      </c>
      <c r="H110" s="2">
        <f>_xlfn.MAXIFS(Planilha1!I:I,Planilha1!F:F,DINAMICA!A110)</f>
        <v>0</v>
      </c>
    </row>
    <row r="111" spans="6:8" x14ac:dyDescent="0.25">
      <c r="F111" s="4" t="e">
        <f t="shared" si="1"/>
        <v>#REF!</v>
      </c>
      <c r="G111" t="e">
        <f>INDEX(Planilha1!E:E,MATCH(_xlfn.MAXIFS(Planilha1!I:I,Planilha1!F:F,DINAMICA!A111),Planilha1!I:I,0))</f>
        <v>#N/A</v>
      </c>
      <c r="H111" s="2">
        <f>_xlfn.MAXIFS(Planilha1!I:I,Planilha1!F:F,DINAMICA!A111)</f>
        <v>0</v>
      </c>
    </row>
    <row r="112" spans="6:8" x14ac:dyDescent="0.25">
      <c r="F112" s="4" t="e">
        <f t="shared" si="1"/>
        <v>#REF!</v>
      </c>
      <c r="G112" t="e">
        <f>INDEX(Planilha1!E:E,MATCH(_xlfn.MAXIFS(Planilha1!I:I,Planilha1!F:F,DINAMICA!A112),Planilha1!I:I,0))</f>
        <v>#N/A</v>
      </c>
      <c r="H112" s="2">
        <f>_xlfn.MAXIFS(Planilha1!I:I,Planilha1!F:F,DINAMICA!A112)</f>
        <v>0</v>
      </c>
    </row>
    <row r="113" spans="6:8" x14ac:dyDescent="0.25">
      <c r="F113" s="4" t="e">
        <f t="shared" si="1"/>
        <v>#REF!</v>
      </c>
      <c r="G113" t="e">
        <f>INDEX(Planilha1!E:E,MATCH(_xlfn.MAXIFS(Planilha1!I:I,Planilha1!F:F,DINAMICA!A113),Planilha1!I:I,0))</f>
        <v>#N/A</v>
      </c>
      <c r="H113" s="2">
        <f>_xlfn.MAXIFS(Planilha1!I:I,Planilha1!F:F,DINAMICA!A113)</f>
        <v>0</v>
      </c>
    </row>
    <row r="114" spans="6:8" x14ac:dyDescent="0.25">
      <c r="F114" s="4" t="e">
        <f t="shared" si="1"/>
        <v>#REF!</v>
      </c>
      <c r="G114" t="e">
        <f>INDEX(Planilha1!E:E,MATCH(_xlfn.MAXIFS(Planilha1!I:I,Planilha1!F:F,DINAMICA!A114),Planilha1!I:I,0))</f>
        <v>#N/A</v>
      </c>
      <c r="H114" s="2">
        <f>_xlfn.MAXIFS(Planilha1!I:I,Planilha1!F:F,DINAMICA!A114)</f>
        <v>0</v>
      </c>
    </row>
    <row r="115" spans="6:8" x14ac:dyDescent="0.25">
      <c r="F115" s="4" t="e">
        <f t="shared" si="1"/>
        <v>#REF!</v>
      </c>
      <c r="G115" t="e">
        <f>INDEX(Planilha1!E:E,MATCH(_xlfn.MAXIFS(Planilha1!I:I,Planilha1!F:F,DINAMICA!A115),Planilha1!I:I,0))</f>
        <v>#N/A</v>
      </c>
      <c r="H115" s="2">
        <f>_xlfn.MAXIFS(Planilha1!I:I,Planilha1!F:F,DINAMICA!A115)</f>
        <v>0</v>
      </c>
    </row>
    <row r="116" spans="6:8" x14ac:dyDescent="0.25">
      <c r="F116" s="4" t="e">
        <f t="shared" si="1"/>
        <v>#REF!</v>
      </c>
      <c r="G116" t="e">
        <f>INDEX(Planilha1!E:E,MATCH(_xlfn.MAXIFS(Planilha1!I:I,Planilha1!F:F,DINAMICA!A116),Planilha1!I:I,0))</f>
        <v>#N/A</v>
      </c>
      <c r="H116" s="2">
        <f>_xlfn.MAXIFS(Planilha1!I:I,Planilha1!F:F,DINAMICA!A116)</f>
        <v>0</v>
      </c>
    </row>
    <row r="117" spans="6:8" x14ac:dyDescent="0.25">
      <c r="F117" s="4" t="e">
        <f t="shared" si="1"/>
        <v>#REF!</v>
      </c>
      <c r="G117" t="e">
        <f>INDEX(Planilha1!E:E,MATCH(_xlfn.MAXIFS(Planilha1!I:I,Planilha1!F:F,DINAMICA!A117),Planilha1!I:I,0))</f>
        <v>#N/A</v>
      </c>
      <c r="H117" s="2">
        <f>_xlfn.MAXIFS(Planilha1!I:I,Planilha1!F:F,DINAMICA!A117)</f>
        <v>0</v>
      </c>
    </row>
    <row r="118" spans="6:8" x14ac:dyDescent="0.25">
      <c r="F118" s="4" t="e">
        <f t="shared" si="1"/>
        <v>#REF!</v>
      </c>
      <c r="G118" t="e">
        <f>INDEX(Planilha1!E:E,MATCH(_xlfn.MAXIFS(Planilha1!I:I,Planilha1!F:F,DINAMICA!A118),Planilha1!I:I,0))</f>
        <v>#N/A</v>
      </c>
      <c r="H118" s="2">
        <f>_xlfn.MAXIFS(Planilha1!I:I,Planilha1!F:F,DINAMICA!A118)</f>
        <v>0</v>
      </c>
    </row>
    <row r="119" spans="6:8" x14ac:dyDescent="0.25">
      <c r="F119" s="4" t="e">
        <f t="shared" si="1"/>
        <v>#REF!</v>
      </c>
      <c r="G119" t="e">
        <f>INDEX(Planilha1!E:E,MATCH(_xlfn.MAXIFS(Planilha1!I:I,Planilha1!F:F,DINAMICA!A119),Planilha1!I:I,0))</f>
        <v>#N/A</v>
      </c>
      <c r="H119" s="2">
        <f>_xlfn.MAXIFS(Planilha1!I:I,Planilha1!F:F,DINAMICA!A119)</f>
        <v>0</v>
      </c>
    </row>
    <row r="120" spans="6:8" x14ac:dyDescent="0.25">
      <c r="F120" s="4" t="e">
        <f t="shared" si="1"/>
        <v>#REF!</v>
      </c>
      <c r="G120" t="e">
        <f>INDEX(Planilha1!E:E,MATCH(_xlfn.MAXIFS(Planilha1!I:I,Planilha1!F:F,DINAMICA!A120),Planilha1!I:I,0))</f>
        <v>#N/A</v>
      </c>
      <c r="H120" s="2">
        <f>_xlfn.MAXIFS(Planilha1!I:I,Planilha1!F:F,DINAMICA!A120)</f>
        <v>0</v>
      </c>
    </row>
    <row r="121" spans="6:8" x14ac:dyDescent="0.25">
      <c r="F121" s="4" t="e">
        <f t="shared" si="1"/>
        <v>#REF!</v>
      </c>
      <c r="G121" t="e">
        <f>INDEX(Planilha1!E:E,MATCH(_xlfn.MAXIFS(Planilha1!I:I,Planilha1!F:F,DINAMICA!A121),Planilha1!I:I,0))</f>
        <v>#N/A</v>
      </c>
      <c r="H121" s="2">
        <f>_xlfn.MAXIFS(Planilha1!I:I,Planilha1!F:F,DINAMICA!A121)</f>
        <v>0</v>
      </c>
    </row>
    <row r="122" spans="6:8" x14ac:dyDescent="0.25">
      <c r="F122" s="4" t="e">
        <f t="shared" si="1"/>
        <v>#REF!</v>
      </c>
      <c r="G122" t="e">
        <f>INDEX(Planilha1!E:E,MATCH(_xlfn.MAXIFS(Planilha1!I:I,Planilha1!F:F,DINAMICA!A122),Planilha1!I:I,0))</f>
        <v>#N/A</v>
      </c>
      <c r="H122" s="2">
        <f>_xlfn.MAXIFS(Planilha1!I:I,Planilha1!F:F,DINAMICA!A122)</f>
        <v>0</v>
      </c>
    </row>
    <row r="123" spans="6:8" x14ac:dyDescent="0.25">
      <c r="F123" s="4" t="e">
        <f t="shared" si="1"/>
        <v>#REF!</v>
      </c>
      <c r="G123" t="e">
        <f>INDEX(Planilha1!E:E,MATCH(_xlfn.MAXIFS(Planilha1!I:I,Planilha1!F:F,DINAMICA!A123),Planilha1!I:I,0))</f>
        <v>#N/A</v>
      </c>
      <c r="H123" s="2">
        <f>_xlfn.MAXIFS(Planilha1!I:I,Planilha1!F:F,DINAMICA!A123)</f>
        <v>0</v>
      </c>
    </row>
    <row r="124" spans="6:8" x14ac:dyDescent="0.25">
      <c r="F124" s="4" t="e">
        <f t="shared" si="1"/>
        <v>#REF!</v>
      </c>
      <c r="G124" t="e">
        <f>INDEX(Planilha1!E:E,MATCH(_xlfn.MAXIFS(Planilha1!I:I,Planilha1!F:F,DINAMICA!A124),Planilha1!I:I,0))</f>
        <v>#N/A</v>
      </c>
      <c r="H124" s="2">
        <f>_xlfn.MAXIFS(Planilha1!I:I,Planilha1!F:F,DINAMICA!A124)</f>
        <v>0</v>
      </c>
    </row>
    <row r="125" spans="6:8" x14ac:dyDescent="0.25">
      <c r="F125" s="4" t="e">
        <f t="shared" si="1"/>
        <v>#REF!</v>
      </c>
      <c r="G125" t="e">
        <f>INDEX(Planilha1!E:E,MATCH(_xlfn.MAXIFS(Planilha1!I:I,Planilha1!F:F,DINAMICA!A125),Planilha1!I:I,0))</f>
        <v>#N/A</v>
      </c>
      <c r="H125" s="2">
        <f>_xlfn.MAXIFS(Planilha1!I:I,Planilha1!F:F,DINAMICA!A125)</f>
        <v>0</v>
      </c>
    </row>
    <row r="126" spans="6:8" x14ac:dyDescent="0.25">
      <c r="F126" s="4" t="e">
        <f t="shared" si="1"/>
        <v>#REF!</v>
      </c>
      <c r="G126" t="e">
        <f>INDEX(Planilha1!E:E,MATCH(_xlfn.MAXIFS(Planilha1!I:I,Planilha1!F:F,DINAMICA!A126),Planilha1!I:I,0))</f>
        <v>#N/A</v>
      </c>
      <c r="H126" s="2">
        <f>_xlfn.MAXIFS(Planilha1!I:I,Planilha1!F:F,DINAMICA!A126)</f>
        <v>0</v>
      </c>
    </row>
    <row r="127" spans="6:8" x14ac:dyDescent="0.25">
      <c r="F127" s="4" t="e">
        <f t="shared" si="1"/>
        <v>#REF!</v>
      </c>
      <c r="G127" t="e">
        <f>INDEX(Planilha1!E:E,MATCH(_xlfn.MAXIFS(Planilha1!I:I,Planilha1!F:F,DINAMICA!A127),Planilha1!I:I,0))</f>
        <v>#N/A</v>
      </c>
      <c r="H127" s="2">
        <f>_xlfn.MAXIFS(Planilha1!I:I,Planilha1!F:F,DINAMICA!A127)</f>
        <v>0</v>
      </c>
    </row>
    <row r="128" spans="6:8" x14ac:dyDescent="0.25">
      <c r="F128" s="4" t="e">
        <f t="shared" si="1"/>
        <v>#REF!</v>
      </c>
      <c r="G128" t="e">
        <f>INDEX(Planilha1!E:E,MATCH(_xlfn.MAXIFS(Planilha1!I:I,Planilha1!F:F,DINAMICA!A128),Planilha1!I:I,0))</f>
        <v>#N/A</v>
      </c>
      <c r="H128" s="2">
        <f>_xlfn.MAXIFS(Planilha1!I:I,Planilha1!F:F,DINAMICA!A128)</f>
        <v>0</v>
      </c>
    </row>
    <row r="129" spans="6:8" x14ac:dyDescent="0.25">
      <c r="F129" s="4" t="e">
        <f t="shared" si="1"/>
        <v>#REF!</v>
      </c>
      <c r="G129" t="e">
        <f>INDEX(Planilha1!E:E,MATCH(_xlfn.MAXIFS(Planilha1!I:I,Planilha1!F:F,DINAMICA!A129),Planilha1!I:I,0))</f>
        <v>#N/A</v>
      </c>
      <c r="H129" s="2">
        <f>_xlfn.MAXIFS(Planilha1!I:I,Planilha1!F:F,DINAMICA!A129)</f>
        <v>0</v>
      </c>
    </row>
    <row r="130" spans="6:8" x14ac:dyDescent="0.25">
      <c r="F130" s="4" t="e">
        <f t="shared" si="1"/>
        <v>#REF!</v>
      </c>
      <c r="G130" t="e">
        <f>INDEX(Planilha1!E:E,MATCH(_xlfn.MAXIFS(Planilha1!I:I,Planilha1!F:F,DINAMICA!A130),Planilha1!I:I,0))</f>
        <v>#N/A</v>
      </c>
      <c r="H130" s="2">
        <f>_xlfn.MAXIFS(Planilha1!I:I,Planilha1!F:F,DINAMICA!A130)</f>
        <v>0</v>
      </c>
    </row>
    <row r="131" spans="6:8" x14ac:dyDescent="0.25">
      <c r="F131" s="4" t="e">
        <f t="shared" ref="F131:F194" si="2">GETPIVOTDATA("Sell Out", $A$1, "ZONA", A131)
/
GETPIVOTDATA("Potencial", $A$1, "ZONA", A131)</f>
        <v>#REF!</v>
      </c>
      <c r="G131" t="e">
        <f>INDEX(Planilha1!E:E,MATCH(_xlfn.MAXIFS(Planilha1!I:I,Planilha1!F:F,DINAMICA!A131),Planilha1!I:I,0))</f>
        <v>#N/A</v>
      </c>
      <c r="H131" s="2">
        <f>_xlfn.MAXIFS(Planilha1!I:I,Planilha1!F:F,DINAMICA!A131)</f>
        <v>0</v>
      </c>
    </row>
    <row r="132" spans="6:8" x14ac:dyDescent="0.25">
      <c r="F132" s="4" t="e">
        <f t="shared" si="2"/>
        <v>#REF!</v>
      </c>
      <c r="G132" t="e">
        <f>INDEX(Planilha1!E:E,MATCH(_xlfn.MAXIFS(Planilha1!I:I,Planilha1!F:F,DINAMICA!A132),Planilha1!I:I,0))</f>
        <v>#N/A</v>
      </c>
      <c r="H132" s="2">
        <f>_xlfn.MAXIFS(Planilha1!I:I,Planilha1!F:F,DINAMICA!A132)</f>
        <v>0</v>
      </c>
    </row>
    <row r="133" spans="6:8" x14ac:dyDescent="0.25">
      <c r="F133" s="4" t="e">
        <f t="shared" si="2"/>
        <v>#REF!</v>
      </c>
      <c r="G133" t="e">
        <f>INDEX(Planilha1!E:E,MATCH(_xlfn.MAXIFS(Planilha1!I:I,Planilha1!F:F,DINAMICA!A133),Planilha1!I:I,0))</f>
        <v>#N/A</v>
      </c>
      <c r="H133" s="2">
        <f>_xlfn.MAXIFS(Planilha1!I:I,Planilha1!F:F,DINAMICA!A133)</f>
        <v>0</v>
      </c>
    </row>
    <row r="134" spans="6:8" x14ac:dyDescent="0.25">
      <c r="F134" s="4" t="e">
        <f t="shared" si="2"/>
        <v>#REF!</v>
      </c>
      <c r="G134" t="e">
        <f>INDEX(Planilha1!E:E,MATCH(_xlfn.MAXIFS(Planilha1!I:I,Planilha1!F:F,DINAMICA!A134),Planilha1!I:I,0))</f>
        <v>#N/A</v>
      </c>
      <c r="H134" s="2">
        <f>_xlfn.MAXIFS(Planilha1!I:I,Planilha1!F:F,DINAMICA!A134)</f>
        <v>0</v>
      </c>
    </row>
    <row r="135" spans="6:8" x14ac:dyDescent="0.25">
      <c r="F135" s="4" t="e">
        <f t="shared" si="2"/>
        <v>#REF!</v>
      </c>
      <c r="G135" t="e">
        <f>INDEX(Planilha1!E:E,MATCH(_xlfn.MAXIFS(Planilha1!I:I,Planilha1!F:F,DINAMICA!A135),Planilha1!I:I,0))</f>
        <v>#N/A</v>
      </c>
      <c r="H135" s="2">
        <f>_xlfn.MAXIFS(Planilha1!I:I,Planilha1!F:F,DINAMICA!A135)</f>
        <v>0</v>
      </c>
    </row>
    <row r="136" spans="6:8" x14ac:dyDescent="0.25">
      <c r="F136" s="4" t="e">
        <f t="shared" si="2"/>
        <v>#REF!</v>
      </c>
      <c r="G136" t="e">
        <f>INDEX(Planilha1!E:E,MATCH(_xlfn.MAXIFS(Planilha1!I:I,Planilha1!F:F,DINAMICA!A136),Planilha1!I:I,0))</f>
        <v>#N/A</v>
      </c>
      <c r="H136" s="2">
        <f>_xlfn.MAXIFS(Planilha1!I:I,Planilha1!F:F,DINAMICA!A136)</f>
        <v>0</v>
      </c>
    </row>
    <row r="137" spans="6:8" x14ac:dyDescent="0.25">
      <c r="F137" s="4" t="e">
        <f t="shared" si="2"/>
        <v>#REF!</v>
      </c>
      <c r="G137" t="e">
        <f>INDEX(Planilha1!E:E,MATCH(_xlfn.MAXIFS(Planilha1!I:I,Planilha1!F:F,DINAMICA!A137),Planilha1!I:I,0))</f>
        <v>#N/A</v>
      </c>
      <c r="H137" s="2">
        <f>_xlfn.MAXIFS(Planilha1!I:I,Planilha1!F:F,DINAMICA!A137)</f>
        <v>0</v>
      </c>
    </row>
    <row r="138" spans="6:8" x14ac:dyDescent="0.25">
      <c r="F138" s="4" t="e">
        <f t="shared" si="2"/>
        <v>#REF!</v>
      </c>
      <c r="G138" t="e">
        <f>INDEX(Planilha1!E:E,MATCH(_xlfn.MAXIFS(Planilha1!I:I,Planilha1!F:F,DINAMICA!A138),Planilha1!I:I,0))</f>
        <v>#N/A</v>
      </c>
      <c r="H138" s="2">
        <f>_xlfn.MAXIFS(Planilha1!I:I,Planilha1!F:F,DINAMICA!A138)</f>
        <v>0</v>
      </c>
    </row>
    <row r="139" spans="6:8" x14ac:dyDescent="0.25">
      <c r="F139" s="4" t="e">
        <f t="shared" si="2"/>
        <v>#REF!</v>
      </c>
      <c r="G139" t="e">
        <f>INDEX(Planilha1!E:E,MATCH(_xlfn.MAXIFS(Planilha1!I:I,Planilha1!F:F,DINAMICA!A139),Planilha1!I:I,0))</f>
        <v>#N/A</v>
      </c>
      <c r="H139" s="2">
        <f>_xlfn.MAXIFS(Planilha1!I:I,Planilha1!F:F,DINAMICA!A139)</f>
        <v>0</v>
      </c>
    </row>
    <row r="140" spans="6:8" x14ac:dyDescent="0.25">
      <c r="F140" s="4" t="e">
        <f t="shared" si="2"/>
        <v>#REF!</v>
      </c>
      <c r="G140" t="e">
        <f>INDEX(Planilha1!E:E,MATCH(_xlfn.MAXIFS(Planilha1!I:I,Planilha1!F:F,DINAMICA!A140),Planilha1!I:I,0))</f>
        <v>#N/A</v>
      </c>
      <c r="H140" s="2">
        <f>_xlfn.MAXIFS(Planilha1!I:I,Planilha1!F:F,DINAMICA!A140)</f>
        <v>0</v>
      </c>
    </row>
    <row r="141" spans="6:8" x14ac:dyDescent="0.25">
      <c r="F141" s="4" t="e">
        <f t="shared" si="2"/>
        <v>#REF!</v>
      </c>
      <c r="G141" t="e">
        <f>INDEX(Planilha1!E:E,MATCH(_xlfn.MAXIFS(Planilha1!I:I,Planilha1!F:F,DINAMICA!A141),Planilha1!I:I,0))</f>
        <v>#N/A</v>
      </c>
      <c r="H141" s="2">
        <f>_xlfn.MAXIFS(Planilha1!I:I,Planilha1!F:F,DINAMICA!A141)</f>
        <v>0</v>
      </c>
    </row>
    <row r="142" spans="6:8" x14ac:dyDescent="0.25">
      <c r="F142" s="4" t="e">
        <f t="shared" si="2"/>
        <v>#REF!</v>
      </c>
      <c r="G142" t="e">
        <f>INDEX(Planilha1!E:E,MATCH(_xlfn.MAXIFS(Planilha1!I:I,Planilha1!F:F,DINAMICA!A142),Planilha1!I:I,0))</f>
        <v>#N/A</v>
      </c>
      <c r="H142" s="2">
        <f>_xlfn.MAXIFS(Planilha1!I:I,Planilha1!F:F,DINAMICA!A142)</f>
        <v>0</v>
      </c>
    </row>
    <row r="143" spans="6:8" x14ac:dyDescent="0.25">
      <c r="F143" s="4" t="e">
        <f t="shared" si="2"/>
        <v>#REF!</v>
      </c>
      <c r="G143" t="e">
        <f>INDEX(Planilha1!E:E,MATCH(_xlfn.MAXIFS(Planilha1!I:I,Planilha1!F:F,DINAMICA!A143),Planilha1!I:I,0))</f>
        <v>#N/A</v>
      </c>
      <c r="H143" s="2">
        <f>_xlfn.MAXIFS(Planilha1!I:I,Planilha1!F:F,DINAMICA!A143)</f>
        <v>0</v>
      </c>
    </row>
    <row r="144" spans="6:8" x14ac:dyDescent="0.25">
      <c r="F144" s="4" t="e">
        <f t="shared" si="2"/>
        <v>#REF!</v>
      </c>
      <c r="G144" t="e">
        <f>INDEX(Planilha1!E:E,MATCH(_xlfn.MAXIFS(Planilha1!I:I,Planilha1!F:F,DINAMICA!A144),Planilha1!I:I,0))</f>
        <v>#N/A</v>
      </c>
      <c r="H144" s="2">
        <f>_xlfn.MAXIFS(Planilha1!I:I,Planilha1!F:F,DINAMICA!A144)</f>
        <v>0</v>
      </c>
    </row>
    <row r="145" spans="6:8" x14ac:dyDescent="0.25">
      <c r="F145" s="4" t="e">
        <f t="shared" si="2"/>
        <v>#REF!</v>
      </c>
      <c r="G145" t="e">
        <f>INDEX(Planilha1!E:E,MATCH(_xlfn.MAXIFS(Planilha1!I:I,Planilha1!F:F,DINAMICA!A145),Planilha1!I:I,0))</f>
        <v>#N/A</v>
      </c>
      <c r="H145" s="2">
        <f>_xlfn.MAXIFS(Planilha1!I:I,Planilha1!F:F,DINAMICA!A145)</f>
        <v>0</v>
      </c>
    </row>
    <row r="146" spans="6:8" x14ac:dyDescent="0.25">
      <c r="F146" s="4" t="e">
        <f t="shared" si="2"/>
        <v>#REF!</v>
      </c>
      <c r="G146" t="e">
        <f>INDEX(Planilha1!E:E,MATCH(_xlfn.MAXIFS(Planilha1!I:I,Planilha1!F:F,DINAMICA!A146),Planilha1!I:I,0))</f>
        <v>#N/A</v>
      </c>
      <c r="H146" s="2">
        <f>_xlfn.MAXIFS(Planilha1!I:I,Planilha1!F:F,DINAMICA!A146)</f>
        <v>0</v>
      </c>
    </row>
    <row r="147" spans="6:8" x14ac:dyDescent="0.25">
      <c r="F147" s="4" t="e">
        <f t="shared" si="2"/>
        <v>#REF!</v>
      </c>
      <c r="G147" t="e">
        <f>INDEX(Planilha1!E:E,MATCH(_xlfn.MAXIFS(Planilha1!I:I,Planilha1!F:F,DINAMICA!A147),Planilha1!I:I,0))</f>
        <v>#N/A</v>
      </c>
      <c r="H147" s="2">
        <f>_xlfn.MAXIFS(Planilha1!I:I,Planilha1!F:F,DINAMICA!A147)</f>
        <v>0</v>
      </c>
    </row>
    <row r="148" spans="6:8" x14ac:dyDescent="0.25">
      <c r="F148" s="4" t="e">
        <f t="shared" si="2"/>
        <v>#REF!</v>
      </c>
      <c r="G148" t="e">
        <f>INDEX(Planilha1!E:E,MATCH(_xlfn.MAXIFS(Planilha1!I:I,Planilha1!F:F,DINAMICA!A148),Planilha1!I:I,0))</f>
        <v>#N/A</v>
      </c>
      <c r="H148" s="2">
        <f>_xlfn.MAXIFS(Planilha1!I:I,Planilha1!F:F,DINAMICA!A148)</f>
        <v>0</v>
      </c>
    </row>
    <row r="149" spans="6:8" x14ac:dyDescent="0.25">
      <c r="F149" s="4" t="e">
        <f t="shared" si="2"/>
        <v>#REF!</v>
      </c>
      <c r="G149" t="e">
        <f>INDEX(Planilha1!E:E,MATCH(_xlfn.MAXIFS(Planilha1!I:I,Planilha1!F:F,DINAMICA!A149),Planilha1!I:I,0))</f>
        <v>#N/A</v>
      </c>
      <c r="H149" s="2">
        <f>_xlfn.MAXIFS(Planilha1!I:I,Planilha1!F:F,DINAMICA!A149)</f>
        <v>0</v>
      </c>
    </row>
    <row r="150" spans="6:8" x14ac:dyDescent="0.25">
      <c r="F150" s="4" t="e">
        <f t="shared" si="2"/>
        <v>#REF!</v>
      </c>
      <c r="G150" t="e">
        <f>INDEX(Planilha1!E:E,MATCH(_xlfn.MAXIFS(Planilha1!I:I,Planilha1!F:F,DINAMICA!A150),Planilha1!I:I,0))</f>
        <v>#N/A</v>
      </c>
      <c r="H150" s="2">
        <f>_xlfn.MAXIFS(Planilha1!I:I,Planilha1!F:F,DINAMICA!A150)</f>
        <v>0</v>
      </c>
    </row>
    <row r="151" spans="6:8" x14ac:dyDescent="0.25">
      <c r="F151" s="4" t="e">
        <f t="shared" si="2"/>
        <v>#REF!</v>
      </c>
      <c r="G151" t="e">
        <f>INDEX(Planilha1!E:E,MATCH(_xlfn.MAXIFS(Planilha1!I:I,Planilha1!F:F,DINAMICA!A151),Planilha1!I:I,0))</f>
        <v>#N/A</v>
      </c>
      <c r="H151" s="2">
        <f>_xlfn.MAXIFS(Planilha1!I:I,Planilha1!F:F,DINAMICA!A151)</f>
        <v>0</v>
      </c>
    </row>
    <row r="152" spans="6:8" x14ac:dyDescent="0.25">
      <c r="F152" s="4" t="e">
        <f t="shared" si="2"/>
        <v>#REF!</v>
      </c>
      <c r="G152" t="e">
        <f>INDEX(Planilha1!E:E,MATCH(_xlfn.MAXIFS(Planilha1!I:I,Planilha1!F:F,DINAMICA!A152),Planilha1!I:I,0))</f>
        <v>#N/A</v>
      </c>
      <c r="H152" s="2">
        <f>_xlfn.MAXIFS(Planilha1!I:I,Planilha1!F:F,DINAMICA!A152)</f>
        <v>0</v>
      </c>
    </row>
    <row r="153" spans="6:8" x14ac:dyDescent="0.25">
      <c r="F153" s="4" t="e">
        <f t="shared" si="2"/>
        <v>#REF!</v>
      </c>
      <c r="G153" t="e">
        <f>INDEX(Planilha1!E:E,MATCH(_xlfn.MAXIFS(Planilha1!I:I,Planilha1!F:F,DINAMICA!A153),Planilha1!I:I,0))</f>
        <v>#N/A</v>
      </c>
      <c r="H153" s="2">
        <f>_xlfn.MAXIFS(Planilha1!I:I,Planilha1!F:F,DINAMICA!A153)</f>
        <v>0</v>
      </c>
    </row>
    <row r="154" spans="6:8" x14ac:dyDescent="0.25">
      <c r="F154" s="4" t="e">
        <f t="shared" si="2"/>
        <v>#REF!</v>
      </c>
      <c r="G154" t="e">
        <f>INDEX(Planilha1!E:E,MATCH(_xlfn.MAXIFS(Planilha1!I:I,Planilha1!F:F,DINAMICA!A154),Planilha1!I:I,0))</f>
        <v>#N/A</v>
      </c>
      <c r="H154" s="2">
        <f>_xlfn.MAXIFS(Planilha1!I:I,Planilha1!F:F,DINAMICA!A154)</f>
        <v>0</v>
      </c>
    </row>
    <row r="155" spans="6:8" x14ac:dyDescent="0.25">
      <c r="F155" s="4" t="e">
        <f t="shared" si="2"/>
        <v>#REF!</v>
      </c>
      <c r="G155" t="e">
        <f>INDEX(Planilha1!E:E,MATCH(_xlfn.MAXIFS(Planilha1!I:I,Planilha1!F:F,DINAMICA!A155),Planilha1!I:I,0))</f>
        <v>#N/A</v>
      </c>
      <c r="H155" s="2">
        <f>_xlfn.MAXIFS(Planilha1!I:I,Planilha1!F:F,DINAMICA!A155)</f>
        <v>0</v>
      </c>
    </row>
    <row r="156" spans="6:8" x14ac:dyDescent="0.25">
      <c r="F156" s="4" t="e">
        <f t="shared" si="2"/>
        <v>#REF!</v>
      </c>
      <c r="G156" t="e">
        <f>INDEX(Planilha1!E:E,MATCH(_xlfn.MAXIFS(Planilha1!I:I,Planilha1!F:F,DINAMICA!A156),Planilha1!I:I,0))</f>
        <v>#N/A</v>
      </c>
      <c r="H156" s="2">
        <f>_xlfn.MAXIFS(Planilha1!I:I,Planilha1!F:F,DINAMICA!A156)</f>
        <v>0</v>
      </c>
    </row>
    <row r="157" spans="6:8" x14ac:dyDescent="0.25">
      <c r="F157" s="4" t="e">
        <f t="shared" si="2"/>
        <v>#REF!</v>
      </c>
      <c r="G157" t="e">
        <f>INDEX(Planilha1!E:E,MATCH(_xlfn.MAXIFS(Planilha1!I:I,Planilha1!F:F,DINAMICA!A157),Planilha1!I:I,0))</f>
        <v>#N/A</v>
      </c>
      <c r="H157" s="2">
        <f>_xlfn.MAXIFS(Planilha1!I:I,Planilha1!F:F,DINAMICA!A157)</f>
        <v>0</v>
      </c>
    </row>
    <row r="158" spans="6:8" x14ac:dyDescent="0.25">
      <c r="F158" s="4" t="e">
        <f t="shared" si="2"/>
        <v>#REF!</v>
      </c>
      <c r="G158" t="e">
        <f>INDEX(Planilha1!E:E,MATCH(_xlfn.MAXIFS(Planilha1!I:I,Planilha1!F:F,DINAMICA!A158),Planilha1!I:I,0))</f>
        <v>#N/A</v>
      </c>
      <c r="H158" s="2">
        <f>_xlfn.MAXIFS(Planilha1!I:I,Planilha1!F:F,DINAMICA!A158)</f>
        <v>0</v>
      </c>
    </row>
    <row r="159" spans="6:8" x14ac:dyDescent="0.25">
      <c r="F159" s="4" t="e">
        <f t="shared" si="2"/>
        <v>#REF!</v>
      </c>
      <c r="G159" t="e">
        <f>INDEX(Planilha1!E:E,MATCH(_xlfn.MAXIFS(Planilha1!I:I,Planilha1!F:F,DINAMICA!A159),Planilha1!I:I,0))</f>
        <v>#N/A</v>
      </c>
      <c r="H159" s="2">
        <f>_xlfn.MAXIFS(Planilha1!I:I,Planilha1!F:F,DINAMICA!A159)</f>
        <v>0</v>
      </c>
    </row>
    <row r="160" spans="6:8" x14ac:dyDescent="0.25">
      <c r="F160" s="4" t="e">
        <f t="shared" si="2"/>
        <v>#REF!</v>
      </c>
      <c r="G160" t="e">
        <f>INDEX(Planilha1!E:E,MATCH(_xlfn.MAXIFS(Planilha1!I:I,Planilha1!F:F,DINAMICA!A160),Planilha1!I:I,0))</f>
        <v>#N/A</v>
      </c>
      <c r="H160" s="2">
        <f>_xlfn.MAXIFS(Planilha1!I:I,Planilha1!F:F,DINAMICA!A160)</f>
        <v>0</v>
      </c>
    </row>
    <row r="161" spans="6:8" x14ac:dyDescent="0.25">
      <c r="F161" s="4" t="e">
        <f t="shared" si="2"/>
        <v>#REF!</v>
      </c>
      <c r="G161" t="e">
        <f>INDEX(Planilha1!E:E,MATCH(_xlfn.MAXIFS(Planilha1!I:I,Planilha1!F:F,DINAMICA!A161),Planilha1!I:I,0))</f>
        <v>#N/A</v>
      </c>
      <c r="H161" s="2">
        <f>_xlfn.MAXIFS(Planilha1!I:I,Planilha1!F:F,DINAMICA!A161)</f>
        <v>0</v>
      </c>
    </row>
    <row r="162" spans="6:8" x14ac:dyDescent="0.25">
      <c r="F162" s="4" t="e">
        <f t="shared" si="2"/>
        <v>#REF!</v>
      </c>
      <c r="G162" t="e">
        <f>INDEX(Planilha1!E:E,MATCH(_xlfn.MAXIFS(Planilha1!I:I,Planilha1!F:F,DINAMICA!A162),Planilha1!I:I,0))</f>
        <v>#N/A</v>
      </c>
      <c r="H162" s="2">
        <f>_xlfn.MAXIFS(Planilha1!I:I,Planilha1!F:F,DINAMICA!A162)</f>
        <v>0</v>
      </c>
    </row>
    <row r="163" spans="6:8" x14ac:dyDescent="0.25">
      <c r="F163" s="4" t="e">
        <f t="shared" si="2"/>
        <v>#REF!</v>
      </c>
      <c r="G163" t="e">
        <f>INDEX(Planilha1!E:E,MATCH(_xlfn.MAXIFS(Planilha1!I:I,Planilha1!F:F,DINAMICA!A163),Planilha1!I:I,0))</f>
        <v>#N/A</v>
      </c>
      <c r="H163" s="2">
        <f>_xlfn.MAXIFS(Planilha1!I:I,Planilha1!F:F,DINAMICA!A163)</f>
        <v>0</v>
      </c>
    </row>
    <row r="164" spans="6:8" x14ac:dyDescent="0.25">
      <c r="F164" s="4" t="e">
        <f t="shared" si="2"/>
        <v>#REF!</v>
      </c>
      <c r="G164" t="e">
        <f>INDEX(Planilha1!E:E,MATCH(_xlfn.MAXIFS(Planilha1!I:I,Planilha1!F:F,DINAMICA!A164),Planilha1!I:I,0))</f>
        <v>#N/A</v>
      </c>
      <c r="H164" s="2">
        <f>_xlfn.MAXIFS(Planilha1!I:I,Planilha1!F:F,DINAMICA!A164)</f>
        <v>0</v>
      </c>
    </row>
    <row r="165" spans="6:8" x14ac:dyDescent="0.25">
      <c r="F165" s="4" t="e">
        <f t="shared" si="2"/>
        <v>#REF!</v>
      </c>
      <c r="G165" t="e">
        <f>INDEX(Planilha1!E:E,MATCH(_xlfn.MAXIFS(Planilha1!I:I,Planilha1!F:F,DINAMICA!A165),Planilha1!I:I,0))</f>
        <v>#N/A</v>
      </c>
      <c r="H165" s="2">
        <f>_xlfn.MAXIFS(Planilha1!I:I,Planilha1!F:F,DINAMICA!A165)</f>
        <v>0</v>
      </c>
    </row>
    <row r="166" spans="6:8" x14ac:dyDescent="0.25">
      <c r="F166" s="4" t="e">
        <f t="shared" si="2"/>
        <v>#REF!</v>
      </c>
      <c r="G166" t="e">
        <f>INDEX(Planilha1!E:E,MATCH(_xlfn.MAXIFS(Planilha1!I:I,Planilha1!F:F,DINAMICA!A166),Planilha1!I:I,0))</f>
        <v>#N/A</v>
      </c>
      <c r="H166" s="2">
        <f>_xlfn.MAXIFS(Planilha1!I:I,Planilha1!F:F,DINAMICA!A166)</f>
        <v>0</v>
      </c>
    </row>
    <row r="167" spans="6:8" x14ac:dyDescent="0.25">
      <c r="F167" s="4" t="e">
        <f t="shared" si="2"/>
        <v>#REF!</v>
      </c>
      <c r="G167" t="e">
        <f>INDEX(Planilha1!E:E,MATCH(_xlfn.MAXIFS(Planilha1!I:I,Planilha1!F:F,DINAMICA!A167),Planilha1!I:I,0))</f>
        <v>#N/A</v>
      </c>
      <c r="H167" s="2">
        <f>_xlfn.MAXIFS(Planilha1!I:I,Planilha1!F:F,DINAMICA!A167)</f>
        <v>0</v>
      </c>
    </row>
    <row r="168" spans="6:8" x14ac:dyDescent="0.25">
      <c r="F168" s="4" t="e">
        <f t="shared" si="2"/>
        <v>#REF!</v>
      </c>
      <c r="G168" t="e">
        <f>INDEX(Planilha1!E:E,MATCH(_xlfn.MAXIFS(Planilha1!I:I,Planilha1!F:F,DINAMICA!A168),Planilha1!I:I,0))</f>
        <v>#N/A</v>
      </c>
      <c r="H168" s="2">
        <f>_xlfn.MAXIFS(Planilha1!I:I,Planilha1!F:F,DINAMICA!A168)</f>
        <v>0</v>
      </c>
    </row>
    <row r="169" spans="6:8" x14ac:dyDescent="0.25">
      <c r="F169" s="4" t="e">
        <f t="shared" si="2"/>
        <v>#REF!</v>
      </c>
      <c r="G169" t="e">
        <f>INDEX(Planilha1!E:E,MATCH(_xlfn.MAXIFS(Planilha1!I:I,Planilha1!F:F,DINAMICA!A169),Planilha1!I:I,0))</f>
        <v>#N/A</v>
      </c>
      <c r="H169" s="2">
        <f>_xlfn.MAXIFS(Planilha1!I:I,Planilha1!F:F,DINAMICA!A169)</f>
        <v>0</v>
      </c>
    </row>
    <row r="170" spans="6:8" x14ac:dyDescent="0.25">
      <c r="F170" s="4" t="e">
        <f t="shared" si="2"/>
        <v>#REF!</v>
      </c>
      <c r="G170" t="e">
        <f>INDEX(Planilha1!E:E,MATCH(_xlfn.MAXIFS(Planilha1!I:I,Planilha1!F:F,DINAMICA!A170),Planilha1!I:I,0))</f>
        <v>#N/A</v>
      </c>
      <c r="H170" s="2">
        <f>_xlfn.MAXIFS(Planilha1!I:I,Planilha1!F:F,DINAMICA!A170)</f>
        <v>0</v>
      </c>
    </row>
    <row r="171" spans="6:8" x14ac:dyDescent="0.25">
      <c r="F171" s="4" t="e">
        <f t="shared" si="2"/>
        <v>#REF!</v>
      </c>
      <c r="G171" t="e">
        <f>INDEX(Planilha1!E:E,MATCH(_xlfn.MAXIFS(Planilha1!I:I,Planilha1!F:F,DINAMICA!A171),Planilha1!I:I,0))</f>
        <v>#N/A</v>
      </c>
      <c r="H171" s="2">
        <f>_xlfn.MAXIFS(Planilha1!I:I,Planilha1!F:F,DINAMICA!A171)</f>
        <v>0</v>
      </c>
    </row>
    <row r="172" spans="6:8" x14ac:dyDescent="0.25">
      <c r="F172" s="4" t="e">
        <f t="shared" si="2"/>
        <v>#REF!</v>
      </c>
      <c r="G172" t="e">
        <f>INDEX(Planilha1!E:E,MATCH(_xlfn.MAXIFS(Planilha1!I:I,Planilha1!F:F,DINAMICA!A172),Planilha1!I:I,0))</f>
        <v>#N/A</v>
      </c>
      <c r="H172" s="2">
        <f>_xlfn.MAXIFS(Planilha1!I:I,Planilha1!F:F,DINAMICA!A172)</f>
        <v>0</v>
      </c>
    </row>
    <row r="173" spans="6:8" x14ac:dyDescent="0.25">
      <c r="F173" s="4" t="e">
        <f t="shared" si="2"/>
        <v>#REF!</v>
      </c>
      <c r="G173" t="e">
        <f>INDEX(Planilha1!E:E,MATCH(_xlfn.MAXIFS(Planilha1!I:I,Planilha1!F:F,DINAMICA!A173),Planilha1!I:I,0))</f>
        <v>#N/A</v>
      </c>
      <c r="H173" s="2">
        <f>_xlfn.MAXIFS(Planilha1!I:I,Planilha1!F:F,DINAMICA!A173)</f>
        <v>0</v>
      </c>
    </row>
    <row r="174" spans="6:8" x14ac:dyDescent="0.25">
      <c r="F174" s="4" t="e">
        <f t="shared" si="2"/>
        <v>#REF!</v>
      </c>
      <c r="G174" t="e">
        <f>INDEX(Planilha1!E:E,MATCH(_xlfn.MAXIFS(Planilha1!I:I,Planilha1!F:F,DINAMICA!A174),Planilha1!I:I,0))</f>
        <v>#N/A</v>
      </c>
      <c r="H174" s="2">
        <f>_xlfn.MAXIFS(Planilha1!I:I,Planilha1!F:F,DINAMICA!A174)</f>
        <v>0</v>
      </c>
    </row>
    <row r="175" spans="6:8" x14ac:dyDescent="0.25">
      <c r="F175" s="4" t="e">
        <f t="shared" si="2"/>
        <v>#REF!</v>
      </c>
      <c r="G175" t="e">
        <f>INDEX(Planilha1!E:E,MATCH(_xlfn.MAXIFS(Planilha1!I:I,Planilha1!F:F,DINAMICA!A175),Planilha1!I:I,0))</f>
        <v>#N/A</v>
      </c>
      <c r="H175" s="2">
        <f>_xlfn.MAXIFS(Planilha1!I:I,Planilha1!F:F,DINAMICA!A175)</f>
        <v>0</v>
      </c>
    </row>
    <row r="176" spans="6:8" x14ac:dyDescent="0.25">
      <c r="F176" s="4" t="e">
        <f t="shared" si="2"/>
        <v>#REF!</v>
      </c>
      <c r="G176" t="e">
        <f>INDEX(Planilha1!E:E,MATCH(_xlfn.MAXIFS(Planilha1!I:I,Planilha1!F:F,DINAMICA!A176),Planilha1!I:I,0))</f>
        <v>#N/A</v>
      </c>
      <c r="H176" s="2">
        <f>_xlfn.MAXIFS(Planilha1!I:I,Planilha1!F:F,DINAMICA!A176)</f>
        <v>0</v>
      </c>
    </row>
    <row r="177" spans="6:8" x14ac:dyDescent="0.25">
      <c r="F177" s="4" t="e">
        <f t="shared" si="2"/>
        <v>#REF!</v>
      </c>
      <c r="G177" t="e">
        <f>INDEX(Planilha1!E:E,MATCH(_xlfn.MAXIFS(Planilha1!I:I,Planilha1!F:F,DINAMICA!A177),Planilha1!I:I,0))</f>
        <v>#N/A</v>
      </c>
      <c r="H177" s="2">
        <f>_xlfn.MAXIFS(Planilha1!I:I,Planilha1!F:F,DINAMICA!A177)</f>
        <v>0</v>
      </c>
    </row>
    <row r="178" spans="6:8" x14ac:dyDescent="0.25">
      <c r="F178" s="4" t="e">
        <f t="shared" si="2"/>
        <v>#REF!</v>
      </c>
      <c r="G178" t="e">
        <f>INDEX(Planilha1!E:E,MATCH(_xlfn.MAXIFS(Planilha1!I:I,Planilha1!F:F,DINAMICA!A178),Planilha1!I:I,0))</f>
        <v>#N/A</v>
      </c>
      <c r="H178" s="2">
        <f>_xlfn.MAXIFS(Planilha1!I:I,Planilha1!F:F,DINAMICA!A178)</f>
        <v>0</v>
      </c>
    </row>
    <row r="179" spans="6:8" x14ac:dyDescent="0.25">
      <c r="F179" s="4" t="e">
        <f t="shared" si="2"/>
        <v>#REF!</v>
      </c>
      <c r="G179" t="e">
        <f>INDEX(Planilha1!E:E,MATCH(_xlfn.MAXIFS(Planilha1!I:I,Planilha1!F:F,DINAMICA!A179),Planilha1!I:I,0))</f>
        <v>#N/A</v>
      </c>
      <c r="H179" s="2">
        <f>_xlfn.MAXIFS(Planilha1!I:I,Planilha1!F:F,DINAMICA!A179)</f>
        <v>0</v>
      </c>
    </row>
    <row r="180" spans="6:8" x14ac:dyDescent="0.25">
      <c r="F180" s="4" t="e">
        <f t="shared" si="2"/>
        <v>#REF!</v>
      </c>
      <c r="G180" t="e">
        <f>INDEX(Planilha1!E:E,MATCH(_xlfn.MAXIFS(Planilha1!I:I,Planilha1!F:F,DINAMICA!A180),Planilha1!I:I,0))</f>
        <v>#N/A</v>
      </c>
      <c r="H180" s="2">
        <f>_xlfn.MAXIFS(Planilha1!I:I,Planilha1!F:F,DINAMICA!A180)</f>
        <v>0</v>
      </c>
    </row>
    <row r="181" spans="6:8" x14ac:dyDescent="0.25">
      <c r="F181" s="4" t="e">
        <f t="shared" si="2"/>
        <v>#REF!</v>
      </c>
      <c r="G181" t="e">
        <f>INDEX(Planilha1!E:E,MATCH(_xlfn.MAXIFS(Planilha1!I:I,Planilha1!F:F,DINAMICA!A181),Planilha1!I:I,0))</f>
        <v>#N/A</v>
      </c>
      <c r="H181" s="2">
        <f>_xlfn.MAXIFS(Planilha1!I:I,Planilha1!F:F,DINAMICA!A181)</f>
        <v>0</v>
      </c>
    </row>
    <row r="182" spans="6:8" x14ac:dyDescent="0.25">
      <c r="F182" s="4" t="e">
        <f t="shared" si="2"/>
        <v>#REF!</v>
      </c>
      <c r="G182" t="e">
        <f>INDEX(Planilha1!E:E,MATCH(_xlfn.MAXIFS(Planilha1!I:I,Planilha1!F:F,DINAMICA!A182),Planilha1!I:I,0))</f>
        <v>#N/A</v>
      </c>
      <c r="H182" s="2">
        <f>_xlfn.MAXIFS(Planilha1!I:I,Planilha1!F:F,DINAMICA!A182)</f>
        <v>0</v>
      </c>
    </row>
    <row r="183" spans="6:8" x14ac:dyDescent="0.25">
      <c r="F183" s="4" t="e">
        <f t="shared" si="2"/>
        <v>#REF!</v>
      </c>
      <c r="G183" t="e">
        <f>INDEX(Planilha1!E:E,MATCH(_xlfn.MAXIFS(Planilha1!I:I,Planilha1!F:F,DINAMICA!A183),Planilha1!I:I,0))</f>
        <v>#N/A</v>
      </c>
      <c r="H183" s="2">
        <f>_xlfn.MAXIFS(Planilha1!I:I,Planilha1!F:F,DINAMICA!A183)</f>
        <v>0</v>
      </c>
    </row>
    <row r="184" spans="6:8" x14ac:dyDescent="0.25">
      <c r="F184" s="4" t="e">
        <f t="shared" si="2"/>
        <v>#REF!</v>
      </c>
      <c r="G184" t="e">
        <f>INDEX(Planilha1!E:E,MATCH(_xlfn.MAXIFS(Planilha1!I:I,Planilha1!F:F,DINAMICA!A184),Planilha1!I:I,0))</f>
        <v>#N/A</v>
      </c>
      <c r="H184" s="2">
        <f>_xlfn.MAXIFS(Planilha1!I:I,Planilha1!F:F,DINAMICA!A184)</f>
        <v>0</v>
      </c>
    </row>
    <row r="185" spans="6:8" x14ac:dyDescent="0.25">
      <c r="F185" s="4" t="e">
        <f t="shared" si="2"/>
        <v>#REF!</v>
      </c>
      <c r="G185" t="e">
        <f>INDEX(Planilha1!E:E,MATCH(_xlfn.MAXIFS(Planilha1!I:I,Planilha1!F:F,DINAMICA!A185),Planilha1!I:I,0))</f>
        <v>#N/A</v>
      </c>
      <c r="H185" s="2">
        <f>_xlfn.MAXIFS(Planilha1!I:I,Planilha1!F:F,DINAMICA!A185)</f>
        <v>0</v>
      </c>
    </row>
    <row r="186" spans="6:8" x14ac:dyDescent="0.25">
      <c r="F186" s="4" t="e">
        <f t="shared" si="2"/>
        <v>#REF!</v>
      </c>
      <c r="G186" t="e">
        <f>INDEX(Planilha1!E:E,MATCH(_xlfn.MAXIFS(Planilha1!I:I,Planilha1!F:F,DINAMICA!A186),Planilha1!I:I,0))</f>
        <v>#N/A</v>
      </c>
      <c r="H186" s="2">
        <f>_xlfn.MAXIFS(Planilha1!I:I,Planilha1!F:F,DINAMICA!A186)</f>
        <v>0</v>
      </c>
    </row>
    <row r="187" spans="6:8" x14ac:dyDescent="0.25">
      <c r="F187" s="4" t="e">
        <f t="shared" si="2"/>
        <v>#REF!</v>
      </c>
      <c r="G187" t="e">
        <f>INDEX(Planilha1!E:E,MATCH(_xlfn.MAXIFS(Planilha1!I:I,Planilha1!F:F,DINAMICA!A187),Planilha1!I:I,0))</f>
        <v>#N/A</v>
      </c>
      <c r="H187" s="2">
        <f>_xlfn.MAXIFS(Planilha1!I:I,Planilha1!F:F,DINAMICA!A187)</f>
        <v>0</v>
      </c>
    </row>
    <row r="188" spans="6:8" x14ac:dyDescent="0.25">
      <c r="F188" s="4" t="e">
        <f t="shared" si="2"/>
        <v>#REF!</v>
      </c>
      <c r="G188" t="e">
        <f>INDEX(Planilha1!E:E,MATCH(_xlfn.MAXIFS(Planilha1!I:I,Planilha1!F:F,DINAMICA!A188),Planilha1!I:I,0))</f>
        <v>#N/A</v>
      </c>
      <c r="H188" s="2">
        <f>_xlfn.MAXIFS(Planilha1!I:I,Planilha1!F:F,DINAMICA!A188)</f>
        <v>0</v>
      </c>
    </row>
    <row r="189" spans="6:8" x14ac:dyDescent="0.25">
      <c r="F189" s="4" t="e">
        <f t="shared" si="2"/>
        <v>#REF!</v>
      </c>
      <c r="G189" t="e">
        <f>INDEX(Planilha1!E:E,MATCH(_xlfn.MAXIFS(Planilha1!I:I,Planilha1!F:F,DINAMICA!A189),Planilha1!I:I,0))</f>
        <v>#N/A</v>
      </c>
      <c r="H189" s="2">
        <f>_xlfn.MAXIFS(Planilha1!I:I,Planilha1!F:F,DINAMICA!A189)</f>
        <v>0</v>
      </c>
    </row>
    <row r="190" spans="6:8" x14ac:dyDescent="0.25">
      <c r="F190" s="4" t="e">
        <f t="shared" si="2"/>
        <v>#REF!</v>
      </c>
      <c r="G190" t="e">
        <f>INDEX(Planilha1!E:E,MATCH(_xlfn.MAXIFS(Planilha1!I:I,Planilha1!F:F,DINAMICA!A190),Planilha1!I:I,0))</f>
        <v>#N/A</v>
      </c>
      <c r="H190" s="2">
        <f>_xlfn.MAXIFS(Planilha1!I:I,Planilha1!F:F,DINAMICA!A190)</f>
        <v>0</v>
      </c>
    </row>
    <row r="191" spans="6:8" x14ac:dyDescent="0.25">
      <c r="F191" s="4" t="e">
        <f t="shared" si="2"/>
        <v>#REF!</v>
      </c>
      <c r="G191" t="e">
        <f>INDEX(Planilha1!E:E,MATCH(_xlfn.MAXIFS(Planilha1!I:I,Planilha1!F:F,DINAMICA!A191),Planilha1!I:I,0))</f>
        <v>#N/A</v>
      </c>
      <c r="H191" s="2">
        <f>_xlfn.MAXIFS(Planilha1!I:I,Planilha1!F:F,DINAMICA!A191)</f>
        <v>0</v>
      </c>
    </row>
    <row r="192" spans="6:8" x14ac:dyDescent="0.25">
      <c r="F192" s="4" t="e">
        <f t="shared" si="2"/>
        <v>#REF!</v>
      </c>
      <c r="G192" t="e">
        <f>INDEX(Planilha1!E:E,MATCH(_xlfn.MAXIFS(Planilha1!I:I,Planilha1!F:F,DINAMICA!A192),Planilha1!I:I,0))</f>
        <v>#N/A</v>
      </c>
      <c r="H192" s="2">
        <f>_xlfn.MAXIFS(Planilha1!I:I,Planilha1!F:F,DINAMICA!A192)</f>
        <v>0</v>
      </c>
    </row>
    <row r="193" spans="6:8" x14ac:dyDescent="0.25">
      <c r="F193" s="4" t="e">
        <f t="shared" si="2"/>
        <v>#REF!</v>
      </c>
      <c r="G193" t="e">
        <f>INDEX(Planilha1!E:E,MATCH(_xlfn.MAXIFS(Planilha1!I:I,Planilha1!F:F,DINAMICA!A193),Planilha1!I:I,0))</f>
        <v>#N/A</v>
      </c>
      <c r="H193" s="2">
        <f>_xlfn.MAXIFS(Planilha1!I:I,Planilha1!F:F,DINAMICA!A193)</f>
        <v>0</v>
      </c>
    </row>
    <row r="194" spans="6:8" x14ac:dyDescent="0.25">
      <c r="F194" s="4" t="e">
        <f t="shared" si="2"/>
        <v>#REF!</v>
      </c>
      <c r="G194" t="e">
        <f>INDEX(Planilha1!E:E,MATCH(_xlfn.MAXIFS(Planilha1!I:I,Planilha1!F:F,DINAMICA!A194),Planilha1!I:I,0))</f>
        <v>#N/A</v>
      </c>
      <c r="H194" s="2">
        <f>_xlfn.MAXIFS(Planilha1!I:I,Planilha1!F:F,DINAMICA!A194)</f>
        <v>0</v>
      </c>
    </row>
    <row r="195" spans="6:8" x14ac:dyDescent="0.25">
      <c r="F195" s="4" t="e">
        <f t="shared" ref="F195:F227" si="3">GETPIVOTDATA("Sell Out", $A$1, "ZONA", A195)
/
GETPIVOTDATA("Potencial", $A$1, "ZONA", A195)</f>
        <v>#REF!</v>
      </c>
      <c r="G195" t="e">
        <f>INDEX(Planilha1!E:E,MATCH(_xlfn.MAXIFS(Planilha1!I:I,Planilha1!F:F,DINAMICA!A195),Planilha1!I:I,0))</f>
        <v>#N/A</v>
      </c>
      <c r="H195" s="2">
        <f>_xlfn.MAXIFS(Planilha1!I:I,Planilha1!F:F,DINAMICA!A195)</f>
        <v>0</v>
      </c>
    </row>
    <row r="196" spans="6:8" x14ac:dyDescent="0.25">
      <c r="F196" s="4" t="e">
        <f t="shared" si="3"/>
        <v>#REF!</v>
      </c>
      <c r="G196" t="e">
        <f>INDEX(Planilha1!E:E,MATCH(_xlfn.MAXIFS(Planilha1!I:I,Planilha1!F:F,DINAMICA!A196),Planilha1!I:I,0))</f>
        <v>#N/A</v>
      </c>
      <c r="H196" s="2">
        <f>_xlfn.MAXIFS(Planilha1!I:I,Planilha1!F:F,DINAMICA!A196)</f>
        <v>0</v>
      </c>
    </row>
    <row r="197" spans="6:8" x14ac:dyDescent="0.25">
      <c r="F197" s="4" t="e">
        <f t="shared" si="3"/>
        <v>#REF!</v>
      </c>
      <c r="G197" t="e">
        <f>INDEX(Planilha1!E:E,MATCH(_xlfn.MAXIFS(Planilha1!I:I,Planilha1!F:F,DINAMICA!A197),Planilha1!I:I,0))</f>
        <v>#N/A</v>
      </c>
      <c r="H197" s="2">
        <f>_xlfn.MAXIFS(Planilha1!I:I,Planilha1!F:F,DINAMICA!A197)</f>
        <v>0</v>
      </c>
    </row>
    <row r="198" spans="6:8" x14ac:dyDescent="0.25">
      <c r="F198" s="4" t="e">
        <f t="shared" si="3"/>
        <v>#REF!</v>
      </c>
      <c r="G198" t="e">
        <f>INDEX(Planilha1!E:E,MATCH(_xlfn.MAXIFS(Planilha1!I:I,Planilha1!F:F,DINAMICA!A198),Planilha1!I:I,0))</f>
        <v>#N/A</v>
      </c>
      <c r="H198" s="2">
        <f>_xlfn.MAXIFS(Planilha1!I:I,Planilha1!F:F,DINAMICA!A198)</f>
        <v>0</v>
      </c>
    </row>
    <row r="199" spans="6:8" x14ac:dyDescent="0.25">
      <c r="F199" s="4" t="e">
        <f t="shared" si="3"/>
        <v>#REF!</v>
      </c>
      <c r="G199" t="e">
        <f>INDEX(Planilha1!E:E,MATCH(_xlfn.MAXIFS(Planilha1!I:I,Planilha1!F:F,DINAMICA!A199),Planilha1!I:I,0))</f>
        <v>#N/A</v>
      </c>
      <c r="H199" s="2">
        <f>_xlfn.MAXIFS(Planilha1!I:I,Planilha1!F:F,DINAMICA!A199)</f>
        <v>0</v>
      </c>
    </row>
    <row r="200" spans="6:8" x14ac:dyDescent="0.25">
      <c r="F200" s="4" t="e">
        <f t="shared" si="3"/>
        <v>#REF!</v>
      </c>
      <c r="G200" t="e">
        <f>INDEX(Planilha1!E:E,MATCH(_xlfn.MAXIFS(Planilha1!I:I,Planilha1!F:F,DINAMICA!A200),Planilha1!I:I,0))</f>
        <v>#N/A</v>
      </c>
      <c r="H200" s="2">
        <f>_xlfn.MAXIFS(Planilha1!I:I,Planilha1!F:F,DINAMICA!A200)</f>
        <v>0</v>
      </c>
    </row>
    <row r="201" spans="6:8" x14ac:dyDescent="0.25">
      <c r="F201" s="4" t="e">
        <f t="shared" si="3"/>
        <v>#REF!</v>
      </c>
      <c r="G201" t="e">
        <f>INDEX(Planilha1!E:E,MATCH(_xlfn.MAXIFS(Planilha1!I:I,Planilha1!F:F,DINAMICA!A201),Planilha1!I:I,0))</f>
        <v>#N/A</v>
      </c>
      <c r="H201" s="2">
        <f>_xlfn.MAXIFS(Planilha1!I:I,Planilha1!F:F,DINAMICA!A201)</f>
        <v>0</v>
      </c>
    </row>
    <row r="202" spans="6:8" x14ac:dyDescent="0.25">
      <c r="F202" s="4" t="e">
        <f t="shared" si="3"/>
        <v>#REF!</v>
      </c>
      <c r="G202" t="e">
        <f>INDEX(Planilha1!E:E,MATCH(_xlfn.MAXIFS(Planilha1!I:I,Planilha1!F:F,DINAMICA!A202),Planilha1!I:I,0))</f>
        <v>#N/A</v>
      </c>
      <c r="H202" s="2">
        <f>_xlfn.MAXIFS(Planilha1!I:I,Planilha1!F:F,DINAMICA!A202)</f>
        <v>0</v>
      </c>
    </row>
    <row r="203" spans="6:8" x14ac:dyDescent="0.25">
      <c r="F203" s="4" t="e">
        <f t="shared" si="3"/>
        <v>#REF!</v>
      </c>
      <c r="G203" t="e">
        <f>INDEX(Planilha1!E:E,MATCH(_xlfn.MAXIFS(Planilha1!I:I,Planilha1!F:F,DINAMICA!A203),Planilha1!I:I,0))</f>
        <v>#N/A</v>
      </c>
      <c r="H203" s="2">
        <f>_xlfn.MAXIFS(Planilha1!I:I,Planilha1!F:F,DINAMICA!A203)</f>
        <v>0</v>
      </c>
    </row>
    <row r="204" spans="6:8" x14ac:dyDescent="0.25">
      <c r="F204" s="4" t="e">
        <f t="shared" si="3"/>
        <v>#REF!</v>
      </c>
      <c r="G204" t="e">
        <f>INDEX(Planilha1!E:E,MATCH(_xlfn.MAXIFS(Planilha1!I:I,Planilha1!F:F,DINAMICA!A204),Planilha1!I:I,0))</f>
        <v>#N/A</v>
      </c>
      <c r="H204" s="2">
        <f>_xlfn.MAXIFS(Planilha1!I:I,Planilha1!F:F,DINAMICA!A204)</f>
        <v>0</v>
      </c>
    </row>
    <row r="205" spans="6:8" x14ac:dyDescent="0.25">
      <c r="F205" s="4" t="e">
        <f t="shared" si="3"/>
        <v>#REF!</v>
      </c>
      <c r="G205" t="e">
        <f>INDEX(Planilha1!E:E,MATCH(_xlfn.MAXIFS(Planilha1!I:I,Planilha1!F:F,DINAMICA!A205),Planilha1!I:I,0))</f>
        <v>#N/A</v>
      </c>
      <c r="H205" s="2">
        <f>_xlfn.MAXIFS(Planilha1!I:I,Planilha1!F:F,DINAMICA!A205)</f>
        <v>0</v>
      </c>
    </row>
    <row r="206" spans="6:8" x14ac:dyDescent="0.25">
      <c r="F206" s="4" t="e">
        <f t="shared" si="3"/>
        <v>#REF!</v>
      </c>
      <c r="G206" t="e">
        <f>INDEX(Planilha1!E:E,MATCH(_xlfn.MAXIFS(Planilha1!I:I,Planilha1!F:F,DINAMICA!A206),Planilha1!I:I,0))</f>
        <v>#N/A</v>
      </c>
      <c r="H206" s="2">
        <f>_xlfn.MAXIFS(Planilha1!I:I,Planilha1!F:F,DINAMICA!A206)</f>
        <v>0</v>
      </c>
    </row>
    <row r="207" spans="6:8" x14ac:dyDescent="0.25">
      <c r="F207" s="4" t="e">
        <f t="shared" si="3"/>
        <v>#REF!</v>
      </c>
      <c r="G207" t="e">
        <f>INDEX(Planilha1!E:E,MATCH(_xlfn.MAXIFS(Planilha1!I:I,Planilha1!F:F,DINAMICA!A207),Planilha1!I:I,0))</f>
        <v>#N/A</v>
      </c>
      <c r="H207" s="2">
        <f>_xlfn.MAXIFS(Planilha1!I:I,Planilha1!F:F,DINAMICA!A207)</f>
        <v>0</v>
      </c>
    </row>
    <row r="208" spans="6:8" x14ac:dyDescent="0.25">
      <c r="F208" s="4" t="e">
        <f t="shared" si="3"/>
        <v>#REF!</v>
      </c>
      <c r="G208" t="e">
        <f>INDEX(Planilha1!E:E,MATCH(_xlfn.MAXIFS(Planilha1!I:I,Planilha1!F:F,DINAMICA!A208),Planilha1!I:I,0))</f>
        <v>#N/A</v>
      </c>
      <c r="H208" s="2">
        <f>_xlfn.MAXIFS(Planilha1!I:I,Planilha1!F:F,DINAMICA!A208)</f>
        <v>0</v>
      </c>
    </row>
    <row r="209" spans="6:8" x14ac:dyDescent="0.25">
      <c r="F209" s="4" t="e">
        <f t="shared" si="3"/>
        <v>#REF!</v>
      </c>
      <c r="G209" t="e">
        <f>INDEX(Planilha1!E:E,MATCH(_xlfn.MAXIFS(Planilha1!I:I,Planilha1!F:F,DINAMICA!A209),Planilha1!I:I,0))</f>
        <v>#N/A</v>
      </c>
      <c r="H209" s="2">
        <f>_xlfn.MAXIFS(Planilha1!I:I,Planilha1!F:F,DINAMICA!A209)</f>
        <v>0</v>
      </c>
    </row>
    <row r="210" spans="6:8" x14ac:dyDescent="0.25">
      <c r="F210" s="4" t="e">
        <f t="shared" si="3"/>
        <v>#REF!</v>
      </c>
      <c r="G210" t="e">
        <f>INDEX(Planilha1!E:E,MATCH(_xlfn.MAXIFS(Planilha1!I:I,Planilha1!F:F,DINAMICA!A210),Planilha1!I:I,0))</f>
        <v>#N/A</v>
      </c>
      <c r="H210" s="2">
        <f>_xlfn.MAXIFS(Planilha1!I:I,Planilha1!F:F,DINAMICA!A210)</f>
        <v>0</v>
      </c>
    </row>
    <row r="211" spans="6:8" x14ac:dyDescent="0.25">
      <c r="F211" s="4" t="e">
        <f t="shared" si="3"/>
        <v>#REF!</v>
      </c>
      <c r="G211" t="e">
        <f>INDEX(Planilha1!E:E,MATCH(_xlfn.MAXIFS(Planilha1!I:I,Planilha1!F:F,DINAMICA!A211),Planilha1!I:I,0))</f>
        <v>#N/A</v>
      </c>
      <c r="H211" s="2">
        <f>_xlfn.MAXIFS(Planilha1!I:I,Planilha1!F:F,DINAMICA!A211)</f>
        <v>0</v>
      </c>
    </row>
    <row r="212" spans="6:8" x14ac:dyDescent="0.25">
      <c r="F212" s="4" t="e">
        <f t="shared" si="3"/>
        <v>#REF!</v>
      </c>
      <c r="G212" t="e">
        <f>INDEX(Planilha1!E:E,MATCH(_xlfn.MAXIFS(Planilha1!I:I,Planilha1!F:F,DINAMICA!A212),Planilha1!I:I,0))</f>
        <v>#N/A</v>
      </c>
      <c r="H212" s="2">
        <f>_xlfn.MAXIFS(Planilha1!I:I,Planilha1!F:F,DINAMICA!A212)</f>
        <v>0</v>
      </c>
    </row>
    <row r="213" spans="6:8" x14ac:dyDescent="0.25">
      <c r="F213" s="4" t="e">
        <f t="shared" si="3"/>
        <v>#REF!</v>
      </c>
      <c r="G213" t="e">
        <f>INDEX(Planilha1!E:E,MATCH(_xlfn.MAXIFS(Planilha1!I:I,Planilha1!F:F,DINAMICA!A213),Planilha1!I:I,0))</f>
        <v>#N/A</v>
      </c>
      <c r="H213" s="2">
        <f>_xlfn.MAXIFS(Planilha1!I:I,Planilha1!F:F,DINAMICA!A213)</f>
        <v>0</v>
      </c>
    </row>
    <row r="214" spans="6:8" x14ac:dyDescent="0.25">
      <c r="F214" s="4" t="e">
        <f t="shared" si="3"/>
        <v>#REF!</v>
      </c>
      <c r="G214" t="e">
        <f>INDEX(Planilha1!E:E,MATCH(_xlfn.MAXIFS(Planilha1!I:I,Planilha1!F:F,DINAMICA!A214),Planilha1!I:I,0))</f>
        <v>#N/A</v>
      </c>
      <c r="H214" s="2">
        <f>_xlfn.MAXIFS(Planilha1!I:I,Planilha1!F:F,DINAMICA!A214)</f>
        <v>0</v>
      </c>
    </row>
    <row r="215" spans="6:8" x14ac:dyDescent="0.25">
      <c r="F215" s="4" t="e">
        <f t="shared" si="3"/>
        <v>#REF!</v>
      </c>
      <c r="G215" t="e">
        <f>INDEX(Planilha1!E:E,MATCH(_xlfn.MAXIFS(Planilha1!I:I,Planilha1!F:F,DINAMICA!A215),Planilha1!I:I,0))</f>
        <v>#N/A</v>
      </c>
      <c r="H215" s="2">
        <f>_xlfn.MAXIFS(Planilha1!I:I,Planilha1!F:F,DINAMICA!A215)</f>
        <v>0</v>
      </c>
    </row>
    <row r="216" spans="6:8" x14ac:dyDescent="0.25">
      <c r="F216" s="4" t="e">
        <f t="shared" si="3"/>
        <v>#REF!</v>
      </c>
      <c r="G216" t="e">
        <f>INDEX(Planilha1!E:E,MATCH(_xlfn.MAXIFS(Planilha1!I:I,Planilha1!F:F,DINAMICA!A216),Planilha1!I:I,0))</f>
        <v>#N/A</v>
      </c>
      <c r="H216" s="2">
        <f>_xlfn.MAXIFS(Planilha1!I:I,Planilha1!F:F,DINAMICA!A216)</f>
        <v>0</v>
      </c>
    </row>
    <row r="217" spans="6:8" x14ac:dyDescent="0.25">
      <c r="F217" s="4" t="e">
        <f t="shared" si="3"/>
        <v>#REF!</v>
      </c>
      <c r="G217" t="e">
        <f>INDEX(Planilha1!E:E,MATCH(_xlfn.MAXIFS(Planilha1!I:I,Planilha1!F:F,DINAMICA!A217),Planilha1!I:I,0))</f>
        <v>#N/A</v>
      </c>
      <c r="H217" s="2">
        <f>_xlfn.MAXIFS(Planilha1!I:I,Planilha1!F:F,DINAMICA!A217)</f>
        <v>0</v>
      </c>
    </row>
    <row r="218" spans="6:8" x14ac:dyDescent="0.25">
      <c r="F218" s="4" t="e">
        <f t="shared" si="3"/>
        <v>#REF!</v>
      </c>
      <c r="G218" t="e">
        <f>INDEX(Planilha1!E:E,MATCH(_xlfn.MAXIFS(Planilha1!I:I,Planilha1!F:F,DINAMICA!A218),Planilha1!I:I,0))</f>
        <v>#N/A</v>
      </c>
      <c r="H218" s="2">
        <f>_xlfn.MAXIFS(Planilha1!I:I,Planilha1!F:F,DINAMICA!A218)</f>
        <v>0</v>
      </c>
    </row>
    <row r="219" spans="6:8" x14ac:dyDescent="0.25">
      <c r="F219" s="4" t="e">
        <f t="shared" si="3"/>
        <v>#REF!</v>
      </c>
      <c r="G219" t="e">
        <f>INDEX(Planilha1!E:E,MATCH(_xlfn.MAXIFS(Planilha1!I:I,Planilha1!F:F,DINAMICA!A219),Planilha1!I:I,0))</f>
        <v>#N/A</v>
      </c>
      <c r="H219" s="2">
        <f>_xlfn.MAXIFS(Planilha1!I:I,Planilha1!F:F,DINAMICA!A219)</f>
        <v>0</v>
      </c>
    </row>
    <row r="220" spans="6:8" x14ac:dyDescent="0.25">
      <c r="F220" s="4" t="e">
        <f t="shared" si="3"/>
        <v>#REF!</v>
      </c>
      <c r="G220" t="e">
        <f>INDEX(Planilha1!E:E,MATCH(_xlfn.MAXIFS(Planilha1!I:I,Planilha1!F:F,DINAMICA!A220),Planilha1!I:I,0))</f>
        <v>#N/A</v>
      </c>
      <c r="H220" s="2">
        <f>_xlfn.MAXIFS(Planilha1!I:I,Planilha1!F:F,DINAMICA!A220)</f>
        <v>0</v>
      </c>
    </row>
    <row r="221" spans="6:8" x14ac:dyDescent="0.25">
      <c r="F221" s="4" t="e">
        <f t="shared" si="3"/>
        <v>#REF!</v>
      </c>
      <c r="G221" t="e">
        <f>INDEX(Planilha1!E:E,MATCH(_xlfn.MAXIFS(Planilha1!I:I,Planilha1!F:F,DINAMICA!A221),Planilha1!I:I,0))</f>
        <v>#N/A</v>
      </c>
      <c r="H221" s="2">
        <f>_xlfn.MAXIFS(Planilha1!I:I,Planilha1!F:F,DINAMICA!A221)</f>
        <v>0</v>
      </c>
    </row>
    <row r="222" spans="6:8" x14ac:dyDescent="0.25">
      <c r="F222" s="4" t="e">
        <f t="shared" si="3"/>
        <v>#REF!</v>
      </c>
      <c r="G222" t="e">
        <f>INDEX(Planilha1!E:E,MATCH(_xlfn.MAXIFS(Planilha1!I:I,Planilha1!F:F,DINAMICA!A222),Planilha1!I:I,0))</f>
        <v>#N/A</v>
      </c>
      <c r="H222" s="2">
        <f>_xlfn.MAXIFS(Planilha1!I:I,Planilha1!F:F,DINAMICA!A222)</f>
        <v>0</v>
      </c>
    </row>
    <row r="223" spans="6:8" x14ac:dyDescent="0.25">
      <c r="F223" s="4" t="e">
        <f t="shared" si="3"/>
        <v>#REF!</v>
      </c>
      <c r="G223" t="e">
        <f>INDEX(Planilha1!E:E,MATCH(_xlfn.MAXIFS(Planilha1!I:I,Planilha1!F:F,DINAMICA!A223),Planilha1!I:I,0))</f>
        <v>#N/A</v>
      </c>
      <c r="H223" s="2">
        <f>_xlfn.MAXIFS(Planilha1!I:I,Planilha1!F:F,DINAMICA!A223)</f>
        <v>0</v>
      </c>
    </row>
    <row r="224" spans="6:8" x14ac:dyDescent="0.25">
      <c r="F224" s="4" t="e">
        <f t="shared" si="3"/>
        <v>#REF!</v>
      </c>
      <c r="G224" t="e">
        <f>INDEX(Planilha1!E:E,MATCH(_xlfn.MAXIFS(Planilha1!I:I,Planilha1!F:F,DINAMICA!A224),Planilha1!I:I,0))</f>
        <v>#N/A</v>
      </c>
      <c r="H224" s="2">
        <f>_xlfn.MAXIFS(Planilha1!I:I,Planilha1!F:F,DINAMICA!A224)</f>
        <v>0</v>
      </c>
    </row>
    <row r="225" spans="6:8" x14ac:dyDescent="0.25">
      <c r="F225" s="4" t="e">
        <f t="shared" si="3"/>
        <v>#REF!</v>
      </c>
      <c r="G225" t="e">
        <f>INDEX(Planilha1!E:E,MATCH(_xlfn.MAXIFS(Planilha1!I:I,Planilha1!F:F,DINAMICA!A225),Planilha1!I:I,0))</f>
        <v>#N/A</v>
      </c>
      <c r="H225" s="2">
        <f>_xlfn.MAXIFS(Planilha1!I:I,Planilha1!F:F,DINAMICA!A225)</f>
        <v>0</v>
      </c>
    </row>
    <row r="226" spans="6:8" x14ac:dyDescent="0.25">
      <c r="F226" s="4" t="e">
        <f t="shared" si="3"/>
        <v>#REF!</v>
      </c>
      <c r="G226" t="e">
        <f>INDEX(Planilha1!E:E,MATCH(_xlfn.MAXIFS(Planilha1!I:I,Planilha1!F:F,DINAMICA!A226),Planilha1!I:I,0))</f>
        <v>#N/A</v>
      </c>
      <c r="H226" s="2">
        <f>_xlfn.MAXIFS(Planilha1!I:I,Planilha1!F:F,DINAMICA!A226)</f>
        <v>0</v>
      </c>
    </row>
    <row r="227" spans="6:8" x14ac:dyDescent="0.25">
      <c r="F227" s="4" t="e">
        <f t="shared" si="3"/>
        <v>#REF!</v>
      </c>
      <c r="G227" t="e">
        <f>INDEX(Planilha1!E:E,MATCH(_xlfn.MAXIFS(Planilha1!I:I,Planilha1!F:F,DINAMICA!A227),Planilha1!I:I,0))</f>
        <v>#N/A</v>
      </c>
      <c r="H227" s="2">
        <f>_xlfn.MAXIFS(Planilha1!I:I,Planilha1!F:F,DINAMICA!A227)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gerar_mapa</vt:lpstr>
      <vt:lpstr>Planilha3</vt:lpstr>
      <vt:lpstr>Planilha1</vt:lpstr>
      <vt:lpstr>DINAMICA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Vitorio Mendes</dc:creator>
  <cp:lastModifiedBy>Ruan Medeiros</cp:lastModifiedBy>
  <dcterms:created xsi:type="dcterms:W3CDTF">2025-09-25T11:09:05Z</dcterms:created>
  <dcterms:modified xsi:type="dcterms:W3CDTF">2025-09-25T20:08:44Z</dcterms:modified>
</cp:coreProperties>
</file>