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lanetSurvivor\Assets\ExelDataFile\"/>
    </mc:Choice>
  </mc:AlternateContent>
  <xr:revisionPtr revIDLastSave="0" documentId="13_ncr:1_{EB43D744-8845-4007-AA65-8B63A0242ED1}" xr6:coauthVersionLast="47" xr6:coauthVersionMax="47" xr10:uidLastSave="{00000000-0000-0000-0000-000000000000}"/>
  <bookViews>
    <workbookView xWindow="-120" yWindow="-120" windowWidth="27645" windowHeight="16440" activeTab="1" xr2:uid="{3477A4CB-4F0D-4FE1-B0A0-583623B2651D}"/>
  </bookViews>
  <sheets>
    <sheet name="업그레이드" sheetId="1" r:id="rId1"/>
    <sheet name="웨이브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1" i="2" l="1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D20" i="2"/>
  <c r="C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20" i="2"/>
  <c r="D16" i="2"/>
  <c r="C16" i="2"/>
  <c r="B16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21" i="2"/>
  <c r="I20" i="2"/>
  <c r="J20" i="2" s="1"/>
  <c r="H21" i="2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K20" i="2" l="1"/>
  <c r="J21" i="2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8" i="1"/>
  <c r="J22" i="2" l="1"/>
  <c r="K21" i="2"/>
  <c r="J23" i="2" l="1"/>
  <c r="K22" i="2"/>
  <c r="J24" i="2" l="1"/>
  <c r="K23" i="2"/>
  <c r="J25" i="2" l="1"/>
  <c r="K24" i="2"/>
  <c r="J26" i="2" l="1"/>
  <c r="K25" i="2"/>
  <c r="J27" i="2" l="1"/>
  <c r="K26" i="2"/>
  <c r="J28" i="2" l="1"/>
  <c r="K27" i="2"/>
  <c r="J29" i="2" l="1"/>
  <c r="K28" i="2"/>
  <c r="J30" i="2" l="1"/>
  <c r="K29" i="2"/>
  <c r="J31" i="2" l="1"/>
  <c r="K30" i="2"/>
  <c r="J32" i="2" l="1"/>
  <c r="K31" i="2"/>
  <c r="J33" i="2" l="1"/>
  <c r="K32" i="2"/>
  <c r="J34" i="2" l="1"/>
  <c r="K33" i="2"/>
  <c r="J35" i="2" l="1"/>
  <c r="K34" i="2"/>
  <c r="J36" i="2" l="1"/>
  <c r="K35" i="2"/>
  <c r="J37" i="2" l="1"/>
  <c r="K36" i="2"/>
  <c r="J38" i="2" l="1"/>
  <c r="K37" i="2"/>
  <c r="J39" i="2" l="1"/>
  <c r="K38" i="2"/>
  <c r="J40" i="2" l="1"/>
  <c r="K40" i="2" s="1"/>
  <c r="K39" i="2"/>
  <c r="E21" i="2"/>
  <c r="E93" i="2"/>
  <c r="E72" i="2"/>
  <c r="E58" i="2"/>
  <c r="E100" i="2"/>
  <c r="E35" i="2"/>
  <c r="E54" i="2"/>
  <c r="E30" i="2"/>
  <c r="E76" i="2"/>
  <c r="E38" i="2"/>
  <c r="E52" i="2"/>
  <c r="E118" i="2"/>
  <c r="E34" i="2"/>
  <c r="E62" i="2"/>
  <c r="E67" i="2"/>
  <c r="E110" i="2"/>
  <c r="E25" i="2"/>
  <c r="E39" i="2"/>
  <c r="E88" i="2"/>
  <c r="E86" i="2"/>
  <c r="E107" i="2"/>
  <c r="E82" i="2"/>
  <c r="E120" i="2"/>
  <c r="E22" i="2"/>
  <c r="E102" i="2"/>
  <c r="E115" i="2"/>
  <c r="E27" i="2"/>
  <c r="E106" i="2"/>
  <c r="E24" i="2"/>
  <c r="E90" i="2"/>
  <c r="E44" i="2"/>
  <c r="E66" i="2"/>
  <c r="E23" i="2"/>
  <c r="E26" i="2"/>
  <c r="E51" i="2"/>
  <c r="E96" i="2"/>
  <c r="E60" i="2"/>
  <c r="E49" i="2"/>
  <c r="E95" i="2"/>
  <c r="E45" i="2"/>
  <c r="E78" i="2"/>
  <c r="E68" i="2"/>
  <c r="E63" i="2"/>
  <c r="E108" i="2"/>
  <c r="E112" i="2"/>
  <c r="E81" i="2"/>
  <c r="E74" i="2"/>
  <c r="E73" i="2"/>
  <c r="E46" i="2"/>
  <c r="E43" i="2"/>
  <c r="E80" i="2"/>
  <c r="E75" i="2"/>
  <c r="E33" i="2"/>
  <c r="E53" i="2"/>
  <c r="E91" i="2"/>
  <c r="E98" i="2"/>
  <c r="E36" i="2"/>
  <c r="E84" i="2"/>
  <c r="E71" i="2"/>
  <c r="E85" i="2"/>
  <c r="E42" i="2"/>
  <c r="E97" i="2"/>
  <c r="E103" i="2"/>
  <c r="E57" i="2"/>
  <c r="E65" i="2"/>
  <c r="E31" i="2"/>
  <c r="E61" i="2"/>
  <c r="E94" i="2"/>
  <c r="E101" i="2"/>
  <c r="E32" i="2"/>
  <c r="E92" i="2"/>
  <c r="E99" i="2"/>
  <c r="E28" i="2"/>
  <c r="E56" i="2"/>
  <c r="E105" i="2"/>
  <c r="E77" i="2"/>
  <c r="E70" i="2"/>
  <c r="E104" i="2"/>
  <c r="E117" i="2"/>
  <c r="E50" i="2"/>
  <c r="E113" i="2"/>
  <c r="E111" i="2"/>
  <c r="E109" i="2"/>
  <c r="E37" i="2"/>
  <c r="E40" i="2"/>
  <c r="E64" i="2"/>
  <c r="E116" i="2"/>
  <c r="E55" i="2"/>
  <c r="E41" i="2"/>
  <c r="E79" i="2"/>
  <c r="E89" i="2"/>
  <c r="E47" i="2"/>
  <c r="E29" i="2"/>
  <c r="E48" i="2"/>
  <c r="E119" i="2"/>
  <c r="E83" i="2"/>
  <c r="E69" i="2"/>
  <c r="E87" i="2"/>
  <c r="E114" i="2"/>
  <c r="E59" i="2"/>
  <c r="L21" i="2"/>
  <c r="E20" i="2"/>
  <c r="L20" i="2"/>
  <c r="M20" i="2" s="1"/>
  <c r="M21" i="2" l="1"/>
  <c r="L22" i="2"/>
  <c r="L27" i="2"/>
  <c r="L32" i="2"/>
  <c r="L23" i="2"/>
  <c r="L29" i="2"/>
  <c r="L39" i="2"/>
  <c r="L36" i="2"/>
  <c r="L28" i="2"/>
  <c r="L35" i="2"/>
  <c r="L24" i="2"/>
  <c r="L38" i="2"/>
  <c r="L25" i="2"/>
  <c r="L31" i="2"/>
  <c r="L30" i="2"/>
  <c r="L33" i="2"/>
  <c r="L26" i="2"/>
  <c r="L37" i="2"/>
  <c r="L34" i="2"/>
  <c r="L40" i="2"/>
  <c r="M22" i="2" l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</calcChain>
</file>

<file path=xl/sharedStrings.xml><?xml version="1.0" encoding="utf-8"?>
<sst xmlns="http://schemas.openxmlformats.org/spreadsheetml/2006/main" count="33" uniqueCount="26">
  <si>
    <t>base</t>
    <phoneticPr fontId="1" type="noConversion"/>
  </si>
  <si>
    <t>weight</t>
    <phoneticPr fontId="1" type="noConversion"/>
  </si>
  <si>
    <t>weight2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</si>
  <si>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</si>
  <si>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</si>
  <si>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</si>
  <si>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</si>
  <si>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hp</t>
    <phoneticPr fontId="1" type="noConversion"/>
  </si>
  <si>
    <t>damage</t>
    <phoneticPr fontId="1" type="noConversion"/>
  </si>
  <si>
    <t>gold</t>
    <phoneticPr fontId="1" type="noConversion"/>
  </si>
  <si>
    <t>f1</t>
    <phoneticPr fontId="1" type="noConversion"/>
  </si>
  <si>
    <t>f2</t>
    <phoneticPr fontId="1" type="noConversion"/>
  </si>
  <si>
    <t>f3</t>
    <phoneticPr fontId="1" type="noConversion"/>
  </si>
  <si>
    <t>플레이어 공격력</t>
    <phoneticPr fontId="1" type="noConversion"/>
  </si>
  <si>
    <t>레벨</t>
    <phoneticPr fontId="1" type="noConversion"/>
  </si>
  <si>
    <t>데미지</t>
    <phoneticPr fontId="1" type="noConversion"/>
  </si>
  <si>
    <t>비용</t>
    <phoneticPr fontId="1" type="noConversion"/>
  </si>
  <si>
    <t>누적</t>
    <phoneticPr fontId="1" type="noConversion"/>
  </si>
  <si>
    <t>마리수</t>
    <phoneticPr fontId="1" type="noConversion"/>
  </si>
  <si>
    <t>1tk레벨</t>
    <phoneticPr fontId="1" type="noConversion"/>
  </si>
  <si>
    <t>마리수 보정</t>
    <phoneticPr fontId="1" type="noConversion"/>
  </si>
  <si>
    <t>몬스터 스탯</t>
    <phoneticPr fontId="1" type="noConversion"/>
  </si>
  <si>
    <t>웨이브</t>
    <phoneticPr fontId="1" type="noConversion"/>
  </si>
  <si>
    <t>1turn kill</t>
    <phoneticPr fontId="1" type="noConversion"/>
  </si>
  <si>
    <t>누적 마리수</t>
    <phoneticPr fontId="1" type="noConversion"/>
  </si>
  <si>
    <t>base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</si>
</sst>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업그레이드!$B$7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업그레이드!$A$8:$A$38</c:f>
              <c:numCache>
                <c:formatCode>G/표준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업그레이드!$B$8:$B$38</c:f>
              <c:numCache>
                <c:formatCode>G/표준</c:formatCode>
                <c:ptCount val="31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8500</c:v>
                </c:pt>
                <c:pt idx="5">
                  <c:v>13000</c:v>
                </c:pt>
                <c:pt idx="6">
                  <c:v>18500</c:v>
                </c:pt>
                <c:pt idx="7">
                  <c:v>25000</c:v>
                </c:pt>
                <c:pt idx="8">
                  <c:v>32500</c:v>
                </c:pt>
                <c:pt idx="9">
                  <c:v>41000</c:v>
                </c:pt>
                <c:pt idx="10">
                  <c:v>50500</c:v>
                </c:pt>
                <c:pt idx="11">
                  <c:v>61000</c:v>
                </c:pt>
                <c:pt idx="12">
                  <c:v>72500</c:v>
                </c:pt>
                <c:pt idx="13">
                  <c:v>85000</c:v>
                </c:pt>
                <c:pt idx="14">
                  <c:v>98500</c:v>
                </c:pt>
                <c:pt idx="15">
                  <c:v>113000</c:v>
                </c:pt>
                <c:pt idx="16">
                  <c:v>128500</c:v>
                </c:pt>
                <c:pt idx="17">
                  <c:v>145000</c:v>
                </c:pt>
                <c:pt idx="18">
                  <c:v>162500</c:v>
                </c:pt>
                <c:pt idx="19">
                  <c:v>181000</c:v>
                </c:pt>
                <c:pt idx="20">
                  <c:v>200500</c:v>
                </c:pt>
                <c:pt idx="21">
                  <c:v>221000</c:v>
                </c:pt>
                <c:pt idx="22">
                  <c:v>242500</c:v>
                </c:pt>
                <c:pt idx="23">
                  <c:v>265000</c:v>
                </c:pt>
                <c:pt idx="24">
                  <c:v>288500</c:v>
                </c:pt>
                <c:pt idx="25">
                  <c:v>313000</c:v>
                </c:pt>
                <c:pt idx="26">
                  <c:v>338500</c:v>
                </c:pt>
                <c:pt idx="27">
                  <c:v>365000</c:v>
                </c:pt>
                <c:pt idx="28">
                  <c:v>392500</c:v>
                </c:pt>
                <c:pt idx="29">
                  <c:v>421000</c:v>
                </c:pt>
                <c:pt idx="30">
                  <c:v>450500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2B1-B36F-E212D25BF32A}"/>
            </c:ext>
          </c:extLst>
        </c:ser>
        <c:ser>
          <c:idx val="1"/>
          <c:order val="1"/>
          <c:tx>
            <c:strRef>
              <c:f>업그레이드!$C$7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업그레이드!$A$8:$A$38</c:f>
              <c:numCache>
                <c:formatCode>G/표준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업그레이드!$C$8:$C$38</c:f>
              <c:numCache>
                <c:formatCode>G/표준</c:formatCode>
                <c:ptCount val="31"/>
                <c:pt idx="0">
                  <c:v>500</c:v>
                </c:pt>
                <c:pt idx="1">
                  <c:v>1476.1590427751626</c:v>
                </c:pt>
                <c:pt idx="2">
                  <c:v>3563.5154479180269</c:v>
                </c:pt>
                <c:pt idx="3">
                  <c:v>6480.9566143331685</c:v>
                </c:pt>
                <c:pt idx="4">
                  <c:v>10114.342016390099</c:v>
                </c:pt>
                <c:pt idx="5">
                  <c:v>14393.801470943019</c:v>
                </c:pt>
                <c:pt idx="6">
                  <c:v>19270.253799264774</c:v>
                </c:pt>
                <c:pt idx="7">
                  <c:v>24706.519404446994</c:v>
                </c:pt>
                <c:pt idx="8">
                  <c:v>30673.039431201003</c:v>
                </c:pt>
                <c:pt idx="9">
                  <c:v>37145.50596267431</c:v>
                </c:pt>
                <c:pt idx="10">
                  <c:v>44103.422773745515</c:v>
                </c:pt>
                <c:pt idx="11">
                  <c:v>51529.170915178736</c:v>
                </c:pt>
                <c:pt idx="12">
                  <c:v>59407.370577556831</c:v>
                </c:pt>
                <c:pt idx="13">
                  <c:v>67724.427613502616</c:v>
                </c:pt>
                <c:pt idx="14">
                  <c:v>76468.200760632986</c:v>
                </c:pt>
                <c:pt idx="15">
                  <c:v>85627.750873080251</c:v>
                </c:pt>
                <c:pt idx="16">
                  <c:v>95193.147691727761</c:v>
                </c:pt>
                <c:pt idx="17">
                  <c:v>105155.31809432954</c:v>
                </c:pt>
                <c:pt idx="18">
                  <c:v>115505.92495077936</c:v>
                </c:pt>
                <c:pt idx="19">
                  <c:v>126237.2690182489</c:v>
                </c:pt>
                <c:pt idx="20">
                  <c:v>137342.20848859914</c:v>
                </c:pt>
                <c:pt idx="21">
                  <c:v>148814.09227170167</c:v>
                </c:pt>
                <c:pt idx="22">
                  <c:v>160646.70411561843</c:v>
                </c:pt>
                <c:pt idx="23">
                  <c:v>172834.21538262189</c:v>
                </c:pt>
                <c:pt idx="24">
                  <c:v>185371.14481624807</c:v>
                </c:pt>
                <c:pt idx="25">
                  <c:v>198252.32401185739</c:v>
                </c:pt>
                <c:pt idx="26">
                  <c:v>211472.86758306139</c:v>
                </c:pt>
                <c:pt idx="27">
                  <c:v>225028.14722684983</c:v>
                </c:pt>
                <c:pt idx="28">
                  <c:v>238913.76905048187</c:v>
                </c:pt>
                <c:pt idx="29">
                  <c:v>253125.55364658986</c:v>
                </c:pt>
                <c:pt idx="30">
                  <c:v>267659.51849894016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0-42B1-B36F-E212D25BF32A}"/>
            </c:ext>
          </c:extLst>
        </c:ser>
        <c:ser>
          <c:idx val="2"/>
          <c:order val="2"/>
          <c:tx>
            <c:strRef>
              <c:f>업그레이드!$D$7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업그레이드!$A$8:$A$38</c:f>
              <c:numCache>
                <c:formatCode>G/표준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업그레이드!$D$8:$D$38</c:f>
              <c:numCache>
                <c:formatCode>G/표준</c:formatCode>
                <c:ptCount val="31"/>
                <c:pt idx="0">
                  <c:v>500</c:v>
                </c:pt>
                <c:pt idx="1">
                  <c:v>1731.1444133449163</c:v>
                </c:pt>
                <c:pt idx="2">
                  <c:v>3531.433133020796</c:v>
                </c:pt>
                <c:pt idx="3">
                  <c:v>5635.3095782291157</c:v>
                </c:pt>
                <c:pt idx="4">
                  <c:v>7964.2639322944588</c:v>
                </c:pt>
                <c:pt idx="5">
                  <c:v>10476.311574844402</c:v>
                </c:pt>
                <c:pt idx="6">
                  <c:v>13144.615396066829</c:v>
                </c:pt>
                <c:pt idx="7">
                  <c:v>15950.283426609967</c:v>
                </c:pt>
                <c:pt idx="8">
                  <c:v>18879.173679952561</c:v>
                </c:pt>
                <c:pt idx="9">
                  <c:v>21920.236471367964</c:v>
                </c:pt>
                <c:pt idx="10">
                  <c:v>25064.560522315813</c:v>
                </c:pt>
                <c:pt idx="11">
                  <c:v>28304.781680622134</c:v>
                </c:pt>
                <c:pt idx="12">
                  <c:v>31634.695207525601</c:v>
                </c:pt>
                <c:pt idx="13">
                  <c:v>35048.990071767003</c:v>
                </c:pt>
                <c:pt idx="14">
                  <c:v>38543.06025053285</c:v>
                </c:pt>
                <c:pt idx="15">
                  <c:v>42112.866720082726</c:v>
                </c:pt>
                <c:pt idx="16">
                  <c:v>45754.833995939065</c:v>
                </c:pt>
                <c:pt idx="17">
                  <c:v>49465.770924166456</c:v>
                </c:pt>
                <c:pt idx="18">
                  <c:v>53242.808928503386</c:v>
                </c:pt>
                <c:pt idx="19">
                  <c:v>57083.353098668071</c:v>
                </c:pt>
                <c:pt idx="20">
                  <c:v>60985.04290664439</c:v>
                </c:pt>
                <c:pt idx="21">
                  <c:v>64945.72026400968</c:v>
                </c:pt>
                <c:pt idx="22">
                  <c:v>68963.403260746039</c:v>
                </c:pt>
                <c:pt idx="23">
                  <c:v>73036.264360263842</c:v>
                </c:pt>
                <c:pt idx="24">
                  <c:v>77162.612131883783</c:v>
                </c:pt>
                <c:pt idx="25">
                  <c:v>81340.875822169663</c:v>
                </c:pt>
                <c:pt idx="26">
                  <c:v>85569.592227129848</c:v>
                </c:pt>
                <c:pt idx="27">
                  <c:v>89847.394446187682</c:v>
                </c:pt>
                <c:pt idx="28">
                  <c:v>94173.002187975144</c:v>
                </c:pt>
                <c:pt idx="29">
                  <c:v>98545.213365655203</c:v>
                </c:pt>
                <c:pt idx="30">
                  <c:v>102962.8967713928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90-42B1-B36F-E212D25BF32A}"/>
            </c:ext>
          </c:extLst>
        </c:ser>
        <c:ser>
          <c:idx val="3"/>
          <c:order val="3"/>
          <c:tx>
            <c:strRef>
              <c:f>업그레이드!$E$7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업그레이드!$A$8:$A$38</c:f>
              <c:numCache>
                <c:formatCode>G/표준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업그레이드!$E$8:$E$38</c:f>
              <c:numCache>
                <c:formatCode>G/표준</c:formatCode>
                <c:ptCount val="31"/>
                <c:pt idx="0">
                  <c:v>500</c:v>
                </c:pt>
                <c:pt idx="1">
                  <c:v>576.9465258340573</c:v>
                </c:pt>
                <c:pt idx="2">
                  <c:v>1000</c:v>
                </c:pt>
                <c:pt idx="3">
                  <c:v>1994.2263949362512</c:v>
                </c:pt>
                <c:pt idx="4">
                  <c:v>3749.0095854249425</c:v>
                </c:pt>
                <c:pt idx="5">
                  <c:v>6434.8265072841732</c:v>
                </c:pt>
                <c:pt idx="6">
                  <c:v>10209.511759885674</c:v>
                </c:pt>
                <c:pt idx="7">
                  <c:v>15221.55629651599</c:v>
                </c:pt>
                <c:pt idx="8">
                  <c:v>21612.126572366305</c:v>
                </c:pt>
                <c:pt idx="9">
                  <c:v>29516.417507130212</c:v>
                </c:pt>
                <c:pt idx="10">
                  <c:v>39064.616420000588</c:v>
                </c:pt>
                <c:pt idx="11">
                  <c:v>50382.621146744714</c:v>
                </c:pt>
                <c:pt idx="12">
                  <c:v>63592.593555329491</c:v>
                </c:pt>
                <c:pt idx="13">
                  <c:v>78813.397812386116</c:v>
                </c:pt>
                <c:pt idx="14">
                  <c:v>96160.955039506749</c:v>
                </c:pt>
                <c:pt idx="15">
                  <c:v>115748.53553071374</c:v>
                </c:pt>
                <c:pt idx="16">
                  <c:v>137687.0032046455</c:v>
                </c:pt>
                <c:pt idx="17">
                  <c:v>162085.02276464226</c:v>
                </c:pt>
                <c:pt idx="18">
                  <c:v>189049.23723071639</c:v>
                </c:pt>
                <c:pt idx="19">
                  <c:v>218684.42157333402</c:v>
                </c:pt>
                <c:pt idx="20">
                  <c:v>251093.61681363636</c:v>
                </c:pt>
                <c:pt idx="21">
                  <c:v>286378.24796968186</c:v>
                </c:pt>
                <c:pt idx="22">
                  <c:v>324638.22850378905</c:v>
                </c:pt>
                <c:pt idx="23">
                  <c:v>365972.05338402762</c:v>
                </c:pt>
                <c:pt idx="24">
                  <c:v>410476.88246117102</c:v>
                </c:pt>
                <c:pt idx="25">
                  <c:v>458248.61554533237</c:v>
                </c:pt>
                <c:pt idx="26">
                  <c:v>509381.96031927847</c:v>
                </c:pt>
                <c:pt idx="27">
                  <c:v>563970.49403046654</c:v>
                </c:pt>
                <c:pt idx="28">
                  <c:v>622106.7197485232</c:v>
                </c:pt>
                <c:pt idx="29">
                  <c:v>683882.11785001005</c:v>
                </c:pt>
                <c:pt idx="30">
                  <c:v>749387.19329095213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90-42B1-B36F-E212D25BF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9297456"/>
        <c:axId val="819297784"/>
      </c:lineChart>
      <c:catAx>
        <c:axId val="819297456"/>
        <c:scaling>
          <c:orientation val="minMax"/>
        </c:scaling>
        <c:delete val="0"/>
        <c:axPos val="b"/>
        <c:numFmt formatCode="G/표준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9297784"/>
        <c:crosses val="autoZero"/>
        <c:auto val="1"/>
        <c:lblAlgn val="ctr"/>
        <c:lblOffset val="100"/>
        <c:noMultiLvlLbl val="0"/>
      </c:catAx>
      <c:valAx>
        <c:axId val="81929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표준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929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damage</c:v>
          </c:tx>
          <c:marker>
            <c:symbol val="none"/>
          </c:marker>
          <c:val>
            <c:numRef>
              <c:f>웨이브!$H$20:$H$40</c:f>
              <c:numCache>
                <c:formatCode>G/표준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40</c:v>
                </c:pt>
                <c:pt idx="4">
                  <c:v>60</c:v>
                </c:pt>
                <c:pt idx="5">
                  <c:v>85</c:v>
                </c:pt>
                <c:pt idx="6">
                  <c:v>115</c:v>
                </c:pt>
                <c:pt idx="7">
                  <c:v>150</c:v>
                </c:pt>
                <c:pt idx="8">
                  <c:v>190</c:v>
                </c:pt>
                <c:pt idx="9">
                  <c:v>235</c:v>
                </c:pt>
                <c:pt idx="10">
                  <c:v>285</c:v>
                </c:pt>
                <c:pt idx="11">
                  <c:v>340</c:v>
                </c:pt>
                <c:pt idx="12">
                  <c:v>400</c:v>
                </c:pt>
                <c:pt idx="13">
                  <c:v>465</c:v>
                </c:pt>
                <c:pt idx="14">
                  <c:v>535</c:v>
                </c:pt>
                <c:pt idx="15">
                  <c:v>610</c:v>
                </c:pt>
                <c:pt idx="16">
                  <c:v>690</c:v>
                </c:pt>
                <c:pt idx="17">
                  <c:v>775</c:v>
                </c:pt>
                <c:pt idx="18">
                  <c:v>865</c:v>
                </c:pt>
                <c:pt idx="19">
                  <c:v>960</c:v>
                </c:pt>
                <c:pt idx="20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A-42B3-B49B-D52D9F4A7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01096"/>
        <c:axId val="65099880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cost</c:v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웨이브!$I$20:$I$40</c15:sqref>
                        </c15:formulaRef>
                      </c:ext>
                    </c:extLst>
                    <c:numCache>
                      <c:formatCode>G/표준</c:formatCode>
                      <c:ptCount val="21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2500</c:v>
                      </c:pt>
                      <c:pt idx="3">
                        <c:v>5000</c:v>
                      </c:pt>
                      <c:pt idx="4">
                        <c:v>8500</c:v>
                      </c:pt>
                      <c:pt idx="5">
                        <c:v>13000</c:v>
                      </c:pt>
                      <c:pt idx="6">
                        <c:v>18500</c:v>
                      </c:pt>
                      <c:pt idx="7">
                        <c:v>25000</c:v>
                      </c:pt>
                      <c:pt idx="8">
                        <c:v>32500</c:v>
                      </c:pt>
                      <c:pt idx="9">
                        <c:v>41000</c:v>
                      </c:pt>
                      <c:pt idx="10">
                        <c:v>50500</c:v>
                      </c:pt>
                      <c:pt idx="11">
                        <c:v>61000</c:v>
                      </c:pt>
                      <c:pt idx="12">
                        <c:v>72500</c:v>
                      </c:pt>
                      <c:pt idx="13">
                        <c:v>85000</c:v>
                      </c:pt>
                      <c:pt idx="14">
                        <c:v>98500</c:v>
                      </c:pt>
                      <c:pt idx="15">
                        <c:v>113000</c:v>
                      </c:pt>
                      <c:pt idx="16">
                        <c:v>128500</c:v>
                      </c:pt>
                      <c:pt idx="17">
                        <c:v>145000</c:v>
                      </c:pt>
                      <c:pt idx="18">
                        <c:v>162500</c:v>
                      </c:pt>
                      <c:pt idx="19">
                        <c:v>181000</c:v>
                      </c:pt>
                      <c:pt idx="20">
                        <c:v>200500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A0A-42B3-B49B-D52D9F4A7A16}"/>
                  </c:ext>
                </c:extLst>
              </c15:ser>
            </c15:filteredLineSeries>
          </c:ext>
        </c:extLst>
      </c:lineChart>
      <c:catAx>
        <c:axId val="65100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998800"/>
        <c:crosses val="autoZero"/>
        <c:auto val="1"/>
        <c:lblAlgn val="ctr"/>
        <c:lblOffset val="100"/>
        <c:noMultiLvlLbl val="0"/>
      </c:catAx>
      <c:valAx>
        <c:axId val="650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표준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10010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hp</c:v>
          </c:tx>
          <c:marker>
            <c:symbol val="none"/>
          </c:marker>
          <c:val>
            <c:numRef>
              <c:f>웨이브!$B$20:$B$120</c:f>
              <c:numCache>
                <c:formatCode>G/표준</c:formatCode>
                <c:ptCount val="10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24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39</c:v>
                </c:pt>
                <c:pt idx="12">
                  <c:v>42</c:v>
                </c:pt>
                <c:pt idx="13">
                  <c:v>45</c:v>
                </c:pt>
                <c:pt idx="14">
                  <c:v>48</c:v>
                </c:pt>
                <c:pt idx="15">
                  <c:v>51</c:v>
                </c:pt>
                <c:pt idx="16">
                  <c:v>55</c:v>
                </c:pt>
                <c:pt idx="17">
                  <c:v>58</c:v>
                </c:pt>
                <c:pt idx="18">
                  <c:v>62</c:v>
                </c:pt>
                <c:pt idx="19">
                  <c:v>65</c:v>
                </c:pt>
                <c:pt idx="20">
                  <c:v>69</c:v>
                </c:pt>
                <c:pt idx="21">
                  <c:v>72</c:v>
                </c:pt>
                <c:pt idx="22">
                  <c:v>76</c:v>
                </c:pt>
                <c:pt idx="23">
                  <c:v>79</c:v>
                </c:pt>
                <c:pt idx="24">
                  <c:v>83</c:v>
                </c:pt>
                <c:pt idx="25">
                  <c:v>86</c:v>
                </c:pt>
                <c:pt idx="26">
                  <c:v>90</c:v>
                </c:pt>
                <c:pt idx="27">
                  <c:v>94</c:v>
                </c:pt>
                <c:pt idx="28">
                  <c:v>98</c:v>
                </c:pt>
                <c:pt idx="29">
                  <c:v>101</c:v>
                </c:pt>
                <c:pt idx="30">
                  <c:v>105</c:v>
                </c:pt>
                <c:pt idx="31">
                  <c:v>109</c:v>
                </c:pt>
                <c:pt idx="32">
                  <c:v>113</c:v>
                </c:pt>
                <c:pt idx="33">
                  <c:v>117</c:v>
                </c:pt>
                <c:pt idx="34">
                  <c:v>121</c:v>
                </c:pt>
                <c:pt idx="35">
                  <c:v>125</c:v>
                </c:pt>
                <c:pt idx="36">
                  <c:v>128</c:v>
                </c:pt>
                <c:pt idx="37">
                  <c:v>132</c:v>
                </c:pt>
                <c:pt idx="38">
                  <c:v>136</c:v>
                </c:pt>
                <c:pt idx="39">
                  <c:v>140</c:v>
                </c:pt>
                <c:pt idx="40">
                  <c:v>144</c:v>
                </c:pt>
                <c:pt idx="41">
                  <c:v>148</c:v>
                </c:pt>
                <c:pt idx="42">
                  <c:v>153</c:v>
                </c:pt>
                <c:pt idx="43">
                  <c:v>157</c:v>
                </c:pt>
                <c:pt idx="44">
                  <c:v>161</c:v>
                </c:pt>
                <c:pt idx="45">
                  <c:v>165</c:v>
                </c:pt>
                <c:pt idx="46">
                  <c:v>169</c:v>
                </c:pt>
                <c:pt idx="47">
                  <c:v>173</c:v>
                </c:pt>
                <c:pt idx="48">
                  <c:v>177</c:v>
                </c:pt>
                <c:pt idx="49">
                  <c:v>181</c:v>
                </c:pt>
                <c:pt idx="50">
                  <c:v>186</c:v>
                </c:pt>
                <c:pt idx="51">
                  <c:v>190</c:v>
                </c:pt>
                <c:pt idx="52">
                  <c:v>194</c:v>
                </c:pt>
                <c:pt idx="53">
                  <c:v>198</c:v>
                </c:pt>
                <c:pt idx="54">
                  <c:v>203</c:v>
                </c:pt>
                <c:pt idx="55">
                  <c:v>207</c:v>
                </c:pt>
                <c:pt idx="56">
                  <c:v>211</c:v>
                </c:pt>
                <c:pt idx="57">
                  <c:v>216</c:v>
                </c:pt>
                <c:pt idx="58">
                  <c:v>220</c:v>
                </c:pt>
                <c:pt idx="59">
                  <c:v>224</c:v>
                </c:pt>
                <c:pt idx="60">
                  <c:v>229</c:v>
                </c:pt>
                <c:pt idx="61">
                  <c:v>233</c:v>
                </c:pt>
                <c:pt idx="62">
                  <c:v>237</c:v>
                </c:pt>
                <c:pt idx="63">
                  <c:v>242</c:v>
                </c:pt>
                <c:pt idx="64">
                  <c:v>246</c:v>
                </c:pt>
                <c:pt idx="65">
                  <c:v>251</c:v>
                </c:pt>
                <c:pt idx="66">
                  <c:v>255</c:v>
                </c:pt>
                <c:pt idx="67">
                  <c:v>260</c:v>
                </c:pt>
                <c:pt idx="68">
                  <c:v>264</c:v>
                </c:pt>
                <c:pt idx="69">
                  <c:v>269</c:v>
                </c:pt>
                <c:pt idx="70">
                  <c:v>273</c:v>
                </c:pt>
                <c:pt idx="71">
                  <c:v>278</c:v>
                </c:pt>
                <c:pt idx="72">
                  <c:v>282</c:v>
                </c:pt>
                <c:pt idx="73">
                  <c:v>287</c:v>
                </c:pt>
                <c:pt idx="74">
                  <c:v>291</c:v>
                </c:pt>
                <c:pt idx="75">
                  <c:v>296</c:v>
                </c:pt>
                <c:pt idx="76">
                  <c:v>300</c:v>
                </c:pt>
                <c:pt idx="77">
                  <c:v>305</c:v>
                </c:pt>
                <c:pt idx="78">
                  <c:v>310</c:v>
                </c:pt>
                <c:pt idx="79">
                  <c:v>314</c:v>
                </c:pt>
                <c:pt idx="80">
                  <c:v>319</c:v>
                </c:pt>
                <c:pt idx="81">
                  <c:v>323</c:v>
                </c:pt>
                <c:pt idx="82">
                  <c:v>328</c:v>
                </c:pt>
                <c:pt idx="83">
                  <c:v>333</c:v>
                </c:pt>
                <c:pt idx="84">
                  <c:v>337</c:v>
                </c:pt>
                <c:pt idx="85">
                  <c:v>342</c:v>
                </c:pt>
                <c:pt idx="86">
                  <c:v>347</c:v>
                </c:pt>
                <c:pt idx="87">
                  <c:v>352</c:v>
                </c:pt>
                <c:pt idx="88">
                  <c:v>356</c:v>
                </c:pt>
                <c:pt idx="89">
                  <c:v>361</c:v>
                </c:pt>
                <c:pt idx="90">
                  <c:v>366</c:v>
                </c:pt>
                <c:pt idx="91">
                  <c:v>370</c:v>
                </c:pt>
                <c:pt idx="92">
                  <c:v>375</c:v>
                </c:pt>
                <c:pt idx="93">
                  <c:v>380</c:v>
                </c:pt>
                <c:pt idx="94">
                  <c:v>385</c:v>
                </c:pt>
                <c:pt idx="95">
                  <c:v>390</c:v>
                </c:pt>
                <c:pt idx="96">
                  <c:v>394</c:v>
                </c:pt>
                <c:pt idx="97">
                  <c:v>399</c:v>
                </c:pt>
                <c:pt idx="98">
                  <c:v>404</c:v>
                </c:pt>
                <c:pt idx="99">
                  <c:v>409</c:v>
                </c:pt>
                <c:pt idx="100">
                  <c:v>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68-41C6-ADA6-BC82C88D7A6E}"/>
            </c:ext>
          </c:extLst>
        </c:ser>
        <c:ser>
          <c:idx val="1"/>
          <c:order val="1"/>
          <c:tx>
            <c:v>damage</c:v>
          </c:tx>
          <c:marker>
            <c:symbol val="none"/>
          </c:marker>
          <c:val>
            <c:numRef>
              <c:f>웨이브!$C$20:$C$120</c:f>
              <c:numCache>
                <c:formatCode>G/표준</c:formatCode>
                <c:ptCount val="10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21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31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34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37</c:v>
                </c:pt>
                <c:pt idx="70">
                  <c:v>38</c:v>
                </c:pt>
                <c:pt idx="71">
                  <c:v>38</c:v>
                </c:pt>
                <c:pt idx="72">
                  <c:v>39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41</c:v>
                </c:pt>
                <c:pt idx="77">
                  <c:v>42</c:v>
                </c:pt>
                <c:pt idx="78">
                  <c:v>42</c:v>
                </c:pt>
                <c:pt idx="79">
                  <c:v>43</c:v>
                </c:pt>
                <c:pt idx="80">
                  <c:v>43</c:v>
                </c:pt>
                <c:pt idx="81">
                  <c:v>44</c:v>
                </c:pt>
                <c:pt idx="82">
                  <c:v>45</c:v>
                </c:pt>
                <c:pt idx="83">
                  <c:v>45</c:v>
                </c:pt>
                <c:pt idx="84">
                  <c:v>46</c:v>
                </c:pt>
                <c:pt idx="85">
                  <c:v>46</c:v>
                </c:pt>
                <c:pt idx="86">
                  <c:v>47</c:v>
                </c:pt>
                <c:pt idx="87">
                  <c:v>48</c:v>
                </c:pt>
                <c:pt idx="88">
                  <c:v>48</c:v>
                </c:pt>
                <c:pt idx="89">
                  <c:v>49</c:v>
                </c:pt>
                <c:pt idx="90">
                  <c:v>49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52</c:v>
                </c:pt>
                <c:pt idx="95">
                  <c:v>52</c:v>
                </c:pt>
                <c:pt idx="96">
                  <c:v>53</c:v>
                </c:pt>
                <c:pt idx="97">
                  <c:v>53</c:v>
                </c:pt>
                <c:pt idx="98">
                  <c:v>54</c:v>
                </c:pt>
                <c:pt idx="99">
                  <c:v>55</c:v>
                </c:pt>
                <c:pt idx="100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68-41C6-ADA6-BC82C88D7A6E}"/>
            </c:ext>
          </c:extLst>
        </c:ser>
        <c:ser>
          <c:idx val="2"/>
          <c:order val="2"/>
          <c:tx>
            <c:v>gold</c:v>
          </c:tx>
          <c:marker>
            <c:symbol val="none"/>
          </c:marker>
          <c:val>
            <c:numRef>
              <c:f>웨이브!$D$20:$D$120</c:f>
              <c:numCache>
                <c:formatCode>G/표준</c:formatCode>
                <c:ptCount val="101"/>
                <c:pt idx="0">
                  <c:v>82</c:v>
                </c:pt>
                <c:pt idx="1">
                  <c:v>84</c:v>
                </c:pt>
                <c:pt idx="2">
                  <c:v>86</c:v>
                </c:pt>
                <c:pt idx="3">
                  <c:v>88</c:v>
                </c:pt>
                <c:pt idx="4">
                  <c:v>91</c:v>
                </c:pt>
                <c:pt idx="5">
                  <c:v>94</c:v>
                </c:pt>
                <c:pt idx="6">
                  <c:v>97</c:v>
                </c:pt>
                <c:pt idx="7">
                  <c:v>101</c:v>
                </c:pt>
                <c:pt idx="8">
                  <c:v>104</c:v>
                </c:pt>
                <c:pt idx="9">
                  <c:v>108</c:v>
                </c:pt>
                <c:pt idx="10">
                  <c:v>112</c:v>
                </c:pt>
                <c:pt idx="11">
                  <c:v>116</c:v>
                </c:pt>
                <c:pt idx="12">
                  <c:v>120</c:v>
                </c:pt>
                <c:pt idx="13">
                  <c:v>124</c:v>
                </c:pt>
                <c:pt idx="14">
                  <c:v>128</c:v>
                </c:pt>
                <c:pt idx="15">
                  <c:v>133</c:v>
                </c:pt>
                <c:pt idx="16">
                  <c:v>137</c:v>
                </c:pt>
                <c:pt idx="17">
                  <c:v>142</c:v>
                </c:pt>
                <c:pt idx="18">
                  <c:v>146</c:v>
                </c:pt>
                <c:pt idx="19">
                  <c:v>151</c:v>
                </c:pt>
                <c:pt idx="20">
                  <c:v>156</c:v>
                </c:pt>
                <c:pt idx="21">
                  <c:v>161</c:v>
                </c:pt>
                <c:pt idx="22">
                  <c:v>165</c:v>
                </c:pt>
                <c:pt idx="23">
                  <c:v>170</c:v>
                </c:pt>
                <c:pt idx="24">
                  <c:v>175</c:v>
                </c:pt>
                <c:pt idx="25">
                  <c:v>180</c:v>
                </c:pt>
                <c:pt idx="26">
                  <c:v>186</c:v>
                </c:pt>
                <c:pt idx="27">
                  <c:v>191</c:v>
                </c:pt>
                <c:pt idx="28">
                  <c:v>196</c:v>
                </c:pt>
                <c:pt idx="29">
                  <c:v>201</c:v>
                </c:pt>
                <c:pt idx="30">
                  <c:v>207</c:v>
                </c:pt>
                <c:pt idx="31">
                  <c:v>212</c:v>
                </c:pt>
                <c:pt idx="32">
                  <c:v>218</c:v>
                </c:pt>
                <c:pt idx="33">
                  <c:v>223</c:v>
                </c:pt>
                <c:pt idx="34">
                  <c:v>229</c:v>
                </c:pt>
                <c:pt idx="35">
                  <c:v>235</c:v>
                </c:pt>
                <c:pt idx="36">
                  <c:v>240</c:v>
                </c:pt>
                <c:pt idx="37">
                  <c:v>246</c:v>
                </c:pt>
                <c:pt idx="38">
                  <c:v>252</c:v>
                </c:pt>
                <c:pt idx="39">
                  <c:v>258</c:v>
                </c:pt>
                <c:pt idx="40">
                  <c:v>263</c:v>
                </c:pt>
                <c:pt idx="41">
                  <c:v>269</c:v>
                </c:pt>
                <c:pt idx="42">
                  <c:v>275</c:v>
                </c:pt>
                <c:pt idx="43">
                  <c:v>281</c:v>
                </c:pt>
                <c:pt idx="44">
                  <c:v>287</c:v>
                </c:pt>
                <c:pt idx="45">
                  <c:v>293</c:v>
                </c:pt>
                <c:pt idx="46">
                  <c:v>300</c:v>
                </c:pt>
                <c:pt idx="47">
                  <c:v>306</c:v>
                </c:pt>
                <c:pt idx="48">
                  <c:v>312</c:v>
                </c:pt>
                <c:pt idx="49">
                  <c:v>318</c:v>
                </c:pt>
                <c:pt idx="50">
                  <c:v>325</c:v>
                </c:pt>
                <c:pt idx="51">
                  <c:v>331</c:v>
                </c:pt>
                <c:pt idx="52">
                  <c:v>337</c:v>
                </c:pt>
                <c:pt idx="53">
                  <c:v>344</c:v>
                </c:pt>
                <c:pt idx="54">
                  <c:v>350</c:v>
                </c:pt>
                <c:pt idx="55">
                  <c:v>357</c:v>
                </c:pt>
                <c:pt idx="56">
                  <c:v>363</c:v>
                </c:pt>
                <c:pt idx="57">
                  <c:v>370</c:v>
                </c:pt>
                <c:pt idx="58">
                  <c:v>376</c:v>
                </c:pt>
                <c:pt idx="59">
                  <c:v>383</c:v>
                </c:pt>
                <c:pt idx="60">
                  <c:v>389</c:v>
                </c:pt>
                <c:pt idx="61">
                  <c:v>396</c:v>
                </c:pt>
                <c:pt idx="62">
                  <c:v>403</c:v>
                </c:pt>
                <c:pt idx="63">
                  <c:v>410</c:v>
                </c:pt>
                <c:pt idx="64">
                  <c:v>416</c:v>
                </c:pt>
                <c:pt idx="65">
                  <c:v>423</c:v>
                </c:pt>
                <c:pt idx="66">
                  <c:v>430</c:v>
                </c:pt>
                <c:pt idx="67">
                  <c:v>437</c:v>
                </c:pt>
                <c:pt idx="68">
                  <c:v>444</c:v>
                </c:pt>
                <c:pt idx="69">
                  <c:v>451</c:v>
                </c:pt>
                <c:pt idx="70">
                  <c:v>458</c:v>
                </c:pt>
                <c:pt idx="71">
                  <c:v>465</c:v>
                </c:pt>
                <c:pt idx="72">
                  <c:v>472</c:v>
                </c:pt>
                <c:pt idx="73">
                  <c:v>479</c:v>
                </c:pt>
                <c:pt idx="74">
                  <c:v>486</c:v>
                </c:pt>
                <c:pt idx="75">
                  <c:v>493</c:v>
                </c:pt>
                <c:pt idx="76">
                  <c:v>500</c:v>
                </c:pt>
                <c:pt idx="77">
                  <c:v>507</c:v>
                </c:pt>
                <c:pt idx="78">
                  <c:v>514</c:v>
                </c:pt>
                <c:pt idx="79">
                  <c:v>522</c:v>
                </c:pt>
                <c:pt idx="80">
                  <c:v>529</c:v>
                </c:pt>
                <c:pt idx="81">
                  <c:v>536</c:v>
                </c:pt>
                <c:pt idx="82">
                  <c:v>543</c:v>
                </c:pt>
                <c:pt idx="83">
                  <c:v>551</c:v>
                </c:pt>
                <c:pt idx="84">
                  <c:v>558</c:v>
                </c:pt>
                <c:pt idx="85">
                  <c:v>565</c:v>
                </c:pt>
                <c:pt idx="86">
                  <c:v>573</c:v>
                </c:pt>
                <c:pt idx="87">
                  <c:v>580</c:v>
                </c:pt>
                <c:pt idx="88">
                  <c:v>588</c:v>
                </c:pt>
                <c:pt idx="89">
                  <c:v>595</c:v>
                </c:pt>
                <c:pt idx="90">
                  <c:v>603</c:v>
                </c:pt>
                <c:pt idx="91">
                  <c:v>610</c:v>
                </c:pt>
                <c:pt idx="92">
                  <c:v>618</c:v>
                </c:pt>
                <c:pt idx="93">
                  <c:v>625</c:v>
                </c:pt>
                <c:pt idx="94">
                  <c:v>633</c:v>
                </c:pt>
                <c:pt idx="95">
                  <c:v>641</c:v>
                </c:pt>
                <c:pt idx="96">
                  <c:v>648</c:v>
                </c:pt>
                <c:pt idx="97">
                  <c:v>656</c:v>
                </c:pt>
                <c:pt idx="98">
                  <c:v>664</c:v>
                </c:pt>
                <c:pt idx="99">
                  <c:v>671</c:v>
                </c:pt>
                <c:pt idx="100">
                  <c:v>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68-41C6-ADA6-BC82C88D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001096"/>
        <c:axId val="650998800"/>
        <c:extLst/>
      </c:lineChart>
      <c:catAx>
        <c:axId val="651001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0998800"/>
        <c:crosses val="autoZero"/>
        <c:auto val="1"/>
        <c:lblAlgn val="ctr"/>
        <c:lblOffset val="100"/>
        <c:noMultiLvlLbl val="0"/>
      </c:catAx>
      <c:valAx>
        <c:axId val="650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표준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1001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8</xdr:row>
      <xdr:rowOff>100012</xdr:rowOff>
    </xdr:from>
    <xdr:to>
      <xdr:col>12</xdr:col>
      <xdr:colOff>347662</xdr:colOff>
      <xdr:row>21</xdr:row>
      <xdr:rowOff>119062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CFC257-F424-4721-9440-A2481A3C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0</xdr:row>
      <xdr:rowOff>61912</xdr:rowOff>
    </xdr:from>
    <xdr:to>
      <xdr:col>11</xdr:col>
      <xdr:colOff>95250</xdr:colOff>
      <xdr:row>10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CD16B2F-E187-4D49-B4BD-791343B8C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361950</xdr:colOff>
      <xdr:row>0</xdr:row>
      <xdr:rowOff>66675</xdr:rowOff>
    </xdr:from>
    <xdr:to>
      <xdr:col>5</xdr:col>
      <xdr:colOff>404813</xdr:colOff>
      <xdr:row>10</xdr:row>
      <xdr:rowOff>14288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E618F2-36C2-4962-BA25-8F77D0632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ster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C10">
            <v>10</v>
          </cell>
          <cell r="D10">
            <v>5</v>
          </cell>
          <cell r="H10">
            <v>82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B3E33-CA75-4549-816B-74C8B7DD8A28}">
  <dimension ref="A1:E38"/>
  <sheetViews>
    <sheetView topLeftCell="A13" workbookViewId="0">
      <selection activeCell="B8" sqref="B8"/>
    </sheetView>
  </sheetViews>
  <sheetFormatPr defaultRowHeight="16.5" x14ac:dyDescent="0.3"/>
  <sheetData>
    <row r="1" spans="1:5" x14ac:dyDescent="0.3">
      <c r="B1" t="s">
        <v>0</v>
      </c>
      <c r="C1" t="s">
        <v>1</v>
      </c>
      <c r="D1" t="s">
        <v>2</v>
      </c>
    </row>
    <row r="2" spans="1:5" x14ac:dyDescent="0.3">
      <c r="A2" t="s">
        <v>3</v>
      </c>
      <c r="B2">
        <v>500</v>
      </c>
      <c r="C2">
        <v>1</v>
      </c>
      <c r="D2">
        <v>2</v>
      </c>
    </row>
    <row r="3" spans="1:5" x14ac:dyDescent="0.3">
      <c r="A3" t="s">
        <v>4</v>
      </c>
      <c r="B3">
        <v>500</v>
      </c>
      <c r="C3">
        <v>1.5</v>
      </c>
      <c r="D3">
        <v>1.65</v>
      </c>
    </row>
    <row r="4" spans="1:5" x14ac:dyDescent="0.3">
      <c r="A4" t="s">
        <v>5</v>
      </c>
      <c r="B4">
        <v>500</v>
      </c>
      <c r="C4">
        <v>2</v>
      </c>
      <c r="D4">
        <v>1.3</v>
      </c>
    </row>
    <row r="5" spans="1:5" x14ac:dyDescent="0.3">
      <c r="A5" t="s">
        <v>6</v>
      </c>
      <c r="B5">
        <v>500</v>
      </c>
      <c r="C5">
        <v>0.5</v>
      </c>
      <c r="D5">
        <v>2.7</v>
      </c>
    </row>
    <row r="7" spans="1:5" x14ac:dyDescent="0.3">
      <c r="B7" t="s">
        <v>3</v>
      </c>
      <c r="C7" t="s">
        <v>4</v>
      </c>
      <c r="D7" t="s">
        <v>5</v>
      </c>
      <c r="E7" t="s">
        <v>6</v>
      </c>
    </row>
    <row r="8" spans="1:5" x14ac:dyDescent="0.3">
      <c r="A8">
        <v>0</v>
      </c>
      <c r="B8">
        <f>(($A8*$C$2))^$D$2*$B$2 + $B$2</f>
        <v>500</v>
      </c>
      <c r="C8">
        <f>(($A8*$C$3))^$D$3*$B$3 + $B$3</f>
        <v>500</v>
      </c>
      <c r="D8">
        <f>(($A8*$C$4))^$D$4*$B$4 + $B$4</f>
        <v>500</v>
      </c>
      <c r="E8">
        <f>(($A8*$C$5))^$D$5*$B$5 + $B$5</f>
        <v>500</v>
      </c>
    </row>
    <row r="9" spans="1:5" x14ac:dyDescent="0.3">
      <c r="A9">
        <v>1</v>
      </c>
      <c r="B9">
        <f t="shared" ref="B9:B38" si="0">(($A9*$C$2))^$D$2*$B$2 + $B$2</f>
        <v>1000</v>
      </c>
      <c r="C9">
        <f t="shared" ref="C9:C38" si="1">(($A9*$C$3))^$D$3*$B$3 + $B$3</f>
        <v>1476.1590427751626</v>
      </c>
      <c r="D9">
        <f t="shared" ref="D9:D38" si="2">(($A9*$C$4))^$D$4*$B$4 + $B$4</f>
        <v>1731.1444133449163</v>
      </c>
      <c r="E9">
        <f t="shared" ref="E9:E38" si="3">(($A9*$C$5))^$D$5*$B$5 + $B$5</f>
        <v>576.9465258340573</v>
      </c>
    </row>
    <row r="10" spans="1:5" x14ac:dyDescent="0.3">
      <c r="A10">
        <v>2</v>
      </c>
      <c r="B10">
        <f t="shared" si="0"/>
        <v>2500</v>
      </c>
      <c r="C10">
        <f t="shared" si="1"/>
        <v>3563.5154479180269</v>
      </c>
      <c r="D10">
        <f t="shared" si="2"/>
        <v>3531.433133020796</v>
      </c>
      <c r="E10">
        <f t="shared" si="3"/>
        <v>1000</v>
      </c>
    </row>
    <row r="11" spans="1:5" x14ac:dyDescent="0.3">
      <c r="A11">
        <v>3</v>
      </c>
      <c r="B11">
        <f t="shared" si="0"/>
        <v>5000</v>
      </c>
      <c r="C11">
        <f t="shared" si="1"/>
        <v>6480.9566143331685</v>
      </c>
      <c r="D11">
        <f t="shared" si="2"/>
        <v>5635.3095782291157</v>
      </c>
      <c r="E11">
        <f t="shared" si="3"/>
        <v>1994.2263949362512</v>
      </c>
    </row>
    <row r="12" spans="1:5" x14ac:dyDescent="0.3">
      <c r="A12">
        <v>4</v>
      </c>
      <c r="B12">
        <f t="shared" si="0"/>
        <v>8500</v>
      </c>
      <c r="C12">
        <f t="shared" si="1"/>
        <v>10114.342016390099</v>
      </c>
      <c r="D12">
        <f t="shared" si="2"/>
        <v>7964.2639322944588</v>
      </c>
      <c r="E12">
        <f t="shared" si="3"/>
        <v>3749.0095854249425</v>
      </c>
    </row>
    <row r="13" spans="1:5" x14ac:dyDescent="0.3">
      <c r="A13">
        <v>5</v>
      </c>
      <c r="B13">
        <f t="shared" si="0"/>
        <v>13000</v>
      </c>
      <c r="C13">
        <f t="shared" si="1"/>
        <v>14393.801470943019</v>
      </c>
      <c r="D13">
        <f t="shared" si="2"/>
        <v>10476.311574844402</v>
      </c>
      <c r="E13">
        <f t="shared" si="3"/>
        <v>6434.8265072841732</v>
      </c>
    </row>
    <row r="14" spans="1:5" x14ac:dyDescent="0.3">
      <c r="A14">
        <v>6</v>
      </c>
      <c r="B14">
        <f t="shared" si="0"/>
        <v>18500</v>
      </c>
      <c r="C14">
        <f t="shared" si="1"/>
        <v>19270.253799264774</v>
      </c>
      <c r="D14">
        <f t="shared" si="2"/>
        <v>13144.615396066829</v>
      </c>
      <c r="E14">
        <f t="shared" si="3"/>
        <v>10209.511759885674</v>
      </c>
    </row>
    <row r="15" spans="1:5" x14ac:dyDescent="0.3">
      <c r="A15">
        <v>7</v>
      </c>
      <c r="B15">
        <f t="shared" si="0"/>
        <v>25000</v>
      </c>
      <c r="C15">
        <f t="shared" si="1"/>
        <v>24706.519404446994</v>
      </c>
      <c r="D15">
        <f t="shared" si="2"/>
        <v>15950.283426609967</v>
      </c>
      <c r="E15">
        <f t="shared" si="3"/>
        <v>15221.55629651599</v>
      </c>
    </row>
    <row r="16" spans="1:5" x14ac:dyDescent="0.3">
      <c r="A16">
        <v>8</v>
      </c>
      <c r="B16">
        <f t="shared" si="0"/>
        <v>32500</v>
      </c>
      <c r="C16">
        <f t="shared" si="1"/>
        <v>30673.039431201003</v>
      </c>
      <c r="D16">
        <f t="shared" si="2"/>
        <v>18879.173679952561</v>
      </c>
      <c r="E16">
        <f t="shared" si="3"/>
        <v>21612.126572366305</v>
      </c>
    </row>
    <row r="17" spans="1:5" x14ac:dyDescent="0.3">
      <c r="A17">
        <v>9</v>
      </c>
      <c r="B17">
        <f t="shared" si="0"/>
        <v>41000</v>
      </c>
      <c r="C17">
        <f t="shared" si="1"/>
        <v>37145.50596267431</v>
      </c>
      <c r="D17">
        <f t="shared" si="2"/>
        <v>21920.236471367964</v>
      </c>
      <c r="E17">
        <f t="shared" si="3"/>
        <v>29516.417507130212</v>
      </c>
    </row>
    <row r="18" spans="1:5" x14ac:dyDescent="0.3">
      <c r="A18">
        <v>10</v>
      </c>
      <c r="B18">
        <f t="shared" si="0"/>
        <v>50500</v>
      </c>
      <c r="C18">
        <f t="shared" si="1"/>
        <v>44103.422773745515</v>
      </c>
      <c r="D18">
        <f t="shared" si="2"/>
        <v>25064.560522315813</v>
      </c>
      <c r="E18">
        <f t="shared" si="3"/>
        <v>39064.616420000588</v>
      </c>
    </row>
    <row r="19" spans="1:5" x14ac:dyDescent="0.3">
      <c r="A19">
        <v>11</v>
      </c>
      <c r="B19">
        <f t="shared" si="0"/>
        <v>61000</v>
      </c>
      <c r="C19">
        <f t="shared" si="1"/>
        <v>51529.170915178736</v>
      </c>
      <c r="D19">
        <f t="shared" si="2"/>
        <v>28304.781680622134</v>
      </c>
      <c r="E19">
        <f t="shared" si="3"/>
        <v>50382.621146744714</v>
      </c>
    </row>
    <row r="20" spans="1:5" x14ac:dyDescent="0.3">
      <c r="A20">
        <v>12</v>
      </c>
      <c r="B20">
        <f t="shared" si="0"/>
        <v>72500</v>
      </c>
      <c r="C20">
        <f t="shared" si="1"/>
        <v>59407.370577556831</v>
      </c>
      <c r="D20">
        <f t="shared" si="2"/>
        <v>31634.695207525601</v>
      </c>
      <c r="E20">
        <f t="shared" si="3"/>
        <v>63592.593555329491</v>
      </c>
    </row>
    <row r="21" spans="1:5" x14ac:dyDescent="0.3">
      <c r="A21">
        <v>13</v>
      </c>
      <c r="B21">
        <f t="shared" si="0"/>
        <v>85000</v>
      </c>
      <c r="C21">
        <f t="shared" si="1"/>
        <v>67724.427613502616</v>
      </c>
      <c r="D21">
        <f t="shared" si="2"/>
        <v>35048.990071767003</v>
      </c>
      <c r="E21">
        <f t="shared" si="3"/>
        <v>78813.397812386116</v>
      </c>
    </row>
    <row r="22" spans="1:5" x14ac:dyDescent="0.3">
      <c r="A22">
        <v>14</v>
      </c>
      <c r="B22">
        <f t="shared" si="0"/>
        <v>98500</v>
      </c>
      <c r="C22">
        <f t="shared" si="1"/>
        <v>76468.200760632986</v>
      </c>
      <c r="D22">
        <f t="shared" si="2"/>
        <v>38543.06025053285</v>
      </c>
      <c r="E22">
        <f t="shared" si="3"/>
        <v>96160.955039506749</v>
      </c>
    </row>
    <row r="23" spans="1:5" x14ac:dyDescent="0.3">
      <c r="A23">
        <v>15</v>
      </c>
      <c r="B23">
        <f t="shared" si="0"/>
        <v>113000</v>
      </c>
      <c r="C23">
        <f t="shared" si="1"/>
        <v>85627.750873080251</v>
      </c>
      <c r="D23">
        <f t="shared" si="2"/>
        <v>42112.866720082726</v>
      </c>
      <c r="E23">
        <f t="shared" si="3"/>
        <v>115748.53553071374</v>
      </c>
    </row>
    <row r="24" spans="1:5" x14ac:dyDescent="0.3">
      <c r="A24">
        <v>16</v>
      </c>
      <c r="B24">
        <f t="shared" si="0"/>
        <v>128500</v>
      </c>
      <c r="C24">
        <f t="shared" si="1"/>
        <v>95193.147691727761</v>
      </c>
      <c r="D24">
        <f t="shared" si="2"/>
        <v>45754.833995939065</v>
      </c>
      <c r="E24">
        <f t="shared" si="3"/>
        <v>137687.0032046455</v>
      </c>
    </row>
    <row r="25" spans="1:5" x14ac:dyDescent="0.3">
      <c r="A25">
        <v>17</v>
      </c>
      <c r="B25">
        <f t="shared" si="0"/>
        <v>145000</v>
      </c>
      <c r="C25">
        <f t="shared" si="1"/>
        <v>105155.31809432954</v>
      </c>
      <c r="D25">
        <f t="shared" si="2"/>
        <v>49465.770924166456</v>
      </c>
      <c r="E25">
        <f t="shared" si="3"/>
        <v>162085.02276464226</v>
      </c>
    </row>
    <row r="26" spans="1:5" x14ac:dyDescent="0.3">
      <c r="A26">
        <v>18</v>
      </c>
      <c r="B26">
        <f t="shared" si="0"/>
        <v>162500</v>
      </c>
      <c r="C26">
        <f t="shared" si="1"/>
        <v>115505.92495077936</v>
      </c>
      <c r="D26">
        <f t="shared" si="2"/>
        <v>53242.808928503386</v>
      </c>
      <c r="E26">
        <f t="shared" si="3"/>
        <v>189049.23723071639</v>
      </c>
    </row>
    <row r="27" spans="1:5" x14ac:dyDescent="0.3">
      <c r="A27">
        <v>19</v>
      </c>
      <c r="B27">
        <f t="shared" si="0"/>
        <v>181000</v>
      </c>
      <c r="C27">
        <f t="shared" si="1"/>
        <v>126237.2690182489</v>
      </c>
      <c r="D27">
        <f t="shared" si="2"/>
        <v>57083.353098668071</v>
      </c>
      <c r="E27">
        <f t="shared" si="3"/>
        <v>218684.42157333402</v>
      </c>
    </row>
    <row r="28" spans="1:5" x14ac:dyDescent="0.3">
      <c r="A28">
        <v>20</v>
      </c>
      <c r="B28">
        <f t="shared" si="0"/>
        <v>200500</v>
      </c>
      <c r="C28">
        <f t="shared" si="1"/>
        <v>137342.20848859914</v>
      </c>
      <c r="D28">
        <f t="shared" si="2"/>
        <v>60985.04290664439</v>
      </c>
      <c r="E28">
        <f t="shared" si="3"/>
        <v>251093.61681363636</v>
      </c>
    </row>
    <row r="29" spans="1:5" x14ac:dyDescent="0.3">
      <c r="A29">
        <v>21</v>
      </c>
      <c r="B29">
        <f t="shared" si="0"/>
        <v>221000</v>
      </c>
      <c r="C29">
        <f t="shared" si="1"/>
        <v>148814.09227170167</v>
      </c>
      <c r="D29">
        <f t="shared" si="2"/>
        <v>64945.72026400968</v>
      </c>
      <c r="E29">
        <f t="shared" si="3"/>
        <v>286378.24796968186</v>
      </c>
    </row>
    <row r="30" spans="1:5" x14ac:dyDescent="0.3">
      <c r="A30">
        <v>22</v>
      </c>
      <c r="B30">
        <f t="shared" si="0"/>
        <v>242500</v>
      </c>
      <c r="C30">
        <f t="shared" si="1"/>
        <v>160646.70411561843</v>
      </c>
      <c r="D30">
        <f t="shared" si="2"/>
        <v>68963.403260746039</v>
      </c>
      <c r="E30">
        <f t="shared" si="3"/>
        <v>324638.22850378905</v>
      </c>
    </row>
    <row r="31" spans="1:5" x14ac:dyDescent="0.3">
      <c r="A31">
        <v>23</v>
      </c>
      <c r="B31">
        <f t="shared" si="0"/>
        <v>265000</v>
      </c>
      <c r="C31">
        <f t="shared" si="1"/>
        <v>172834.21538262189</v>
      </c>
      <c r="D31">
        <f t="shared" si="2"/>
        <v>73036.264360263842</v>
      </c>
      <c r="E31">
        <f t="shared" si="3"/>
        <v>365972.05338402762</v>
      </c>
    </row>
    <row r="32" spans="1:5" x14ac:dyDescent="0.3">
      <c r="A32">
        <v>24</v>
      </c>
      <c r="B32">
        <f t="shared" si="0"/>
        <v>288500</v>
      </c>
      <c r="C32">
        <f t="shared" si="1"/>
        <v>185371.14481624807</v>
      </c>
      <c r="D32">
        <f t="shared" si="2"/>
        <v>77162.612131883783</v>
      </c>
      <c r="E32">
        <f t="shared" si="3"/>
        <v>410476.88246117102</v>
      </c>
    </row>
    <row r="33" spans="1:5" x14ac:dyDescent="0.3">
      <c r="A33">
        <v>25</v>
      </c>
      <c r="B33">
        <f t="shared" si="0"/>
        <v>313000</v>
      </c>
      <c r="C33">
        <f t="shared" si="1"/>
        <v>198252.32401185739</v>
      </c>
      <c r="D33">
        <f t="shared" si="2"/>
        <v>81340.875822169663</v>
      </c>
      <c r="E33">
        <f t="shared" si="3"/>
        <v>458248.61554533237</v>
      </c>
    </row>
    <row r="34" spans="1:5" x14ac:dyDescent="0.3">
      <c r="A34">
        <v>26</v>
      </c>
      <c r="B34">
        <f t="shared" si="0"/>
        <v>338500</v>
      </c>
      <c r="C34">
        <f t="shared" si="1"/>
        <v>211472.86758306139</v>
      </c>
      <c r="D34">
        <f t="shared" si="2"/>
        <v>85569.592227129848</v>
      </c>
      <c r="E34">
        <f t="shared" si="3"/>
        <v>509381.96031927847</v>
      </c>
    </row>
    <row r="35" spans="1:5" x14ac:dyDescent="0.3">
      <c r="A35">
        <v>27</v>
      </c>
      <c r="B35">
        <f t="shared" si="0"/>
        <v>365000</v>
      </c>
      <c r="C35">
        <f t="shared" si="1"/>
        <v>225028.14722684983</v>
      </c>
      <c r="D35">
        <f t="shared" si="2"/>
        <v>89847.394446187682</v>
      </c>
      <c r="E35">
        <f t="shared" si="3"/>
        <v>563970.49403046654</v>
      </c>
    </row>
    <row r="36" spans="1:5" x14ac:dyDescent="0.3">
      <c r="A36">
        <v>28</v>
      </c>
      <c r="B36">
        <f t="shared" si="0"/>
        <v>392500</v>
      </c>
      <c r="C36">
        <f t="shared" si="1"/>
        <v>238913.76905048187</v>
      </c>
      <c r="D36">
        <f t="shared" si="2"/>
        <v>94173.002187975144</v>
      </c>
      <c r="E36">
        <f t="shared" si="3"/>
        <v>622106.7197485232</v>
      </c>
    </row>
    <row r="37" spans="1:5" x14ac:dyDescent="0.3">
      <c r="A37">
        <v>29</v>
      </c>
      <c r="B37">
        <f t="shared" si="0"/>
        <v>421000</v>
      </c>
      <c r="C37">
        <f t="shared" si="1"/>
        <v>253125.55364658986</v>
      </c>
      <c r="D37">
        <f t="shared" si="2"/>
        <v>98545.213365655203</v>
      </c>
      <c r="E37">
        <f t="shared" si="3"/>
        <v>683882.11785001005</v>
      </c>
    </row>
    <row r="38" spans="1:5" x14ac:dyDescent="0.3">
      <c r="A38">
        <v>30</v>
      </c>
      <c r="B38">
        <f t="shared" si="0"/>
        <v>450500</v>
      </c>
      <c r="C38">
        <f t="shared" si="1"/>
        <v>267659.51849894016</v>
      </c>
      <c r="D38">
        <f t="shared" si="2"/>
        <v>102962.8967713928</v>
      </c>
      <c r="E38">
        <f t="shared" si="3"/>
        <v>749387.19329095213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989D-4983-43CF-868C-E6CC8FD2813C}">
  <dimension ref="A12:M120"/>
  <sheetViews>
    <sheetView tabSelected="1" workbookViewId="0">
      <selection activeCell="F15" sqref="F15"/>
    </sheetView>
  </sheetViews>
  <sheetFormatPr defaultRowHeight="16.5" x14ac:dyDescent="0.3"/>
  <sheetData>
    <row r="12" spans="1:4" x14ac:dyDescent="0.3">
      <c r="B12" t="s">
        <v>7</v>
      </c>
      <c r="C12" t="s">
        <v>8</v>
      </c>
      <c r="D12" t="s">
        <v>9</v>
      </c>
    </row>
    <row r="13" spans="1:4" x14ac:dyDescent="0.3">
      <c r="A13" t="s">
        <v>10</v>
      </c>
      <c r="B13">
        <v>2</v>
      </c>
      <c r="C13">
        <v>0.2</v>
      </c>
      <c r="D13">
        <v>1.5</v>
      </c>
    </row>
    <row r="14" spans="1:4" x14ac:dyDescent="0.3">
      <c r="A14" t="s">
        <v>11</v>
      </c>
      <c r="B14">
        <v>1.2</v>
      </c>
      <c r="C14">
        <v>1.2</v>
      </c>
      <c r="D14">
        <v>1.3</v>
      </c>
    </row>
    <row r="15" spans="1:4" x14ac:dyDescent="0.3">
      <c r="A15" t="s">
        <v>12</v>
      </c>
      <c r="B15">
        <v>1.2</v>
      </c>
      <c r="C15">
        <v>1</v>
      </c>
      <c r="D15">
        <v>1</v>
      </c>
    </row>
    <row r="16" spans="1:4" x14ac:dyDescent="0.3">
      <c r="A16" t="s">
        <v>25</v>
      </c>
      <c r="B16">
        <f>[1]Sheet1!$C$10</f>
        <v>10</v>
      </c>
      <c r="C16">
        <f>[1]Sheet1!$D$10</f>
        <v>5</v>
      </c>
      <c r="D16">
        <f>[1]Sheet1!$H$10</f>
        <v>82</v>
      </c>
    </row>
    <row r="18" spans="1:13" x14ac:dyDescent="0.3">
      <c r="A18" t="s">
        <v>21</v>
      </c>
      <c r="E18" t="s">
        <v>23</v>
      </c>
      <c r="G18" t="s">
        <v>13</v>
      </c>
    </row>
    <row r="19" spans="1:13" x14ac:dyDescent="0.3">
      <c r="A19" t="s">
        <v>22</v>
      </c>
      <c r="B19" t="s">
        <v>7</v>
      </c>
      <c r="C19" t="s">
        <v>8</v>
      </c>
      <c r="D19" t="s">
        <v>9</v>
      </c>
      <c r="E19" t="s">
        <v>19</v>
      </c>
      <c r="G19" t="s">
        <v>14</v>
      </c>
      <c r="H19" t="s">
        <v>15</v>
      </c>
      <c r="I19" t="s">
        <v>16</v>
      </c>
      <c r="J19" t="s">
        <v>17</v>
      </c>
      <c r="K19" t="s">
        <v>18</v>
      </c>
      <c r="L19" t="s">
        <v>20</v>
      </c>
      <c r="M19" t="s">
        <v>24</v>
      </c>
    </row>
    <row r="20" spans="1:13" x14ac:dyDescent="0.3">
      <c r="A20">
        <v>0</v>
      </c>
      <c r="B20">
        <f>ROUND(B$16+$B$13*(($A20/$B$15)^$B$14),0)</f>
        <v>10</v>
      </c>
      <c r="C20">
        <f>ROUND(C$16+$C$13*(($A20/$C$15)^$C$14),0)</f>
        <v>5</v>
      </c>
      <c r="D20">
        <f>ROUND(D$16+$D$13*(($A20/$D$15)^$D$14),0)</f>
        <v>82</v>
      </c>
      <c r="E20">
        <f>_xlfn.XLOOKUP(B20,$H$20:$H$40,$G$20:$G$40,,1)</f>
        <v>0</v>
      </c>
      <c r="G20">
        <v>0</v>
      </c>
      <c r="H20">
        <v>10</v>
      </c>
      <c r="I20">
        <f>업그레이드!B8</f>
        <v>500</v>
      </c>
      <c r="J20">
        <f>I20</f>
        <v>500</v>
      </c>
      <c r="K20">
        <f>J20/$D$20</f>
        <v>6.0975609756097562</v>
      </c>
      <c r="L20">
        <f>I20/_xlfn.XLOOKUP(G20,$E$20:$E$120,$D$20:$D$120,0)</f>
        <v>6.0975609756097562</v>
      </c>
      <c r="M20">
        <f>L20</f>
        <v>6.0975609756097562</v>
      </c>
    </row>
    <row r="21" spans="1:13" x14ac:dyDescent="0.3">
      <c r="A21">
        <v>1</v>
      </c>
      <c r="B21">
        <f t="shared" ref="B21:B84" si="0">ROUND(B$16+$B$13*(($A21/$B$15)^$B$14),0)</f>
        <v>12</v>
      </c>
      <c r="C21">
        <f t="shared" ref="C21:C84" si="1">ROUND(C$16+$C$13*(($A21/$C$15)^$C$14),0)</f>
        <v>5</v>
      </c>
      <c r="D21">
        <f t="shared" ref="D21:D84" si="2">ROUND(D$16+$D$13*(($A21/$D$15)^$D$14),0)</f>
        <v>84</v>
      </c>
      <c r="E21">
        <f>_xlfn.XLOOKUP(B21,$H$20:$H$40,$G$20:$G$40,,1)</f>
        <v>1</v>
      </c>
      <c r="G21">
        <v>1</v>
      </c>
      <c r="H21">
        <f>H20+5*G21</f>
        <v>15</v>
      </c>
      <c r="I21">
        <f>업그레이드!B9</f>
        <v>1000</v>
      </c>
      <c r="J21">
        <f>J20+I21</f>
        <v>1500</v>
      </c>
      <c r="K21">
        <f t="shared" ref="K21:K40" si="3">J21/$D$20</f>
        <v>18.292682926829269</v>
      </c>
      <c r="L21">
        <f t="shared" ref="L21:L40" si="4">I21/_xlfn.XLOOKUP(G21,$E$20:$E$120,$D$20:$D$120,0)</f>
        <v>11.904761904761905</v>
      </c>
      <c r="M21">
        <f>M20+L21</f>
        <v>18.002322880371661</v>
      </c>
    </row>
    <row r="22" spans="1:13" x14ac:dyDescent="0.3">
      <c r="A22">
        <v>2</v>
      </c>
      <c r="B22">
        <f t="shared" si="0"/>
        <v>14</v>
      </c>
      <c r="C22">
        <f t="shared" si="1"/>
        <v>5</v>
      </c>
      <c r="D22">
        <f t="shared" si="2"/>
        <v>86</v>
      </c>
      <c r="E22">
        <f>_xlfn.XLOOKUP(B22,$H$20:$H$40,$G$20:$G$40,,1)</f>
        <v>1</v>
      </c>
      <c r="G22">
        <v>2</v>
      </c>
      <c r="H22">
        <f>H21+5*G22</f>
        <v>25</v>
      </c>
      <c r="I22">
        <f>업그레이드!B10</f>
        <v>2500</v>
      </c>
      <c r="J22">
        <f t="shared" ref="J22:J40" si="5">J21+I22</f>
        <v>4000</v>
      </c>
      <c r="K22">
        <f t="shared" si="3"/>
        <v>48.780487804878049</v>
      </c>
      <c r="L22">
        <f t="shared" si="4"/>
        <v>28.40909090909091</v>
      </c>
      <c r="M22">
        <f t="shared" ref="M22:M33" si="6">M21+L22</f>
        <v>46.411413789462571</v>
      </c>
    </row>
    <row r="23" spans="1:13" x14ac:dyDescent="0.3">
      <c r="A23">
        <v>3</v>
      </c>
      <c r="B23">
        <f t="shared" si="0"/>
        <v>16</v>
      </c>
      <c r="C23">
        <f t="shared" si="1"/>
        <v>6</v>
      </c>
      <c r="D23">
        <f t="shared" si="2"/>
        <v>88</v>
      </c>
      <c r="E23">
        <f>_xlfn.XLOOKUP(B23,$H$20:$H$40,$G$20:$G$40,,1)</f>
        <v>2</v>
      </c>
      <c r="G23">
        <v>3</v>
      </c>
      <c r="H23">
        <f>H22+5*G23</f>
        <v>40</v>
      </c>
      <c r="I23">
        <f>업그레이드!B11</f>
        <v>5000</v>
      </c>
      <c r="J23">
        <f t="shared" si="5"/>
        <v>9000</v>
      </c>
      <c r="K23">
        <f t="shared" si="3"/>
        <v>109.7560975609756</v>
      </c>
      <c r="L23">
        <f t="shared" si="4"/>
        <v>49.504950495049506</v>
      </c>
      <c r="M23">
        <f t="shared" si="6"/>
        <v>95.916364284512071</v>
      </c>
    </row>
    <row r="24" spans="1:13" x14ac:dyDescent="0.3">
      <c r="A24">
        <v>4</v>
      </c>
      <c r="B24">
        <f t="shared" si="0"/>
        <v>18</v>
      </c>
      <c r="C24">
        <f t="shared" si="1"/>
        <v>6</v>
      </c>
      <c r="D24">
        <f t="shared" si="2"/>
        <v>91</v>
      </c>
      <c r="E24">
        <f>_xlfn.XLOOKUP(B24,$H$20:$H$40,$G$20:$G$40,,1)</f>
        <v>2</v>
      </c>
      <c r="G24">
        <v>4</v>
      </c>
      <c r="H24">
        <f t="shared" ref="H24:H40" si="7">H23+5*G24</f>
        <v>60</v>
      </c>
      <c r="I24">
        <f>업그레이드!B12</f>
        <v>8500</v>
      </c>
      <c r="J24">
        <f t="shared" si="5"/>
        <v>17500</v>
      </c>
      <c r="K24">
        <f t="shared" si="3"/>
        <v>213.41463414634146</v>
      </c>
      <c r="L24">
        <f t="shared" si="4"/>
        <v>70.833333333333329</v>
      </c>
      <c r="M24">
        <f t="shared" si="6"/>
        <v>166.74969761784541</v>
      </c>
    </row>
    <row r="25" spans="1:13" x14ac:dyDescent="0.3">
      <c r="A25">
        <v>5</v>
      </c>
      <c r="B25">
        <f t="shared" si="0"/>
        <v>21</v>
      </c>
      <c r="C25">
        <f t="shared" si="1"/>
        <v>6</v>
      </c>
      <c r="D25">
        <f t="shared" si="2"/>
        <v>94</v>
      </c>
      <c r="E25">
        <f>_xlfn.XLOOKUP(B25,$H$20:$H$40,$G$20:$G$40,,1)</f>
        <v>2</v>
      </c>
      <c r="G25">
        <v>5</v>
      </c>
      <c r="H25">
        <f t="shared" si="7"/>
        <v>85</v>
      </c>
      <c r="I25">
        <f>업그레이드!B13</f>
        <v>13000</v>
      </c>
      <c r="J25">
        <f t="shared" si="5"/>
        <v>30500</v>
      </c>
      <c r="K25">
        <f t="shared" si="3"/>
        <v>371.95121951219511</v>
      </c>
      <c r="L25">
        <f t="shared" si="4"/>
        <v>89.041095890410958</v>
      </c>
      <c r="M25">
        <f t="shared" si="6"/>
        <v>255.79079350825637</v>
      </c>
    </row>
    <row r="26" spans="1:13" x14ac:dyDescent="0.3">
      <c r="A26">
        <v>6</v>
      </c>
      <c r="B26">
        <f t="shared" si="0"/>
        <v>24</v>
      </c>
      <c r="C26">
        <f t="shared" si="1"/>
        <v>7</v>
      </c>
      <c r="D26">
        <f t="shared" si="2"/>
        <v>97</v>
      </c>
      <c r="E26">
        <f>_xlfn.XLOOKUP(B26,$H$20:$H$40,$G$20:$G$40,,1)</f>
        <v>2</v>
      </c>
      <c r="G26">
        <v>6</v>
      </c>
      <c r="H26">
        <f t="shared" si="7"/>
        <v>115</v>
      </c>
      <c r="I26">
        <f>업그레이드!B14</f>
        <v>18500</v>
      </c>
      <c r="J26">
        <f t="shared" si="5"/>
        <v>49000</v>
      </c>
      <c r="K26">
        <f t="shared" si="3"/>
        <v>597.56097560975604</v>
      </c>
      <c r="L26">
        <f t="shared" si="4"/>
        <v>102.77777777777777</v>
      </c>
      <c r="M26">
        <f t="shared" si="6"/>
        <v>358.56857128603417</v>
      </c>
    </row>
    <row r="27" spans="1:13" x14ac:dyDescent="0.3">
      <c r="A27">
        <v>7</v>
      </c>
      <c r="B27">
        <f t="shared" si="0"/>
        <v>27</v>
      </c>
      <c r="C27">
        <f t="shared" si="1"/>
        <v>7</v>
      </c>
      <c r="D27">
        <f t="shared" si="2"/>
        <v>101</v>
      </c>
      <c r="E27">
        <f>_xlfn.XLOOKUP(B27,$H$20:$H$40,$G$20:$G$40,,1)</f>
        <v>3</v>
      </c>
      <c r="G27">
        <v>7</v>
      </c>
      <c r="H27">
        <f t="shared" si="7"/>
        <v>150</v>
      </c>
      <c r="I27">
        <f>업그레이드!B15</f>
        <v>25000</v>
      </c>
      <c r="J27">
        <f t="shared" si="5"/>
        <v>74000</v>
      </c>
      <c r="K27">
        <f t="shared" si="3"/>
        <v>902.43902439024396</v>
      </c>
      <c r="L27">
        <f t="shared" si="4"/>
        <v>112.10762331838565</v>
      </c>
      <c r="M27">
        <f t="shared" si="6"/>
        <v>470.67619460441983</v>
      </c>
    </row>
    <row r="28" spans="1:13" x14ac:dyDescent="0.3">
      <c r="A28">
        <v>8</v>
      </c>
      <c r="B28">
        <f t="shared" si="0"/>
        <v>29</v>
      </c>
      <c r="C28">
        <f t="shared" si="1"/>
        <v>7</v>
      </c>
      <c r="D28">
        <f t="shared" si="2"/>
        <v>104</v>
      </c>
      <c r="E28">
        <f>_xlfn.XLOOKUP(B28,$H$20:$H$40,$G$20:$G$40,,1)</f>
        <v>3</v>
      </c>
      <c r="G28">
        <v>8</v>
      </c>
      <c r="H28">
        <f t="shared" si="7"/>
        <v>190</v>
      </c>
      <c r="I28">
        <f>업그레이드!B16</f>
        <v>32500</v>
      </c>
      <c r="J28">
        <f t="shared" si="5"/>
        <v>106500</v>
      </c>
      <c r="K28">
        <f t="shared" si="3"/>
        <v>1298.780487804878</v>
      </c>
      <c r="L28">
        <f t="shared" si="4"/>
        <v>118.18181818181819</v>
      </c>
      <c r="M28">
        <f t="shared" si="6"/>
        <v>588.85801278623808</v>
      </c>
    </row>
    <row r="29" spans="1:13" x14ac:dyDescent="0.3">
      <c r="A29">
        <v>9</v>
      </c>
      <c r="B29">
        <f t="shared" si="0"/>
        <v>32</v>
      </c>
      <c r="C29">
        <f t="shared" si="1"/>
        <v>8</v>
      </c>
      <c r="D29">
        <f t="shared" si="2"/>
        <v>108</v>
      </c>
      <c r="E29">
        <f>_xlfn.XLOOKUP(B29,$H$20:$H$40,$G$20:$G$40,,1)</f>
        <v>3</v>
      </c>
      <c r="G29">
        <v>9</v>
      </c>
      <c r="H29">
        <f t="shared" si="7"/>
        <v>235</v>
      </c>
      <c r="I29">
        <f>업그레이드!B17</f>
        <v>41000</v>
      </c>
      <c r="J29">
        <f t="shared" si="5"/>
        <v>147500</v>
      </c>
      <c r="K29">
        <f t="shared" si="3"/>
        <v>1798.780487804878</v>
      </c>
      <c r="L29">
        <f t="shared" si="4"/>
        <v>121.66172106824926</v>
      </c>
      <c r="M29">
        <f t="shared" si="6"/>
        <v>710.5197338544873</v>
      </c>
    </row>
    <row r="30" spans="1:13" x14ac:dyDescent="0.3">
      <c r="A30">
        <v>10</v>
      </c>
      <c r="B30">
        <f t="shared" si="0"/>
        <v>35</v>
      </c>
      <c r="C30">
        <f t="shared" si="1"/>
        <v>8</v>
      </c>
      <c r="D30">
        <f t="shared" si="2"/>
        <v>112</v>
      </c>
      <c r="E30">
        <f>_xlfn.XLOOKUP(B30,$H$20:$H$40,$G$20:$G$40,,1)</f>
        <v>3</v>
      </c>
      <c r="G30">
        <v>10</v>
      </c>
      <c r="H30">
        <f t="shared" si="7"/>
        <v>285</v>
      </c>
      <c r="I30">
        <f>업그레이드!B18</f>
        <v>50500</v>
      </c>
      <c r="J30">
        <f t="shared" si="5"/>
        <v>198000</v>
      </c>
      <c r="K30">
        <f t="shared" si="3"/>
        <v>2414.6341463414633</v>
      </c>
      <c r="L30">
        <f t="shared" si="4"/>
        <v>125.31017369727047</v>
      </c>
      <c r="M30">
        <f t="shared" si="6"/>
        <v>835.82990755175774</v>
      </c>
    </row>
    <row r="31" spans="1:13" x14ac:dyDescent="0.3">
      <c r="A31">
        <v>11</v>
      </c>
      <c r="B31">
        <f t="shared" si="0"/>
        <v>39</v>
      </c>
      <c r="C31">
        <f t="shared" si="1"/>
        <v>9</v>
      </c>
      <c r="D31">
        <f t="shared" si="2"/>
        <v>116</v>
      </c>
      <c r="E31">
        <f>_xlfn.XLOOKUP(B31,$H$20:$H$40,$G$20:$G$40,,1)</f>
        <v>3</v>
      </c>
      <c r="G31">
        <v>11</v>
      </c>
      <c r="H31">
        <f t="shared" si="7"/>
        <v>340</v>
      </c>
      <c r="I31">
        <f>업그레이드!B19</f>
        <v>61000</v>
      </c>
      <c r="J31">
        <f t="shared" si="5"/>
        <v>259000</v>
      </c>
      <c r="K31">
        <f t="shared" si="3"/>
        <v>3158.5365853658536</v>
      </c>
      <c r="L31">
        <f t="shared" si="4"/>
        <v>127.34864300626305</v>
      </c>
      <c r="M31">
        <f t="shared" si="6"/>
        <v>963.17855055802079</v>
      </c>
    </row>
    <row r="32" spans="1:13" x14ac:dyDescent="0.3">
      <c r="A32">
        <v>12</v>
      </c>
      <c r="B32">
        <f t="shared" si="0"/>
        <v>42</v>
      </c>
      <c r="C32">
        <f t="shared" si="1"/>
        <v>9</v>
      </c>
      <c r="D32">
        <f t="shared" si="2"/>
        <v>120</v>
      </c>
      <c r="E32">
        <f>_xlfn.XLOOKUP(B32,$H$20:$H$40,$G$20:$G$40,,1)</f>
        <v>4</v>
      </c>
      <c r="G32">
        <v>12</v>
      </c>
      <c r="H32">
        <f t="shared" si="7"/>
        <v>400</v>
      </c>
      <c r="I32">
        <f>업그레이드!B20</f>
        <v>72500</v>
      </c>
      <c r="J32">
        <f t="shared" si="5"/>
        <v>331500</v>
      </c>
      <c r="K32">
        <f t="shared" si="3"/>
        <v>4042.6829268292681</v>
      </c>
      <c r="L32">
        <f t="shared" si="4"/>
        <v>128.31858407079645</v>
      </c>
      <c r="M32">
        <f t="shared" si="6"/>
        <v>1091.4971346288173</v>
      </c>
    </row>
    <row r="33" spans="1:13" x14ac:dyDescent="0.3">
      <c r="A33">
        <v>13</v>
      </c>
      <c r="B33">
        <f t="shared" si="0"/>
        <v>45</v>
      </c>
      <c r="C33">
        <f t="shared" si="1"/>
        <v>9</v>
      </c>
      <c r="D33">
        <f t="shared" si="2"/>
        <v>124</v>
      </c>
      <c r="E33">
        <f>_xlfn.XLOOKUP(B33,$H$20:$H$40,$G$20:$G$40,,1)</f>
        <v>4</v>
      </c>
      <c r="G33">
        <v>13</v>
      </c>
      <c r="H33">
        <f t="shared" si="7"/>
        <v>465</v>
      </c>
      <c r="I33">
        <f>업그레이드!B21</f>
        <v>85000</v>
      </c>
      <c r="J33">
        <f t="shared" si="5"/>
        <v>416500</v>
      </c>
      <c r="K33">
        <f t="shared" si="3"/>
        <v>5079.2682926829266</v>
      </c>
      <c r="L33">
        <f t="shared" si="4"/>
        <v>128.01204819277109</v>
      </c>
      <c r="M33">
        <f t="shared" si="6"/>
        <v>1219.5091828215884</v>
      </c>
    </row>
    <row r="34" spans="1:13" x14ac:dyDescent="0.3">
      <c r="A34">
        <v>14</v>
      </c>
      <c r="B34">
        <f t="shared" si="0"/>
        <v>48</v>
      </c>
      <c r="C34">
        <f t="shared" si="1"/>
        <v>10</v>
      </c>
      <c r="D34">
        <f t="shared" si="2"/>
        <v>128</v>
      </c>
      <c r="E34">
        <f>_xlfn.XLOOKUP(B34,$H$20:$H$40,$G$20:$G$40,,1)</f>
        <v>4</v>
      </c>
      <c r="G34">
        <v>14</v>
      </c>
      <c r="H34">
        <f t="shared" si="7"/>
        <v>535</v>
      </c>
      <c r="I34">
        <f>업그레이드!B22</f>
        <v>98500</v>
      </c>
      <c r="J34">
        <f t="shared" si="5"/>
        <v>515000</v>
      </c>
      <c r="K34">
        <f t="shared" si="3"/>
        <v>6280.4878048780483</v>
      </c>
      <c r="L34" t="e">
        <f t="shared" si="4"/>
        <v>#DIV/0!</v>
      </c>
    </row>
    <row r="35" spans="1:13" x14ac:dyDescent="0.3">
      <c r="A35">
        <v>15</v>
      </c>
      <c r="B35">
        <f t="shared" si="0"/>
        <v>51</v>
      </c>
      <c r="C35">
        <f t="shared" si="1"/>
        <v>10</v>
      </c>
      <c r="D35">
        <f t="shared" si="2"/>
        <v>133</v>
      </c>
      <c r="E35">
        <f>_xlfn.XLOOKUP(B35,$H$20:$H$40,$G$20:$G$40,,1)</f>
        <v>4</v>
      </c>
      <c r="G35">
        <v>15</v>
      </c>
      <c r="H35">
        <f t="shared" si="7"/>
        <v>610</v>
      </c>
      <c r="I35">
        <f>업그레이드!B23</f>
        <v>113000</v>
      </c>
      <c r="J35">
        <f t="shared" si="5"/>
        <v>628000</v>
      </c>
      <c r="K35">
        <f t="shared" si="3"/>
        <v>7658.5365853658541</v>
      </c>
      <c r="L35" t="e">
        <f t="shared" si="4"/>
        <v>#DIV/0!</v>
      </c>
    </row>
    <row r="36" spans="1:13" x14ac:dyDescent="0.3">
      <c r="A36">
        <v>16</v>
      </c>
      <c r="B36">
        <f t="shared" si="0"/>
        <v>55</v>
      </c>
      <c r="C36">
        <f t="shared" si="1"/>
        <v>11</v>
      </c>
      <c r="D36">
        <f t="shared" si="2"/>
        <v>137</v>
      </c>
      <c r="E36">
        <f>_xlfn.XLOOKUP(B36,$H$20:$H$40,$G$20:$G$40,,1)</f>
        <v>4</v>
      </c>
      <c r="G36">
        <v>16</v>
      </c>
      <c r="H36">
        <f t="shared" si="7"/>
        <v>690</v>
      </c>
      <c r="I36">
        <f>업그레이드!B24</f>
        <v>128500</v>
      </c>
      <c r="J36">
        <f t="shared" si="5"/>
        <v>756500</v>
      </c>
      <c r="K36">
        <f t="shared" si="3"/>
        <v>9225.6097560975613</v>
      </c>
      <c r="L36" t="e">
        <f t="shared" si="4"/>
        <v>#DIV/0!</v>
      </c>
    </row>
    <row r="37" spans="1:13" x14ac:dyDescent="0.3">
      <c r="A37">
        <v>17</v>
      </c>
      <c r="B37">
        <f t="shared" si="0"/>
        <v>58</v>
      </c>
      <c r="C37">
        <f t="shared" si="1"/>
        <v>11</v>
      </c>
      <c r="D37">
        <f t="shared" si="2"/>
        <v>142</v>
      </c>
      <c r="E37">
        <f>_xlfn.XLOOKUP(B37,$H$20:$H$40,$G$20:$G$40,,1)</f>
        <v>4</v>
      </c>
      <c r="G37">
        <v>17</v>
      </c>
      <c r="H37">
        <f t="shared" si="7"/>
        <v>775</v>
      </c>
      <c r="I37">
        <f>업그레이드!B25</f>
        <v>145000</v>
      </c>
      <c r="J37">
        <f t="shared" si="5"/>
        <v>901500</v>
      </c>
      <c r="K37">
        <f t="shared" si="3"/>
        <v>10993.90243902439</v>
      </c>
      <c r="L37" t="e">
        <f t="shared" si="4"/>
        <v>#DIV/0!</v>
      </c>
    </row>
    <row r="38" spans="1:13" x14ac:dyDescent="0.3">
      <c r="A38">
        <v>18</v>
      </c>
      <c r="B38">
        <f t="shared" si="0"/>
        <v>62</v>
      </c>
      <c r="C38">
        <f t="shared" si="1"/>
        <v>11</v>
      </c>
      <c r="D38">
        <f t="shared" si="2"/>
        <v>146</v>
      </c>
      <c r="E38">
        <f>_xlfn.XLOOKUP(B38,$H$20:$H$40,$G$20:$G$40,,1)</f>
        <v>5</v>
      </c>
      <c r="G38">
        <v>18</v>
      </c>
      <c r="H38">
        <f t="shared" si="7"/>
        <v>865</v>
      </c>
      <c r="I38">
        <f>업그레이드!B26</f>
        <v>162500</v>
      </c>
      <c r="J38">
        <f t="shared" si="5"/>
        <v>1064000</v>
      </c>
      <c r="K38">
        <f t="shared" si="3"/>
        <v>12975.609756097561</v>
      </c>
      <c r="L38" t="e">
        <f t="shared" si="4"/>
        <v>#DIV/0!</v>
      </c>
    </row>
    <row r="39" spans="1:13" x14ac:dyDescent="0.3">
      <c r="A39">
        <v>19</v>
      </c>
      <c r="B39">
        <f t="shared" si="0"/>
        <v>65</v>
      </c>
      <c r="C39">
        <f t="shared" si="1"/>
        <v>12</v>
      </c>
      <c r="D39">
        <f t="shared" si="2"/>
        <v>151</v>
      </c>
      <c r="E39">
        <f>_xlfn.XLOOKUP(B39,$H$20:$H$40,$G$20:$G$40,,1)</f>
        <v>5</v>
      </c>
      <c r="G39">
        <v>19</v>
      </c>
      <c r="H39">
        <f t="shared" si="7"/>
        <v>960</v>
      </c>
      <c r="I39">
        <f>업그레이드!B27</f>
        <v>181000</v>
      </c>
      <c r="J39">
        <f t="shared" si="5"/>
        <v>1245000</v>
      </c>
      <c r="K39">
        <f t="shared" si="3"/>
        <v>15182.926829268292</v>
      </c>
      <c r="L39" t="e">
        <f t="shared" si="4"/>
        <v>#DIV/0!</v>
      </c>
    </row>
    <row r="40" spans="1:13" x14ac:dyDescent="0.3">
      <c r="A40">
        <v>20</v>
      </c>
      <c r="B40">
        <f t="shared" si="0"/>
        <v>69</v>
      </c>
      <c r="C40">
        <f t="shared" si="1"/>
        <v>12</v>
      </c>
      <c r="D40">
        <f t="shared" si="2"/>
        <v>156</v>
      </c>
      <c r="E40">
        <f>_xlfn.XLOOKUP(B40,$H$20:$H$40,$G$20:$G$40,,1)</f>
        <v>5</v>
      </c>
      <c r="G40">
        <v>20</v>
      </c>
      <c r="H40">
        <f t="shared" si="7"/>
        <v>1060</v>
      </c>
      <c r="I40">
        <f>업그레이드!B28</f>
        <v>200500</v>
      </c>
      <c r="J40">
        <f t="shared" si="5"/>
        <v>1445500</v>
      </c>
      <c r="K40">
        <f t="shared" si="3"/>
        <v>17628.048780487807</v>
      </c>
      <c r="L40" t="e">
        <f t="shared" si="4"/>
        <v>#DIV/0!</v>
      </c>
    </row>
    <row r="41" spans="1:13" x14ac:dyDescent="0.3">
      <c r="A41">
        <v>21</v>
      </c>
      <c r="B41">
        <f t="shared" si="0"/>
        <v>72</v>
      </c>
      <c r="C41">
        <f t="shared" si="1"/>
        <v>13</v>
      </c>
      <c r="D41">
        <f t="shared" si="2"/>
        <v>161</v>
      </c>
      <c r="E41">
        <f>_xlfn.XLOOKUP(B41,$H$20:$H$40,$G$20:$G$40,,1)</f>
        <v>5</v>
      </c>
    </row>
    <row r="42" spans="1:13" x14ac:dyDescent="0.3">
      <c r="A42">
        <v>22</v>
      </c>
      <c r="B42">
        <f t="shared" si="0"/>
        <v>76</v>
      </c>
      <c r="C42">
        <f t="shared" si="1"/>
        <v>13</v>
      </c>
      <c r="D42">
        <f t="shared" si="2"/>
        <v>165</v>
      </c>
      <c r="E42">
        <f>_xlfn.XLOOKUP(B42,$H$20:$H$40,$G$20:$G$40,,1)</f>
        <v>5</v>
      </c>
    </row>
    <row r="43" spans="1:13" x14ac:dyDescent="0.3">
      <c r="A43">
        <v>23</v>
      </c>
      <c r="B43">
        <f t="shared" si="0"/>
        <v>79</v>
      </c>
      <c r="C43">
        <f t="shared" si="1"/>
        <v>14</v>
      </c>
      <c r="D43">
        <f t="shared" si="2"/>
        <v>170</v>
      </c>
      <c r="E43">
        <f>_xlfn.XLOOKUP(B43,$H$20:$H$40,$G$20:$G$40,,1)</f>
        <v>5</v>
      </c>
    </row>
    <row r="44" spans="1:13" x14ac:dyDescent="0.3">
      <c r="A44">
        <v>24</v>
      </c>
      <c r="B44">
        <f t="shared" si="0"/>
        <v>83</v>
      </c>
      <c r="C44">
        <f t="shared" si="1"/>
        <v>14</v>
      </c>
      <c r="D44">
        <f t="shared" si="2"/>
        <v>175</v>
      </c>
      <c r="E44">
        <f>_xlfn.XLOOKUP(B44,$H$20:$H$40,$G$20:$G$40,,1)</f>
        <v>5</v>
      </c>
    </row>
    <row r="45" spans="1:13" x14ac:dyDescent="0.3">
      <c r="A45">
        <v>25</v>
      </c>
      <c r="B45">
        <f t="shared" si="0"/>
        <v>86</v>
      </c>
      <c r="C45">
        <f t="shared" si="1"/>
        <v>15</v>
      </c>
      <c r="D45">
        <f t="shared" si="2"/>
        <v>180</v>
      </c>
      <c r="E45">
        <f>_xlfn.XLOOKUP(B45,$H$20:$H$40,$G$20:$G$40,,1)</f>
        <v>6</v>
      </c>
    </row>
    <row r="46" spans="1:13" x14ac:dyDescent="0.3">
      <c r="A46">
        <v>26</v>
      </c>
      <c r="B46">
        <f t="shared" si="0"/>
        <v>90</v>
      </c>
      <c r="C46">
        <f t="shared" si="1"/>
        <v>15</v>
      </c>
      <c r="D46">
        <f t="shared" si="2"/>
        <v>186</v>
      </c>
      <c r="E46">
        <f>_xlfn.XLOOKUP(B46,$H$20:$H$40,$G$20:$G$40,,1)</f>
        <v>6</v>
      </c>
    </row>
    <row r="47" spans="1:13" x14ac:dyDescent="0.3">
      <c r="A47">
        <v>27</v>
      </c>
      <c r="B47">
        <f t="shared" si="0"/>
        <v>94</v>
      </c>
      <c r="C47">
        <f t="shared" si="1"/>
        <v>15</v>
      </c>
      <c r="D47">
        <f t="shared" si="2"/>
        <v>191</v>
      </c>
      <c r="E47">
        <f>_xlfn.XLOOKUP(B47,$H$20:$H$40,$G$20:$G$40,,1)</f>
        <v>6</v>
      </c>
    </row>
    <row r="48" spans="1:13" x14ac:dyDescent="0.3">
      <c r="A48">
        <v>28</v>
      </c>
      <c r="B48">
        <f t="shared" si="0"/>
        <v>98</v>
      </c>
      <c r="C48">
        <f t="shared" si="1"/>
        <v>16</v>
      </c>
      <c r="D48">
        <f t="shared" si="2"/>
        <v>196</v>
      </c>
      <c r="E48">
        <f>_xlfn.XLOOKUP(B48,$H$20:$H$40,$G$20:$G$40,,1)</f>
        <v>6</v>
      </c>
    </row>
    <row r="49" spans="1:5" x14ac:dyDescent="0.3">
      <c r="A49">
        <v>29</v>
      </c>
      <c r="B49">
        <f t="shared" si="0"/>
        <v>101</v>
      </c>
      <c r="C49">
        <f t="shared" si="1"/>
        <v>16</v>
      </c>
      <c r="D49">
        <f t="shared" si="2"/>
        <v>201</v>
      </c>
      <c r="E49">
        <f>_xlfn.XLOOKUP(B49,$H$20:$H$40,$G$20:$G$40,,1)</f>
        <v>6</v>
      </c>
    </row>
    <row r="50" spans="1:5" x14ac:dyDescent="0.3">
      <c r="A50">
        <v>30</v>
      </c>
      <c r="B50">
        <f t="shared" si="0"/>
        <v>105</v>
      </c>
      <c r="C50">
        <f t="shared" si="1"/>
        <v>17</v>
      </c>
      <c r="D50">
        <f t="shared" si="2"/>
        <v>207</v>
      </c>
      <c r="E50">
        <f>_xlfn.XLOOKUP(B50,$H$20:$H$40,$G$20:$G$40,,1)</f>
        <v>6</v>
      </c>
    </row>
    <row r="51" spans="1:5" x14ac:dyDescent="0.3">
      <c r="A51">
        <v>31</v>
      </c>
      <c r="B51">
        <f t="shared" si="0"/>
        <v>109</v>
      </c>
      <c r="C51">
        <f t="shared" si="1"/>
        <v>17</v>
      </c>
      <c r="D51">
        <f t="shared" si="2"/>
        <v>212</v>
      </c>
      <c r="E51">
        <f>_xlfn.XLOOKUP(B51,$H$20:$H$40,$G$20:$G$40,,1)</f>
        <v>6</v>
      </c>
    </row>
    <row r="52" spans="1:5" x14ac:dyDescent="0.3">
      <c r="A52">
        <v>32</v>
      </c>
      <c r="B52">
        <f t="shared" si="0"/>
        <v>113</v>
      </c>
      <c r="C52">
        <f t="shared" si="1"/>
        <v>18</v>
      </c>
      <c r="D52">
        <f t="shared" si="2"/>
        <v>218</v>
      </c>
      <c r="E52">
        <f>_xlfn.XLOOKUP(B52,$H$20:$H$40,$G$20:$G$40,,1)</f>
        <v>6</v>
      </c>
    </row>
    <row r="53" spans="1:5" x14ac:dyDescent="0.3">
      <c r="A53">
        <v>33</v>
      </c>
      <c r="B53">
        <f t="shared" si="0"/>
        <v>117</v>
      </c>
      <c r="C53">
        <f t="shared" si="1"/>
        <v>18</v>
      </c>
      <c r="D53">
        <f t="shared" si="2"/>
        <v>223</v>
      </c>
      <c r="E53">
        <f>_xlfn.XLOOKUP(B53,$H$20:$H$40,$G$20:$G$40,,1)</f>
        <v>7</v>
      </c>
    </row>
    <row r="54" spans="1:5" x14ac:dyDescent="0.3">
      <c r="A54">
        <v>34</v>
      </c>
      <c r="B54">
        <f t="shared" si="0"/>
        <v>121</v>
      </c>
      <c r="C54">
        <f t="shared" si="1"/>
        <v>19</v>
      </c>
      <c r="D54">
        <f t="shared" si="2"/>
        <v>229</v>
      </c>
      <c r="E54">
        <f>_xlfn.XLOOKUP(B54,$H$20:$H$40,$G$20:$G$40,,1)</f>
        <v>7</v>
      </c>
    </row>
    <row r="55" spans="1:5" x14ac:dyDescent="0.3">
      <c r="A55">
        <v>35</v>
      </c>
      <c r="B55">
        <f t="shared" si="0"/>
        <v>125</v>
      </c>
      <c r="C55">
        <f t="shared" si="1"/>
        <v>19</v>
      </c>
      <c r="D55">
        <f t="shared" si="2"/>
        <v>235</v>
      </c>
      <c r="E55">
        <f>_xlfn.XLOOKUP(B55,$H$20:$H$40,$G$20:$G$40,,1)</f>
        <v>7</v>
      </c>
    </row>
    <row r="56" spans="1:5" x14ac:dyDescent="0.3">
      <c r="A56">
        <v>36</v>
      </c>
      <c r="B56">
        <f t="shared" si="0"/>
        <v>128</v>
      </c>
      <c r="C56">
        <f t="shared" si="1"/>
        <v>20</v>
      </c>
      <c r="D56">
        <f t="shared" si="2"/>
        <v>240</v>
      </c>
      <c r="E56">
        <f>_xlfn.XLOOKUP(B56,$H$20:$H$40,$G$20:$G$40,,1)</f>
        <v>7</v>
      </c>
    </row>
    <row r="57" spans="1:5" x14ac:dyDescent="0.3">
      <c r="A57">
        <v>37</v>
      </c>
      <c r="B57">
        <f t="shared" si="0"/>
        <v>132</v>
      </c>
      <c r="C57">
        <f t="shared" si="1"/>
        <v>20</v>
      </c>
      <c r="D57">
        <f t="shared" si="2"/>
        <v>246</v>
      </c>
      <c r="E57">
        <f>_xlfn.XLOOKUP(B57,$H$20:$H$40,$G$20:$G$40,,1)</f>
        <v>7</v>
      </c>
    </row>
    <row r="58" spans="1:5" x14ac:dyDescent="0.3">
      <c r="A58">
        <v>38</v>
      </c>
      <c r="B58">
        <f t="shared" si="0"/>
        <v>136</v>
      </c>
      <c r="C58">
        <f t="shared" si="1"/>
        <v>21</v>
      </c>
      <c r="D58">
        <f t="shared" si="2"/>
        <v>252</v>
      </c>
      <c r="E58">
        <f>_xlfn.XLOOKUP(B58,$H$20:$H$40,$G$20:$G$40,,1)</f>
        <v>7</v>
      </c>
    </row>
    <row r="59" spans="1:5" x14ac:dyDescent="0.3">
      <c r="A59">
        <v>39</v>
      </c>
      <c r="B59">
        <f t="shared" si="0"/>
        <v>140</v>
      </c>
      <c r="C59">
        <f t="shared" si="1"/>
        <v>21</v>
      </c>
      <c r="D59">
        <f t="shared" si="2"/>
        <v>258</v>
      </c>
      <c r="E59">
        <f>_xlfn.XLOOKUP(B59,$H$20:$H$40,$G$20:$G$40,,1)</f>
        <v>7</v>
      </c>
    </row>
    <row r="60" spans="1:5" x14ac:dyDescent="0.3">
      <c r="A60">
        <v>40</v>
      </c>
      <c r="B60">
        <f t="shared" si="0"/>
        <v>144</v>
      </c>
      <c r="C60">
        <f t="shared" si="1"/>
        <v>22</v>
      </c>
      <c r="D60">
        <f t="shared" si="2"/>
        <v>263</v>
      </c>
      <c r="E60">
        <f>_xlfn.XLOOKUP(B60,$H$20:$H$40,$G$20:$G$40,,1)</f>
        <v>7</v>
      </c>
    </row>
    <row r="61" spans="1:5" x14ac:dyDescent="0.3">
      <c r="A61">
        <v>41</v>
      </c>
      <c r="B61">
        <f t="shared" si="0"/>
        <v>148</v>
      </c>
      <c r="C61">
        <f t="shared" si="1"/>
        <v>22</v>
      </c>
      <c r="D61">
        <f t="shared" si="2"/>
        <v>269</v>
      </c>
      <c r="E61">
        <f>_xlfn.XLOOKUP(B61,$H$20:$H$40,$G$20:$G$40,,1)</f>
        <v>7</v>
      </c>
    </row>
    <row r="62" spans="1:5" x14ac:dyDescent="0.3">
      <c r="A62">
        <v>42</v>
      </c>
      <c r="B62">
        <f t="shared" si="0"/>
        <v>153</v>
      </c>
      <c r="C62">
        <f t="shared" si="1"/>
        <v>23</v>
      </c>
      <c r="D62">
        <f t="shared" si="2"/>
        <v>275</v>
      </c>
      <c r="E62">
        <f>_xlfn.XLOOKUP(B62,$H$20:$H$40,$G$20:$G$40,,1)</f>
        <v>8</v>
      </c>
    </row>
    <row r="63" spans="1:5" x14ac:dyDescent="0.3">
      <c r="A63">
        <v>43</v>
      </c>
      <c r="B63">
        <f t="shared" si="0"/>
        <v>157</v>
      </c>
      <c r="C63">
        <f t="shared" si="1"/>
        <v>23</v>
      </c>
      <c r="D63">
        <f t="shared" si="2"/>
        <v>281</v>
      </c>
      <c r="E63">
        <f>_xlfn.XLOOKUP(B63,$H$20:$H$40,$G$20:$G$40,,1)</f>
        <v>8</v>
      </c>
    </row>
    <row r="64" spans="1:5" x14ac:dyDescent="0.3">
      <c r="A64">
        <v>44</v>
      </c>
      <c r="B64">
        <f t="shared" si="0"/>
        <v>161</v>
      </c>
      <c r="C64">
        <f t="shared" si="1"/>
        <v>24</v>
      </c>
      <c r="D64">
        <f t="shared" si="2"/>
        <v>287</v>
      </c>
      <c r="E64">
        <f>_xlfn.XLOOKUP(B64,$H$20:$H$40,$G$20:$G$40,,1)</f>
        <v>8</v>
      </c>
    </row>
    <row r="65" spans="1:5" x14ac:dyDescent="0.3">
      <c r="A65">
        <v>45</v>
      </c>
      <c r="B65">
        <f t="shared" si="0"/>
        <v>165</v>
      </c>
      <c r="C65">
        <f t="shared" si="1"/>
        <v>24</v>
      </c>
      <c r="D65">
        <f t="shared" si="2"/>
        <v>293</v>
      </c>
      <c r="E65">
        <f>_xlfn.XLOOKUP(B65,$H$20:$H$40,$G$20:$G$40,,1)</f>
        <v>8</v>
      </c>
    </row>
    <row r="66" spans="1:5" x14ac:dyDescent="0.3">
      <c r="A66">
        <v>46</v>
      </c>
      <c r="B66">
        <f t="shared" si="0"/>
        <v>169</v>
      </c>
      <c r="C66">
        <f t="shared" si="1"/>
        <v>25</v>
      </c>
      <c r="D66">
        <f t="shared" si="2"/>
        <v>300</v>
      </c>
      <c r="E66">
        <f>_xlfn.XLOOKUP(B66,$H$20:$H$40,$G$20:$G$40,,1)</f>
        <v>8</v>
      </c>
    </row>
    <row r="67" spans="1:5" x14ac:dyDescent="0.3">
      <c r="A67">
        <v>47</v>
      </c>
      <c r="B67">
        <f t="shared" si="0"/>
        <v>173</v>
      </c>
      <c r="C67">
        <f t="shared" si="1"/>
        <v>25</v>
      </c>
      <c r="D67">
        <f t="shared" si="2"/>
        <v>306</v>
      </c>
      <c r="E67">
        <f>_xlfn.XLOOKUP(B67,$H$20:$H$40,$G$20:$G$40,,1)</f>
        <v>8</v>
      </c>
    </row>
    <row r="68" spans="1:5" x14ac:dyDescent="0.3">
      <c r="A68">
        <v>48</v>
      </c>
      <c r="B68">
        <f t="shared" si="0"/>
        <v>177</v>
      </c>
      <c r="C68">
        <f t="shared" si="1"/>
        <v>26</v>
      </c>
      <c r="D68">
        <f t="shared" si="2"/>
        <v>312</v>
      </c>
      <c r="E68">
        <f>_xlfn.XLOOKUP(B68,$H$20:$H$40,$G$20:$G$40,,1)</f>
        <v>8</v>
      </c>
    </row>
    <row r="69" spans="1:5" x14ac:dyDescent="0.3">
      <c r="A69">
        <v>49</v>
      </c>
      <c r="B69">
        <f t="shared" si="0"/>
        <v>181</v>
      </c>
      <c r="C69">
        <f t="shared" si="1"/>
        <v>26</v>
      </c>
      <c r="D69">
        <f t="shared" si="2"/>
        <v>318</v>
      </c>
      <c r="E69">
        <f>_xlfn.XLOOKUP(B69,$H$20:$H$40,$G$20:$G$40,,1)</f>
        <v>8</v>
      </c>
    </row>
    <row r="70" spans="1:5" x14ac:dyDescent="0.3">
      <c r="A70">
        <v>50</v>
      </c>
      <c r="B70">
        <f t="shared" si="0"/>
        <v>186</v>
      </c>
      <c r="C70">
        <f t="shared" si="1"/>
        <v>27</v>
      </c>
      <c r="D70">
        <f t="shared" si="2"/>
        <v>325</v>
      </c>
      <c r="E70">
        <f>_xlfn.XLOOKUP(B70,$H$20:$H$40,$G$20:$G$40,,1)</f>
        <v>8</v>
      </c>
    </row>
    <row r="71" spans="1:5" x14ac:dyDescent="0.3">
      <c r="A71">
        <v>51</v>
      </c>
      <c r="B71">
        <f t="shared" si="0"/>
        <v>190</v>
      </c>
      <c r="C71">
        <f t="shared" si="1"/>
        <v>27</v>
      </c>
      <c r="D71">
        <f t="shared" si="2"/>
        <v>331</v>
      </c>
      <c r="E71">
        <f>_xlfn.XLOOKUP(B71,$H$20:$H$40,$G$20:$G$40,,1)</f>
        <v>8</v>
      </c>
    </row>
    <row r="72" spans="1:5" x14ac:dyDescent="0.3">
      <c r="A72">
        <v>52</v>
      </c>
      <c r="B72">
        <f t="shared" si="0"/>
        <v>194</v>
      </c>
      <c r="C72">
        <f t="shared" si="1"/>
        <v>28</v>
      </c>
      <c r="D72">
        <f t="shared" si="2"/>
        <v>337</v>
      </c>
      <c r="E72">
        <f>_xlfn.XLOOKUP(B72,$H$20:$H$40,$G$20:$G$40,,1)</f>
        <v>9</v>
      </c>
    </row>
    <row r="73" spans="1:5" x14ac:dyDescent="0.3">
      <c r="A73">
        <v>53</v>
      </c>
      <c r="B73">
        <f t="shared" si="0"/>
        <v>198</v>
      </c>
      <c r="C73">
        <f t="shared" si="1"/>
        <v>28</v>
      </c>
      <c r="D73">
        <f t="shared" si="2"/>
        <v>344</v>
      </c>
      <c r="E73">
        <f>_xlfn.XLOOKUP(B73,$H$20:$H$40,$G$20:$G$40,,1)</f>
        <v>9</v>
      </c>
    </row>
    <row r="74" spans="1:5" x14ac:dyDescent="0.3">
      <c r="A74">
        <v>54</v>
      </c>
      <c r="B74">
        <f t="shared" si="0"/>
        <v>203</v>
      </c>
      <c r="C74">
        <f t="shared" si="1"/>
        <v>29</v>
      </c>
      <c r="D74">
        <f t="shared" si="2"/>
        <v>350</v>
      </c>
      <c r="E74">
        <f>_xlfn.XLOOKUP(B74,$H$20:$H$40,$G$20:$G$40,,1)</f>
        <v>9</v>
      </c>
    </row>
    <row r="75" spans="1:5" x14ac:dyDescent="0.3">
      <c r="A75">
        <v>55</v>
      </c>
      <c r="B75">
        <f t="shared" si="0"/>
        <v>207</v>
      </c>
      <c r="C75">
        <f t="shared" si="1"/>
        <v>30</v>
      </c>
      <c r="D75">
        <f t="shared" si="2"/>
        <v>357</v>
      </c>
      <c r="E75">
        <f>_xlfn.XLOOKUP(B75,$H$20:$H$40,$G$20:$G$40,,1)</f>
        <v>9</v>
      </c>
    </row>
    <row r="76" spans="1:5" x14ac:dyDescent="0.3">
      <c r="A76">
        <v>56</v>
      </c>
      <c r="B76">
        <f t="shared" si="0"/>
        <v>211</v>
      </c>
      <c r="C76">
        <f t="shared" si="1"/>
        <v>30</v>
      </c>
      <c r="D76">
        <f t="shared" si="2"/>
        <v>363</v>
      </c>
      <c r="E76">
        <f>_xlfn.XLOOKUP(B76,$H$20:$H$40,$G$20:$G$40,,1)</f>
        <v>9</v>
      </c>
    </row>
    <row r="77" spans="1:5" x14ac:dyDescent="0.3">
      <c r="A77">
        <v>57</v>
      </c>
      <c r="B77">
        <f t="shared" si="0"/>
        <v>216</v>
      </c>
      <c r="C77">
        <f t="shared" si="1"/>
        <v>31</v>
      </c>
      <c r="D77">
        <f t="shared" si="2"/>
        <v>370</v>
      </c>
      <c r="E77">
        <f>_xlfn.XLOOKUP(B77,$H$20:$H$40,$G$20:$G$40,,1)</f>
        <v>9</v>
      </c>
    </row>
    <row r="78" spans="1:5" x14ac:dyDescent="0.3">
      <c r="A78">
        <v>58</v>
      </c>
      <c r="B78">
        <f t="shared" si="0"/>
        <v>220</v>
      </c>
      <c r="C78">
        <f t="shared" si="1"/>
        <v>31</v>
      </c>
      <c r="D78">
        <f t="shared" si="2"/>
        <v>376</v>
      </c>
      <c r="E78">
        <f>_xlfn.XLOOKUP(B78,$H$20:$H$40,$G$20:$G$40,,1)</f>
        <v>9</v>
      </c>
    </row>
    <row r="79" spans="1:5" x14ac:dyDescent="0.3">
      <c r="A79">
        <v>59</v>
      </c>
      <c r="B79">
        <f t="shared" si="0"/>
        <v>224</v>
      </c>
      <c r="C79">
        <f t="shared" si="1"/>
        <v>32</v>
      </c>
      <c r="D79">
        <f t="shared" si="2"/>
        <v>383</v>
      </c>
      <c r="E79">
        <f>_xlfn.XLOOKUP(B79,$H$20:$H$40,$G$20:$G$40,,1)</f>
        <v>9</v>
      </c>
    </row>
    <row r="80" spans="1:5" x14ac:dyDescent="0.3">
      <c r="A80">
        <v>60</v>
      </c>
      <c r="B80">
        <f t="shared" si="0"/>
        <v>229</v>
      </c>
      <c r="C80">
        <f t="shared" si="1"/>
        <v>32</v>
      </c>
      <c r="D80">
        <f t="shared" si="2"/>
        <v>389</v>
      </c>
      <c r="E80">
        <f>_xlfn.XLOOKUP(B80,$H$20:$H$40,$G$20:$G$40,,1)</f>
        <v>9</v>
      </c>
    </row>
    <row r="81" spans="1:5" x14ac:dyDescent="0.3">
      <c r="A81">
        <v>61</v>
      </c>
      <c r="B81">
        <f t="shared" si="0"/>
        <v>233</v>
      </c>
      <c r="C81">
        <f t="shared" si="1"/>
        <v>33</v>
      </c>
      <c r="D81">
        <f t="shared" si="2"/>
        <v>396</v>
      </c>
      <c r="E81">
        <f>_xlfn.XLOOKUP(B81,$H$20:$H$40,$G$20:$G$40,,1)</f>
        <v>9</v>
      </c>
    </row>
    <row r="82" spans="1:5" x14ac:dyDescent="0.3">
      <c r="A82">
        <v>62</v>
      </c>
      <c r="B82">
        <f t="shared" si="0"/>
        <v>237</v>
      </c>
      <c r="C82">
        <f t="shared" si="1"/>
        <v>33</v>
      </c>
      <c r="D82">
        <f t="shared" si="2"/>
        <v>403</v>
      </c>
      <c r="E82">
        <f>_xlfn.XLOOKUP(B82,$H$20:$H$40,$G$20:$G$40,,1)</f>
        <v>10</v>
      </c>
    </row>
    <row r="83" spans="1:5" x14ac:dyDescent="0.3">
      <c r="A83">
        <v>63</v>
      </c>
      <c r="B83">
        <f t="shared" si="0"/>
        <v>242</v>
      </c>
      <c r="C83">
        <f t="shared" si="1"/>
        <v>34</v>
      </c>
      <c r="D83">
        <f t="shared" si="2"/>
        <v>410</v>
      </c>
      <c r="E83">
        <f>_xlfn.XLOOKUP(B83,$H$20:$H$40,$G$20:$G$40,,1)</f>
        <v>10</v>
      </c>
    </row>
    <row r="84" spans="1:5" x14ac:dyDescent="0.3">
      <c r="A84">
        <v>64</v>
      </c>
      <c r="B84">
        <f t="shared" si="0"/>
        <v>246</v>
      </c>
      <c r="C84">
        <f t="shared" si="1"/>
        <v>34</v>
      </c>
      <c r="D84">
        <f t="shared" si="2"/>
        <v>416</v>
      </c>
      <c r="E84">
        <f>_xlfn.XLOOKUP(B84,$H$20:$H$40,$G$20:$G$40,,1)</f>
        <v>10</v>
      </c>
    </row>
    <row r="85" spans="1:5" x14ac:dyDescent="0.3">
      <c r="A85">
        <v>65</v>
      </c>
      <c r="B85">
        <f t="shared" ref="B85:B120" si="8">ROUND(B$16+$B$13*(($A85/$B$15)^$B$14),0)</f>
        <v>251</v>
      </c>
      <c r="C85">
        <f t="shared" ref="C85:C120" si="9">ROUND(C$16+$C$13*(($A85/$C$15)^$C$14),0)</f>
        <v>35</v>
      </c>
      <c r="D85">
        <f t="shared" ref="D85:D120" si="10">ROUND(D$16+$D$13*(($A85/$D$15)^$D$14),0)</f>
        <v>423</v>
      </c>
      <c r="E85">
        <f>_xlfn.XLOOKUP(B85,$H$20:$H$40,$G$20:$G$40,,1)</f>
        <v>10</v>
      </c>
    </row>
    <row r="86" spans="1:5" x14ac:dyDescent="0.3">
      <c r="A86">
        <v>66</v>
      </c>
      <c r="B86">
        <f t="shared" si="8"/>
        <v>255</v>
      </c>
      <c r="C86">
        <f t="shared" si="9"/>
        <v>36</v>
      </c>
      <c r="D86">
        <f t="shared" si="10"/>
        <v>430</v>
      </c>
      <c r="E86">
        <f>_xlfn.XLOOKUP(B86,$H$20:$H$40,$G$20:$G$40,,1)</f>
        <v>10</v>
      </c>
    </row>
    <row r="87" spans="1:5" x14ac:dyDescent="0.3">
      <c r="A87">
        <v>67</v>
      </c>
      <c r="B87">
        <f t="shared" si="8"/>
        <v>260</v>
      </c>
      <c r="C87">
        <f t="shared" si="9"/>
        <v>36</v>
      </c>
      <c r="D87">
        <f t="shared" si="10"/>
        <v>437</v>
      </c>
      <c r="E87">
        <f>_xlfn.XLOOKUP(B87,$H$20:$H$40,$G$20:$G$40,,1)</f>
        <v>10</v>
      </c>
    </row>
    <row r="88" spans="1:5" x14ac:dyDescent="0.3">
      <c r="A88">
        <v>68</v>
      </c>
      <c r="B88">
        <f t="shared" si="8"/>
        <v>264</v>
      </c>
      <c r="C88">
        <f t="shared" si="9"/>
        <v>37</v>
      </c>
      <c r="D88">
        <f t="shared" si="10"/>
        <v>444</v>
      </c>
      <c r="E88">
        <f>_xlfn.XLOOKUP(B88,$H$20:$H$40,$G$20:$G$40,,1)</f>
        <v>10</v>
      </c>
    </row>
    <row r="89" spans="1:5" x14ac:dyDescent="0.3">
      <c r="A89">
        <v>69</v>
      </c>
      <c r="B89">
        <f t="shared" si="8"/>
        <v>269</v>
      </c>
      <c r="C89">
        <f t="shared" si="9"/>
        <v>37</v>
      </c>
      <c r="D89">
        <f t="shared" si="10"/>
        <v>451</v>
      </c>
      <c r="E89">
        <f>_xlfn.XLOOKUP(B89,$H$20:$H$40,$G$20:$G$40,,1)</f>
        <v>10</v>
      </c>
    </row>
    <row r="90" spans="1:5" x14ac:dyDescent="0.3">
      <c r="A90">
        <v>70</v>
      </c>
      <c r="B90">
        <f t="shared" si="8"/>
        <v>273</v>
      </c>
      <c r="C90">
        <f t="shared" si="9"/>
        <v>38</v>
      </c>
      <c r="D90">
        <f t="shared" si="10"/>
        <v>458</v>
      </c>
      <c r="E90">
        <f>_xlfn.XLOOKUP(B90,$H$20:$H$40,$G$20:$G$40,,1)</f>
        <v>10</v>
      </c>
    </row>
    <row r="91" spans="1:5" x14ac:dyDescent="0.3">
      <c r="A91">
        <v>71</v>
      </c>
      <c r="B91">
        <f t="shared" si="8"/>
        <v>278</v>
      </c>
      <c r="C91">
        <f t="shared" si="9"/>
        <v>38</v>
      </c>
      <c r="D91">
        <f t="shared" si="10"/>
        <v>465</v>
      </c>
      <c r="E91">
        <f>_xlfn.XLOOKUP(B91,$H$20:$H$40,$G$20:$G$40,,1)</f>
        <v>10</v>
      </c>
    </row>
    <row r="92" spans="1:5" x14ac:dyDescent="0.3">
      <c r="A92">
        <v>72</v>
      </c>
      <c r="B92">
        <f t="shared" si="8"/>
        <v>282</v>
      </c>
      <c r="C92">
        <f t="shared" si="9"/>
        <v>39</v>
      </c>
      <c r="D92">
        <f t="shared" si="10"/>
        <v>472</v>
      </c>
      <c r="E92">
        <f>_xlfn.XLOOKUP(B92,$H$20:$H$40,$G$20:$G$40,,1)</f>
        <v>10</v>
      </c>
    </row>
    <row r="93" spans="1:5" x14ac:dyDescent="0.3">
      <c r="A93">
        <v>73</v>
      </c>
      <c r="B93">
        <f t="shared" si="8"/>
        <v>287</v>
      </c>
      <c r="C93">
        <f t="shared" si="9"/>
        <v>39</v>
      </c>
      <c r="D93">
        <f t="shared" si="10"/>
        <v>479</v>
      </c>
      <c r="E93">
        <f>_xlfn.XLOOKUP(B93,$H$20:$H$40,$G$20:$G$40,,1)</f>
        <v>11</v>
      </c>
    </row>
    <row r="94" spans="1:5" x14ac:dyDescent="0.3">
      <c r="A94">
        <v>74</v>
      </c>
      <c r="B94">
        <f t="shared" si="8"/>
        <v>291</v>
      </c>
      <c r="C94">
        <f t="shared" si="9"/>
        <v>40</v>
      </c>
      <c r="D94">
        <f t="shared" si="10"/>
        <v>486</v>
      </c>
      <c r="E94">
        <f>_xlfn.XLOOKUP(B94,$H$20:$H$40,$G$20:$G$40,,1)</f>
        <v>11</v>
      </c>
    </row>
    <row r="95" spans="1:5" x14ac:dyDescent="0.3">
      <c r="A95">
        <v>75</v>
      </c>
      <c r="B95">
        <f t="shared" si="8"/>
        <v>296</v>
      </c>
      <c r="C95">
        <f t="shared" si="9"/>
        <v>41</v>
      </c>
      <c r="D95">
        <f t="shared" si="10"/>
        <v>493</v>
      </c>
      <c r="E95">
        <f>_xlfn.XLOOKUP(B95,$H$20:$H$40,$G$20:$G$40,,1)</f>
        <v>11</v>
      </c>
    </row>
    <row r="96" spans="1:5" x14ac:dyDescent="0.3">
      <c r="A96">
        <v>76</v>
      </c>
      <c r="B96">
        <f t="shared" si="8"/>
        <v>300</v>
      </c>
      <c r="C96">
        <f t="shared" si="9"/>
        <v>41</v>
      </c>
      <c r="D96">
        <f t="shared" si="10"/>
        <v>500</v>
      </c>
      <c r="E96">
        <f>_xlfn.XLOOKUP(B96,$H$20:$H$40,$G$20:$G$40,,1)</f>
        <v>11</v>
      </c>
    </row>
    <row r="97" spans="1:5" x14ac:dyDescent="0.3">
      <c r="A97">
        <v>77</v>
      </c>
      <c r="B97">
        <f t="shared" si="8"/>
        <v>305</v>
      </c>
      <c r="C97">
        <f t="shared" si="9"/>
        <v>42</v>
      </c>
      <c r="D97">
        <f t="shared" si="10"/>
        <v>507</v>
      </c>
      <c r="E97">
        <f>_xlfn.XLOOKUP(B97,$H$20:$H$40,$G$20:$G$40,,1)</f>
        <v>11</v>
      </c>
    </row>
    <row r="98" spans="1:5" x14ac:dyDescent="0.3">
      <c r="A98">
        <v>78</v>
      </c>
      <c r="B98">
        <f t="shared" si="8"/>
        <v>310</v>
      </c>
      <c r="C98">
        <f t="shared" si="9"/>
        <v>42</v>
      </c>
      <c r="D98">
        <f t="shared" si="10"/>
        <v>514</v>
      </c>
      <c r="E98">
        <f>_xlfn.XLOOKUP(B98,$H$20:$H$40,$G$20:$G$40,,1)</f>
        <v>11</v>
      </c>
    </row>
    <row r="99" spans="1:5" x14ac:dyDescent="0.3">
      <c r="A99">
        <v>79</v>
      </c>
      <c r="B99">
        <f t="shared" si="8"/>
        <v>314</v>
      </c>
      <c r="C99">
        <f t="shared" si="9"/>
        <v>43</v>
      </c>
      <c r="D99">
        <f t="shared" si="10"/>
        <v>522</v>
      </c>
      <c r="E99">
        <f>_xlfn.XLOOKUP(B99,$H$20:$H$40,$G$20:$G$40,,1)</f>
        <v>11</v>
      </c>
    </row>
    <row r="100" spans="1:5" x14ac:dyDescent="0.3">
      <c r="A100">
        <v>80</v>
      </c>
      <c r="B100">
        <f t="shared" si="8"/>
        <v>319</v>
      </c>
      <c r="C100">
        <f t="shared" si="9"/>
        <v>43</v>
      </c>
      <c r="D100">
        <f t="shared" si="10"/>
        <v>529</v>
      </c>
      <c r="E100">
        <f>_xlfn.XLOOKUP(B100,$H$20:$H$40,$G$20:$G$40,,1)</f>
        <v>11</v>
      </c>
    </row>
    <row r="101" spans="1:5" x14ac:dyDescent="0.3">
      <c r="A101">
        <v>81</v>
      </c>
      <c r="B101">
        <f t="shared" si="8"/>
        <v>323</v>
      </c>
      <c r="C101">
        <f t="shared" si="9"/>
        <v>44</v>
      </c>
      <c r="D101">
        <f t="shared" si="10"/>
        <v>536</v>
      </c>
      <c r="E101">
        <f>_xlfn.XLOOKUP(B101,$H$20:$H$40,$G$20:$G$40,,1)</f>
        <v>11</v>
      </c>
    </row>
    <row r="102" spans="1:5" x14ac:dyDescent="0.3">
      <c r="A102">
        <v>82</v>
      </c>
      <c r="B102">
        <f t="shared" si="8"/>
        <v>328</v>
      </c>
      <c r="C102">
        <f t="shared" si="9"/>
        <v>45</v>
      </c>
      <c r="D102">
        <f t="shared" si="10"/>
        <v>543</v>
      </c>
      <c r="E102">
        <f>_xlfn.XLOOKUP(B102,$H$20:$H$40,$G$20:$G$40,,1)</f>
        <v>11</v>
      </c>
    </row>
    <row r="103" spans="1:5" x14ac:dyDescent="0.3">
      <c r="A103">
        <v>83</v>
      </c>
      <c r="B103">
        <f t="shared" si="8"/>
        <v>333</v>
      </c>
      <c r="C103">
        <f t="shared" si="9"/>
        <v>45</v>
      </c>
      <c r="D103">
        <f t="shared" si="10"/>
        <v>551</v>
      </c>
      <c r="E103">
        <f>_xlfn.XLOOKUP(B103,$H$20:$H$40,$G$20:$G$40,,1)</f>
        <v>11</v>
      </c>
    </row>
    <row r="104" spans="1:5" x14ac:dyDescent="0.3">
      <c r="A104">
        <v>84</v>
      </c>
      <c r="B104">
        <f t="shared" si="8"/>
        <v>337</v>
      </c>
      <c r="C104">
        <f t="shared" si="9"/>
        <v>46</v>
      </c>
      <c r="D104">
        <f t="shared" si="10"/>
        <v>558</v>
      </c>
      <c r="E104">
        <f>_xlfn.XLOOKUP(B104,$H$20:$H$40,$G$20:$G$40,,1)</f>
        <v>11</v>
      </c>
    </row>
    <row r="105" spans="1:5" x14ac:dyDescent="0.3">
      <c r="A105">
        <v>85</v>
      </c>
      <c r="B105">
        <f t="shared" si="8"/>
        <v>342</v>
      </c>
      <c r="C105">
        <f t="shared" si="9"/>
        <v>46</v>
      </c>
      <c r="D105">
        <f t="shared" si="10"/>
        <v>565</v>
      </c>
      <c r="E105">
        <f>_xlfn.XLOOKUP(B105,$H$20:$H$40,$G$20:$G$40,,1)</f>
        <v>12</v>
      </c>
    </row>
    <row r="106" spans="1:5" x14ac:dyDescent="0.3">
      <c r="A106">
        <v>86</v>
      </c>
      <c r="B106">
        <f t="shared" si="8"/>
        <v>347</v>
      </c>
      <c r="C106">
        <f t="shared" si="9"/>
        <v>47</v>
      </c>
      <c r="D106">
        <f t="shared" si="10"/>
        <v>573</v>
      </c>
      <c r="E106">
        <f>_xlfn.XLOOKUP(B106,$H$20:$H$40,$G$20:$G$40,,1)</f>
        <v>12</v>
      </c>
    </row>
    <row r="107" spans="1:5" x14ac:dyDescent="0.3">
      <c r="A107">
        <v>87</v>
      </c>
      <c r="B107">
        <f t="shared" si="8"/>
        <v>352</v>
      </c>
      <c r="C107">
        <f t="shared" si="9"/>
        <v>48</v>
      </c>
      <c r="D107">
        <f t="shared" si="10"/>
        <v>580</v>
      </c>
      <c r="E107">
        <f>_xlfn.XLOOKUP(B107,$H$20:$H$40,$G$20:$G$40,,1)</f>
        <v>12</v>
      </c>
    </row>
    <row r="108" spans="1:5" x14ac:dyDescent="0.3">
      <c r="A108">
        <v>88</v>
      </c>
      <c r="B108">
        <f t="shared" si="8"/>
        <v>356</v>
      </c>
      <c r="C108">
        <f t="shared" si="9"/>
        <v>48</v>
      </c>
      <c r="D108">
        <f t="shared" si="10"/>
        <v>588</v>
      </c>
      <c r="E108">
        <f>_xlfn.XLOOKUP(B108,$H$20:$H$40,$G$20:$G$40,,1)</f>
        <v>12</v>
      </c>
    </row>
    <row r="109" spans="1:5" x14ac:dyDescent="0.3">
      <c r="A109">
        <v>89</v>
      </c>
      <c r="B109">
        <f t="shared" si="8"/>
        <v>361</v>
      </c>
      <c r="C109">
        <f t="shared" si="9"/>
        <v>49</v>
      </c>
      <c r="D109">
        <f t="shared" si="10"/>
        <v>595</v>
      </c>
      <c r="E109">
        <f>_xlfn.XLOOKUP(B109,$H$20:$H$40,$G$20:$G$40,,1)</f>
        <v>12</v>
      </c>
    </row>
    <row r="110" spans="1:5" x14ac:dyDescent="0.3">
      <c r="A110">
        <v>90</v>
      </c>
      <c r="B110">
        <f t="shared" si="8"/>
        <v>366</v>
      </c>
      <c r="C110">
        <f t="shared" si="9"/>
        <v>49</v>
      </c>
      <c r="D110">
        <f t="shared" si="10"/>
        <v>603</v>
      </c>
      <c r="E110">
        <f>_xlfn.XLOOKUP(B110,$H$20:$H$40,$G$20:$G$40,,1)</f>
        <v>12</v>
      </c>
    </row>
    <row r="111" spans="1:5" x14ac:dyDescent="0.3">
      <c r="A111">
        <v>91</v>
      </c>
      <c r="B111">
        <f t="shared" si="8"/>
        <v>370</v>
      </c>
      <c r="C111">
        <f t="shared" si="9"/>
        <v>50</v>
      </c>
      <c r="D111">
        <f t="shared" si="10"/>
        <v>610</v>
      </c>
      <c r="E111">
        <f>_xlfn.XLOOKUP(B111,$H$20:$H$40,$G$20:$G$40,,1)</f>
        <v>12</v>
      </c>
    </row>
    <row r="112" spans="1:5" x14ac:dyDescent="0.3">
      <c r="A112">
        <v>92</v>
      </c>
      <c r="B112">
        <f t="shared" si="8"/>
        <v>375</v>
      </c>
      <c r="C112">
        <f t="shared" si="9"/>
        <v>50</v>
      </c>
      <c r="D112">
        <f t="shared" si="10"/>
        <v>618</v>
      </c>
      <c r="E112">
        <f>_xlfn.XLOOKUP(B112,$H$20:$H$40,$G$20:$G$40,,1)</f>
        <v>12</v>
      </c>
    </row>
    <row r="113" spans="1:5" x14ac:dyDescent="0.3">
      <c r="A113">
        <v>93</v>
      </c>
      <c r="B113">
        <f t="shared" si="8"/>
        <v>380</v>
      </c>
      <c r="C113">
        <f t="shared" si="9"/>
        <v>51</v>
      </c>
      <c r="D113">
        <f t="shared" si="10"/>
        <v>625</v>
      </c>
      <c r="E113">
        <f>_xlfn.XLOOKUP(B113,$H$20:$H$40,$G$20:$G$40,,1)</f>
        <v>12</v>
      </c>
    </row>
    <row r="114" spans="1:5" x14ac:dyDescent="0.3">
      <c r="A114">
        <v>94</v>
      </c>
      <c r="B114">
        <f t="shared" si="8"/>
        <v>385</v>
      </c>
      <c r="C114">
        <f t="shared" si="9"/>
        <v>52</v>
      </c>
      <c r="D114">
        <f t="shared" si="10"/>
        <v>633</v>
      </c>
      <c r="E114">
        <f>_xlfn.XLOOKUP(B114,$H$20:$H$40,$G$20:$G$40,,1)</f>
        <v>12</v>
      </c>
    </row>
    <row r="115" spans="1:5" x14ac:dyDescent="0.3">
      <c r="A115">
        <v>95</v>
      </c>
      <c r="B115">
        <f t="shared" si="8"/>
        <v>390</v>
      </c>
      <c r="C115">
        <f t="shared" si="9"/>
        <v>52</v>
      </c>
      <c r="D115">
        <f t="shared" si="10"/>
        <v>641</v>
      </c>
      <c r="E115">
        <f>_xlfn.XLOOKUP(B115,$H$20:$H$40,$G$20:$G$40,,1)</f>
        <v>12</v>
      </c>
    </row>
    <row r="116" spans="1:5" x14ac:dyDescent="0.3">
      <c r="A116">
        <v>96</v>
      </c>
      <c r="B116">
        <f t="shared" si="8"/>
        <v>394</v>
      </c>
      <c r="C116">
        <f t="shared" si="9"/>
        <v>53</v>
      </c>
      <c r="D116">
        <f t="shared" si="10"/>
        <v>648</v>
      </c>
      <c r="E116">
        <f>_xlfn.XLOOKUP(B116,$H$20:$H$40,$G$20:$G$40,,1)</f>
        <v>12</v>
      </c>
    </row>
    <row r="117" spans="1:5" x14ac:dyDescent="0.3">
      <c r="A117">
        <v>97</v>
      </c>
      <c r="B117">
        <f t="shared" si="8"/>
        <v>399</v>
      </c>
      <c r="C117">
        <f t="shared" si="9"/>
        <v>53</v>
      </c>
      <c r="D117">
        <f t="shared" si="10"/>
        <v>656</v>
      </c>
      <c r="E117">
        <f>_xlfn.XLOOKUP(B117,$H$20:$H$40,$G$20:$G$40,,1)</f>
        <v>12</v>
      </c>
    </row>
    <row r="118" spans="1:5" x14ac:dyDescent="0.3">
      <c r="A118">
        <v>98</v>
      </c>
      <c r="B118">
        <f t="shared" si="8"/>
        <v>404</v>
      </c>
      <c r="C118">
        <f t="shared" si="9"/>
        <v>54</v>
      </c>
      <c r="D118">
        <f t="shared" si="10"/>
        <v>664</v>
      </c>
      <c r="E118">
        <f>_xlfn.XLOOKUP(B118,$H$20:$H$40,$G$20:$G$40,,1)</f>
        <v>13</v>
      </c>
    </row>
    <row r="119" spans="1:5" x14ac:dyDescent="0.3">
      <c r="A119">
        <v>99</v>
      </c>
      <c r="B119">
        <f t="shared" si="8"/>
        <v>409</v>
      </c>
      <c r="C119">
        <f t="shared" si="9"/>
        <v>55</v>
      </c>
      <c r="D119">
        <f t="shared" si="10"/>
        <v>671</v>
      </c>
      <c r="E119">
        <f>_xlfn.XLOOKUP(B119,$H$20:$H$40,$G$20:$G$40,,1)</f>
        <v>13</v>
      </c>
    </row>
    <row r="120" spans="1:5" x14ac:dyDescent="0.3">
      <c r="A120">
        <v>100</v>
      </c>
      <c r="B120">
        <f t="shared" si="8"/>
        <v>414</v>
      </c>
      <c r="C120">
        <f t="shared" si="9"/>
        <v>55</v>
      </c>
      <c r="D120">
        <f t="shared" si="10"/>
        <v>679</v>
      </c>
      <c r="E120">
        <f>_xlfn.XLOOKUP(B120,$H$20:$H$40,$G$20:$G$40,,1)</f>
        <v>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업그레이드</vt:lpstr>
      <vt:lpstr>웨이브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qoomaster</dc:creator>
  <cp:lastModifiedBy>qoomaster</cp:lastModifiedBy>
  <dcterms:created xsi:type="dcterms:W3CDTF">2022-04-05T17:47:19Z</dcterms:created>
  <dcterms:modified xsi:type="dcterms:W3CDTF">2022-04-08T11:19:20Z</dcterms:modified>
</cp:coreProperties>
</file>