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work\PlanetSurvivor\Assets\ExelDataFile\"/>
    </mc:Choice>
  </mc:AlternateContent>
  <xr:revisionPtr revIDLastSave="0" documentId="13_ncr:1_{1777B3E2-3C61-410B-8D89-44A7A4D9BB3D}" xr6:coauthVersionLast="47" xr6:coauthVersionMax="47" xr10:uidLastSave="{00000000-0000-0000-0000-000000000000}"/>
  <bookViews>
    <workbookView xWindow="-120" yWindow="-120" windowWidth="27645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" i="1" l="1"/>
  <c r="H25" i="1" s="1"/>
  <c r="I25" i="1" s="1"/>
  <c r="M24" i="1"/>
  <c r="H24" i="1" s="1"/>
  <c r="I24" i="1" s="1"/>
  <c r="M23" i="1"/>
  <c r="H23" i="1" s="1"/>
  <c r="I23" i="1" s="1"/>
  <c r="M22" i="1"/>
  <c r="H22" i="1" s="1"/>
  <c r="I22" i="1" s="1"/>
  <c r="M20" i="1"/>
  <c r="H20" i="1" s="1"/>
  <c r="I20" i="1" s="1"/>
  <c r="M19" i="1"/>
  <c r="H19" i="1" s="1"/>
  <c r="I19" i="1" s="1"/>
  <c r="M18" i="1"/>
  <c r="H18" i="1" s="1"/>
  <c r="I18" i="1" s="1"/>
  <c r="M17" i="1"/>
  <c r="H17" i="1" s="1"/>
  <c r="I17" i="1" s="1"/>
  <c r="M16" i="1"/>
  <c r="M15" i="1"/>
  <c r="M14" i="1"/>
  <c r="M13" i="1"/>
  <c r="M12" i="1"/>
  <c r="M11" i="1"/>
  <c r="M10" i="1"/>
  <c r="H10" i="1" s="1"/>
  <c r="I10" i="1" s="1"/>
  <c r="M9" i="1"/>
  <c r="M8" i="1"/>
  <c r="M7" i="1"/>
  <c r="M6" i="1"/>
  <c r="M5" i="1"/>
  <c r="M4" i="1"/>
  <c r="M3" i="1"/>
  <c r="M21" i="1"/>
  <c r="H21" i="1" s="1"/>
  <c r="I21" i="1" s="1"/>
  <c r="G16" i="1"/>
  <c r="G15" i="1"/>
  <c r="G14" i="1"/>
  <c r="G13" i="1"/>
  <c r="G12" i="1"/>
  <c r="G11" i="1"/>
  <c r="F11" i="1"/>
  <c r="F12" i="1"/>
  <c r="F13" i="1"/>
  <c r="F9" i="1"/>
  <c r="F8" i="1"/>
  <c r="F6" i="1"/>
  <c r="F5" i="1"/>
  <c r="F4" i="1"/>
  <c r="C4" i="1"/>
  <c r="C5" i="1"/>
  <c r="C6" i="1"/>
  <c r="F7" i="1"/>
  <c r="F14" i="1"/>
  <c r="F15" i="1"/>
  <c r="F16" i="1"/>
  <c r="G9" i="1"/>
  <c r="G8" i="1"/>
  <c r="G7" i="1"/>
  <c r="G6" i="1"/>
  <c r="G5" i="1"/>
  <c r="G4" i="1"/>
  <c r="C13" i="1"/>
  <c r="C12" i="1"/>
  <c r="C11" i="1"/>
  <c r="C9" i="1"/>
  <c r="C8" i="1"/>
  <c r="C7" i="1"/>
  <c r="C16" i="1"/>
  <c r="C15" i="1"/>
  <c r="C14" i="1"/>
  <c r="H3" i="1"/>
  <c r="I3" i="1" s="1"/>
  <c r="H9" i="1" l="1"/>
  <c r="I9" i="1" s="1"/>
  <c r="H14" i="1"/>
  <c r="H4" i="1"/>
  <c r="I4" i="1" s="1"/>
  <c r="H8" i="1"/>
  <c r="I8" i="1" s="1"/>
  <c r="H6" i="1"/>
  <c r="I6" i="1" s="1"/>
  <c r="H5" i="1"/>
  <c r="I5" i="1" s="1"/>
  <c r="H11" i="1"/>
  <c r="I11" i="1" s="1"/>
  <c r="H16" i="1"/>
  <c r="I16" i="1" s="1"/>
  <c r="H15" i="1"/>
  <c r="I15" i="1" s="1"/>
  <c r="I14" i="1"/>
  <c r="H13" i="1"/>
  <c r="I13" i="1" s="1"/>
  <c r="H12" i="1"/>
  <c r="I12" i="1" s="1"/>
  <c r="H7" i="1"/>
  <c r="I7" i="1" s="1"/>
</calcChain>
</file>

<file path=xl/sharedStrings.xml><?xml version="1.0" encoding="utf-8"?>
<sst xmlns="http://schemas.openxmlformats.org/spreadsheetml/2006/main" count="69" uniqueCount="43">
  <si>
    <t>ID</t>
    <phoneticPr fontId="1" type="noConversion"/>
  </si>
  <si>
    <t>Type</t>
    <phoneticPr fontId="1" type="noConversion"/>
  </si>
  <si>
    <t>Damage</t>
    <phoneticPr fontId="1" type="noConversion"/>
  </si>
  <si>
    <t>MaxHp</t>
    <phoneticPr fontId="1" type="noConversion"/>
  </si>
  <si>
    <t>string</t>
    <phoneticPr fontId="1" type="noConversion"/>
  </si>
  <si>
    <t>Monster_Type</t>
    <phoneticPr fontId="1" type="noConversion"/>
  </si>
  <si>
    <t>int</t>
    <phoneticPr fontId="1" type="noConversion"/>
  </si>
  <si>
    <t>float</t>
    <phoneticPr fontId="1" type="noConversion"/>
  </si>
  <si>
    <t>Move_Speed</t>
    <phoneticPr fontId="1" type="noConversion"/>
  </si>
  <si>
    <t>Attack_Speed</t>
    <phoneticPr fontId="1" type="noConversion"/>
  </si>
  <si>
    <t>Size</t>
    <phoneticPr fontId="1" type="noConversion"/>
  </si>
  <si>
    <t>Monster_Rank</t>
    <phoneticPr fontId="1" type="noConversion"/>
  </si>
  <si>
    <t>Monster_Score</t>
    <phoneticPr fontId="1" type="noConversion"/>
  </si>
  <si>
    <t>Monster_Gold</t>
    <phoneticPr fontId="1" type="noConversion"/>
  </si>
  <si>
    <t>Guide_Base</t>
    <phoneticPr fontId="2" type="noConversion"/>
  </si>
  <si>
    <t>Guided</t>
  </si>
  <si>
    <t>Straight_Base</t>
    <phoneticPr fontId="2" type="noConversion"/>
  </si>
  <si>
    <t>Straight</t>
  </si>
  <si>
    <t>Boss</t>
  </si>
  <si>
    <t>Boss_1</t>
    <phoneticPr fontId="1" type="noConversion"/>
  </si>
  <si>
    <t>Guide_Fast2</t>
    <phoneticPr fontId="2" type="noConversion"/>
  </si>
  <si>
    <t>Guide_Fast3</t>
    <phoneticPr fontId="2" type="noConversion"/>
  </si>
  <si>
    <t>Guide_Tank2</t>
    <phoneticPr fontId="2" type="noConversion"/>
  </si>
  <si>
    <t>Guide_Tank3</t>
    <phoneticPr fontId="2" type="noConversion"/>
  </si>
  <si>
    <t>Guide_Fast1</t>
    <phoneticPr fontId="2" type="noConversion"/>
  </si>
  <si>
    <t>Guide_Tank1</t>
    <phoneticPr fontId="2" type="noConversion"/>
  </si>
  <si>
    <t>Straight_Fast1</t>
    <phoneticPr fontId="2" type="noConversion"/>
  </si>
  <si>
    <t>Straight_Fast2</t>
    <phoneticPr fontId="2" type="noConversion"/>
  </si>
  <si>
    <t>Straight_Fast3</t>
    <phoneticPr fontId="2" type="noConversion"/>
  </si>
  <si>
    <t>Straight_Tank1</t>
    <phoneticPr fontId="2" type="noConversion"/>
  </si>
  <si>
    <t>Straight_Tank2</t>
    <phoneticPr fontId="2" type="noConversion"/>
  </si>
  <si>
    <t>Straight_Tank3</t>
    <phoneticPr fontId="2" type="noConversion"/>
  </si>
  <si>
    <t>전체 가중</t>
    <phoneticPr fontId="1" type="noConversion"/>
  </si>
  <si>
    <t>속도가중</t>
    <phoneticPr fontId="1" type="noConversion"/>
  </si>
  <si>
    <t>전투가중</t>
    <phoneticPr fontId="1" type="noConversion"/>
  </si>
  <si>
    <t>Boss_2</t>
    <phoneticPr fontId="1" type="noConversion"/>
  </si>
  <si>
    <t>Boss_3</t>
  </si>
  <si>
    <t>Boss_4</t>
  </si>
  <si>
    <t>Boss_5</t>
  </si>
  <si>
    <t>Boss_6</t>
  </si>
  <si>
    <t>Boss_7</t>
  </si>
  <si>
    <t>Boss_8</t>
  </si>
  <si>
    <t>Boss_9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</si>
</sst>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workbookViewId="0">
      <selection activeCell="D25" sqref="D25"/>
    </sheetView>
  </sheetViews>
  <sheetFormatPr defaultRowHeight="16.5" x14ac:dyDescent="0.3"/>
  <cols>
    <col min="1" max="1" width="13.375" bestFit="1" customWidth="1"/>
    <col min="2" max="2" width="15.125" customWidth="1"/>
    <col min="3" max="3" width="12.625" customWidth="1"/>
    <col min="4" max="4" width="11.75" customWidth="1"/>
    <col min="5" max="5" width="14.25" customWidth="1"/>
    <col min="6" max="6" width="13.25" customWidth="1"/>
    <col min="8" max="8" width="13.125" customWidth="1"/>
    <col min="9" max="9" width="14.75" customWidth="1"/>
    <col min="10" max="10" width="13.875" bestFit="1" customWidth="1"/>
  </cols>
  <sheetData>
    <row r="1" spans="1:18" x14ac:dyDescent="0.3">
      <c r="A1" t="s">
        <v>0</v>
      </c>
      <c r="B1" t="s">
        <v>1</v>
      </c>
      <c r="C1" t="s">
        <v>3</v>
      </c>
      <c r="D1" t="s">
        <v>2</v>
      </c>
      <c r="E1" t="s">
        <v>9</v>
      </c>
      <c r="F1" t="s">
        <v>8</v>
      </c>
      <c r="G1" t="s">
        <v>10</v>
      </c>
      <c r="H1" t="s">
        <v>13</v>
      </c>
      <c r="I1" t="s">
        <v>12</v>
      </c>
      <c r="J1" t="s">
        <v>11</v>
      </c>
      <c r="M1" t="s">
        <v>34</v>
      </c>
      <c r="N1">
        <v>0.5</v>
      </c>
      <c r="O1" t="s">
        <v>33</v>
      </c>
      <c r="P1">
        <v>1.5</v>
      </c>
      <c r="Q1" t="s">
        <v>32</v>
      </c>
      <c r="R1">
        <v>1</v>
      </c>
    </row>
    <row r="2" spans="1:18" x14ac:dyDescent="0.3">
      <c r="A2" t="s">
        <v>4</v>
      </c>
      <c r="B2" t="s">
        <v>5</v>
      </c>
      <c r="C2" t="s">
        <v>6</v>
      </c>
      <c r="D2" t="s">
        <v>6</v>
      </c>
      <c r="E2" t="s">
        <v>7</v>
      </c>
      <c r="F2" t="s">
        <v>7</v>
      </c>
      <c r="G2" t="s">
        <v>7</v>
      </c>
      <c r="H2" t="s">
        <v>6</v>
      </c>
      <c r="I2" t="s">
        <v>6</v>
      </c>
      <c r="J2" t="s">
        <v>6</v>
      </c>
    </row>
    <row r="3" spans="1:18" x14ac:dyDescent="0.3">
      <c r="A3" s="1" t="s">
        <v>14</v>
      </c>
      <c r="B3" s="1" t="s">
        <v>15</v>
      </c>
      <c r="C3" s="1">
        <v>10</v>
      </c>
      <c r="D3" s="1">
        <v>5</v>
      </c>
      <c r="E3" s="1">
        <v>1</v>
      </c>
      <c r="F3" s="1">
        <v>1.2</v>
      </c>
      <c r="G3" s="1">
        <v>0.8</v>
      </c>
      <c r="H3" s="1">
        <f>M3</f>
        <v>33</v>
      </c>
      <c r="I3" s="1">
        <f t="shared" ref="I3:I9" si="0">H3</f>
        <v>33</v>
      </c>
      <c r="J3" s="1">
        <v>0</v>
      </c>
      <c r="M3">
        <f t="shared" ref="M3:M25" si="1">ROUND(((C3*D3)/E3*$N$1)*(F3^$P$1)*$R$1, 0)</f>
        <v>33</v>
      </c>
    </row>
    <row r="4" spans="1:18" x14ac:dyDescent="0.3">
      <c r="A4" s="1" t="s">
        <v>24</v>
      </c>
      <c r="B4" s="1" t="s">
        <v>15</v>
      </c>
      <c r="C4" s="1">
        <f>$C$3*0.9</f>
        <v>9</v>
      </c>
      <c r="D4" s="1">
        <v>5</v>
      </c>
      <c r="E4" s="1">
        <v>1</v>
      </c>
      <c r="F4" s="1">
        <f>$F$3*1.1</f>
        <v>1.32</v>
      </c>
      <c r="G4" s="1">
        <f>$G$3*0.9</f>
        <v>0.72000000000000008</v>
      </c>
      <c r="H4" s="1">
        <f t="shared" ref="H4:H25" si="2">M4</f>
        <v>34</v>
      </c>
      <c r="I4" s="1">
        <f t="shared" si="0"/>
        <v>34</v>
      </c>
      <c r="J4" s="1">
        <v>0</v>
      </c>
      <c r="M4">
        <f t="shared" si="1"/>
        <v>34</v>
      </c>
    </row>
    <row r="5" spans="1:18" x14ac:dyDescent="0.3">
      <c r="A5" s="1" t="s">
        <v>20</v>
      </c>
      <c r="B5" s="1" t="s">
        <v>15</v>
      </c>
      <c r="C5" s="1">
        <f>$C$3*0.8</f>
        <v>8</v>
      </c>
      <c r="D5" s="1">
        <v>5</v>
      </c>
      <c r="E5" s="1">
        <v>1</v>
      </c>
      <c r="F5" s="1">
        <f>$F$3*1.2</f>
        <v>1.44</v>
      </c>
      <c r="G5" s="1">
        <f>$G$3*0.8</f>
        <v>0.64000000000000012</v>
      </c>
      <c r="H5" s="1">
        <f t="shared" si="2"/>
        <v>35</v>
      </c>
      <c r="I5" s="1">
        <f t="shared" si="0"/>
        <v>35</v>
      </c>
      <c r="J5" s="1">
        <v>0</v>
      </c>
      <c r="M5">
        <f t="shared" si="1"/>
        <v>35</v>
      </c>
    </row>
    <row r="6" spans="1:18" x14ac:dyDescent="0.3">
      <c r="A6" s="1" t="s">
        <v>21</v>
      </c>
      <c r="B6" s="1" t="s">
        <v>15</v>
      </c>
      <c r="C6" s="1">
        <f>$C$3*0.7</f>
        <v>7</v>
      </c>
      <c r="D6" s="1">
        <v>5</v>
      </c>
      <c r="E6" s="1">
        <v>1</v>
      </c>
      <c r="F6" s="1">
        <f>$F$3*1.3</f>
        <v>1.56</v>
      </c>
      <c r="G6" s="1">
        <f>$G$3*0.7</f>
        <v>0.55999999999999994</v>
      </c>
      <c r="H6" s="1">
        <f t="shared" si="2"/>
        <v>34</v>
      </c>
      <c r="I6" s="1">
        <f t="shared" si="0"/>
        <v>34</v>
      </c>
      <c r="J6" s="1">
        <v>0</v>
      </c>
      <c r="M6">
        <f t="shared" si="1"/>
        <v>34</v>
      </c>
    </row>
    <row r="7" spans="1:18" x14ac:dyDescent="0.3">
      <c r="A7" s="1" t="s">
        <v>25</v>
      </c>
      <c r="B7" s="1" t="s">
        <v>15</v>
      </c>
      <c r="C7" s="1">
        <f>$C$3*1.3</f>
        <v>13</v>
      </c>
      <c r="D7" s="1">
        <v>5</v>
      </c>
      <c r="E7" s="1">
        <v>1</v>
      </c>
      <c r="F7" s="1">
        <f>$F$3*0.9</f>
        <v>1.08</v>
      </c>
      <c r="G7" s="1">
        <f>$G$3*1.1</f>
        <v>0.88000000000000012</v>
      </c>
      <c r="H7" s="1">
        <f t="shared" si="2"/>
        <v>36</v>
      </c>
      <c r="I7" s="1">
        <f t="shared" si="0"/>
        <v>36</v>
      </c>
      <c r="J7" s="1">
        <v>0</v>
      </c>
      <c r="M7">
        <f t="shared" si="1"/>
        <v>36</v>
      </c>
    </row>
    <row r="8" spans="1:18" x14ac:dyDescent="0.3">
      <c r="A8" s="1" t="s">
        <v>22</v>
      </c>
      <c r="B8" s="1" t="s">
        <v>15</v>
      </c>
      <c r="C8" s="1">
        <f>$C$3*1.6</f>
        <v>16</v>
      </c>
      <c r="D8" s="1">
        <v>5</v>
      </c>
      <c r="E8" s="1">
        <v>1</v>
      </c>
      <c r="F8" s="1">
        <f>$F$3*0.8</f>
        <v>0.96</v>
      </c>
      <c r="G8" s="1">
        <f>$G$3*1.2</f>
        <v>0.96</v>
      </c>
      <c r="H8" s="1">
        <f t="shared" si="2"/>
        <v>38</v>
      </c>
      <c r="I8" s="1">
        <f t="shared" si="0"/>
        <v>38</v>
      </c>
      <c r="J8" s="1">
        <v>0</v>
      </c>
      <c r="M8">
        <f t="shared" si="1"/>
        <v>38</v>
      </c>
    </row>
    <row r="9" spans="1:18" x14ac:dyDescent="0.3">
      <c r="A9" s="1" t="s">
        <v>23</v>
      </c>
      <c r="B9" s="1" t="s">
        <v>15</v>
      </c>
      <c r="C9" s="1">
        <f>$C$3*2</f>
        <v>20</v>
      </c>
      <c r="D9" s="1">
        <v>5</v>
      </c>
      <c r="E9" s="1">
        <v>1</v>
      </c>
      <c r="F9" s="1">
        <f>$F$3*0.7</f>
        <v>0.84</v>
      </c>
      <c r="G9" s="1">
        <f>$G$3*1.3</f>
        <v>1.04</v>
      </c>
      <c r="H9" s="1">
        <f t="shared" si="2"/>
        <v>38</v>
      </c>
      <c r="I9" s="1">
        <f t="shared" si="0"/>
        <v>38</v>
      </c>
      <c r="J9" s="1">
        <v>0</v>
      </c>
      <c r="M9">
        <f t="shared" si="1"/>
        <v>38</v>
      </c>
    </row>
    <row r="10" spans="1:18" x14ac:dyDescent="0.3">
      <c r="A10" s="1" t="s">
        <v>16</v>
      </c>
      <c r="B10" s="1" t="s">
        <v>17</v>
      </c>
      <c r="C10" s="1">
        <v>10</v>
      </c>
      <c r="D10" s="1">
        <v>5</v>
      </c>
      <c r="E10" s="1">
        <v>1</v>
      </c>
      <c r="F10" s="1">
        <v>2.2000000000000002</v>
      </c>
      <c r="G10" s="1">
        <v>1</v>
      </c>
      <c r="H10" s="1">
        <f t="shared" si="2"/>
        <v>82</v>
      </c>
      <c r="I10" s="1">
        <f t="shared" ref="I10:I25" si="3">H10</f>
        <v>82</v>
      </c>
      <c r="J10" s="1">
        <v>0</v>
      </c>
      <c r="M10">
        <f t="shared" si="1"/>
        <v>82</v>
      </c>
    </row>
    <row r="11" spans="1:18" x14ac:dyDescent="0.3">
      <c r="A11" s="1" t="s">
        <v>26</v>
      </c>
      <c r="B11" s="1" t="s">
        <v>17</v>
      </c>
      <c r="C11" s="1">
        <f>$C$10*0.8</f>
        <v>8</v>
      </c>
      <c r="D11" s="1">
        <v>5</v>
      </c>
      <c r="E11" s="1">
        <v>1</v>
      </c>
      <c r="F11" s="1">
        <f>$F$10*1.1</f>
        <v>2.4200000000000004</v>
      </c>
      <c r="G11" s="1">
        <f>$G$10*0.9</f>
        <v>0.9</v>
      </c>
      <c r="H11" s="1">
        <f t="shared" si="2"/>
        <v>75</v>
      </c>
      <c r="I11" s="1">
        <f t="shared" si="3"/>
        <v>75</v>
      </c>
      <c r="J11" s="1">
        <v>0</v>
      </c>
      <c r="M11">
        <f t="shared" si="1"/>
        <v>75</v>
      </c>
    </row>
    <row r="12" spans="1:18" x14ac:dyDescent="0.3">
      <c r="A12" s="1" t="s">
        <v>27</v>
      </c>
      <c r="B12" s="1" t="s">
        <v>17</v>
      </c>
      <c r="C12" s="1">
        <f>$C$10*0.6</f>
        <v>6</v>
      </c>
      <c r="D12" s="1">
        <v>5</v>
      </c>
      <c r="E12" s="1">
        <v>1</v>
      </c>
      <c r="F12" s="1">
        <f>$F$10*1.2</f>
        <v>2.64</v>
      </c>
      <c r="G12" s="1">
        <f>$G$10*0.8</f>
        <v>0.8</v>
      </c>
      <c r="H12" s="1">
        <f t="shared" si="2"/>
        <v>64</v>
      </c>
      <c r="I12" s="1">
        <f t="shared" si="3"/>
        <v>64</v>
      </c>
      <c r="J12" s="1">
        <v>0</v>
      </c>
      <c r="M12">
        <f t="shared" si="1"/>
        <v>64</v>
      </c>
    </row>
    <row r="13" spans="1:18" x14ac:dyDescent="0.3">
      <c r="A13" s="1" t="s">
        <v>28</v>
      </c>
      <c r="B13" s="1" t="s">
        <v>17</v>
      </c>
      <c r="C13" s="1">
        <f>$C$10*0.4</f>
        <v>4</v>
      </c>
      <c r="D13" s="1">
        <v>5</v>
      </c>
      <c r="E13" s="1">
        <v>1</v>
      </c>
      <c r="F13" s="1">
        <f>$F$10*1.3</f>
        <v>2.8600000000000003</v>
      </c>
      <c r="G13" s="1">
        <f>$G$10*0.7</f>
        <v>0.7</v>
      </c>
      <c r="H13" s="1">
        <f t="shared" si="2"/>
        <v>48</v>
      </c>
      <c r="I13" s="1">
        <f t="shared" si="3"/>
        <v>48</v>
      </c>
      <c r="J13" s="1">
        <v>0</v>
      </c>
      <c r="M13">
        <f t="shared" si="1"/>
        <v>48</v>
      </c>
    </row>
    <row r="14" spans="1:18" x14ac:dyDescent="0.3">
      <c r="A14" s="1" t="s">
        <v>29</v>
      </c>
      <c r="B14" s="1" t="s">
        <v>17</v>
      </c>
      <c r="C14" s="1">
        <f>$C$10*1.5</f>
        <v>15</v>
      </c>
      <c r="D14" s="1">
        <v>5</v>
      </c>
      <c r="E14" s="1">
        <v>1</v>
      </c>
      <c r="F14" s="1">
        <f>$F$10*0.9</f>
        <v>1.9800000000000002</v>
      </c>
      <c r="G14" s="1">
        <f>$G$10*1.1</f>
        <v>1.1000000000000001</v>
      </c>
      <c r="H14" s="1">
        <f t="shared" si="2"/>
        <v>104</v>
      </c>
      <c r="I14" s="1">
        <f t="shared" si="3"/>
        <v>104</v>
      </c>
      <c r="J14" s="1">
        <v>0</v>
      </c>
      <c r="M14">
        <f t="shared" si="1"/>
        <v>104</v>
      </c>
    </row>
    <row r="15" spans="1:18" x14ac:dyDescent="0.3">
      <c r="A15" s="1" t="s">
        <v>30</v>
      </c>
      <c r="B15" s="1" t="s">
        <v>17</v>
      </c>
      <c r="C15" s="1">
        <f>$C$10*2</f>
        <v>20</v>
      </c>
      <c r="D15" s="1">
        <v>5</v>
      </c>
      <c r="E15" s="1">
        <v>1</v>
      </c>
      <c r="F15" s="1">
        <f>$F$10*0.8</f>
        <v>1.7600000000000002</v>
      </c>
      <c r="G15" s="1">
        <f>$G$10*1.2</f>
        <v>1.2</v>
      </c>
      <c r="H15" s="1">
        <f t="shared" si="2"/>
        <v>117</v>
      </c>
      <c r="I15" s="1">
        <f t="shared" si="3"/>
        <v>117</v>
      </c>
      <c r="J15" s="1">
        <v>0</v>
      </c>
      <c r="M15">
        <f t="shared" si="1"/>
        <v>117</v>
      </c>
    </row>
    <row r="16" spans="1:18" x14ac:dyDescent="0.3">
      <c r="A16" s="1" t="s">
        <v>31</v>
      </c>
      <c r="B16" s="1" t="s">
        <v>17</v>
      </c>
      <c r="C16" s="1">
        <f>$C$10*3</f>
        <v>30</v>
      </c>
      <c r="D16" s="1">
        <v>5</v>
      </c>
      <c r="E16" s="1">
        <v>1</v>
      </c>
      <c r="F16" s="1">
        <f>$F$10*0.7</f>
        <v>1.54</v>
      </c>
      <c r="G16" s="1">
        <f>$G$10*1.3</f>
        <v>1.3</v>
      </c>
      <c r="H16" s="1">
        <f t="shared" si="2"/>
        <v>143</v>
      </c>
      <c r="I16" s="1">
        <f t="shared" si="3"/>
        <v>143</v>
      </c>
      <c r="J16" s="1">
        <v>0</v>
      </c>
      <c r="M16">
        <f t="shared" si="1"/>
        <v>143</v>
      </c>
    </row>
    <row r="17" spans="1:13" x14ac:dyDescent="0.3">
      <c r="A17" s="1" t="s">
        <v>19</v>
      </c>
      <c r="B17" s="1" t="s">
        <v>18</v>
      </c>
      <c r="C17" s="1">
        <v>120</v>
      </c>
      <c r="D17" s="1">
        <v>6</v>
      </c>
      <c r="E17" s="1">
        <v>1</v>
      </c>
      <c r="F17" s="1">
        <v>1.2</v>
      </c>
      <c r="G17" s="1">
        <v>2.5</v>
      </c>
      <c r="H17" s="1">
        <f t="shared" si="2"/>
        <v>473</v>
      </c>
      <c r="I17" s="1">
        <f t="shared" si="3"/>
        <v>473</v>
      </c>
      <c r="J17" s="1">
        <v>0</v>
      </c>
      <c r="M17">
        <f t="shared" si="1"/>
        <v>473</v>
      </c>
    </row>
    <row r="18" spans="1:13" x14ac:dyDescent="0.3">
      <c r="A18" s="1" t="s">
        <v>35</v>
      </c>
      <c r="B18" s="1" t="s">
        <v>18</v>
      </c>
      <c r="C18" s="1">
        <v>50</v>
      </c>
      <c r="D18" s="1">
        <v>5</v>
      </c>
      <c r="E18" s="1">
        <v>1</v>
      </c>
      <c r="F18" s="1">
        <v>2.5</v>
      </c>
      <c r="G18" s="1">
        <v>2</v>
      </c>
      <c r="H18" s="1">
        <f t="shared" si="2"/>
        <v>494</v>
      </c>
      <c r="I18" s="1">
        <f t="shared" si="3"/>
        <v>494</v>
      </c>
      <c r="J18" s="1">
        <v>0</v>
      </c>
      <c r="M18">
        <f t="shared" si="1"/>
        <v>494</v>
      </c>
    </row>
    <row r="19" spans="1:13" x14ac:dyDescent="0.3">
      <c r="A19" s="1" t="s">
        <v>36</v>
      </c>
      <c r="B19" s="1" t="s">
        <v>18</v>
      </c>
      <c r="C19" s="1">
        <v>200</v>
      </c>
      <c r="D19" s="1">
        <v>5</v>
      </c>
      <c r="E19" s="1">
        <v>1.3</v>
      </c>
      <c r="F19" s="1">
        <v>1.2000000000000002</v>
      </c>
      <c r="G19" s="1">
        <v>2.7</v>
      </c>
      <c r="H19" s="1">
        <f t="shared" si="2"/>
        <v>506</v>
      </c>
      <c r="I19" s="1">
        <f t="shared" si="3"/>
        <v>506</v>
      </c>
      <c r="J19" s="1">
        <v>0</v>
      </c>
      <c r="M19">
        <f t="shared" si="1"/>
        <v>506</v>
      </c>
    </row>
    <row r="20" spans="1:13" x14ac:dyDescent="0.3">
      <c r="A20" s="1" t="s">
        <v>37</v>
      </c>
      <c r="B20" s="1" t="s">
        <v>18</v>
      </c>
      <c r="C20" s="1">
        <v>36</v>
      </c>
      <c r="D20" s="1">
        <v>20</v>
      </c>
      <c r="E20" s="1">
        <v>2</v>
      </c>
      <c r="F20" s="1">
        <v>2</v>
      </c>
      <c r="G20" s="1">
        <v>1.7</v>
      </c>
      <c r="H20" s="1">
        <f t="shared" si="2"/>
        <v>509</v>
      </c>
      <c r="I20" s="1">
        <f t="shared" si="3"/>
        <v>509</v>
      </c>
      <c r="J20" s="1">
        <v>0</v>
      </c>
      <c r="M20">
        <f t="shared" si="1"/>
        <v>509</v>
      </c>
    </row>
    <row r="21" spans="1:13" x14ac:dyDescent="0.3">
      <c r="A21" s="1" t="s">
        <v>38</v>
      </c>
      <c r="B21" s="1" t="s">
        <v>18</v>
      </c>
      <c r="C21" s="1">
        <v>300</v>
      </c>
      <c r="D21" s="1">
        <v>1</v>
      </c>
      <c r="E21" s="1">
        <v>1.5</v>
      </c>
      <c r="F21" s="1">
        <v>3</v>
      </c>
      <c r="G21" s="1">
        <v>2.2000000000000002</v>
      </c>
      <c r="H21" s="1">
        <f t="shared" si="2"/>
        <v>520</v>
      </c>
      <c r="I21" s="1">
        <f t="shared" si="3"/>
        <v>520</v>
      </c>
      <c r="J21" s="1">
        <v>0</v>
      </c>
      <c r="M21">
        <f>ROUND(((C21*D21)/E21*$N$1)*(F21^$P$1)*$R$1, 0)</f>
        <v>520</v>
      </c>
    </row>
    <row r="22" spans="1:13" x14ac:dyDescent="0.3">
      <c r="A22" s="1" t="s">
        <v>39</v>
      </c>
      <c r="B22" s="1" t="s">
        <v>18</v>
      </c>
      <c r="C22" s="1">
        <v>100</v>
      </c>
      <c r="D22" s="1">
        <v>10</v>
      </c>
      <c r="E22" s="1">
        <v>3</v>
      </c>
      <c r="F22" s="1">
        <v>2.2999999999999998</v>
      </c>
      <c r="G22" s="1">
        <v>2.5</v>
      </c>
      <c r="H22" s="1">
        <f t="shared" si="2"/>
        <v>581</v>
      </c>
      <c r="I22" s="1">
        <f t="shared" si="3"/>
        <v>581</v>
      </c>
      <c r="J22" s="1">
        <v>0</v>
      </c>
      <c r="M22">
        <f t="shared" ref="M22:M25" si="4">ROUND(((C22*D22)/E22*$N$1)*(F22^$P$1)*$R$1, 0)</f>
        <v>581</v>
      </c>
    </row>
    <row r="23" spans="1:13" x14ac:dyDescent="0.3">
      <c r="A23" s="1" t="s">
        <v>40</v>
      </c>
      <c r="B23" s="1" t="s">
        <v>18</v>
      </c>
      <c r="C23" s="1">
        <v>150</v>
      </c>
      <c r="D23" s="1">
        <v>6</v>
      </c>
      <c r="E23" s="1">
        <v>2.2000000000000002</v>
      </c>
      <c r="F23" s="1">
        <v>2.1</v>
      </c>
      <c r="G23" s="1">
        <v>2.6</v>
      </c>
      <c r="H23" s="1">
        <f t="shared" si="2"/>
        <v>622</v>
      </c>
      <c r="I23" s="1">
        <f t="shared" si="3"/>
        <v>622</v>
      </c>
      <c r="J23" s="1">
        <v>0</v>
      </c>
      <c r="M23">
        <f t="shared" si="4"/>
        <v>622</v>
      </c>
    </row>
    <row r="24" spans="1:13" x14ac:dyDescent="0.3">
      <c r="A24" s="1" t="s">
        <v>41</v>
      </c>
      <c r="B24" s="1" t="s">
        <v>18</v>
      </c>
      <c r="C24" s="1">
        <v>70</v>
      </c>
      <c r="D24" s="1">
        <v>10</v>
      </c>
      <c r="E24" s="1">
        <v>1.5</v>
      </c>
      <c r="F24" s="1">
        <v>2</v>
      </c>
      <c r="G24" s="1">
        <v>2.2000000000000002</v>
      </c>
      <c r="H24" s="1">
        <f t="shared" si="2"/>
        <v>660</v>
      </c>
      <c r="I24" s="1">
        <f t="shared" si="3"/>
        <v>660</v>
      </c>
      <c r="J24" s="1">
        <v>0</v>
      </c>
      <c r="M24">
        <f t="shared" si="4"/>
        <v>660</v>
      </c>
    </row>
    <row r="25" spans="1:13" x14ac:dyDescent="0.3">
      <c r="A25" s="1" t="s">
        <v>42</v>
      </c>
      <c r="B25" s="1" t="s">
        <v>18</v>
      </c>
      <c r="C25" s="1">
        <v>210</v>
      </c>
      <c r="D25" s="1">
        <v>3</v>
      </c>
      <c r="E25" s="1">
        <v>1</v>
      </c>
      <c r="F25" s="1">
        <v>1.7</v>
      </c>
      <c r="G25" s="1">
        <v>2.8</v>
      </c>
      <c r="H25" s="1">
        <f t="shared" si="2"/>
        <v>698</v>
      </c>
      <c r="I25" s="1">
        <f t="shared" si="3"/>
        <v>698</v>
      </c>
      <c r="J25" s="1">
        <v>0</v>
      </c>
      <c r="M25">
        <f t="shared" si="4"/>
        <v>698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JeonHyeongguen</dc:creator>
  <cp:lastModifiedBy>qoomaster</cp:lastModifiedBy>
  <dcterms:created xsi:type="dcterms:W3CDTF">2015-06-05T18:19:34Z</dcterms:created>
  <dcterms:modified xsi:type="dcterms:W3CDTF">2022-04-06T11:58:23Z</dcterms:modified>
</cp:coreProperties>
</file>