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soft\Documents\Pilot Training\"/>
    </mc:Choice>
  </mc:AlternateContent>
  <xr:revisionPtr revIDLastSave="0" documentId="13_ncr:1_{6508C45D-24FE-42DB-908F-03E6DCF5637C}" xr6:coauthVersionLast="47" xr6:coauthVersionMax="47" xr10:uidLastSave="{00000000-0000-0000-0000-000000000000}"/>
  <bookViews>
    <workbookView xWindow="5625" yWindow="3848" windowWidth="16875" windowHeight="10432" xr2:uid="{14CCA7A7-E575-4E60-9C52-E962412AE3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9" i="1" l="1"/>
  <c r="K39" i="1"/>
  <c r="K36" i="1"/>
  <c r="L37" i="1"/>
  <c r="K37" i="1"/>
  <c r="L36" i="1"/>
  <c r="L35" i="1"/>
  <c r="K35" i="1"/>
  <c r="K33" i="1"/>
  <c r="L33" i="1"/>
  <c r="K32" i="1"/>
  <c r="L32" i="1"/>
  <c r="L31" i="1"/>
  <c r="K31" i="1"/>
  <c r="K13" i="1"/>
  <c r="L13" i="1"/>
  <c r="L12" i="1"/>
  <c r="K12" i="1"/>
  <c r="L10" i="1"/>
  <c r="K10" i="1"/>
  <c r="L6" i="1"/>
  <c r="L7" i="1"/>
  <c r="K6" i="1"/>
  <c r="K7" i="1"/>
  <c r="L29" i="1"/>
  <c r="K29" i="1"/>
  <c r="K28" i="1"/>
  <c r="L28" i="1"/>
  <c r="K27" i="1"/>
  <c r="L27" i="1"/>
  <c r="L25" i="1"/>
  <c r="L26" i="1"/>
  <c r="K25" i="1"/>
  <c r="K26" i="1"/>
  <c r="K3" i="1"/>
  <c r="L3" i="1"/>
  <c r="L22" i="1"/>
  <c r="L23" i="1"/>
  <c r="L24" i="1"/>
  <c r="K22" i="1"/>
  <c r="K23" i="1"/>
  <c r="K24" i="1"/>
  <c r="L19" i="1"/>
  <c r="L20" i="1"/>
  <c r="L21" i="1"/>
  <c r="K19" i="1"/>
  <c r="K20" i="1"/>
  <c r="K21" i="1"/>
  <c r="L5" i="1"/>
  <c r="L2" i="1"/>
  <c r="K5" i="1"/>
  <c r="K2" i="1"/>
</calcChain>
</file>

<file path=xl/sharedStrings.xml><?xml version="1.0" encoding="utf-8"?>
<sst xmlns="http://schemas.openxmlformats.org/spreadsheetml/2006/main" count="273" uniqueCount="204">
  <si>
    <t>Name</t>
  </si>
  <si>
    <t xml:space="preserve">Location </t>
  </si>
  <si>
    <t>CFI Rate</t>
  </si>
  <si>
    <t>Aircrafts</t>
  </si>
  <si>
    <t>Hanger 9 Aviation</t>
  </si>
  <si>
    <t>State</t>
  </si>
  <si>
    <t>WV</t>
  </si>
  <si>
    <t>Website</t>
  </si>
  <si>
    <t>304-390-5722</t>
  </si>
  <si>
    <t>Phone</t>
  </si>
  <si>
    <t>2 Fair Skies Drive, Ona</t>
  </si>
  <si>
    <t>Diamond 40</t>
  </si>
  <si>
    <t>Ground School</t>
  </si>
  <si>
    <t xml:space="preserve">Star flight training </t>
  </si>
  <si>
    <t>VA</t>
  </si>
  <si>
    <t>22 Waypoint Drm, NW Roanoke</t>
  </si>
  <si>
    <t>40 hr cost minimum</t>
  </si>
  <si>
    <t>http://starflighttraining.com/</t>
  </si>
  <si>
    <t>304-255-2717</t>
  </si>
  <si>
    <t>540-855-8186</t>
  </si>
  <si>
    <t>Albatros Air Inc</t>
  </si>
  <si>
    <t>380 Airport Rd, Beaver, WV 25813</t>
  </si>
  <si>
    <t>http://www.albatrossair.com/</t>
  </si>
  <si>
    <t>6514 Airport Rd, Oxford, NC 27565</t>
  </si>
  <si>
    <t>NC</t>
  </si>
  <si>
    <t>Empire Aviation Inc</t>
  </si>
  <si>
    <t>http://www.empire-aviation.com/</t>
  </si>
  <si>
    <t>919-815-1169</t>
  </si>
  <si>
    <t>Total Flight Solutions</t>
  </si>
  <si>
    <t>450 Airport Rd #200, Louisburg, NC 27549</t>
  </si>
  <si>
    <t>919-497-5511</t>
  </si>
  <si>
    <t>http://www.totalflight.com/</t>
  </si>
  <si>
    <t>Cessna 172</t>
  </si>
  <si>
    <t>3445 N Aviation Dr, Burlington, NC 27215</t>
  </si>
  <si>
    <t>336-221-9393</t>
  </si>
  <si>
    <t>Elon Aviation</t>
  </si>
  <si>
    <t>60 hr cost</t>
  </si>
  <si>
    <t>http://www.elonaviation.com/</t>
  </si>
  <si>
    <t>Sporty</t>
  </si>
  <si>
    <t>?</t>
  </si>
  <si>
    <t>Cfi names</t>
  </si>
  <si>
    <t>CFI number</t>
  </si>
  <si>
    <t>304-575-1518</t>
  </si>
  <si>
    <t>Caleb Batista</t>
  </si>
  <si>
    <t>Dillons Aviation</t>
  </si>
  <si>
    <t>1105 N Memorial Dr, Greenville, NC 27834</t>
  </si>
  <si>
    <t>252-757-1841</t>
  </si>
  <si>
    <t>http://dillonsaviation.com/</t>
  </si>
  <si>
    <t>DA-20, DA-40,
Beechcraft Sierra</t>
  </si>
  <si>
    <t>Lowest Wet Rate</t>
  </si>
  <si>
    <t>3149B Swift Creek Rd, Smithfield, NC 27577</t>
  </si>
  <si>
    <t>Blue line aviation</t>
  </si>
  <si>
    <t>https://www.bluelineaviation.com/</t>
  </si>
  <si>
    <t>919-578-3713</t>
  </si>
  <si>
    <t>1030 PTI Dr, Greensboro, NC 27409</t>
  </si>
  <si>
    <t>https://flytaa.com/</t>
  </si>
  <si>
    <t>Check back</t>
  </si>
  <si>
    <t>336-369-2804</t>
  </si>
  <si>
    <t>piper 
Cessna 172,182,</t>
  </si>
  <si>
    <t>Cessna 172, DA40-NG, DA42-VI</t>
  </si>
  <si>
    <t>Cessna 172, Piper Arrow</t>
  </si>
  <si>
    <t>55/hr</t>
  </si>
  <si>
    <t>Special Features</t>
  </si>
  <si>
    <t>Piedmont Flight Training</t>
  </si>
  <si>
    <t>3789 N Liberty St, Winston-Salem, NC 27105</t>
  </si>
  <si>
    <t>http://www.flypft.com/</t>
  </si>
  <si>
    <t>336-776-6070</t>
  </si>
  <si>
    <t>Triad Aviation Academy</t>
  </si>
  <si>
    <t>Pipestrel Alpha,
Cessna 172 L/M &amp; S,
Piper Archer 28-181,
Piper Seneca 1</t>
  </si>
  <si>
    <t>Pressley Aviation</t>
  </si>
  <si>
    <t>https://learn2flyhere.com/contact-us</t>
  </si>
  <si>
    <t>38512 Aviation Dr, New London, NC 28127</t>
  </si>
  <si>
    <t>704-681-5774</t>
  </si>
  <si>
    <t>Belanca Decathlon,
Piper PA-28-151,
Cessna 172 L</t>
  </si>
  <si>
    <t>178 hr simulator for instruments.</t>
  </si>
  <si>
    <t>FAA testing center,
 simulator, 5 planes available</t>
  </si>
  <si>
    <t>Wings of Carolina Flying Club</t>
  </si>
  <si>
    <t>702 Rod Sullivan Rd, Sanford, NC 27330</t>
  </si>
  <si>
    <t>919-776-2003</t>
  </si>
  <si>
    <t>http://wingsofcarolina.org/</t>
  </si>
  <si>
    <t>Cessna 152, 172
Piper Warrior,
M201 Mooney</t>
  </si>
  <si>
    <t>Mandatory</t>
  </si>
  <si>
    <t>Need to hand in an application and be paired
with an instructor, 550 Application and aircraft deposit</t>
  </si>
  <si>
    <t>All American Aviation Services</t>
  </si>
  <si>
    <t>http://aaavn.com/</t>
  </si>
  <si>
    <t>3003 Control Tower Rd, Fayetteville, NC 28306</t>
  </si>
  <si>
    <t>7154 Butler Nursery Rd, Fayetteville, NC 28306</t>
  </si>
  <si>
    <t>910-223-0567</t>
  </si>
  <si>
    <t>910-644-8817</t>
  </si>
  <si>
    <t>Cape Fear Aviation</t>
  </si>
  <si>
    <t>http://www.capefearaviation.com/</t>
  </si>
  <si>
    <t>Cessna  150, 172, Cirrus SR20, 
Piper PA-28</t>
  </si>
  <si>
    <t xml:space="preserve">Cessna 150, </t>
  </si>
  <si>
    <t>OpenAir Flight Training</t>
  </si>
  <si>
    <t xml:space="preserve"> 1001 Sycolin Rd #3, Leesburg, VA 20175</t>
  </si>
  <si>
    <t>800-940-2359</t>
  </si>
  <si>
    <t>Cirrus SR22, 
N749PC Decatholon</t>
  </si>
  <si>
    <t>call</t>
  </si>
  <si>
    <t>Piston2Jet: Flight Training</t>
  </si>
  <si>
    <t>http://www.piston2jet.com/</t>
  </si>
  <si>
    <t>https://flyopenair.com/aircraft-instructors/</t>
  </si>
  <si>
    <t>703-361-9200</t>
  </si>
  <si>
    <t>10600 Observation Rd, Manassas, VA 20110</t>
  </si>
  <si>
    <t>Diamond DA-20</t>
  </si>
  <si>
    <t>G1000 simulator at $85/hr</t>
  </si>
  <si>
    <t>Aero Elite Flight Training</t>
  </si>
  <si>
    <t>1001 Sycolin Rd Suite 1B, Leesburg, VA 20175</t>
  </si>
  <si>
    <t>571-831-3170</t>
  </si>
  <si>
    <t>https://aeflight.com/</t>
  </si>
  <si>
    <t>Cessna 140,172,182,
Piper Archer N8373Y</t>
  </si>
  <si>
    <t>9998 Wakeman Dr, Manassas, VA 20110</t>
  </si>
  <si>
    <t>703-662-5836</t>
  </si>
  <si>
    <t>Commonwealth Aviation</t>
  </si>
  <si>
    <t>http://flycommonwealth.com/</t>
  </si>
  <si>
    <t>APS Flight School</t>
  </si>
  <si>
    <t>5060 Airport Rd, Midland, VA 22728</t>
  </si>
  <si>
    <t>808-366-5174</t>
  </si>
  <si>
    <t>https://www.apsflightschool.com/</t>
  </si>
  <si>
    <t>Cessna 172, Piper Cub</t>
  </si>
  <si>
    <t>Virginia Flight School</t>
  </si>
  <si>
    <t>12517 Beverly Ford Rd, Brandy Station, VA 22714</t>
  </si>
  <si>
    <t>540-718-8333</t>
  </si>
  <si>
    <t>https://doav.virginia.gov/resources/airports/flight-schools/</t>
  </si>
  <si>
    <t>Charlottesville Flight Center</t>
  </si>
  <si>
    <t>200 Aviation Dr STE 170, Charlottesville, VA 22911</t>
  </si>
  <si>
    <t>434-964-1474</t>
  </si>
  <si>
    <t>https://cfcaviation.com/</t>
  </si>
  <si>
    <t>Call</t>
  </si>
  <si>
    <t>Cessna 172M</t>
  </si>
  <si>
    <t>Williamsburg Flight Center</t>
  </si>
  <si>
    <t>104 Marclay Dr, Williamsburg, VA 23185</t>
  </si>
  <si>
    <t>https://www.williamsburgflightcenter.com/</t>
  </si>
  <si>
    <t>757-223-1488</t>
  </si>
  <si>
    <t>Cessna 172K</t>
  </si>
  <si>
    <t>Sim at $40/hr minus instructor $55/hr</t>
  </si>
  <si>
    <t>Sim for $75/hr</t>
  </si>
  <si>
    <t>Epix Aviation</t>
  </si>
  <si>
    <t>2802 Airport Dr, Chesapeake, VA 23323</t>
  </si>
  <si>
    <t>757-421-4973</t>
  </si>
  <si>
    <t>http://www.epixaviation.com/</t>
  </si>
  <si>
    <t>Cessna 172N</t>
  </si>
  <si>
    <t>Star Flight Training</t>
  </si>
  <si>
    <t>22 Waypoint Dr NW, Roanoke, VA 24012</t>
  </si>
  <si>
    <t>DA-20</t>
  </si>
  <si>
    <t xml:space="preserve">Blue Ridge Aviation </t>
  </si>
  <si>
    <t>51 Aviation Cir, Weyers Cave, VA 24486</t>
  </si>
  <si>
    <t>http://www.blueridgeaviation.org/</t>
  </si>
  <si>
    <t>stewart</t>
  </si>
  <si>
    <t>Check back again</t>
  </si>
  <si>
    <t>Piedmont Flight Center</t>
  </si>
  <si>
    <t>MD</t>
  </si>
  <si>
    <t>240-718-8001</t>
  </si>
  <si>
    <t>44174 Airport Rd #200, California, MD 20619</t>
  </si>
  <si>
    <t>http://www.fly-piedmont.com/</t>
  </si>
  <si>
    <t>Cessna 150, 172 
Piper Archer 2</t>
  </si>
  <si>
    <t>Dream Flight School</t>
  </si>
  <si>
    <t>200 Airport Dr, Westminster, MD 21157</t>
  </si>
  <si>
    <t>http://www.dreamflightschool.com/</t>
  </si>
  <si>
    <t>443-244-9218</t>
  </si>
  <si>
    <t>Cessna 172, DA-20</t>
  </si>
  <si>
    <t>Harford Air Services</t>
  </si>
  <si>
    <t>3538 Aldino Rd, Hangar 9, Churchville, MD 21028</t>
  </si>
  <si>
    <t>410-836-2828</t>
  </si>
  <si>
    <t>http://www.harfordair.com/</t>
  </si>
  <si>
    <t>Cessna 162, 172</t>
  </si>
  <si>
    <t>Flight Sim at $80/hr</t>
  </si>
  <si>
    <t>Brett Aviation</t>
  </si>
  <si>
    <t>701 Wilson Point Rd #18, Baltimore, MD 21220</t>
  </si>
  <si>
    <t>410-391-0210</t>
  </si>
  <si>
    <t>http://www.brettaviation.com/</t>
  </si>
  <si>
    <t>Cessna 152</t>
  </si>
  <si>
    <t>Frederick Flight Center, Inc.</t>
  </si>
  <si>
    <t>330 Aviation Way # E, Frederick, MD 21701</t>
  </si>
  <si>
    <t>240-529-5500</t>
  </si>
  <si>
    <t>https://www.frederickflightcenter.com/</t>
  </si>
  <si>
    <t>Cessna 152,172</t>
  </si>
  <si>
    <t>Pilot In Training Flight Academy</t>
  </si>
  <si>
    <t>301-764-2888</t>
  </si>
  <si>
    <t>7940 Airpark Rd, Gaithersburg, MD 20879</t>
  </si>
  <si>
    <t>http://www.pilotintraining.com/</t>
  </si>
  <si>
    <t xml:space="preserve">Helicopters also available, Flight sim at </t>
  </si>
  <si>
    <t>Cessna ?</t>
  </si>
  <si>
    <t>1World Aero</t>
  </si>
  <si>
    <t>General Aviation Dr, Fort Meade, MD 20755</t>
  </si>
  <si>
    <t>http://www.1worldaero.com/</t>
  </si>
  <si>
    <t>240-481-4023</t>
  </si>
  <si>
    <t>Piper PA28 Warrior</t>
  </si>
  <si>
    <t>Navy Annapolis Flight Center</t>
  </si>
  <si>
    <t>3090 Solomons Island Rd, Edgewater, MD 21037</t>
  </si>
  <si>
    <t>http://nafcflying.org/</t>
  </si>
  <si>
    <t>410-956-8751</t>
  </si>
  <si>
    <t>Cessna 150,152,172</t>
  </si>
  <si>
    <t xml:space="preserve">$5,120 Package for PPl course and 35 hours,
$6,295 Package for Instrument rating in 172 </t>
  </si>
  <si>
    <t>Freeway Airport Inc (W00)</t>
  </si>
  <si>
    <t>3900 Church Rd, Bowie, MD 20721</t>
  </si>
  <si>
    <t>301-390-6424</t>
  </si>
  <si>
    <t>http://www.freewayaviation.com/</t>
  </si>
  <si>
    <t>Cessna 172P</t>
  </si>
  <si>
    <t>Gt Aviation LLC</t>
  </si>
  <si>
    <t>10300 Glen Way, Fort Washington, MD 20744</t>
  </si>
  <si>
    <t>301-248-1711</t>
  </si>
  <si>
    <t>http://www.gt-aviation.com/</t>
  </si>
  <si>
    <r>
      <t xml:space="preserve">Cessna 172N/P,
Piper Arrow 2
Warning </t>
    </r>
    <r>
      <rPr>
        <b/>
        <sz val="11"/>
        <color theme="1"/>
        <rFont val="Calibri"/>
        <family val="2"/>
        <scheme val="minor"/>
      </rPr>
      <t>DRY Rates!!!</t>
    </r>
  </si>
  <si>
    <t>Redbird Sim at $50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</si>
</sst>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0" fontId="0" fillId="2" borderId="0" xfId="0" applyFill="1"/>
    <xf numFmtId="0" fontId="2" fillId="2" borderId="0" xfId="1" applyFill="1"/>
    <xf numFmtId="0" fontId="0" fillId="2" borderId="0" xfId="0" applyFill="1" applyAlignment="1">
      <alignment wrapText="1"/>
    </xf>
    <xf numFmtId="0" fontId="0" fillId="3" borderId="0" xfId="0" applyFill="1"/>
    <xf numFmtId="0" fontId="2" fillId="3" borderId="0" xfId="1" applyFill="1"/>
    <xf numFmtId="0" fontId="0" fillId="3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pefearaviation.com/" TargetMode="External"/><Relationship Id="rId18" Type="http://schemas.openxmlformats.org/officeDocument/2006/relationships/hyperlink" Target="https://www.apsflightschool.com/" TargetMode="External"/><Relationship Id="rId26" Type="http://schemas.openxmlformats.org/officeDocument/2006/relationships/hyperlink" Target="http://www.dreamflightschool.com/" TargetMode="External"/><Relationship Id="rId3" Type="http://schemas.openxmlformats.org/officeDocument/2006/relationships/hyperlink" Target="http://www.totalflight.com/" TargetMode="External"/><Relationship Id="rId21" Type="http://schemas.openxmlformats.org/officeDocument/2006/relationships/hyperlink" Target="https://www.williamsburgflightcenter.com/" TargetMode="External"/><Relationship Id="rId34" Type="http://schemas.openxmlformats.org/officeDocument/2006/relationships/hyperlink" Target="http://www.gt-aviation.com/" TargetMode="External"/><Relationship Id="rId7" Type="http://schemas.openxmlformats.org/officeDocument/2006/relationships/hyperlink" Target="https://flytaa.com/" TargetMode="External"/><Relationship Id="rId12" Type="http://schemas.openxmlformats.org/officeDocument/2006/relationships/hyperlink" Target="http://aaavn.com/" TargetMode="External"/><Relationship Id="rId17" Type="http://schemas.openxmlformats.org/officeDocument/2006/relationships/hyperlink" Target="http://flycommonwealth.com/" TargetMode="External"/><Relationship Id="rId25" Type="http://schemas.openxmlformats.org/officeDocument/2006/relationships/hyperlink" Target="http://www.fly-piedmont.com/" TargetMode="External"/><Relationship Id="rId33" Type="http://schemas.openxmlformats.org/officeDocument/2006/relationships/hyperlink" Target="http://www.freewayaviation.com/" TargetMode="External"/><Relationship Id="rId2" Type="http://schemas.openxmlformats.org/officeDocument/2006/relationships/hyperlink" Target="http://www.empire-aviation.com/" TargetMode="External"/><Relationship Id="rId16" Type="http://schemas.openxmlformats.org/officeDocument/2006/relationships/hyperlink" Target="https://aeflight.com/" TargetMode="External"/><Relationship Id="rId20" Type="http://schemas.openxmlformats.org/officeDocument/2006/relationships/hyperlink" Target="https://cfcaviation.com/" TargetMode="External"/><Relationship Id="rId29" Type="http://schemas.openxmlformats.org/officeDocument/2006/relationships/hyperlink" Target="https://www.frederickflightcenter.com/" TargetMode="External"/><Relationship Id="rId1" Type="http://schemas.openxmlformats.org/officeDocument/2006/relationships/hyperlink" Target="http://starflighttraining.com/" TargetMode="External"/><Relationship Id="rId6" Type="http://schemas.openxmlformats.org/officeDocument/2006/relationships/hyperlink" Target="https://www.bluelineaviation.com/" TargetMode="External"/><Relationship Id="rId11" Type="http://schemas.openxmlformats.org/officeDocument/2006/relationships/hyperlink" Target="http://wingsofcarolina.org/" TargetMode="External"/><Relationship Id="rId24" Type="http://schemas.openxmlformats.org/officeDocument/2006/relationships/hyperlink" Target="http://www.blueridgeaviation.org/" TargetMode="External"/><Relationship Id="rId32" Type="http://schemas.openxmlformats.org/officeDocument/2006/relationships/hyperlink" Target="http://nafcflying.org/" TargetMode="External"/><Relationship Id="rId5" Type="http://schemas.openxmlformats.org/officeDocument/2006/relationships/hyperlink" Target="http://dillonsaviation.com/" TargetMode="External"/><Relationship Id="rId15" Type="http://schemas.openxmlformats.org/officeDocument/2006/relationships/hyperlink" Target="https://flyopenair.com/aircraft-instructors/" TargetMode="External"/><Relationship Id="rId23" Type="http://schemas.openxmlformats.org/officeDocument/2006/relationships/hyperlink" Target="http://starflighttraining.com/" TargetMode="External"/><Relationship Id="rId28" Type="http://schemas.openxmlformats.org/officeDocument/2006/relationships/hyperlink" Target="http://www.brettaviation.com/" TargetMode="External"/><Relationship Id="rId10" Type="http://schemas.openxmlformats.org/officeDocument/2006/relationships/hyperlink" Target="https://learn2flyhere.com/contact-us" TargetMode="External"/><Relationship Id="rId19" Type="http://schemas.openxmlformats.org/officeDocument/2006/relationships/hyperlink" Target="https://doav.virginia.gov/resources/airports/flight-schools/" TargetMode="External"/><Relationship Id="rId31" Type="http://schemas.openxmlformats.org/officeDocument/2006/relationships/hyperlink" Target="http://www.1worldaero.com/" TargetMode="External"/><Relationship Id="rId4" Type="http://schemas.openxmlformats.org/officeDocument/2006/relationships/hyperlink" Target="http://www.elonaviation.com/" TargetMode="External"/><Relationship Id="rId9" Type="http://schemas.openxmlformats.org/officeDocument/2006/relationships/hyperlink" Target="http://www.flypft.com/" TargetMode="External"/><Relationship Id="rId14" Type="http://schemas.openxmlformats.org/officeDocument/2006/relationships/hyperlink" Target="http://www.piston2jet.com/" TargetMode="External"/><Relationship Id="rId22" Type="http://schemas.openxmlformats.org/officeDocument/2006/relationships/hyperlink" Target="http://www.epixaviation.com/" TargetMode="External"/><Relationship Id="rId27" Type="http://schemas.openxmlformats.org/officeDocument/2006/relationships/hyperlink" Target="http://www.harfordair.com/" TargetMode="External"/><Relationship Id="rId30" Type="http://schemas.openxmlformats.org/officeDocument/2006/relationships/hyperlink" Target="http://www.pilotintraining.com/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://www.albatrossai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BC5D-6061-4D39-847B-39C31B76A42D}">
  <dimension ref="A1:Q40"/>
  <sheetViews>
    <sheetView tabSelected="1" topLeftCell="E26" zoomScale="85" zoomScaleNormal="85" workbookViewId="0">
      <selection activeCell="H31" sqref="H31"/>
    </sheetView>
  </sheetViews>
  <sheetFormatPr defaultRowHeight="14.25" x14ac:dyDescent="0.45"/>
  <cols>
    <col min="1" max="1" width="26.33203125" bestFit="1" customWidth="1"/>
    <col min="3" max="3" width="40.86328125" bestFit="1" customWidth="1"/>
    <col min="4" max="4" width="13.06640625" bestFit="1" customWidth="1"/>
    <col min="5" max="5" width="49.1328125" bestFit="1" customWidth="1"/>
    <col min="6" max="6" width="7.19921875" customWidth="1"/>
    <col min="7" max="7" width="18.46484375" customWidth="1"/>
    <col min="8" max="8" width="15" bestFit="1" customWidth="1"/>
    <col min="9" max="9" width="9.59765625" customWidth="1"/>
    <col min="10" max="10" width="12.796875" bestFit="1" customWidth="1"/>
    <col min="11" max="11" width="17.19921875" bestFit="1" customWidth="1"/>
    <col min="14" max="14" width="11" bestFit="1" customWidth="1"/>
    <col min="15" max="15" width="11.9296875" bestFit="1" customWidth="1"/>
    <col min="17" max="17" width="36.9296875" bestFit="1" customWidth="1"/>
  </cols>
  <sheetData>
    <row r="1" spans="1:17" s="1" customFormat="1" x14ac:dyDescent="0.45">
      <c r="A1" s="1" t="s">
        <v>0</v>
      </c>
      <c r="B1" s="1" t="s">
        <v>5</v>
      </c>
      <c r="C1" s="1" t="s">
        <v>1</v>
      </c>
      <c r="D1" s="1" t="s">
        <v>9</v>
      </c>
      <c r="E1" s="1" t="s">
        <v>7</v>
      </c>
      <c r="G1" s="1" t="s">
        <v>3</v>
      </c>
      <c r="H1" s="1" t="s">
        <v>49</v>
      </c>
      <c r="I1" s="1" t="s">
        <v>2</v>
      </c>
      <c r="J1" s="1" t="s">
        <v>12</v>
      </c>
      <c r="K1" s="1" t="s">
        <v>16</v>
      </c>
      <c r="L1" s="1" t="s">
        <v>36</v>
      </c>
      <c r="N1" t="s">
        <v>40</v>
      </c>
      <c r="O1" t="s">
        <v>41</v>
      </c>
      <c r="Q1" s="1" t="s">
        <v>62</v>
      </c>
    </row>
    <row r="2" spans="1:17" x14ac:dyDescent="0.45">
      <c r="A2" t="s">
        <v>4</v>
      </c>
      <c r="B2" t="s">
        <v>6</v>
      </c>
      <c r="C2" t="s">
        <v>10</v>
      </c>
      <c r="D2" t="s">
        <v>8</v>
      </c>
      <c r="K2">
        <f>(H2+I2)*40</f>
        <v>0</v>
      </c>
      <c r="L2">
        <f>(H2+I2)*60</f>
        <v>0</v>
      </c>
    </row>
    <row r="3" spans="1:17" x14ac:dyDescent="0.45">
      <c r="A3" t="s">
        <v>20</v>
      </c>
      <c r="B3" t="s">
        <v>6</v>
      </c>
      <c r="C3" t="s">
        <v>21</v>
      </c>
      <c r="D3" t="s">
        <v>18</v>
      </c>
      <c r="E3" s="2" t="s">
        <v>22</v>
      </c>
      <c r="G3" t="s">
        <v>32</v>
      </c>
      <c r="H3">
        <v>109</v>
      </c>
      <c r="I3">
        <v>60</v>
      </c>
      <c r="J3">
        <v>0</v>
      </c>
      <c r="K3">
        <f>(H3+I3)*40</f>
        <v>6760</v>
      </c>
      <c r="L3">
        <f>(H3+I3)*60</f>
        <v>10140</v>
      </c>
      <c r="N3" t="s">
        <v>43</v>
      </c>
      <c r="O3" t="s">
        <v>42</v>
      </c>
    </row>
    <row r="5" spans="1:17" x14ac:dyDescent="0.45">
      <c r="A5" t="s">
        <v>13</v>
      </c>
      <c r="B5" t="s">
        <v>14</v>
      </c>
      <c r="C5" t="s">
        <v>15</v>
      </c>
      <c r="D5" t="s">
        <v>19</v>
      </c>
      <c r="E5" s="2" t="s">
        <v>17</v>
      </c>
      <c r="G5" t="s">
        <v>11</v>
      </c>
      <c r="H5">
        <v>195</v>
      </c>
      <c r="I5">
        <v>65</v>
      </c>
      <c r="J5">
        <v>429</v>
      </c>
      <c r="K5">
        <f>(H5+I5)*40</f>
        <v>10400</v>
      </c>
      <c r="L5">
        <f>(H5+I5)*60</f>
        <v>15600</v>
      </c>
    </row>
    <row r="6" spans="1:17" ht="28.5" x14ac:dyDescent="0.45">
      <c r="A6" t="s">
        <v>93</v>
      </c>
      <c r="B6" t="s">
        <v>14</v>
      </c>
      <c r="C6" t="s">
        <v>94</v>
      </c>
      <c r="D6" t="s">
        <v>95</v>
      </c>
      <c r="E6" s="2" t="s">
        <v>100</v>
      </c>
      <c r="F6" t="s">
        <v>97</v>
      </c>
      <c r="G6" s="3" t="s">
        <v>96</v>
      </c>
      <c r="K6">
        <f>(H6+I6)*40</f>
        <v>0</v>
      </c>
      <c r="L6">
        <f>(H6+I6)*60</f>
        <v>0</v>
      </c>
    </row>
    <row r="7" spans="1:17" x14ac:dyDescent="0.45">
      <c r="A7" t="s">
        <v>98</v>
      </c>
      <c r="B7" t="s">
        <v>14</v>
      </c>
      <c r="C7" t="s">
        <v>102</v>
      </c>
      <c r="D7" t="s">
        <v>101</v>
      </c>
      <c r="E7" s="2" t="s">
        <v>99</v>
      </c>
      <c r="F7" t="s">
        <v>97</v>
      </c>
      <c r="G7" t="s">
        <v>103</v>
      </c>
      <c r="H7">
        <v>160</v>
      </c>
      <c r="I7">
        <v>80</v>
      </c>
      <c r="K7">
        <f>(H7+I7)*40</f>
        <v>9600</v>
      </c>
      <c r="L7">
        <f>(H7+I7)*60</f>
        <v>14400</v>
      </c>
      <c r="Q7" t="s">
        <v>104</v>
      </c>
    </row>
    <row r="8" spans="1:17" ht="28.5" x14ac:dyDescent="0.45">
      <c r="A8" t="s">
        <v>105</v>
      </c>
      <c r="B8" t="s">
        <v>14</v>
      </c>
      <c r="C8" t="s">
        <v>106</v>
      </c>
      <c r="D8" t="s">
        <v>107</v>
      </c>
      <c r="E8" s="2" t="s">
        <v>108</v>
      </c>
      <c r="F8" t="s">
        <v>97</v>
      </c>
      <c r="G8" s="3" t="s">
        <v>109</v>
      </c>
      <c r="H8">
        <v>140</v>
      </c>
      <c r="I8" t="s">
        <v>39</v>
      </c>
    </row>
    <row r="9" spans="1:17" x14ac:dyDescent="0.45">
      <c r="A9" t="s">
        <v>112</v>
      </c>
      <c r="B9" t="s">
        <v>14</v>
      </c>
      <c r="C9" t="s">
        <v>110</v>
      </c>
      <c r="D9" t="s">
        <v>111</v>
      </c>
      <c r="E9" s="2" t="s">
        <v>113</v>
      </c>
      <c r="F9" t="s">
        <v>97</v>
      </c>
      <c r="G9" t="s">
        <v>32</v>
      </c>
      <c r="H9">
        <v>172</v>
      </c>
      <c r="I9" t="s">
        <v>39</v>
      </c>
    </row>
    <row r="10" spans="1:17" x14ac:dyDescent="0.45">
      <c r="A10" t="s">
        <v>114</v>
      </c>
      <c r="B10" t="s">
        <v>14</v>
      </c>
      <c r="C10" t="s">
        <v>115</v>
      </c>
      <c r="D10" t="s">
        <v>116</v>
      </c>
      <c r="E10" s="2" t="s">
        <v>117</v>
      </c>
      <c r="F10" t="s">
        <v>97</v>
      </c>
      <c r="G10" s="3" t="s">
        <v>118</v>
      </c>
      <c r="H10">
        <v>172</v>
      </c>
      <c r="I10">
        <v>62</v>
      </c>
      <c r="K10">
        <f>(H10+I10)*40</f>
        <v>9360</v>
      </c>
      <c r="L10">
        <f>(H10+I10)*60</f>
        <v>14040</v>
      </c>
    </row>
    <row r="11" spans="1:17" x14ac:dyDescent="0.45">
      <c r="A11" t="s">
        <v>119</v>
      </c>
      <c r="B11" t="s">
        <v>14</v>
      </c>
      <c r="C11" t="s">
        <v>120</v>
      </c>
      <c r="D11" t="s">
        <v>121</v>
      </c>
      <c r="E11" s="2" t="s">
        <v>122</v>
      </c>
      <c r="F11" t="s">
        <v>97</v>
      </c>
      <c r="G11" t="s">
        <v>39</v>
      </c>
      <c r="H11" t="s">
        <v>39</v>
      </c>
      <c r="I11" t="s">
        <v>39</v>
      </c>
    </row>
    <row r="12" spans="1:17" x14ac:dyDescent="0.45">
      <c r="A12" t="s">
        <v>123</v>
      </c>
      <c r="B12" t="s">
        <v>14</v>
      </c>
      <c r="C12" t="s">
        <v>124</v>
      </c>
      <c r="D12" t="s">
        <v>125</v>
      </c>
      <c r="E12" s="2" t="s">
        <v>126</v>
      </c>
      <c r="F12" t="s">
        <v>97</v>
      </c>
      <c r="G12" s="3" t="s">
        <v>128</v>
      </c>
      <c r="H12">
        <v>160</v>
      </c>
      <c r="I12">
        <v>60</v>
      </c>
      <c r="K12">
        <f>(H12+I12)*40</f>
        <v>8800</v>
      </c>
      <c r="L12">
        <f>(H12+I12)*60</f>
        <v>13200</v>
      </c>
      <c r="Q12" t="s">
        <v>135</v>
      </c>
    </row>
    <row r="13" spans="1:17" x14ac:dyDescent="0.45">
      <c r="A13" t="s">
        <v>129</v>
      </c>
      <c r="B13" t="s">
        <v>14</v>
      </c>
      <c r="C13" t="s">
        <v>130</v>
      </c>
      <c r="D13" t="s">
        <v>132</v>
      </c>
      <c r="E13" s="2" t="s">
        <v>131</v>
      </c>
      <c r="F13" t="s">
        <v>97</v>
      </c>
      <c r="G13" t="s">
        <v>133</v>
      </c>
      <c r="H13">
        <v>150</v>
      </c>
      <c r="I13">
        <v>55</v>
      </c>
      <c r="K13">
        <f>(H13+I13)*40</f>
        <v>8200</v>
      </c>
      <c r="L13">
        <f>(H13+I13)*60</f>
        <v>12300</v>
      </c>
      <c r="Q13" t="s">
        <v>134</v>
      </c>
    </row>
    <row r="14" spans="1:17" x14ac:dyDescent="0.45">
      <c r="A14" t="s">
        <v>136</v>
      </c>
      <c r="B14" t="s">
        <v>14</v>
      </c>
      <c r="C14" t="s">
        <v>137</v>
      </c>
      <c r="D14" t="s">
        <v>138</v>
      </c>
      <c r="E14" s="2" t="s">
        <v>139</v>
      </c>
      <c r="F14" t="s">
        <v>127</v>
      </c>
      <c r="G14" s="3" t="s">
        <v>140</v>
      </c>
      <c r="H14">
        <v>125</v>
      </c>
      <c r="I14" t="s">
        <v>39</v>
      </c>
    </row>
    <row r="15" spans="1:17" x14ac:dyDescent="0.45">
      <c r="A15" t="s">
        <v>141</v>
      </c>
      <c r="B15" t="s">
        <v>14</v>
      </c>
      <c r="C15" t="s">
        <v>142</v>
      </c>
      <c r="D15" t="s">
        <v>19</v>
      </c>
      <c r="E15" s="2" t="s">
        <v>17</v>
      </c>
      <c r="F15" t="s">
        <v>127</v>
      </c>
      <c r="G15" t="s">
        <v>143</v>
      </c>
      <c r="H15" t="s">
        <v>39</v>
      </c>
      <c r="I15" t="s">
        <v>39</v>
      </c>
    </row>
    <row r="16" spans="1:17" x14ac:dyDescent="0.45">
      <c r="A16" t="s">
        <v>144</v>
      </c>
      <c r="B16" t="s">
        <v>14</v>
      </c>
      <c r="C16" t="s">
        <v>145</v>
      </c>
      <c r="D16">
        <v>15402469407</v>
      </c>
      <c r="E16" s="2" t="s">
        <v>146</v>
      </c>
      <c r="F16" t="s">
        <v>127</v>
      </c>
      <c r="G16" s="3" t="s">
        <v>32</v>
      </c>
      <c r="H16" t="s">
        <v>39</v>
      </c>
      <c r="I16" t="s">
        <v>39</v>
      </c>
    </row>
    <row r="19" spans="1:17" x14ac:dyDescent="0.45">
      <c r="A19" t="s">
        <v>25</v>
      </c>
      <c r="B19" t="s">
        <v>24</v>
      </c>
      <c r="C19" t="s">
        <v>23</v>
      </c>
      <c r="D19" t="s">
        <v>27</v>
      </c>
      <c r="E19" s="2" t="s">
        <v>26</v>
      </c>
      <c r="K19">
        <f t="shared" ref="K19:K26" si="0">(H19+I19)*40</f>
        <v>0</v>
      </c>
      <c r="L19">
        <f t="shared" ref="L19:L26" si="1">(H19+I19)*60</f>
        <v>0</v>
      </c>
    </row>
    <row r="20" spans="1:17" x14ac:dyDescent="0.45">
      <c r="A20" t="s">
        <v>28</v>
      </c>
      <c r="B20" t="s">
        <v>24</v>
      </c>
      <c r="C20" t="s">
        <v>29</v>
      </c>
      <c r="D20" t="s">
        <v>30</v>
      </c>
      <c r="E20" s="2" t="s">
        <v>31</v>
      </c>
      <c r="G20" t="s">
        <v>32</v>
      </c>
      <c r="H20">
        <v>170.97</v>
      </c>
      <c r="I20" t="s">
        <v>39</v>
      </c>
      <c r="J20" t="s">
        <v>39</v>
      </c>
      <c r="K20" t="e">
        <f t="shared" si="0"/>
        <v>#VALUE!</v>
      </c>
      <c r="L20" t="e">
        <f t="shared" si="1"/>
        <v>#VALUE!</v>
      </c>
    </row>
    <row r="21" spans="1:17" ht="28.5" x14ac:dyDescent="0.45">
      <c r="A21" t="s">
        <v>35</v>
      </c>
      <c r="B21" t="s">
        <v>24</v>
      </c>
      <c r="C21" t="s">
        <v>33</v>
      </c>
      <c r="D21" t="s">
        <v>34</v>
      </c>
      <c r="E21" s="2" t="s">
        <v>37</v>
      </c>
      <c r="G21" s="3" t="s">
        <v>58</v>
      </c>
      <c r="H21">
        <v>180</v>
      </c>
      <c r="I21">
        <v>60</v>
      </c>
      <c r="J21" t="s">
        <v>38</v>
      </c>
      <c r="K21">
        <f t="shared" si="0"/>
        <v>9600</v>
      </c>
      <c r="L21">
        <f t="shared" si="1"/>
        <v>14400</v>
      </c>
    </row>
    <row r="22" spans="1:17" s="4" customFormat="1" ht="28.5" x14ac:dyDescent="0.45">
      <c r="A22" s="4" t="s">
        <v>44</v>
      </c>
      <c r="B22" s="4" t="s">
        <v>24</v>
      </c>
      <c r="C22" s="4" t="s">
        <v>45</v>
      </c>
      <c r="D22" s="4" t="s">
        <v>46</v>
      </c>
      <c r="E22" s="5" t="s">
        <v>47</v>
      </c>
      <c r="G22" s="6" t="s">
        <v>48</v>
      </c>
      <c r="H22" s="4" t="s">
        <v>148</v>
      </c>
      <c r="K22" s="4" t="e">
        <f t="shared" si="0"/>
        <v>#VALUE!</v>
      </c>
      <c r="L22" s="4" t="e">
        <f t="shared" si="1"/>
        <v>#VALUE!</v>
      </c>
      <c r="N22" s="4" t="s">
        <v>147</v>
      </c>
    </row>
    <row r="23" spans="1:17" ht="28.5" x14ac:dyDescent="0.45">
      <c r="A23" t="s">
        <v>51</v>
      </c>
      <c r="B23" t="s">
        <v>24</v>
      </c>
      <c r="C23" t="s">
        <v>50</v>
      </c>
      <c r="D23" t="s">
        <v>53</v>
      </c>
      <c r="E23" s="2" t="s">
        <v>52</v>
      </c>
      <c r="G23" s="3" t="s">
        <v>59</v>
      </c>
      <c r="H23" t="s">
        <v>56</v>
      </c>
      <c r="K23" t="e">
        <f t="shared" si="0"/>
        <v>#VALUE!</v>
      </c>
      <c r="L23" t="e">
        <f t="shared" si="1"/>
        <v>#VALUE!</v>
      </c>
    </row>
    <row r="24" spans="1:17" ht="28.5" x14ac:dyDescent="0.45">
      <c r="A24" t="s">
        <v>67</v>
      </c>
      <c r="B24" t="s">
        <v>24</v>
      </c>
      <c r="C24" t="s">
        <v>54</v>
      </c>
      <c r="D24" t="s">
        <v>57</v>
      </c>
      <c r="E24" s="2" t="s">
        <v>55</v>
      </c>
      <c r="G24" s="3" t="s">
        <v>60</v>
      </c>
      <c r="H24">
        <v>170</v>
      </c>
      <c r="I24">
        <v>55</v>
      </c>
      <c r="J24" t="s">
        <v>61</v>
      </c>
      <c r="K24">
        <f t="shared" si="0"/>
        <v>9000</v>
      </c>
      <c r="L24">
        <f t="shared" si="1"/>
        <v>13500</v>
      </c>
      <c r="Q24" s="3" t="s">
        <v>75</v>
      </c>
    </row>
    <row r="25" spans="1:17" ht="57" x14ac:dyDescent="0.45">
      <c r="A25" t="s">
        <v>63</v>
      </c>
      <c r="B25" t="s">
        <v>24</v>
      </c>
      <c r="C25" t="s">
        <v>64</v>
      </c>
      <c r="D25" t="s">
        <v>66</v>
      </c>
      <c r="E25" s="2" t="s">
        <v>65</v>
      </c>
      <c r="G25" s="3" t="s">
        <v>68</v>
      </c>
      <c r="H25" t="s">
        <v>56</v>
      </c>
      <c r="K25" t="e">
        <f t="shared" si="0"/>
        <v>#VALUE!</v>
      </c>
      <c r="L25" t="e">
        <f t="shared" si="1"/>
        <v>#VALUE!</v>
      </c>
    </row>
    <row r="26" spans="1:17" ht="42.75" x14ac:dyDescent="0.45">
      <c r="A26" t="s">
        <v>69</v>
      </c>
      <c r="B26" t="s">
        <v>24</v>
      </c>
      <c r="C26" t="s">
        <v>71</v>
      </c>
      <c r="D26" t="s">
        <v>72</v>
      </c>
      <c r="E26" s="2" t="s">
        <v>70</v>
      </c>
      <c r="G26" s="3" t="s">
        <v>73</v>
      </c>
      <c r="H26">
        <v>170</v>
      </c>
      <c r="I26">
        <v>60</v>
      </c>
      <c r="J26" t="s">
        <v>81</v>
      </c>
      <c r="K26">
        <f t="shared" si="0"/>
        <v>9200</v>
      </c>
      <c r="L26">
        <f t="shared" si="1"/>
        <v>13800</v>
      </c>
      <c r="Q26" t="s">
        <v>74</v>
      </c>
    </row>
    <row r="27" spans="1:17" s="7" customFormat="1" ht="42.75" x14ac:dyDescent="0.45">
      <c r="A27" s="7" t="s">
        <v>76</v>
      </c>
      <c r="B27" s="7" t="s">
        <v>24</v>
      </c>
      <c r="C27" s="7" t="s">
        <v>77</v>
      </c>
      <c r="D27" s="7" t="s">
        <v>78</v>
      </c>
      <c r="E27" s="8" t="s">
        <v>79</v>
      </c>
      <c r="G27" s="9" t="s">
        <v>80</v>
      </c>
      <c r="H27" s="7">
        <v>81.96</v>
      </c>
      <c r="I27" s="7">
        <v>55</v>
      </c>
      <c r="K27" s="7">
        <f>(H27+I27)*40 +550 + 15*12</f>
        <v>6208.4</v>
      </c>
      <c r="L27" s="7">
        <f>(H27+I27)*60 + 550 +15*12</f>
        <v>8947.5999999999985</v>
      </c>
      <c r="Q27" s="9" t="s">
        <v>82</v>
      </c>
    </row>
    <row r="28" spans="1:17" s="4" customFormat="1" ht="42.75" x14ac:dyDescent="0.45">
      <c r="A28" s="4" t="s">
        <v>83</v>
      </c>
      <c r="B28" s="4" t="s">
        <v>24</v>
      </c>
      <c r="C28" s="4" t="s">
        <v>85</v>
      </c>
      <c r="D28" s="4" t="s">
        <v>88</v>
      </c>
      <c r="E28" s="5" t="s">
        <v>84</v>
      </c>
      <c r="F28" s="6"/>
      <c r="G28" s="6" t="s">
        <v>91</v>
      </c>
      <c r="H28" s="4">
        <v>137</v>
      </c>
      <c r="I28" s="4">
        <v>43</v>
      </c>
      <c r="K28" s="4">
        <f>(H28+I28)*40</f>
        <v>7200</v>
      </c>
      <c r="L28" s="4">
        <f>(H28+I28)*60</f>
        <v>10800</v>
      </c>
    </row>
    <row r="29" spans="1:17" x14ac:dyDescent="0.45">
      <c r="A29" t="s">
        <v>89</v>
      </c>
      <c r="B29" t="s">
        <v>24</v>
      </c>
      <c r="C29" t="s">
        <v>86</v>
      </c>
      <c r="D29" t="s">
        <v>87</v>
      </c>
      <c r="E29" s="2" t="s">
        <v>90</v>
      </c>
      <c r="G29" s="3" t="s">
        <v>92</v>
      </c>
      <c r="H29">
        <v>111</v>
      </c>
      <c r="I29">
        <v>55</v>
      </c>
      <c r="K29">
        <f>(H29+I29)*40 + 500 + 700  + 175</f>
        <v>8015</v>
      </c>
      <c r="L29">
        <f>(H29+I29)*60 +500 +700+175</f>
        <v>11335</v>
      </c>
    </row>
    <row r="31" spans="1:17" ht="28.5" x14ac:dyDescent="0.45">
      <c r="A31" t="s">
        <v>149</v>
      </c>
      <c r="B31" t="s">
        <v>150</v>
      </c>
      <c r="C31" t="s">
        <v>152</v>
      </c>
      <c r="D31" t="s">
        <v>151</v>
      </c>
      <c r="E31" s="2" t="s">
        <v>153</v>
      </c>
      <c r="F31" t="s">
        <v>97</v>
      </c>
      <c r="G31" s="3" t="s">
        <v>154</v>
      </c>
      <c r="H31">
        <v>124</v>
      </c>
      <c r="I31">
        <v>65</v>
      </c>
      <c r="K31">
        <f>(H31+I31)*40</f>
        <v>7560</v>
      </c>
      <c r="L31">
        <f>(H31+I31)*60</f>
        <v>11340</v>
      </c>
    </row>
    <row r="32" spans="1:17" x14ac:dyDescent="0.45">
      <c r="A32" t="s">
        <v>155</v>
      </c>
      <c r="B32" t="s">
        <v>150</v>
      </c>
      <c r="C32" t="s">
        <v>156</v>
      </c>
      <c r="D32" t="s">
        <v>158</v>
      </c>
      <c r="E32" s="2" t="s">
        <v>157</v>
      </c>
      <c r="F32" t="s">
        <v>97</v>
      </c>
      <c r="G32" t="s">
        <v>159</v>
      </c>
      <c r="H32">
        <v>179</v>
      </c>
      <c r="I32">
        <v>80</v>
      </c>
      <c r="K32">
        <f>(H32+I32)*40</f>
        <v>10360</v>
      </c>
      <c r="L32">
        <f>(H32+I32)*60</f>
        <v>15540</v>
      </c>
      <c r="Q32" t="s">
        <v>165</v>
      </c>
    </row>
    <row r="33" spans="1:17" x14ac:dyDescent="0.45">
      <c r="A33" t="s">
        <v>160</v>
      </c>
      <c r="B33" t="s">
        <v>150</v>
      </c>
      <c r="C33" t="s">
        <v>161</v>
      </c>
      <c r="D33" t="s">
        <v>162</v>
      </c>
      <c r="E33" s="2" t="s">
        <v>163</v>
      </c>
      <c r="F33" t="s">
        <v>97</v>
      </c>
      <c r="G33" t="s">
        <v>164</v>
      </c>
      <c r="H33">
        <v>104</v>
      </c>
      <c r="I33">
        <v>60</v>
      </c>
      <c r="K33">
        <f>(H33+I33)*40</f>
        <v>6560</v>
      </c>
      <c r="L33">
        <f>(H33+I33)*60</f>
        <v>9840</v>
      </c>
    </row>
    <row r="34" spans="1:17" x14ac:dyDescent="0.45">
      <c r="A34" t="s">
        <v>166</v>
      </c>
      <c r="B34" t="s">
        <v>150</v>
      </c>
      <c r="C34" t="s">
        <v>167</v>
      </c>
      <c r="D34" t="s">
        <v>168</v>
      </c>
      <c r="E34" s="2" t="s">
        <v>169</v>
      </c>
      <c r="F34" t="s">
        <v>97</v>
      </c>
      <c r="G34" t="s">
        <v>170</v>
      </c>
      <c r="H34">
        <v>105</v>
      </c>
      <c r="I34" t="s">
        <v>39</v>
      </c>
    </row>
    <row r="35" spans="1:17" x14ac:dyDescent="0.45">
      <c r="A35" t="s">
        <v>171</v>
      </c>
      <c r="B35" t="s">
        <v>150</v>
      </c>
      <c r="C35" t="s">
        <v>172</v>
      </c>
      <c r="D35" t="s">
        <v>173</v>
      </c>
      <c r="E35" s="2" t="s">
        <v>174</v>
      </c>
      <c r="F35" t="s">
        <v>97</v>
      </c>
      <c r="G35" t="s">
        <v>175</v>
      </c>
      <c r="H35">
        <v>110</v>
      </c>
      <c r="I35">
        <v>65</v>
      </c>
      <c r="K35">
        <f>(H35+I35)*40</f>
        <v>7000</v>
      </c>
      <c r="L35">
        <f>(H35+I35)*60</f>
        <v>10500</v>
      </c>
      <c r="Q35" t="s">
        <v>180</v>
      </c>
    </row>
    <row r="36" spans="1:17" x14ac:dyDescent="0.45">
      <c r="A36" t="s">
        <v>176</v>
      </c>
      <c r="B36" t="s">
        <v>150</v>
      </c>
      <c r="C36" t="s">
        <v>178</v>
      </c>
      <c r="D36" t="s">
        <v>177</v>
      </c>
      <c r="E36" s="2" t="s">
        <v>179</v>
      </c>
      <c r="F36" t="s">
        <v>127</v>
      </c>
      <c r="G36" t="s">
        <v>181</v>
      </c>
      <c r="H36">
        <v>158</v>
      </c>
      <c r="I36">
        <v>60</v>
      </c>
      <c r="K36">
        <f>(H36+I36)*40</f>
        <v>8720</v>
      </c>
      <c r="L36">
        <f>(H36+I36)*60</f>
        <v>13080</v>
      </c>
    </row>
    <row r="37" spans="1:17" x14ac:dyDescent="0.45">
      <c r="A37" t="s">
        <v>182</v>
      </c>
      <c r="B37" t="s">
        <v>150</v>
      </c>
      <c r="C37" t="s">
        <v>183</v>
      </c>
      <c r="D37" t="s">
        <v>185</v>
      </c>
      <c r="E37" s="2" t="s">
        <v>184</v>
      </c>
      <c r="G37" t="s">
        <v>186</v>
      </c>
      <c r="H37">
        <v>168</v>
      </c>
      <c r="I37">
        <v>65</v>
      </c>
      <c r="K37">
        <f>(H37+I37)*40 + 325</f>
        <v>9645</v>
      </c>
      <c r="L37">
        <f>(H37+I37)*60 + 325</f>
        <v>14305</v>
      </c>
    </row>
    <row r="38" spans="1:17" ht="28.5" x14ac:dyDescent="0.45">
      <c r="A38" t="s">
        <v>187</v>
      </c>
      <c r="B38" t="s">
        <v>150</v>
      </c>
      <c r="C38" t="s">
        <v>188</v>
      </c>
      <c r="D38" t="s">
        <v>190</v>
      </c>
      <c r="E38" s="2" t="s">
        <v>189</v>
      </c>
      <c r="F38" t="s">
        <v>97</v>
      </c>
      <c r="G38" t="s">
        <v>191</v>
      </c>
      <c r="H38" t="s">
        <v>39</v>
      </c>
      <c r="I38" t="s">
        <v>39</v>
      </c>
      <c r="Q38" s="3" t="s">
        <v>192</v>
      </c>
    </row>
    <row r="39" spans="1:17" x14ac:dyDescent="0.45">
      <c r="A39" t="s">
        <v>193</v>
      </c>
      <c r="B39" t="s">
        <v>150</v>
      </c>
      <c r="C39" t="s">
        <v>194</v>
      </c>
      <c r="D39" t="s">
        <v>195</v>
      </c>
      <c r="E39" s="2" t="s">
        <v>196</v>
      </c>
      <c r="F39" t="s">
        <v>97</v>
      </c>
      <c r="G39" t="s">
        <v>197</v>
      </c>
      <c r="H39">
        <v>140</v>
      </c>
      <c r="I39">
        <v>60</v>
      </c>
      <c r="K39">
        <f>(H39+I39)*40</f>
        <v>8000</v>
      </c>
      <c r="L39">
        <f>(H39+I39)*60</f>
        <v>12000</v>
      </c>
    </row>
    <row r="40" spans="1:17" ht="42.75" x14ac:dyDescent="0.45">
      <c r="A40" t="s">
        <v>198</v>
      </c>
      <c r="B40" t="s">
        <v>150</v>
      </c>
      <c r="C40" t="s">
        <v>199</v>
      </c>
      <c r="D40" t="s">
        <v>200</v>
      </c>
      <c r="E40" s="2" t="s">
        <v>201</v>
      </c>
      <c r="F40" t="s">
        <v>97</v>
      </c>
      <c r="G40" s="3" t="s">
        <v>202</v>
      </c>
      <c r="H40">
        <v>90</v>
      </c>
      <c r="I40">
        <v>65</v>
      </c>
      <c r="Q40" t="s">
        <v>203</v>
      </c>
    </row>
  </sheetData>
  <phoneticPr fontId="3" type="noConversion"/>
  <hyperlinks>
    <hyperlink ref="E5" r:id="rId1" xr:uid="{107F6053-00D7-4EC4-B22E-23DEDF4E9BA0}"/>
    <hyperlink ref="E19" r:id="rId2" xr:uid="{4BC75AA3-22D2-4D68-BB6B-E8C758E53F83}"/>
    <hyperlink ref="E20" r:id="rId3" xr:uid="{484D5F2E-55B2-4D9B-92F3-3B02E1D198F3}"/>
    <hyperlink ref="E21" r:id="rId4" xr:uid="{799E66E2-1703-4425-918C-2793D11F6A7C}"/>
    <hyperlink ref="E22" r:id="rId5" xr:uid="{BA4A0403-3F4C-4337-B1A8-34239EA0B814}"/>
    <hyperlink ref="E23" r:id="rId6" xr:uid="{83F26FD4-22E7-4AD1-93A7-2FA3AE9D2406}"/>
    <hyperlink ref="E24" r:id="rId7" xr:uid="{B57CAD35-5564-46CD-8FB3-6C17697AECFA}"/>
    <hyperlink ref="E3" r:id="rId8" xr:uid="{C7B7FEA5-75B4-48E3-9615-6A7D469510D5}"/>
    <hyperlink ref="E25" r:id="rId9" xr:uid="{FC7F28C5-CDD7-410C-B778-CC8F26CC1B9D}"/>
    <hyperlink ref="E26" r:id="rId10" xr:uid="{184168D9-88AC-4E62-A289-4F62EA6FB2B8}"/>
    <hyperlink ref="E27" r:id="rId11" xr:uid="{577F539C-F2A6-4843-9593-280A5E0F03FF}"/>
    <hyperlink ref="E28" r:id="rId12" xr:uid="{10E3BBD0-79AD-4CD8-9387-238450D177E8}"/>
    <hyperlink ref="E29" r:id="rId13" xr:uid="{91FE01E4-A398-4563-A483-856E926C1F00}"/>
    <hyperlink ref="E7" r:id="rId14" xr:uid="{56798927-CDA2-431D-B08B-BED77F4DE9F2}"/>
    <hyperlink ref="E6" r:id="rId15" xr:uid="{FE7C2C7A-2A64-48D4-A0FC-C5191A69B6B1}"/>
    <hyperlink ref="E8" r:id="rId16" xr:uid="{E61A1968-D3E1-4134-98B8-1F208ABC6DD6}"/>
    <hyperlink ref="E9" r:id="rId17" xr:uid="{AC80A934-F732-4B68-9004-9AAC97A41F5B}"/>
    <hyperlink ref="E10" r:id="rId18" xr:uid="{3C15366A-C5E1-4699-93CA-961F64033149}"/>
    <hyperlink ref="E11" r:id="rId19" xr:uid="{AFC2901D-D4BB-499B-A564-0E35BA6F53FD}"/>
    <hyperlink ref="E12" r:id="rId20" xr:uid="{F26F9292-9D7C-4274-B4CF-FC4C98304BCA}"/>
    <hyperlink ref="E13" r:id="rId21" xr:uid="{66525BF4-F7AD-49B3-AE22-0DDD36984853}"/>
    <hyperlink ref="E14" r:id="rId22" xr:uid="{9BED3FF9-5AC9-4D0E-9943-ABD206DD5086}"/>
    <hyperlink ref="E15" r:id="rId23" xr:uid="{BABAF479-BEC8-4A9C-AFF5-0B97C9165DAA}"/>
    <hyperlink ref="E16" r:id="rId24" xr:uid="{96242A57-92B6-46AD-BABC-10E7A947C70F}"/>
    <hyperlink ref="E31" r:id="rId25" xr:uid="{C439B39A-D50A-4CE3-84BE-698DF640EBE8}"/>
    <hyperlink ref="E32" r:id="rId26" xr:uid="{A4E1A4DE-B3B4-4784-8B41-266FD984991E}"/>
    <hyperlink ref="E33" r:id="rId27" xr:uid="{487E38CE-0EF8-4441-890E-424DD0C41E85}"/>
    <hyperlink ref="E34" r:id="rId28" xr:uid="{7B24EB46-9F88-4527-B22A-1712EA4BFA6F}"/>
    <hyperlink ref="E35" r:id="rId29" xr:uid="{EC0AAABF-DEE3-42A4-A586-77E4E1A9A71B}"/>
    <hyperlink ref="E36" r:id="rId30" xr:uid="{63BDD71F-900F-4530-802F-CFB226738A5C}"/>
    <hyperlink ref="E37" r:id="rId31" xr:uid="{700FEE7D-EEAA-4EF7-BCCE-4B6583A77864}"/>
    <hyperlink ref="E38" r:id="rId32" xr:uid="{8AC67488-8E80-4EEC-87F7-D9ADAA7546A9}"/>
    <hyperlink ref="E39" r:id="rId33" xr:uid="{AEF2639A-E5FF-4D49-813E-D1FF0368F1F5}"/>
    <hyperlink ref="E40" r:id="rId34" xr:uid="{B0F50FC1-A8EF-48A8-90BE-875751F384F5}"/>
  </hyperlinks>
  <pageMargins left="0.7" right="0.7" top="0.75" bottom="0.75" header="0.3" footer="0.3"/>
  <pageSetup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2022-09-05T20:20:08Z</dcterms:created>
  <dcterms:modified xsi:type="dcterms:W3CDTF">2022-09-19T21:36:19Z</dcterms:modified>
</cp:coreProperties>
</file>