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Martim Figueiredo\Downloads\"/>
    </mc:Choice>
  </mc:AlternateContent>
  <xr:revisionPtr revIDLastSave="0" documentId="13_ncr:1_{11AE3FC1-5677-4BE6-9026-8FB43FE6766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24" i="1" l="1"/>
  <c r="J15" i="1"/>
  <c r="M28" i="1"/>
  <c r="N28" i="1"/>
  <c r="O28" i="1"/>
  <c r="P28" i="1"/>
  <c r="Q28" i="1"/>
  <c r="R28" i="1"/>
  <c r="M27" i="1"/>
  <c r="N27" i="1"/>
  <c r="Q27" i="1" s="1"/>
  <c r="O27" i="1"/>
  <c r="P27" i="1"/>
  <c r="R27" i="1"/>
  <c r="M26" i="1"/>
  <c r="N26" i="1"/>
  <c r="Q26" i="1" s="1"/>
  <c r="O26" i="1"/>
  <c r="R26" i="1" s="1"/>
  <c r="P26" i="1"/>
  <c r="N25" i="1"/>
  <c r="Q25" i="1" s="1"/>
  <c r="O25" i="1"/>
  <c r="R25" i="1" s="1"/>
  <c r="P25" i="1"/>
  <c r="M25" i="1"/>
  <c r="L28" i="1"/>
  <c r="L27" i="1"/>
  <c r="L26" i="1"/>
  <c r="L25" i="1"/>
  <c r="L24" i="1"/>
  <c r="J28" i="1"/>
  <c r="K28" i="1"/>
  <c r="K27" i="1"/>
  <c r="K26" i="1"/>
  <c r="K25" i="1"/>
  <c r="K24" i="1"/>
  <c r="J27" i="1"/>
  <c r="J26" i="1"/>
  <c r="J25" i="1"/>
  <c r="M24" i="1" l="1"/>
  <c r="N24" i="1" s="1"/>
  <c r="O24" i="1" s="1"/>
  <c r="P24" i="1" s="1"/>
  <c r="Q24" i="1" s="1"/>
  <c r="R24" i="1" s="1"/>
  <c r="N18" i="1"/>
  <c r="M18" i="1"/>
  <c r="K18" i="1"/>
  <c r="L18" i="1"/>
  <c r="J18" i="1"/>
  <c r="N15" i="1"/>
  <c r="M15" i="1"/>
  <c r="N12" i="1"/>
  <c r="M12" i="1"/>
  <c r="J12" i="1"/>
  <c r="L11" i="1"/>
  <c r="L12" i="1" s="1"/>
  <c r="K11" i="1"/>
  <c r="K12" i="1" s="1"/>
  <c r="J11" i="1"/>
  <c r="K48" i="1"/>
  <c r="J48" i="1"/>
  <c r="K45" i="1"/>
  <c r="J45" i="1"/>
  <c r="G45" i="1"/>
  <c r="I44" i="1"/>
  <c r="I45" i="1" s="1"/>
  <c r="H44" i="1"/>
  <c r="H48" i="1" s="1"/>
  <c r="G44" i="1"/>
  <c r="G48" i="1" s="1"/>
  <c r="K15" i="1" l="1"/>
  <c r="L15" i="1"/>
  <c r="H45" i="1"/>
  <c r="I48" i="1"/>
</calcChain>
</file>

<file path=xl/sharedStrings.xml><?xml version="1.0" encoding="utf-8"?>
<sst xmlns="http://schemas.openxmlformats.org/spreadsheetml/2006/main" count="27" uniqueCount="21">
  <si>
    <t>Exec</t>
  </si>
  <si>
    <t>10K Particles / 1 Threads</t>
  </si>
  <si>
    <t>20K Particles / 2 Threads</t>
  </si>
  <si>
    <t>40K Particles / 4 Threads</t>
  </si>
  <si>
    <t>60K Particles / 6 Threads</t>
  </si>
  <si>
    <t>80K Particles / 8 Threads</t>
  </si>
  <si>
    <t>120K Particles / 12 Threads</t>
  </si>
  <si>
    <t>Media</t>
  </si>
  <si>
    <t>2 threads</t>
  </si>
  <si>
    <t>4 threads</t>
  </si>
  <si>
    <t>6 threads</t>
  </si>
  <si>
    <t>8 threads</t>
  </si>
  <si>
    <t>12 threads</t>
  </si>
  <si>
    <t>Speedup</t>
  </si>
  <si>
    <t>Media Nova</t>
  </si>
  <si>
    <t>Desvio Padrão</t>
  </si>
  <si>
    <t>Em serie</t>
  </si>
  <si>
    <t>Paralelo</t>
  </si>
  <si>
    <t>a</t>
  </si>
  <si>
    <t>b</t>
  </si>
  <si>
    <t>Lei de Gustafson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</si>
</sst>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Gustafson's Law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Sheet1!$J$17</c:f>
              <c:strCache>
                <c:ptCount val="1"/>
                <c:pt idx="0">
                  <c:v>2 threads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Sheet1!$J$18:$J$19</c:f>
              <c:numCache>
                <c:formatCode>General</c:formatCode>
                <c:ptCount val="2"/>
                <c:pt idx="0">
                  <c:v>1.0565705789656303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4A-4A75-A04D-D643FE146D74}"/>
            </c:ext>
          </c:extLst>
        </c:ser>
        <c:ser>
          <c:idx val="1"/>
          <c:order val="1"/>
          <c:tx>
            <c:strRef>
              <c:f>Sheet1!$K$17</c:f>
              <c:strCache>
                <c:ptCount val="1"/>
                <c:pt idx="0">
                  <c:v>4 threads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Sheet1!$K$18:$K$19</c:f>
              <c:numCache>
                <c:formatCode>General</c:formatCode>
                <c:ptCount val="2"/>
                <c:pt idx="0">
                  <c:v>1.1932070472760898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4A-4A75-A04D-D643FE146D74}"/>
            </c:ext>
          </c:extLst>
        </c:ser>
        <c:ser>
          <c:idx val="2"/>
          <c:order val="2"/>
          <c:tx>
            <c:strRef>
              <c:f>Sheet1!$L$17</c:f>
              <c:strCache>
                <c:ptCount val="1"/>
                <c:pt idx="0">
                  <c:v>6 threads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Sheet1!$L$18:$L$19</c:f>
              <c:numCache>
                <c:formatCode>General</c:formatCode>
                <c:ptCount val="2"/>
                <c:pt idx="0">
                  <c:v>1.4183348097410748</c:v>
                </c:pt>
                <c:pt idx="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4A-4A75-A04D-D643FE146D74}"/>
            </c:ext>
          </c:extLst>
        </c:ser>
        <c:ser>
          <c:idx val="3"/>
          <c:order val="3"/>
          <c:tx>
            <c:strRef>
              <c:f>Sheet1!$M$17</c:f>
              <c:strCache>
                <c:ptCount val="1"/>
                <c:pt idx="0">
                  <c:v>8 threads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Sheet1!$M$18:$M$19</c:f>
              <c:numCache>
                <c:formatCode>General</c:formatCode>
                <c:ptCount val="2"/>
                <c:pt idx="0">
                  <c:v>2.043243897937197</c:v>
                </c:pt>
                <c:pt idx="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4A-4A75-A04D-D643FE146D74}"/>
            </c:ext>
          </c:extLst>
        </c:ser>
        <c:ser>
          <c:idx val="4"/>
          <c:order val="4"/>
          <c:tx>
            <c:strRef>
              <c:f>Sheet1!$N$17</c:f>
              <c:strCache>
                <c:ptCount val="1"/>
                <c:pt idx="0">
                  <c:v>12 threads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Sheet1!$N$18:$N$19</c:f>
              <c:numCache>
                <c:formatCode>General</c:formatCode>
                <c:ptCount val="2"/>
                <c:pt idx="0">
                  <c:v>3.0636786942341221</c:v>
                </c:pt>
                <c:pt idx="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4A-4A75-A04D-D643FE146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693528"/>
        <c:axId val="240688936"/>
      </c:lineChart>
      <c:catAx>
        <c:axId val="240693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40688936"/>
        <c:crosses val="autoZero"/>
        <c:auto val="1"/>
        <c:lblAlgn val="ctr"/>
        <c:lblOffset val="100"/>
        <c:noMultiLvlLbl val="0"/>
      </c:catAx>
      <c:valAx>
        <c:axId val="24068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40693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36285</xdr:colOff>
      <xdr:row>13</xdr:row>
      <xdr:rowOff>16329</xdr:rowOff>
    </xdr:from>
    <xdr:to>
      <xdr:col>8</xdr:col>
      <xdr:colOff>344714</xdr:colOff>
      <xdr:row>29</xdr:row>
      <xdr:rowOff>146957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4C5CD1C-5136-4812-A9CA-6A63DCB83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R48"/>
  <sheetViews>
    <sheetView tabSelected="1" topLeftCell="D3" zoomScale="70" zoomScaleNormal="70" workbookViewId="0">
      <selection activeCell="O18" sqref="O18"/>
    </sheetView>
  </sheetViews>
  <sheetFormatPr defaultColWidth="11.54296875" defaultRowHeight="12.5" x14ac:dyDescent="0.25"/>
  <cols>
    <col min="1" max="1" width="22.6328125" style="1" customWidth="1"/>
    <col min="2" max="2" width="23.6328125" style="1" customWidth="1"/>
    <col min="3" max="6" width="23.6328125" customWidth="1"/>
    <col min="7" max="7" width="25.816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25">
      <c r="A2" s="1">
        <v>1</v>
      </c>
      <c r="B2" s="2">
        <v>17.694472999999999</v>
      </c>
      <c r="C2" s="2">
        <v>19.127410000000001</v>
      </c>
      <c r="D2" s="2">
        <v>21.374355000000001</v>
      </c>
      <c r="E2" s="2">
        <v>26.955798999999999</v>
      </c>
      <c r="F2" s="2">
        <v>35.476813999999997</v>
      </c>
      <c r="G2" s="3">
        <v>53.198450000000001</v>
      </c>
    </row>
    <row r="3" spans="1:14" x14ac:dyDescent="0.25">
      <c r="A3" s="1">
        <v>2</v>
      </c>
      <c r="B3" s="3">
        <v>18.493523</v>
      </c>
      <c r="C3" s="3">
        <v>19.582885999999998</v>
      </c>
      <c r="D3" s="2">
        <v>21.255275000000001</v>
      </c>
      <c r="E3" s="2">
        <v>25.584232</v>
      </c>
      <c r="F3" s="2">
        <v>36.321457000000002</v>
      </c>
      <c r="G3" s="3">
        <v>52.589950000000002</v>
      </c>
      <c r="H3" t="s">
        <v>7</v>
      </c>
      <c r="I3">
        <v>17.7722604</v>
      </c>
      <c r="J3">
        <v>18.856528000000004</v>
      </c>
      <c r="K3">
        <v>21.450859199999996</v>
      </c>
      <c r="L3">
        <v>25.717715299999998</v>
      </c>
      <c r="M3">
        <v>36.967815399999999</v>
      </c>
      <c r="N3">
        <v>55.126643000000001</v>
      </c>
    </row>
    <row r="4" spans="1:14" x14ac:dyDescent="0.25">
      <c r="A4" s="1">
        <v>3</v>
      </c>
      <c r="B4" s="2">
        <v>17.916573</v>
      </c>
      <c r="C4" s="2">
        <v>18.358180999999998</v>
      </c>
      <c r="D4" s="2">
        <v>20.813482</v>
      </c>
      <c r="E4" s="2">
        <v>25.424503999999999</v>
      </c>
      <c r="F4" s="2">
        <v>37.388026000000004</v>
      </c>
      <c r="G4" s="2">
        <v>54.830176000000002</v>
      </c>
    </row>
    <row r="5" spans="1:14" x14ac:dyDescent="0.25">
      <c r="A5" s="1">
        <v>4</v>
      </c>
      <c r="B5" s="2">
        <v>17.345611999999999</v>
      </c>
      <c r="C5" s="3">
        <v>17.887999000000001</v>
      </c>
      <c r="D5" s="2">
        <v>20.795733999999999</v>
      </c>
      <c r="E5" s="2">
        <v>25.556141</v>
      </c>
      <c r="F5" s="2">
        <v>35.257446000000002</v>
      </c>
      <c r="G5" s="2">
        <v>54.852696000000002</v>
      </c>
    </row>
    <row r="6" spans="1:14" x14ac:dyDescent="0.25">
      <c r="A6" s="1">
        <v>5</v>
      </c>
      <c r="B6" s="2">
        <v>17.950382999999999</v>
      </c>
      <c r="C6" s="2">
        <v>18.537610000000001</v>
      </c>
      <c r="D6" s="3">
        <v>22.967523</v>
      </c>
      <c r="E6" s="3">
        <v>23.286102</v>
      </c>
      <c r="F6" s="2">
        <v>36.171280000000003</v>
      </c>
      <c r="G6" s="2">
        <v>54.497374000000001</v>
      </c>
      <c r="H6" t="s">
        <v>15</v>
      </c>
      <c r="I6">
        <v>0.50609771960110628</v>
      </c>
      <c r="J6">
        <v>0.57797590352972295</v>
      </c>
      <c r="K6">
        <v>0.87593259246974042</v>
      </c>
      <c r="L6">
        <v>2.1781561701774304</v>
      </c>
      <c r="M6">
        <v>1.7576064337591732</v>
      </c>
      <c r="N6">
        <v>1.6876008394728299</v>
      </c>
    </row>
    <row r="7" spans="1:14" x14ac:dyDescent="0.25">
      <c r="A7" s="1">
        <v>6</v>
      </c>
      <c r="B7" s="2">
        <v>18.102563</v>
      </c>
      <c r="C7" s="2">
        <v>19.21762</v>
      </c>
      <c r="D7" s="2">
        <v>21.198685999999999</v>
      </c>
      <c r="E7" s="2">
        <v>24.098555999999999</v>
      </c>
      <c r="F7" s="2">
        <v>36.057493999999998</v>
      </c>
      <c r="G7" s="2">
        <v>54.340938999999999</v>
      </c>
    </row>
    <row r="8" spans="1:14" x14ac:dyDescent="0.25">
      <c r="A8" s="1">
        <v>7</v>
      </c>
      <c r="B8" s="2">
        <v>17.689385000000001</v>
      </c>
      <c r="C8" s="3">
        <v>18.230454000000002</v>
      </c>
      <c r="D8" s="3">
        <v>22.745795000000001</v>
      </c>
      <c r="E8" s="2">
        <v>24.722172</v>
      </c>
      <c r="F8" s="2">
        <v>37.000008999999999</v>
      </c>
      <c r="G8" s="2">
        <v>54.642775999999998</v>
      </c>
      <c r="H8" t="s">
        <v>14</v>
      </c>
      <c r="I8">
        <v>17.832415750000003</v>
      </c>
      <c r="J8">
        <v>18.84120583333333</v>
      </c>
      <c r="K8">
        <v>21.277764142857141</v>
      </c>
      <c r="L8">
        <v>25.292335999999999</v>
      </c>
      <c r="M8">
        <v>36.435974666666667</v>
      </c>
      <c r="N8">
        <v>54.632792199999997</v>
      </c>
    </row>
    <row r="9" spans="1:14" x14ac:dyDescent="0.25">
      <c r="A9" s="1">
        <v>8</v>
      </c>
      <c r="B9" s="3">
        <v>16.569755000000001</v>
      </c>
      <c r="C9" s="3">
        <v>19.816706</v>
      </c>
      <c r="D9" s="2">
        <v>21.82216</v>
      </c>
      <c r="E9" s="2">
        <v>24.231138999999999</v>
      </c>
      <c r="F9" s="2">
        <v>36.524048999999998</v>
      </c>
      <c r="G9" s="3">
        <v>56.983009000000003</v>
      </c>
    </row>
    <row r="10" spans="1:14" x14ac:dyDescent="0.25">
      <c r="A10" s="1">
        <v>9</v>
      </c>
      <c r="B10" s="2">
        <v>17.704436000000001</v>
      </c>
      <c r="C10" s="2">
        <v>18.940795999999999</v>
      </c>
      <c r="D10" s="3">
        <v>19.850925</v>
      </c>
      <c r="E10" s="2">
        <v>25.766145000000002</v>
      </c>
      <c r="F10" s="3">
        <v>41.754382</v>
      </c>
      <c r="G10" s="3">
        <v>57.127543000000003</v>
      </c>
    </row>
    <row r="11" spans="1:14" x14ac:dyDescent="0.25">
      <c r="A11" s="1">
        <v>10</v>
      </c>
      <c r="B11" s="2">
        <v>18.255901000000001</v>
      </c>
      <c r="C11" s="2">
        <v>18.865618000000001</v>
      </c>
      <c r="D11" s="2">
        <v>21.684657000000001</v>
      </c>
      <c r="E11" s="3">
        <v>31.552363</v>
      </c>
      <c r="F11" s="2">
        <v>37.727196999999997</v>
      </c>
      <c r="G11" s="3">
        <v>58.203516999999998</v>
      </c>
      <c r="H11" t="s">
        <v>18</v>
      </c>
      <c r="I11" t="s">
        <v>16</v>
      </c>
      <c r="J11">
        <f>(2*I8/J8 - 1) / 1</f>
        <v>0.89291661136161427</v>
      </c>
      <c r="K11">
        <f>(2*I8/K8 - 1) / 3</f>
        <v>0.22538501164171967</v>
      </c>
      <c r="L11">
        <f>(2*I8/L8 - 1) / 5</f>
        <v>8.2020858018017867E-2</v>
      </c>
      <c r="M11">
        <v>0</v>
      </c>
      <c r="N11">
        <v>0</v>
      </c>
    </row>
    <row r="12" spans="1:14" x14ac:dyDescent="0.25">
      <c r="H12" t="s">
        <v>19</v>
      </c>
      <c r="I12" t="s">
        <v>17</v>
      </c>
      <c r="J12">
        <f>1-J11</f>
        <v>0.10708338863838573</v>
      </c>
      <c r="K12">
        <f t="shared" ref="K12" si="0">1-K11</f>
        <v>0.77461498835828035</v>
      </c>
      <c r="L12">
        <f t="shared" ref="L12" si="1">1-L11</f>
        <v>0.91797914198198216</v>
      </c>
      <c r="M12">
        <f t="shared" ref="M12" si="2">1-M11</f>
        <v>1</v>
      </c>
      <c r="N12">
        <f t="shared" ref="N12" si="3">1-N11</f>
        <v>1</v>
      </c>
    </row>
    <row r="15" spans="1:14" x14ac:dyDescent="0.25">
      <c r="H15" t="s">
        <v>20</v>
      </c>
      <c r="J15">
        <f>2 - J11 * 1</f>
        <v>1.1070833886383857</v>
      </c>
      <c r="K15">
        <f>4 - K11 * 3</f>
        <v>3.3238449650748407</v>
      </c>
      <c r="L15">
        <f>6 - L11 * 5</f>
        <v>5.5898957099099107</v>
      </c>
      <c r="M15">
        <f>8 - M11 * 7</f>
        <v>8</v>
      </c>
      <c r="N15">
        <f>12 - N11 * 11</f>
        <v>12</v>
      </c>
    </row>
    <row r="17" spans="8:18" x14ac:dyDescent="0.25">
      <c r="J17" t="s">
        <v>8</v>
      </c>
      <c r="K17" t="s">
        <v>9</v>
      </c>
      <c r="L17" t="s">
        <v>10</v>
      </c>
      <c r="M17" t="s">
        <v>11</v>
      </c>
      <c r="N17" t="s">
        <v>12</v>
      </c>
    </row>
    <row r="18" spans="8:18" x14ac:dyDescent="0.25">
      <c r="H18" t="s">
        <v>13</v>
      </c>
      <c r="J18">
        <f>J8/I8</f>
        <v>1.0565705789656303</v>
      </c>
      <c r="K18">
        <f>K8/I8</f>
        <v>1.1932070472760898</v>
      </c>
      <c r="L18">
        <f>L8/I8</f>
        <v>1.4183348097410748</v>
      </c>
      <c r="M18">
        <f>M8/I8</f>
        <v>2.043243897937197</v>
      </c>
      <c r="N18">
        <f>N8/I8</f>
        <v>3.0636786942341221</v>
      </c>
    </row>
    <row r="19" spans="8:18" x14ac:dyDescent="0.25">
      <c r="J19">
        <v>2</v>
      </c>
      <c r="K19">
        <v>4</v>
      </c>
      <c r="L19">
        <v>6</v>
      </c>
      <c r="M19">
        <v>8</v>
      </c>
      <c r="N19">
        <v>12</v>
      </c>
    </row>
    <row r="23" spans="8:18" x14ac:dyDescent="0.25">
      <c r="J23">
        <v>0.1</v>
      </c>
      <c r="K23">
        <v>0.2</v>
      </c>
      <c r="L23">
        <v>0.3</v>
      </c>
      <c r="M23">
        <v>0.4</v>
      </c>
      <c r="N23">
        <v>0.5</v>
      </c>
      <c r="O23">
        <v>0.6</v>
      </c>
      <c r="P23">
        <v>0.7</v>
      </c>
      <c r="Q23">
        <v>0.8</v>
      </c>
      <c r="R23">
        <v>0.9</v>
      </c>
    </row>
    <row r="24" spans="8:18" x14ac:dyDescent="0.25">
      <c r="I24">
        <v>2</v>
      </c>
      <c r="J24">
        <f>I24-J23*(I24-1)</f>
        <v>1.9</v>
      </c>
      <c r="K24">
        <f>I24-K23*(I24-1)</f>
        <v>1.8</v>
      </c>
      <c r="L24">
        <f>I24-L23*(I24-1)</f>
        <v>1.7</v>
      </c>
      <c r="M24">
        <f t="shared" ref="K24:R28" si="4">L24-M23*(L24-1)</f>
        <v>1.42</v>
      </c>
      <c r="N24">
        <f t="shared" si="4"/>
        <v>1.21</v>
      </c>
      <c r="O24">
        <f t="shared" si="4"/>
        <v>1.0840000000000001</v>
      </c>
      <c r="P24">
        <f t="shared" si="4"/>
        <v>1.0252000000000001</v>
      </c>
      <c r="Q24">
        <f t="shared" si="4"/>
        <v>1.0050399999999999</v>
      </c>
      <c r="R24">
        <f t="shared" si="4"/>
        <v>1.0005040000000001</v>
      </c>
    </row>
    <row r="25" spans="8:18" x14ac:dyDescent="0.25">
      <c r="I25">
        <v>4</v>
      </c>
      <c r="J25">
        <f>I25-J23*(I25-1)</f>
        <v>3.7</v>
      </c>
      <c r="K25">
        <f>J25-K23*(I25-1)</f>
        <v>3.1</v>
      </c>
      <c r="L25">
        <f>I25-L23*(I25-1)</f>
        <v>3.1</v>
      </c>
      <c r="M25">
        <f>J25-M23*(J25-1)</f>
        <v>2.62</v>
      </c>
      <c r="N25">
        <f t="shared" ref="N25:R25" si="5">K25-N23*(K25-1)</f>
        <v>2.0499999999999998</v>
      </c>
      <c r="O25">
        <f t="shared" si="5"/>
        <v>1.84</v>
      </c>
      <c r="P25">
        <f t="shared" si="5"/>
        <v>1.4860000000000002</v>
      </c>
      <c r="Q25">
        <f t="shared" si="5"/>
        <v>1.21</v>
      </c>
      <c r="R25">
        <f t="shared" si="5"/>
        <v>1.0840000000000001</v>
      </c>
    </row>
    <row r="26" spans="8:18" x14ac:dyDescent="0.25">
      <c r="I26">
        <v>6</v>
      </c>
      <c r="J26">
        <f>I26-J23*(I26-1)</f>
        <v>5.5</v>
      </c>
      <c r="K26">
        <f>I26-K23*(J26-1)</f>
        <v>5.0999999999999996</v>
      </c>
      <c r="L26">
        <f>I26-L23*(KI6-1)</f>
        <v>6.3</v>
      </c>
      <c r="M26">
        <f t="shared" ref="M26:R26" si="6">J26-M23*(KJ6-1)</f>
        <v>5.9</v>
      </c>
      <c r="N26">
        <f t="shared" si="6"/>
        <v>5.6</v>
      </c>
      <c r="O26">
        <f t="shared" si="6"/>
        <v>6.8999999999999995</v>
      </c>
      <c r="P26">
        <f t="shared" si="6"/>
        <v>6.6000000000000005</v>
      </c>
      <c r="Q26">
        <f t="shared" si="6"/>
        <v>6.3999999999999995</v>
      </c>
      <c r="R26">
        <f t="shared" si="6"/>
        <v>7.8</v>
      </c>
    </row>
    <row r="27" spans="8:18" x14ac:dyDescent="0.25">
      <c r="I27">
        <v>8</v>
      </c>
      <c r="J27">
        <f>I27-J23*(I27-1)</f>
        <v>7.3</v>
      </c>
      <c r="K27">
        <f>I27-K23*(I27-1)</f>
        <v>6.6</v>
      </c>
      <c r="L27">
        <f>I27-L23*(I27-1)</f>
        <v>5.9</v>
      </c>
      <c r="M27">
        <f t="shared" ref="M27:R27" si="7">J27-M23*(J27-1)</f>
        <v>4.7799999999999994</v>
      </c>
      <c r="N27">
        <f t="shared" si="7"/>
        <v>3.8</v>
      </c>
      <c r="O27">
        <f t="shared" si="7"/>
        <v>2.9600000000000004</v>
      </c>
      <c r="P27">
        <f t="shared" si="7"/>
        <v>2.1339999999999999</v>
      </c>
      <c r="Q27">
        <f t="shared" si="7"/>
        <v>1.56</v>
      </c>
      <c r="R27">
        <f t="shared" si="7"/>
        <v>1.196</v>
      </c>
    </row>
    <row r="28" spans="8:18" x14ac:dyDescent="0.25">
      <c r="I28">
        <v>12</v>
      </c>
      <c r="J28">
        <f>I28-J23*(I28-1)</f>
        <v>10.9</v>
      </c>
      <c r="K28">
        <f>I28-K23*(I28-1)</f>
        <v>9.8000000000000007</v>
      </c>
      <c r="L28">
        <f>I28-L23*(I28-1)</f>
        <v>8.6999999999999993</v>
      </c>
      <c r="M28">
        <f t="shared" ref="M28:R28" si="8">J28-M23*(J28-1)</f>
        <v>6.9399999999999995</v>
      </c>
      <c r="N28">
        <f t="shared" si="8"/>
        <v>5.4</v>
      </c>
      <c r="O28">
        <f t="shared" si="8"/>
        <v>4.08</v>
      </c>
      <c r="P28">
        <f t="shared" si="8"/>
        <v>2.782</v>
      </c>
      <c r="Q28">
        <f t="shared" si="8"/>
        <v>1.88</v>
      </c>
      <c r="R28">
        <f t="shared" si="8"/>
        <v>1.3079999999999998</v>
      </c>
    </row>
    <row r="41" spans="5:11" x14ac:dyDescent="0.25">
      <c r="E41" t="s">
        <v>14</v>
      </c>
      <c r="F41">
        <v>17.832415750000003</v>
      </c>
      <c r="G41">
        <v>18.84120583333333</v>
      </c>
      <c r="H41">
        <v>21.277764142857141</v>
      </c>
      <c r="I41">
        <v>25.292335999999999</v>
      </c>
      <c r="J41">
        <v>36.435974666666667</v>
      </c>
      <c r="K41">
        <v>54.632792199999997</v>
      </c>
    </row>
    <row r="44" spans="5:11" x14ac:dyDescent="0.25">
      <c r="E44" t="s">
        <v>18</v>
      </c>
      <c r="F44" t="s">
        <v>16</v>
      </c>
      <c r="G44">
        <f>(2*F41/G41 - 1) / 1</f>
        <v>0.89291661136161427</v>
      </c>
      <c r="H44">
        <f>(2*F41/H41 - 1) / 3</f>
        <v>0.22538501164171967</v>
      </c>
      <c r="I44">
        <f>(2*F41/I41 - 1) / 5</f>
        <v>8.2020858018017867E-2</v>
      </c>
      <c r="J44">
        <v>0</v>
      </c>
      <c r="K44">
        <v>0</v>
      </c>
    </row>
    <row r="45" spans="5:11" x14ac:dyDescent="0.25">
      <c r="E45" t="s">
        <v>19</v>
      </c>
      <c r="F45" t="s">
        <v>17</v>
      </c>
      <c r="G45">
        <f>1-G44</f>
        <v>0.10708338863838573</v>
      </c>
      <c r="H45">
        <f t="shared" ref="H45" si="9">1-H44</f>
        <v>0.77461498835828035</v>
      </c>
      <c r="I45">
        <f t="shared" ref="I45" si="10">1-I44</f>
        <v>0.91797914198198216</v>
      </c>
      <c r="J45">
        <f t="shared" ref="J45" si="11">1-J44</f>
        <v>1</v>
      </c>
      <c r="K45">
        <f t="shared" ref="K45" si="12">1-K44</f>
        <v>1</v>
      </c>
    </row>
    <row r="48" spans="5:11" x14ac:dyDescent="0.25">
      <c r="E48" t="s">
        <v>20</v>
      </c>
      <c r="G48">
        <f>2 - G44 * 1</f>
        <v>1.1070833886383857</v>
      </c>
      <c r="H48">
        <f>4 - H44 * 3</f>
        <v>3.3238449650748407</v>
      </c>
      <c r="I48">
        <f>6 - I44 * 5</f>
        <v>5.5898957099099107</v>
      </c>
      <c r="J48">
        <f>8 - J44 * 7</f>
        <v>8</v>
      </c>
      <c r="K48">
        <f>12 - K44 * 11</f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Martim Figueiredo</cp:lastModifiedBy>
  <cp:revision>39</cp:revision>
  <dcterms:created xsi:type="dcterms:W3CDTF">2021-06-04T00:23:33Z</dcterms:created>
  <dcterms:modified xsi:type="dcterms:W3CDTF">2021-06-06T14:09:31Z</dcterms:modified>
  <dc:language>en-US</dc:language>
</cp:coreProperties>
</file>