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Martim Figueiredo\Desktop\resultados cp\real tests ligado\"/>
    </mc:Choice>
  </mc:AlternateContent>
  <xr:revisionPtr revIDLastSave="0" documentId="13_ncr:1_{256EBD0B-927C-43E8-AF09-991C37CAA7AC}" xr6:coauthVersionLast="47" xr6:coauthVersionMax="47" xr10:uidLastSave="{00000000-0000-0000-0000-000000000000}"/>
  <bookViews>
    <workbookView xWindow="-28920" yWindow="-15" windowWidth="29040" windowHeight="15840" activeTab="1" xr2:uid="{9CBFA406-E953-4B97-97C4-02E7070C7D7B}"/>
  </bookViews>
  <sheets>
    <sheet name="test-1-m" sheetId="4" r:id="rId1"/>
    <sheet name="test-1-r" sheetId="3" r:id="rId2"/>
    <sheet name="Folha2" sheetId="5" r:id="rId3"/>
    <sheet name="test-07_1-m" sheetId="6" r:id="rId4"/>
    <sheet name="test-07_1-r" sheetId="7" r:id="rId5"/>
    <sheet name="Folha3" sheetId="9" r:id="rId6"/>
    <sheet name="test-07-2-m" sheetId="8" r:id="rId7"/>
    <sheet name="test-07-2-r" sheetId="10" r:id="rId8"/>
    <sheet name="Folha1" sheetId="1" r:id="rId9"/>
  </sheets>
  <definedNames>
    <definedName name="DadosExternos_1" localSheetId="3" hidden="1">'test-07_1-m'!$A$1:$I$64</definedName>
    <definedName name="DadosExternos_1" localSheetId="4" hidden="1">'test-07_1-r'!$A$1:$J$64</definedName>
    <definedName name="DadosExternos_1" localSheetId="6" hidden="1">'test-07-2-m'!$A$1:$I$64</definedName>
    <definedName name="DadosExternos_1" localSheetId="7" hidden="1">'test-07-2-r'!$A$1:$J$64</definedName>
    <definedName name="DadosExternos_1" localSheetId="1" hidden="1">'test-1-r'!$A$1:$J$72</definedName>
    <definedName name="DadosExternos_2" localSheetId="0" hidden="1">'test-1-m'!$A$1:$I$64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9" i="3" l="1"/>
  <c r="V100" i="3"/>
  <c r="W100" i="3"/>
  <c r="X100" i="3"/>
  <c r="Y100" i="3"/>
  <c r="U100" i="3"/>
  <c r="V98" i="3"/>
  <c r="V101" i="3" s="1"/>
  <c r="W98" i="3"/>
  <c r="X98" i="3"/>
  <c r="Y98" i="3"/>
  <c r="U98" i="3"/>
  <c r="U101" i="3"/>
  <c r="Y109" i="3"/>
  <c r="Y110" i="3" s="1"/>
  <c r="X109" i="3"/>
  <c r="X110" i="3" s="1"/>
  <c r="X112" i="3" s="1"/>
  <c r="W109" i="3"/>
  <c r="V109" i="3"/>
  <c r="U110" i="3"/>
  <c r="U84" i="10"/>
  <c r="V84" i="10"/>
  <c r="W84" i="10"/>
  <c r="X84" i="10"/>
  <c r="T84" i="10"/>
  <c r="U83" i="10"/>
  <c r="V83" i="10"/>
  <c r="W83" i="10"/>
  <c r="X83" i="10"/>
  <c r="T83" i="10"/>
  <c r="U81" i="10"/>
  <c r="V81" i="10"/>
  <c r="W81" i="10"/>
  <c r="X81" i="10"/>
  <c r="T81" i="10"/>
  <c r="X92" i="10"/>
  <c r="W92" i="10"/>
  <c r="V92" i="10"/>
  <c r="V93" i="10" s="1"/>
  <c r="U92" i="10"/>
  <c r="U93" i="10" s="1"/>
  <c r="T92" i="10"/>
  <c r="T93" i="10" s="1"/>
  <c r="X91" i="7"/>
  <c r="W91" i="7"/>
  <c r="V91" i="7"/>
  <c r="U91" i="7"/>
  <c r="T91" i="7"/>
  <c r="M80" i="7"/>
  <c r="U89" i="7"/>
  <c r="V89" i="7"/>
  <c r="W89" i="7"/>
  <c r="X89" i="7"/>
  <c r="T89" i="7"/>
  <c r="U88" i="7"/>
  <c r="V88" i="7"/>
  <c r="W88" i="7"/>
  <c r="X88" i="7"/>
  <c r="T88" i="7"/>
  <c r="U79" i="7"/>
  <c r="U80" i="7"/>
  <c r="T80" i="7"/>
  <c r="U77" i="7"/>
  <c r="V77" i="7"/>
  <c r="W77" i="7"/>
  <c r="X77" i="7"/>
  <c r="T77" i="7"/>
  <c r="Q77" i="7"/>
  <c r="X79" i="7" s="1"/>
  <c r="P77" i="7"/>
  <c r="W79" i="7" s="1"/>
  <c r="O77" i="7"/>
  <c r="O78" i="7" s="1"/>
  <c r="N77" i="7"/>
  <c r="N78" i="7" s="1"/>
  <c r="M77" i="7"/>
  <c r="M78" i="7" s="1"/>
  <c r="Q81" i="10"/>
  <c r="P81" i="10"/>
  <c r="O81" i="10"/>
  <c r="N81" i="10"/>
  <c r="Q93" i="3"/>
  <c r="P93" i="3"/>
  <c r="O93" i="3"/>
  <c r="N93" i="3"/>
  <c r="M78" i="10"/>
  <c r="N78" i="10"/>
  <c r="O78" i="10"/>
  <c r="P78" i="10"/>
  <c r="P79" i="10" s="1"/>
  <c r="Q78" i="10"/>
  <c r="M90" i="3"/>
  <c r="N90" i="3"/>
  <c r="O90" i="3"/>
  <c r="M81" i="10"/>
  <c r="P90" i="3"/>
  <c r="P91" i="3" s="1"/>
  <c r="Q90" i="3"/>
  <c r="N79" i="10"/>
  <c r="Q79" i="10"/>
  <c r="M79" i="10"/>
  <c r="W112" i="3" l="1"/>
  <c r="V112" i="3"/>
  <c r="V110" i="3"/>
  <c r="W110" i="3"/>
  <c r="U112" i="3"/>
  <c r="W101" i="3"/>
  <c r="Y112" i="3"/>
  <c r="Y101" i="3"/>
  <c r="X101" i="3"/>
  <c r="W93" i="10"/>
  <c r="W95" i="10" s="1"/>
  <c r="X93" i="10"/>
  <c r="X95" i="10" s="1"/>
  <c r="V95" i="10"/>
  <c r="T95" i="10"/>
  <c r="U95" i="10"/>
  <c r="V80" i="7"/>
  <c r="X80" i="7"/>
  <c r="W80" i="7"/>
  <c r="T79" i="7"/>
  <c r="V79" i="7"/>
  <c r="P78" i="7"/>
  <c r="P80" i="7" s="1"/>
  <c r="P86" i="7" s="1"/>
  <c r="P87" i="7" s="1"/>
  <c r="P89" i="7" s="1"/>
  <c r="Q78" i="7"/>
  <c r="Q80" i="7" s="1"/>
  <c r="Q86" i="7" s="1"/>
  <c r="M86" i="7"/>
  <c r="M87" i="7" s="1"/>
  <c r="M89" i="7" s="1"/>
  <c r="N80" i="7"/>
  <c r="N86" i="7" s="1"/>
  <c r="N87" i="7" s="1"/>
  <c r="N89" i="7" s="1"/>
  <c r="O80" i="7"/>
  <c r="O86" i="7" s="1"/>
  <c r="O87" i="7" s="1"/>
  <c r="O89" i="7" s="1"/>
  <c r="O79" i="10"/>
  <c r="Q91" i="3"/>
  <c r="O91" i="3"/>
  <c r="N91" i="3"/>
  <c r="M91" i="3"/>
  <c r="M93" i="3" s="1"/>
  <c r="Q87" i="7" l="1"/>
  <c r="Q8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629F19-2A0A-42C0-9163-2D278C7EFD94}" keepAlive="1" name="Consulta - test-1-m" description="Ligação à consulta 'test-1-m' no livro." type="5" refreshedVersion="0" background="1">
    <dbPr connection="Provider=Microsoft.Mashup.OleDb.1;Data Source=$Workbook$;Location=test-1-m;Extended Properties=&quot;&quot;" command="SELECT * FROM [test-1-m]"/>
  </connection>
  <connection id="2" xr16:uid="{508F8B13-9DE6-481C-A08C-72D0F12379F7}" keepAlive="1" name="Consulta - test-1-m (2)" description="Ligação à consulta 'test-1-m (2)' no livro." type="5" refreshedVersion="7" background="1" saveData="1">
    <dbPr connection="Provider=Microsoft.Mashup.OleDb.1;Data Source=$Workbook$;Location=&quot;test-1-m (2)&quot;;Extended Properties=&quot;&quot;" command="SELECT * FROM [test-1-m (2)]"/>
  </connection>
  <connection id="3" xr16:uid="{F21DAAD8-49E4-47DB-A888-861C5CC97D10}" keepAlive="1" name="Consulta - test-1-m (3)" description="Ligação à consulta 'test-1-m (3)' no livro." type="5" refreshedVersion="7" background="1" saveData="1">
    <dbPr connection="Provider=Microsoft.Mashup.OleDb.1;Data Source=$Workbook$;Location=&quot;test-1-m (3)&quot;;Extended Properties=&quot;&quot;" command="SELECT * FROM [test-1-m (3)]"/>
  </connection>
  <connection id="4" xr16:uid="{A23069A6-951D-454E-BA02-7313CB063359}" keepAlive="1" name="Consulta - test-1-m (4)" description="Ligação à consulta 'test-1-m (4)' no livro." type="5" refreshedVersion="7" background="1" saveData="1">
    <dbPr connection="Provider=Microsoft.Mashup.OleDb.1;Data Source=$Workbook$;Location=&quot;test-1-m (4)&quot;;Extended Properties=&quot;&quot;" command="SELECT * FROM [test-1-m (4)]"/>
  </connection>
  <connection id="5" xr16:uid="{210356C5-F85E-4163-A62C-915EC6187815}" keepAlive="1" name="Consulta - test-1-r" description="Ligação à consulta 'test-1-r' no livro." type="5" refreshedVersion="7" background="1" saveData="1">
    <dbPr connection="Provider=Microsoft.Mashup.OleDb.1;Data Source=$Workbook$;Location=test-1-r;Extended Properties=&quot;&quot;" command="SELECT * FROM [test-1-r]"/>
  </connection>
  <connection id="6" xr16:uid="{5F50E7D7-356A-4C08-8F32-4FE119062F34}" keepAlive="1" name="Consulta - test-1-r (2)" description="Ligação à consulta 'test-1-r (2)' no livro." type="5" refreshedVersion="7" background="1" saveData="1">
    <dbPr connection="Provider=Microsoft.Mashup.OleDb.1;Data Source=$Workbook$;Location=&quot;test-1-r (2)&quot;;Extended Properties=&quot;&quot;" command="SELECT * FROM [test-1-r (2)]"/>
  </connection>
  <connection id="7" xr16:uid="{93E42ADD-3A20-4972-A9E1-48CACB642FAC}" keepAlive="1" name="Consulta - test-1-r (3)" description="Ligação à consulta 'test-1-r (3)' no livro." type="5" refreshedVersion="7" background="1" saveData="1">
    <dbPr connection="Provider=Microsoft.Mashup.OleDb.1;Data Source=$Workbook$;Location=&quot;test-1-r (3)&quot;;Extended Properties=&quot;&quot;" command="SELECT * FROM [test-1-r (3)]"/>
  </connection>
</connections>
</file>

<file path=xl/sharedStrings.xml><?xml version="1.0" encoding="utf-8"?>
<sst xmlns="http://schemas.openxmlformats.org/spreadsheetml/2006/main" count="1535" uniqueCount="71">
  <si>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</si>
  <si>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</si>
  <si>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</si>
  <si>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</si>
  <si>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</si>
  <si>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</si>
  <si>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</si>
  <si>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</si>
  <si>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</si>
  <si>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Test Files: [ test_files/test_01_a35_p8_w1 ]</t>
  </si>
  <si>
    <t/>
  </si>
  <si>
    <t>Number of Points</t>
  </si>
  <si>
    <t xml:space="preserve"> Execution Times in Seconds (10 Runs/Executions)</t>
  </si>
  <si>
    <t xml:space="preserve"> No. Exec.</t>
  </si>
  <si>
    <t xml:space="preserve"> Parallel with Multi-Threading</t>
  </si>
  <si>
    <t xml:space="preserve"> Sequential</t>
  </si>
  <si>
    <t xml:space="preserve"> 1 Thread</t>
  </si>
  <si>
    <t xml:space="preserve"> 2 Threads</t>
  </si>
  <si>
    <t xml:space="preserve"> 4 Threads</t>
  </si>
  <si>
    <t xml:space="preserve"> 6 Threads</t>
  </si>
  <si>
    <t xml:space="preserve"> 8 Threads</t>
  </si>
  <si>
    <t xml:space="preserve"> </t>
  </si>
  <si>
    <t xml:space="preserve"> main</t>
  </si>
  <si>
    <t>1000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</si>
  <si>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</si>
  <si>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</si>
  <si>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</si>
  <si>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</si>
  <si>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</si>
  <si>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</si>
  <si>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</si>
  <si>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</si>
  <si>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</si>
  <si>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</si>
  <si>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10000</t>
  </si>
  <si>
    <t>100000</t>
  </si>
  <si>
    <t>1000000</t>
  </si>
  <si>
    <t>10000000</t>
  </si>
  <si>
    <t>Column10</t>
  </si>
  <si>
    <t xml:space="preserve"> 12 Threads</t>
  </si>
  <si>
    <t>100000000</t>
  </si>
  <si>
    <t>Media</t>
  </si>
  <si>
    <t>Column11</t>
  </si>
  <si>
    <t>sequential</t>
  </si>
  <si>
    <t>Column12</t>
  </si>
  <si>
    <t>1 thread</t>
  </si>
  <si>
    <t>Column13</t>
  </si>
  <si>
    <t>2 threads</t>
  </si>
  <si>
    <t>Column14</t>
  </si>
  <si>
    <t>4 threads</t>
  </si>
  <si>
    <t>Column15</t>
  </si>
  <si>
    <t>6 threads</t>
  </si>
  <si>
    <t>Column16</t>
  </si>
  <si>
    <t>8 threads</t>
  </si>
  <si>
    <t>Column17</t>
  </si>
  <si>
    <t>12 threads</t>
  </si>
  <si>
    <t>Column18</t>
  </si>
  <si>
    <t>DesvioPadrao</t>
  </si>
  <si>
    <t>Nova Media</t>
  </si>
  <si>
    <t>Speedup</t>
  </si>
  <si>
    <t>Eficiencia</t>
  </si>
  <si>
    <t>Trabalho sequencial</t>
  </si>
  <si>
    <t>Amdahl</t>
  </si>
  <si>
    <t>Column19</t>
  </si>
  <si>
    <t>Test Files: [ test_files/test_07_a1M_p5k_w2 ]</t>
  </si>
  <si>
    <t>500000</t>
  </si>
  <si>
    <t>Test Files: [ test_files/test_07_a1M_p5k_w3 test_files/test_07_a1M_p5k_w4 ]</t>
  </si>
  <si>
    <t>Speedup Maximo</t>
  </si>
  <si>
    <t>desvio</t>
  </si>
  <si>
    <t>CIMA</t>
  </si>
  <si>
    <t>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</si>
</sst>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0" borderId="1" xfId="0" applyNumberFormat="1" applyFont="1" applyBorder="1"/>
    <xf numFmtId="0" fontId="0" fillId="4" borderId="1" xfId="0" applyNumberFormat="1" applyFont="1" applyFill="1" applyBorder="1"/>
  </cellXfs>
  <cellStyles count="1">
    <cellStyle name="Normal" xfId="0" builtinId="0"/>
  </cellStyles>
  <dxfs count="1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'test-1-m'!$M$30:$P$30</c:f>
              <c:numCache>
                <c:formatCode>General</c:formatCode>
                <c:ptCount val="4"/>
                <c:pt idx="0">
                  <c:v>0.28323471400394473</c:v>
                </c:pt>
                <c:pt idx="1">
                  <c:v>0.15400381315538605</c:v>
                </c:pt>
                <c:pt idx="2">
                  <c:v>7.4593097079533641E-2</c:v>
                </c:pt>
                <c:pt idx="3">
                  <c:v>1.3159261273039398E-3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3-445A-87A9-E22156DDBA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'test-1-m'!$M$31:$P$31</c:f>
              <c:numCache>
                <c:formatCode>General</c:formatCode>
                <c:ptCount val="4"/>
                <c:pt idx="0">
                  <c:v>0.70759659462999369</c:v>
                </c:pt>
                <c:pt idx="1">
                  <c:v>0.62892898719441215</c:v>
                </c:pt>
                <c:pt idx="2">
                  <c:v>0.2270792833499711</c:v>
                </c:pt>
                <c:pt idx="3">
                  <c:v>5.6625972480982747E-3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3-445A-87A9-E22156DDBA7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'test-1-m'!$M$32:$P$32</c:f>
              <c:numCache>
                <c:formatCode>General</c:formatCode>
                <c:ptCount val="4"/>
                <c:pt idx="0">
                  <c:v>1.4040867279894873</c:v>
                </c:pt>
                <c:pt idx="1">
                  <c:v>1.2204568817818391</c:v>
                </c:pt>
                <c:pt idx="2">
                  <c:v>0.81711606992643337</c:v>
                </c:pt>
                <c:pt idx="3">
                  <c:v>0.13769015173480237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3-445A-87A9-E22156DDBA7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'test-1-m'!$M$33:$P$33</c:f>
              <c:numCache>
                <c:formatCode>General</c:formatCode>
                <c:ptCount val="4"/>
                <c:pt idx="0">
                  <c:v>1.41373840897999</c:v>
                </c:pt>
                <c:pt idx="1">
                  <c:v>1.3732884352603252</c:v>
                </c:pt>
                <c:pt idx="2">
                  <c:v>1.1057818346146613</c:v>
                </c:pt>
                <c:pt idx="3">
                  <c:v>1.0286372265958632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43-445A-87A9-E22156DDBA7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'test-1-m'!$M$34:$P$34</c:f>
              <c:numCache>
                <c:formatCode>General</c:formatCode>
                <c:ptCount val="4"/>
                <c:pt idx="0">
                  <c:v>1.5326137967509992</c:v>
                </c:pt>
                <c:pt idx="1">
                  <c:v>1.7274012262085028</c:v>
                </c:pt>
                <c:pt idx="2">
                  <c:v>1.3265026011572751</c:v>
                </c:pt>
                <c:pt idx="3">
                  <c:v>1.2787744020193614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C-4869-9477-553DDB48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48896"/>
        <c:axId val="890445288"/>
      </c:barChart>
      <c:catAx>
        <c:axId val="89044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0445288"/>
        <c:crosses val="autoZero"/>
        <c:auto val="1"/>
        <c:lblAlgn val="ctr"/>
        <c:lblOffset val="100"/>
        <c:noMultiLvlLbl val="0"/>
      </c:catAx>
      <c:valAx>
        <c:axId val="8904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04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Trabalho Sequencial vs Paralelo (4 threads)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'test-1-r'!$R$59:$R$64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0.34882596065005889</c:v>
                </c:pt>
                <c:pt idx="3">
                  <c:v>0.35785127645989101</c:v>
                </c:pt>
                <c:pt idx="4">
                  <c:v>0.49776703874374295</c:v>
                </c:pt>
                <c:pt idx="5">
                  <c:v>0.49048042664923475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A-47C9-B963-B36C7383D8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'test-1-r'!$S$59:$S$64</c:f>
              <c:numCache>
                <c:formatCode>General</c:formatCode>
                <c:ptCount val="6"/>
                <c:pt idx="0">
                  <c:v>11.647195767195768</c:v>
                </c:pt>
                <c:pt idx="1">
                  <c:v>1.4400370620789824</c:v>
                </c:pt>
                <c:pt idx="2">
                  <c:v>0.65117403934994111</c:v>
                </c:pt>
                <c:pt idx="3">
                  <c:v>0.64214872354010899</c:v>
                </c:pt>
                <c:pt idx="4">
                  <c:v>0.50223296125625705</c:v>
                </c:pt>
                <c:pt idx="5">
                  <c:v>0.50951957335076525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A-47C9-B963-B36C7383D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5092496"/>
        <c:axId val="985085280"/>
      </c:barChart>
      <c:catAx>
        <c:axId val="98509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5085280"/>
        <c:crosses val="autoZero"/>
        <c:auto val="1"/>
        <c:lblAlgn val="ctr"/>
        <c:lblOffset val="100"/>
        <c:noMultiLvlLbl val="0"/>
      </c:catAx>
      <c:valAx>
        <c:axId val="9850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50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0" i="0" baseline="0">
                <a:effectLst/>
              </a:rPr>
              <a:t>Trabalho Sequencial vs Paralelo (6 threads)</a:t>
            </a:r>
            <a:endParaRPr lang="pt-PT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'test-1-r'!$U$59:$U$64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8.1746852381241464E-3</c:v>
                </c:pt>
                <c:pt idx="3">
                  <c:v>0</c:v>
                </c:pt>
                <c:pt idx="4">
                  <c:v>0.1509185103160624</c:v>
                </c:pt>
                <c:pt idx="5">
                  <c:v>0.16621345418671163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2BE-8A27-456FF6ABEB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'test-1-r'!$V$59:$V$64</c:f>
              <c:numCache>
                <c:formatCode>General</c:formatCode>
                <c:ptCount val="6"/>
                <c:pt idx="0">
                  <c:v>13.600489795918369</c:v>
                </c:pt>
                <c:pt idx="1">
                  <c:v>2.2326346630606269</c:v>
                </c:pt>
                <c:pt idx="2">
                  <c:v>0.99182531476187585</c:v>
                </c:pt>
                <c:pt idx="3">
                  <c:v>1.0340716707543034</c:v>
                </c:pt>
                <c:pt idx="4">
                  <c:v>0.8490814896839376</c:v>
                </c:pt>
                <c:pt idx="5">
                  <c:v>0.83378654581328837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2BE-8A27-456FF6AB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721328"/>
        <c:axId val="987722640"/>
      </c:barChart>
      <c:catAx>
        <c:axId val="9877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7722640"/>
        <c:crosses val="autoZero"/>
        <c:auto val="1"/>
        <c:lblAlgn val="ctr"/>
        <c:lblOffset val="100"/>
        <c:noMultiLvlLbl val="0"/>
      </c:catAx>
      <c:valAx>
        <c:axId val="987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77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'test-1-r'!$X$59:$X$64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7.6707186736990507E-2</c:v>
                </c:pt>
                <c:pt idx="3">
                  <c:v>0.10340458232698413</c:v>
                </c:pt>
                <c:pt idx="4">
                  <c:v>0.1231174546719167</c:v>
                </c:pt>
                <c:pt idx="5">
                  <c:v>0.14966026969363777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B-4704-82CB-C3626F6F4D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'test-1-r'!$Y$59:$Y$64</c:f>
              <c:numCache>
                <c:formatCode>General</c:formatCode>
                <c:ptCount val="6"/>
                <c:pt idx="0">
                  <c:v>34.76419825072886</c:v>
                </c:pt>
                <c:pt idx="1">
                  <c:v>3.6720757268424613</c:v>
                </c:pt>
                <c:pt idx="2">
                  <c:v>0.92329281326300949</c:v>
                </c:pt>
                <c:pt idx="3">
                  <c:v>0.89659541767301587</c:v>
                </c:pt>
                <c:pt idx="4">
                  <c:v>0.8768825453280833</c:v>
                </c:pt>
                <c:pt idx="5">
                  <c:v>0.85033973030636223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B-4704-82CB-C3626F6F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256632"/>
        <c:axId val="986253352"/>
      </c:barChart>
      <c:catAx>
        <c:axId val="98625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6253352"/>
        <c:crosses val="autoZero"/>
        <c:auto val="1"/>
        <c:lblAlgn val="ctr"/>
        <c:lblOffset val="100"/>
        <c:noMultiLvlLbl val="0"/>
      </c:catAx>
      <c:valAx>
        <c:axId val="9862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625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'test-1-r'!$AA$59:$AA$64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0-4012-8E10-1F51C01B8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'test-1-r'!$AB$59:$AB$64</c:f>
              <c:numCache>
                <c:formatCode>General</c:formatCode>
                <c:ptCount val="6"/>
                <c:pt idx="0">
                  <c:v>1532.5844155844161</c:v>
                </c:pt>
                <c:pt idx="1">
                  <c:v>219.18491609810064</c:v>
                </c:pt>
                <c:pt idx="2">
                  <c:v>6.2233385494136053</c:v>
                </c:pt>
                <c:pt idx="3">
                  <c:v>2.410939127746619</c:v>
                </c:pt>
                <c:pt idx="4">
                  <c:v>1.812887375438617</c:v>
                </c:pt>
                <c:pt idx="5">
                  <c:v>1.7255805616002342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0-4012-8E10-1F51C01B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109320"/>
        <c:axId val="989106040"/>
      </c:barChart>
      <c:catAx>
        <c:axId val="98910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9106040"/>
        <c:crosses val="autoZero"/>
        <c:auto val="1"/>
        <c:lblAlgn val="ctr"/>
        <c:lblOffset val="100"/>
        <c:noMultiLvlLbl val="0"/>
      </c:catAx>
      <c:valAx>
        <c:axId val="9891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910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Serial vs Parallel Work</a:t>
            </a:r>
          </a:p>
          <a:p>
            <a:pPr>
              <a:defRPr/>
            </a:pPr>
            <a:r>
              <a:rPr lang="pt-PT"/>
              <a:t>Single Storm File, Small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Serial 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'test-1-r'!$M$89:$Q$89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'test-1-r'!$M$90:$Q$90</c:f>
              <c:numCache>
                <c:formatCode>General</c:formatCode>
                <c:ptCount val="5"/>
                <c:pt idx="0">
                  <c:v>0.23780255641859757</c:v>
                </c:pt>
                <c:pt idx="1">
                  <c:v>0.38417921624951207</c:v>
                </c:pt>
                <c:pt idx="2">
                  <c:v>0.4457822250431836</c:v>
                </c:pt>
                <c:pt idx="3">
                  <c:v>0.59118508442841178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3FD-B957-EBBA9B4B4960}"/>
            </c:ext>
          </c:extLst>
        </c:ser>
        <c:ser>
          <c:idx val="1"/>
          <c:order val="1"/>
          <c:tx>
            <c:v>Parallel 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'test-1-r'!$M$89:$Q$89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'test-1-r'!$M$91:$Q$91</c:f>
              <c:numCache>
                <c:formatCode>General</c:formatCode>
                <c:ptCount val="5"/>
                <c:pt idx="0">
                  <c:v>0.7621974435814024</c:v>
                </c:pt>
                <c:pt idx="1">
                  <c:v>0.61582078375048788</c:v>
                </c:pt>
                <c:pt idx="2">
                  <c:v>0.55421777495681646</c:v>
                </c:pt>
                <c:pt idx="3">
                  <c:v>0.40881491557158822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6-43FD-B957-EBBA9B4B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519296"/>
        <c:axId val="665523232"/>
      </c:barChart>
      <c:catAx>
        <c:axId val="6655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5523232"/>
        <c:crosses val="autoZero"/>
        <c:auto val="1"/>
        <c:lblAlgn val="ctr"/>
        <c:lblOffset val="100"/>
        <c:noMultiLvlLbl val="0"/>
      </c:catAx>
      <c:valAx>
        <c:axId val="665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55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'test-07_1-m'!$M$30:$P$30</c:f>
              <c:numCache>
                <c:formatCode>General</c:formatCode>
                <c:ptCount val="4"/>
                <c:pt idx="0">
                  <c:v>1.6275927424507006</c:v>
                </c:pt>
                <c:pt idx="1">
                  <c:v>1.902957946368548</c:v>
                </c:pt>
                <c:pt idx="2">
                  <c:v>2.5033081130654087</c:v>
                </c:pt>
                <c:pt idx="3">
                  <c:v>0.796389746063077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E1A-9D53-00AB9E360D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'test-07_1-m'!$M$31:$P$31</c:f>
              <c:numCache>
                <c:formatCode>General</c:formatCode>
                <c:ptCount val="4"/>
                <c:pt idx="0">
                  <c:v>1.652482789487334</c:v>
                </c:pt>
                <c:pt idx="1">
                  <c:v>2.7312595601306384</c:v>
                </c:pt>
                <c:pt idx="2">
                  <c:v>3.5548795969807179</c:v>
                </c:pt>
                <c:pt idx="3">
                  <c:v>1.6106810588263529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0-4E1A-9D53-00AB9E360D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'test-07_1-m'!$M$32:$P$32</c:f>
              <c:numCache>
                <c:formatCode>General</c:formatCode>
                <c:ptCount val="4"/>
                <c:pt idx="0">
                  <c:v>1.8791117109993616</c:v>
                </c:pt>
                <c:pt idx="1">
                  <c:v>2.9328343274867335</c:v>
                </c:pt>
                <c:pt idx="2">
                  <c:v>3.4140211945743499</c:v>
                </c:pt>
                <c:pt idx="3">
                  <c:v>3.4219694625753418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0-4E1A-9D53-00AB9E360D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'test-07_1-m'!$M$33:$P$33</c:f>
              <c:numCache>
                <c:formatCode>General</c:formatCode>
                <c:ptCount val="4"/>
                <c:pt idx="0">
                  <c:v>1.8883375730037524</c:v>
                </c:pt>
                <c:pt idx="1">
                  <c:v>3.0022152049959105</c:v>
                </c:pt>
                <c:pt idx="2">
                  <c:v>3.4834999969038152</c:v>
                </c:pt>
                <c:pt idx="3">
                  <c:v>3.4977901307214032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0-4E1A-9D53-00AB9E360D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'test-07_1-m'!$M$34:$P$34</c:f>
              <c:numCache>
                <c:formatCode>General</c:formatCode>
                <c:ptCount val="4"/>
                <c:pt idx="0">
                  <c:v>1.920185283161852</c:v>
                </c:pt>
                <c:pt idx="1">
                  <c:v>3.1055322166195225</c:v>
                </c:pt>
                <c:pt idx="2">
                  <c:v>3.5692609818639003</c:v>
                </c:pt>
                <c:pt idx="3">
                  <c:v>3.6153455599468431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0-4E1A-9D53-00AB9E36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77448"/>
        <c:axId val="884278760"/>
      </c:barChart>
      <c:catAx>
        <c:axId val="88427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4278760"/>
        <c:crosses val="autoZero"/>
        <c:auto val="1"/>
        <c:lblAlgn val="ctr"/>
        <c:lblOffset val="100"/>
        <c:noMultiLvlLbl val="0"/>
      </c:catAx>
      <c:valAx>
        <c:axId val="8842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42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'test-07_1-m'!$M$39:$P$39</c:f>
              <c:numCache>
                <c:formatCode>General</c:formatCode>
                <c:ptCount val="4"/>
                <c:pt idx="0">
                  <c:v>81.37963712253503</c:v>
                </c:pt>
                <c:pt idx="1">
                  <c:v>47.573948659213698</c:v>
                </c:pt>
                <c:pt idx="2">
                  <c:v>41.721801884423478</c:v>
                </c:pt>
                <c:pt idx="3">
                  <c:v>9.9548718257884623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7-440B-9136-13FCA2BD0D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'test-07_1-m'!$M$40:$P$40</c:f>
              <c:numCache>
                <c:formatCode>General</c:formatCode>
                <c:ptCount val="4"/>
                <c:pt idx="0">
                  <c:v>82.6241394743667</c:v>
                </c:pt>
                <c:pt idx="1">
                  <c:v>68.28148900326596</c:v>
                </c:pt>
                <c:pt idx="2">
                  <c:v>59.247993283011965</c:v>
                </c:pt>
                <c:pt idx="3">
                  <c:v>20.13351323532941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7-440B-9136-13FCA2BD0D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'test-07_1-m'!$M$41:$P$41</c:f>
              <c:numCache>
                <c:formatCode>General</c:formatCode>
                <c:ptCount val="4"/>
                <c:pt idx="0">
                  <c:v>93.955585549968077</c:v>
                </c:pt>
                <c:pt idx="1">
                  <c:v>73.320858187168341</c:v>
                </c:pt>
                <c:pt idx="2">
                  <c:v>56.90035324290583</c:v>
                </c:pt>
                <c:pt idx="3">
                  <c:v>42.774618282191774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7-440B-9136-13FCA2BD0D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'test-07_1-m'!$M$42:$P$42</c:f>
              <c:numCache>
                <c:formatCode>General</c:formatCode>
                <c:ptCount val="4"/>
                <c:pt idx="0">
                  <c:v>94.416878650187613</c:v>
                </c:pt>
                <c:pt idx="1">
                  <c:v>75.055380124897766</c:v>
                </c:pt>
                <c:pt idx="2">
                  <c:v>58.058333281730256</c:v>
                </c:pt>
                <c:pt idx="3">
                  <c:v>43.722376634017543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7-440B-9136-13FCA2BD0D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'test-07_1-m'!$M$43:$P$43</c:f>
              <c:numCache>
                <c:formatCode>General</c:formatCode>
                <c:ptCount val="4"/>
                <c:pt idx="0">
                  <c:v>96.009264158092606</c:v>
                </c:pt>
                <c:pt idx="1">
                  <c:v>77.638305415488063</c:v>
                </c:pt>
                <c:pt idx="2">
                  <c:v>59.487683031065011</c:v>
                </c:pt>
                <c:pt idx="3">
                  <c:v>45.191819499335537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7-440B-9136-13FCA2BD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15776"/>
        <c:axId val="1013216104"/>
      </c:barChart>
      <c:catAx>
        <c:axId val="101321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3216104"/>
        <c:crosses val="autoZero"/>
        <c:auto val="1"/>
        <c:lblAlgn val="ctr"/>
        <c:lblOffset val="100"/>
        <c:noMultiLvlLbl val="0"/>
      </c:catAx>
      <c:valAx>
        <c:axId val="10132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32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'test-07_1-m'!$N$53:$N$57</c:f>
              <c:numCache>
                <c:formatCode>General</c:formatCode>
                <c:ptCount val="5"/>
                <c:pt idx="0">
                  <c:v>0.77119137494521017</c:v>
                </c:pt>
                <c:pt idx="1">
                  <c:v>0.78969995165851037</c:v>
                </c:pt>
                <c:pt idx="2">
                  <c:v>0.93566732180262613</c:v>
                </c:pt>
                <c:pt idx="3">
                  <c:v>0.94086733823834923</c:v>
                </c:pt>
                <c:pt idx="4">
                  <c:v>0.95843384618242577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2-4698-B8F4-CEDDE90FBA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'test-07_1-m'!$O$53:$O$57</c:f>
              <c:numCache>
                <c:formatCode>General</c:formatCode>
                <c:ptCount val="5"/>
                <c:pt idx="0">
                  <c:v>0.22880862505478983</c:v>
                </c:pt>
                <c:pt idx="1">
                  <c:v>0.21030004834148963</c:v>
                </c:pt>
                <c:pt idx="2">
                  <c:v>6.4332678197373871E-2</c:v>
                </c:pt>
                <c:pt idx="3">
                  <c:v>5.9132661761650773E-2</c:v>
                </c:pt>
                <c:pt idx="4">
                  <c:v>4.1566153817574225E-2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2-4698-B8F4-CEDDE90F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269672"/>
        <c:axId val="1016270328"/>
      </c:barChart>
      <c:catAx>
        <c:axId val="1016269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6270328"/>
        <c:crosses val="autoZero"/>
        <c:auto val="1"/>
        <c:lblAlgn val="ctr"/>
        <c:lblOffset val="100"/>
        <c:noMultiLvlLbl val="0"/>
      </c:catAx>
      <c:valAx>
        <c:axId val="10162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626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'test-07_1-m'!$Q$53:$Q$57</c:f>
              <c:numCache>
                <c:formatCode>General</c:formatCode>
                <c:ptCount val="5"/>
                <c:pt idx="0">
                  <c:v>0.63266975015864491</c:v>
                </c:pt>
                <c:pt idx="1">
                  <c:v>0.84515807793228348</c:v>
                </c:pt>
                <c:pt idx="2">
                  <c:v>0.87871054034525431</c:v>
                </c:pt>
                <c:pt idx="3">
                  <c:v>0.88921682525804047</c:v>
                </c:pt>
                <c:pt idx="4">
                  <c:v>0.9039920029816837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9-4C5E-BC39-8D0B54B167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'test-07_1-m'!$R$53:$R$57</c:f>
              <c:numCache>
                <c:formatCode>General</c:formatCode>
                <c:ptCount val="5"/>
                <c:pt idx="0">
                  <c:v>0.36733024984135509</c:v>
                </c:pt>
                <c:pt idx="1">
                  <c:v>0.15484192206771649</c:v>
                </c:pt>
                <c:pt idx="2">
                  <c:v>0.12128945965474573</c:v>
                </c:pt>
                <c:pt idx="3">
                  <c:v>0.11078317474195949</c:v>
                </c:pt>
                <c:pt idx="4">
                  <c:v>9.6007997018316305E-2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9-4C5E-BC39-8D0B54B1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398656"/>
        <c:axId val="895398984"/>
      </c:barChart>
      <c:catAx>
        <c:axId val="89539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5398984"/>
        <c:crosses val="autoZero"/>
        <c:auto val="1"/>
        <c:lblAlgn val="ctr"/>
        <c:lblOffset val="100"/>
        <c:noMultiLvlLbl val="0"/>
      </c:catAx>
      <c:valAx>
        <c:axId val="8953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53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'test-07_1-m'!$T$53:$T$57</c:f>
              <c:numCache>
                <c:formatCode>General</c:formatCode>
                <c:ptCount val="5"/>
                <c:pt idx="0">
                  <c:v>0.72063431834983016</c:v>
                </c:pt>
                <c:pt idx="1">
                  <c:v>0.86243582454404322</c:v>
                </c:pt>
                <c:pt idx="2">
                  <c:v>0.8485083332502239</c:v>
                </c:pt>
                <c:pt idx="3">
                  <c:v>0.85551887438881091</c:v>
                </c:pt>
                <c:pt idx="4">
                  <c:v>0.86379594933028714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6-45CC-9E5D-50D69FE546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'test-07_1-m'!$U$53:$U$57</c:f>
              <c:numCache>
                <c:formatCode>General</c:formatCode>
                <c:ptCount val="5"/>
                <c:pt idx="0">
                  <c:v>0.27936568165016984</c:v>
                </c:pt>
                <c:pt idx="1">
                  <c:v>0.13756417545595676</c:v>
                </c:pt>
                <c:pt idx="2">
                  <c:v>0.1514916667497761</c:v>
                </c:pt>
                <c:pt idx="3">
                  <c:v>0.14448112561118909</c:v>
                </c:pt>
                <c:pt idx="4">
                  <c:v>0.13620405066971286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6-45CC-9E5D-50D69FE5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1537248"/>
        <c:axId val="1011534624"/>
      </c:barChart>
      <c:catAx>
        <c:axId val="101153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1534624"/>
        <c:crosses val="autoZero"/>
        <c:auto val="1"/>
        <c:lblAlgn val="ctr"/>
        <c:lblOffset val="100"/>
        <c:noMultiLvlLbl val="0"/>
      </c:catAx>
      <c:valAx>
        <c:axId val="10115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15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'test-1-m'!$M$39:$P$39</c:f>
              <c:numCache>
                <c:formatCode>General</c:formatCode>
                <c:ptCount val="4"/>
                <c:pt idx="0">
                  <c:v>14.161735700197237</c:v>
                </c:pt>
                <c:pt idx="1">
                  <c:v>3.8500953288846516</c:v>
                </c:pt>
                <c:pt idx="2">
                  <c:v>1.2432182846588939</c:v>
                </c:pt>
                <c:pt idx="3">
                  <c:v>1.6449076591299246E-2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D-476E-9C06-151F6A21DB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'test-1-m'!$M$40:$P$40</c:f>
              <c:numCache>
                <c:formatCode>General</c:formatCode>
                <c:ptCount val="4"/>
                <c:pt idx="0">
                  <c:v>35.379829731499683</c:v>
                </c:pt>
                <c:pt idx="1">
                  <c:v>15.723224679860303</c:v>
                </c:pt>
                <c:pt idx="2">
                  <c:v>3.7846547224995182</c:v>
                </c:pt>
                <c:pt idx="3">
                  <c:v>7.0782465601228431E-2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D-476E-9C06-151F6A21DB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'test-1-m'!$M$41:$P$41</c:f>
              <c:numCache>
                <c:formatCode>General</c:formatCode>
                <c:ptCount val="4"/>
                <c:pt idx="0">
                  <c:v>70.204336399474371</c:v>
                </c:pt>
                <c:pt idx="1">
                  <c:v>30.511422044545977</c:v>
                </c:pt>
                <c:pt idx="2">
                  <c:v>13.618601165440555</c:v>
                </c:pt>
                <c:pt idx="3">
                  <c:v>1.7211268966850297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D-476E-9C06-151F6A21DB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'test-1-m'!$M$42:$P$42</c:f>
              <c:numCache>
                <c:formatCode>General</c:formatCode>
                <c:ptCount val="4"/>
                <c:pt idx="0">
                  <c:v>70.686920448999501</c:v>
                </c:pt>
                <c:pt idx="1">
                  <c:v>34.332210881508132</c:v>
                </c:pt>
                <c:pt idx="2">
                  <c:v>18.429697243577689</c:v>
                </c:pt>
                <c:pt idx="3">
                  <c:v>12.857965332448289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D-476E-9C06-151F6A21DBA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'test-1-m'!$M$43:$P$43</c:f>
              <c:numCache>
                <c:formatCode>General</c:formatCode>
                <c:ptCount val="4"/>
                <c:pt idx="0">
                  <c:v>76.630689837549966</c:v>
                </c:pt>
                <c:pt idx="1">
                  <c:v>43.185030655212572</c:v>
                </c:pt>
                <c:pt idx="2">
                  <c:v>22.108376685954585</c:v>
                </c:pt>
                <c:pt idx="3">
                  <c:v>15.984680025242017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D-476E-9C06-151F6A21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347112"/>
        <c:axId val="978347440"/>
      </c:barChart>
      <c:catAx>
        <c:axId val="97834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8347440"/>
        <c:crosses val="autoZero"/>
        <c:auto val="1"/>
        <c:lblAlgn val="ctr"/>
        <c:lblOffset val="100"/>
        <c:noMultiLvlLbl val="0"/>
      </c:catAx>
      <c:valAx>
        <c:axId val="9783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834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'test-07_1-m'!$W$53:$W$57</c:f>
              <c:numCache>
                <c:formatCode>General</c:formatCode>
                <c:ptCount val="5"/>
                <c:pt idx="0">
                  <c:v>0</c:v>
                </c:pt>
                <c:pt idx="1">
                  <c:v>0.43330813773635068</c:v>
                </c:pt>
                <c:pt idx="2">
                  <c:v>0.80888071338981515</c:v>
                </c:pt>
                <c:pt idx="3">
                  <c:v>0.81612023179454751</c:v>
                </c:pt>
                <c:pt idx="4">
                  <c:v>0.82674430553435418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6-4BF9-9186-FFB86A51E1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'test-07_1-m'!$X$53:$X$57</c:f>
              <c:numCache>
                <c:formatCode>General</c:formatCode>
                <c:ptCount val="5"/>
                <c:pt idx="0">
                  <c:v>1.2921903932353478</c:v>
                </c:pt>
                <c:pt idx="1">
                  <c:v>0.56669186226364932</c:v>
                </c:pt>
                <c:pt idx="2">
                  <c:v>0.19111928661018482</c:v>
                </c:pt>
                <c:pt idx="3">
                  <c:v>0.18387976820545246</c:v>
                </c:pt>
                <c:pt idx="4">
                  <c:v>0.17325569446564584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6-4BF9-9186-FFB86A51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679368"/>
        <c:axId val="981673464"/>
      </c:barChart>
      <c:catAx>
        <c:axId val="98167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673464"/>
        <c:crosses val="autoZero"/>
        <c:auto val="1"/>
        <c:lblAlgn val="ctr"/>
        <c:lblOffset val="100"/>
        <c:noMultiLvlLbl val="0"/>
      </c:catAx>
      <c:valAx>
        <c:axId val="9816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6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</a:p>
          <a:p>
            <a:pPr>
              <a:defRPr/>
            </a:pPr>
            <a:r>
              <a:rPr lang="pt-PT"/>
              <a:t>Single Storm File, Huge Workload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'test-07_1-r'!$N$29:$R$29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'test-07_1-r'!$N$30:$R$30</c:f>
              <c:numCache>
                <c:formatCode>General</c:formatCode>
                <c:ptCount val="5"/>
                <c:pt idx="0">
                  <c:v>1.9123389294428665</c:v>
                </c:pt>
                <c:pt idx="1">
                  <c:v>3.0626046218396055</c:v>
                </c:pt>
                <c:pt idx="2">
                  <c:v>2.7637930442544723</c:v>
                </c:pt>
                <c:pt idx="3">
                  <c:v>3.5992376864566396</c:v>
                </c:pt>
                <c:pt idx="4">
                  <c:v>1.2286814961338988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880-9389-61A12F93A567}"/>
            </c:ext>
          </c:extLst>
        </c:ser>
        <c:ser>
          <c:idx val="1"/>
          <c:order val="1"/>
          <c:tx>
            <c:v>2nd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'test-07_1-r'!$N$29:$R$29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'test-07_1-r'!$N$31:$R$31</c:f>
              <c:numCache>
                <c:formatCode>General</c:formatCode>
                <c:ptCount val="5"/>
                <c:pt idx="0">
                  <c:v>1.9641824695007386</c:v>
                </c:pt>
                <c:pt idx="1">
                  <c:v>3.3289316637345192</c:v>
                </c:pt>
                <c:pt idx="2">
                  <c:v>2.8327436702180639</c:v>
                </c:pt>
                <c:pt idx="3">
                  <c:v>3.7032447823774204</c:v>
                </c:pt>
                <c:pt idx="4">
                  <c:v>3.1646872142248421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880-9389-61A12F93A567}"/>
            </c:ext>
          </c:extLst>
        </c:ser>
        <c:ser>
          <c:idx val="2"/>
          <c:order val="2"/>
          <c:tx>
            <c:v>3rd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'test-07_1-r'!$N$29:$R$29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'test-07_1-r'!$N$32:$R$32</c:f>
              <c:numCache>
                <c:formatCode>General</c:formatCode>
                <c:ptCount val="5"/>
                <c:pt idx="0">
                  <c:v>1.916190768213107</c:v>
                </c:pt>
                <c:pt idx="1">
                  <c:v>3.2831748131117591</c:v>
                </c:pt>
                <c:pt idx="2">
                  <c:v>3.7506209004219353</c:v>
                </c:pt>
                <c:pt idx="3">
                  <c:v>3.6726528791060349</c:v>
                </c:pt>
                <c:pt idx="4">
                  <c:v>4.1544704333965257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D-4880-9389-61A12F93A567}"/>
            </c:ext>
          </c:extLst>
        </c:ser>
        <c:ser>
          <c:idx val="3"/>
          <c:order val="3"/>
          <c:tx>
            <c:v>4th 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'test-07_1-r'!$N$29:$R$29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'test-07_1-r'!$N$33:$R$33</c:f>
              <c:numCache>
                <c:formatCode>General</c:formatCode>
                <c:ptCount val="5"/>
                <c:pt idx="0">
                  <c:v>1.9148071554405239</c:v>
                </c:pt>
                <c:pt idx="1">
                  <c:v>3.4845475618394781</c:v>
                </c:pt>
                <c:pt idx="2">
                  <c:v>4.5295658915453103</c:v>
                </c:pt>
                <c:pt idx="3">
                  <c:v>4.2637086532788171</c:v>
                </c:pt>
                <c:pt idx="4">
                  <c:v>4.3456092231166288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D-4880-9389-61A12F93A567}"/>
            </c:ext>
          </c:extLst>
        </c:ser>
        <c:ser>
          <c:idx val="4"/>
          <c:order val="4"/>
          <c:tx>
            <c:v>5th test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'test-07_1-r'!$N$29:$R$29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'test-07_1-r'!$N$34:$R$34</c:f>
              <c:numCache>
                <c:formatCode>General</c:formatCode>
                <c:ptCount val="5"/>
                <c:pt idx="0">
                  <c:v>1.9019408110134943</c:v>
                </c:pt>
                <c:pt idx="1">
                  <c:v>3.298213294740826</c:v>
                </c:pt>
                <c:pt idx="2">
                  <c:v>4.5933838419365864</c:v>
                </c:pt>
                <c:pt idx="3">
                  <c:v>4.166645967388634</c:v>
                </c:pt>
                <c:pt idx="4">
                  <c:v>4.366052663962261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D-4880-9389-61A12F93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981592"/>
        <c:axId val="980978640"/>
      </c:barChart>
      <c:catAx>
        <c:axId val="98098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0978640"/>
        <c:crosses val="autoZero"/>
        <c:auto val="1"/>
        <c:lblAlgn val="ctr"/>
        <c:lblOffset val="100"/>
        <c:noMultiLvlLbl val="0"/>
      </c:catAx>
      <c:valAx>
        <c:axId val="9809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09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Efficency</a:t>
            </a:r>
          </a:p>
          <a:p>
            <a:pPr>
              <a:defRPr/>
            </a:pPr>
            <a:r>
              <a:rPr lang="pt-PT"/>
              <a:t>Single Storm File, Huge</a:t>
            </a:r>
            <a:r>
              <a:rPr lang="pt-PT" baseline="0"/>
              <a:t> Workload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'test-07_1-r'!$N$38:$R$38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'test-07_1-r'!$N$39:$R$39</c:f>
              <c:numCache>
                <c:formatCode>General</c:formatCode>
                <c:ptCount val="5"/>
                <c:pt idx="0">
                  <c:v>98.209123475036932</c:v>
                </c:pt>
                <c:pt idx="1">
                  <c:v>83.223291593362987</c:v>
                </c:pt>
                <c:pt idx="2">
                  <c:v>47.2123945036344</c:v>
                </c:pt>
                <c:pt idx="3">
                  <c:v>46.290559779717753</c:v>
                </c:pt>
                <c:pt idx="4">
                  <c:v>26.372393451873684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432C-9C2E-D689685595D6}"/>
            </c:ext>
          </c:extLst>
        </c:ser>
        <c:ser>
          <c:idx val="1"/>
          <c:order val="1"/>
          <c:tx>
            <c:v>2nd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'test-07_1-r'!$N$38:$R$38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'test-07_1-r'!$N$40:$R$40</c:f>
              <c:numCache>
                <c:formatCode>General</c:formatCode>
                <c:ptCount val="5"/>
                <c:pt idx="0">
                  <c:v>95.80953841065535</c:v>
                </c:pt>
                <c:pt idx="1">
                  <c:v>82.079370327793981</c:v>
                </c:pt>
                <c:pt idx="2">
                  <c:v>62.510348340365582</c:v>
                </c:pt>
                <c:pt idx="3">
                  <c:v>45.908160988825436</c:v>
                </c:pt>
                <c:pt idx="4">
                  <c:v>34.620586944971052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0-432C-9C2E-D689685595D6}"/>
            </c:ext>
          </c:extLst>
        </c:ser>
        <c:ser>
          <c:idx val="2"/>
          <c:order val="2"/>
          <c:tx>
            <c:v>3rd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'test-07_1-r'!$N$38:$R$38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'test-07_1-r'!$N$41:$R$41</c:f>
              <c:numCache>
                <c:formatCode>General</c:formatCode>
                <c:ptCount val="5"/>
                <c:pt idx="0">
                  <c:v>95.740357772026201</c:v>
                </c:pt>
                <c:pt idx="1">
                  <c:v>87.113689045986959</c:v>
                </c:pt>
                <c:pt idx="2">
                  <c:v>75.492764859088496</c:v>
                </c:pt>
                <c:pt idx="3">
                  <c:v>53.296358165985211</c:v>
                </c:pt>
                <c:pt idx="4">
                  <c:v>36.213410192638577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0-432C-9C2E-D689685595D6}"/>
            </c:ext>
          </c:extLst>
        </c:ser>
        <c:ser>
          <c:idx val="3"/>
          <c:order val="3"/>
          <c:tx>
            <c:v>4th 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'test-07_1-r'!$N$38:$R$38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'test-07_1-r'!$N$42:$R$42</c:f>
              <c:numCache>
                <c:formatCode>General</c:formatCode>
                <c:ptCount val="5"/>
                <c:pt idx="0">
                  <c:v>95.09704055067472</c:v>
                </c:pt>
                <c:pt idx="1">
                  <c:v>82.455332368520658</c:v>
                </c:pt>
                <c:pt idx="2">
                  <c:v>76.556397365609769</c:v>
                </c:pt>
                <c:pt idx="3">
                  <c:v>52.083074592357924</c:v>
                </c:pt>
                <c:pt idx="4">
                  <c:v>36.383772199685509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0-432C-9C2E-D689685595D6}"/>
            </c:ext>
          </c:extLst>
        </c:ser>
        <c:ser>
          <c:idx val="4"/>
          <c:order val="4"/>
          <c:tx>
            <c:v>5th test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'test-07_1-r'!$N$38:$R$38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'test-07_1-r'!$N$43:$R$43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0-432C-9C2E-D6896855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54912"/>
        <c:axId val="1010859504"/>
      </c:barChart>
      <c:catAx>
        <c:axId val="10108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0859504"/>
        <c:crosses val="autoZero"/>
        <c:auto val="1"/>
        <c:lblAlgn val="ctr"/>
        <c:lblOffset val="100"/>
        <c:noMultiLvlLbl val="0"/>
      </c:catAx>
      <c:valAx>
        <c:axId val="10108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08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34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'test-07_1-r'!$O$53:$O$57</c:f>
              <c:numCache>
                <c:formatCode>General</c:formatCode>
                <c:ptCount val="5"/>
                <c:pt idx="0">
                  <c:v>0.95416028549778442</c:v>
                </c:pt>
                <c:pt idx="1">
                  <c:v>0.98176466236949689</c:v>
                </c:pt>
                <c:pt idx="2">
                  <c:v>0.95626258451028479</c:v>
                </c:pt>
                <c:pt idx="3">
                  <c:v>0.95550839450467984</c:v>
                </c:pt>
                <c:pt idx="4">
                  <c:v>0.94844256539494909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2-4A23-A531-C9D2CB2482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'test-07_1-r'!$P$53:$P$57</c:f>
              <c:numCache>
                <c:formatCode>General</c:formatCode>
                <c:ptCount val="5"/>
                <c:pt idx="0">
                  <c:v>4.5839714502215578E-2</c:v>
                </c:pt>
                <c:pt idx="1">
                  <c:v>1.8235337630503112E-2</c:v>
                </c:pt>
                <c:pt idx="2">
                  <c:v>4.3737415489715215E-2</c:v>
                </c:pt>
                <c:pt idx="3">
                  <c:v>4.4491605495320163E-2</c:v>
                </c:pt>
                <c:pt idx="4">
                  <c:v>5.1557434605050911E-2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2-4A23-A531-C9D2CB24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778256"/>
        <c:axId val="491775304"/>
      </c:barChart>
      <c:catAx>
        <c:axId val="49177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75304"/>
        <c:crosses val="autoZero"/>
        <c:auto val="1"/>
        <c:lblAlgn val="ctr"/>
        <c:lblOffset val="100"/>
        <c:noMultiLvlLbl val="0"/>
      </c:catAx>
      <c:valAx>
        <c:axId val="49177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7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'test-07_1-r'!$R$53:$R$57</c:f>
              <c:numCache>
                <c:formatCode>General</c:formatCode>
                <c:ptCount val="5"/>
                <c:pt idx="0">
                  <c:v>0.8979740565186709</c:v>
                </c:pt>
                <c:pt idx="1">
                  <c:v>0.93280443457019369</c:v>
                </c:pt>
                <c:pt idx="2">
                  <c:v>0.92722235562708877</c:v>
                </c:pt>
                <c:pt idx="3">
                  <c:v>0.95069159587073082</c:v>
                </c:pt>
                <c:pt idx="4">
                  <c:v>0.92907405287400002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A-45C7-9767-1770C260A4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'test-07_1-r'!$S$53:$S$57</c:f>
              <c:numCache>
                <c:formatCode>General</c:formatCode>
                <c:ptCount val="5"/>
                <c:pt idx="0">
                  <c:v>0.1020259434813291</c:v>
                </c:pt>
                <c:pt idx="1">
                  <c:v>6.7195565429806356E-2</c:v>
                </c:pt>
                <c:pt idx="2">
                  <c:v>7.2777644372911274E-2</c:v>
                </c:pt>
                <c:pt idx="3">
                  <c:v>4.9308404129269214E-2</c:v>
                </c:pt>
                <c:pt idx="4">
                  <c:v>7.0925947125999977E-2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A-45C7-9767-1770C260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988808"/>
        <c:axId val="980986840"/>
      </c:barChart>
      <c:catAx>
        <c:axId val="98098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0986840"/>
        <c:crosses val="autoZero"/>
        <c:auto val="1"/>
        <c:lblAlgn val="ctr"/>
        <c:lblOffset val="100"/>
        <c:noMultiLvlLbl val="0"/>
      </c:catAx>
      <c:valAx>
        <c:axId val="9809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09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'test-07_1-r'!$U$53:$U$57</c:f>
              <c:numCache>
                <c:formatCode>General</c:formatCode>
                <c:ptCount val="5"/>
                <c:pt idx="0">
                  <c:v>0.76581408926597194</c:v>
                </c:pt>
                <c:pt idx="1">
                  <c:v>0.77638242647361588</c:v>
                </c:pt>
                <c:pt idx="2">
                  <c:v>0.88005297473146293</c:v>
                </c:pt>
                <c:pt idx="3">
                  <c:v>0.93507394996949544</c:v>
                </c:pt>
                <c:pt idx="4">
                  <c:v>0.93875468689460195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9-4852-9F09-A150687C29C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'test-07_1-r'!$V$53:$V$57</c:f>
              <c:numCache>
                <c:formatCode>General</c:formatCode>
                <c:ptCount val="5"/>
                <c:pt idx="0">
                  <c:v>0.23418591073402811</c:v>
                </c:pt>
                <c:pt idx="1">
                  <c:v>0.22361757352638412</c:v>
                </c:pt>
                <c:pt idx="2">
                  <c:v>0.11994702526853702</c:v>
                </c:pt>
                <c:pt idx="3">
                  <c:v>6.4926050030504584E-2</c:v>
                </c:pt>
                <c:pt idx="4">
                  <c:v>6.1245313105398089E-2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9-4852-9F09-A150687C2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973736"/>
        <c:axId val="1025977344"/>
      </c:barChart>
      <c:catAx>
        <c:axId val="102597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5977344"/>
        <c:crosses val="autoZero"/>
        <c:auto val="1"/>
        <c:lblAlgn val="ctr"/>
        <c:lblOffset val="100"/>
        <c:noMultiLvlLbl val="0"/>
      </c:catAx>
      <c:valAx>
        <c:axId val="1025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597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'test-07_1-r'!$X$53:$X$57</c:f>
              <c:numCache>
                <c:formatCode>General</c:formatCode>
                <c:ptCount val="5"/>
                <c:pt idx="0">
                  <c:v>0.82532958774247711</c:v>
                </c:pt>
                <c:pt idx="1">
                  <c:v>0.83424747484501438</c:v>
                </c:pt>
                <c:pt idx="2">
                  <c:v>0.83167686514591876</c:v>
                </c:pt>
                <c:pt idx="3">
                  <c:v>0.87481416999165895</c:v>
                </c:pt>
                <c:pt idx="4">
                  <c:v>0.86857006596075692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747-BD80-6D31D907B2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'test-07_1-r'!$Y$53:$Y$57</c:f>
              <c:numCache>
                <c:formatCode>General</c:formatCode>
                <c:ptCount val="5"/>
                <c:pt idx="0">
                  <c:v>0.17467041225752292</c:v>
                </c:pt>
                <c:pt idx="1">
                  <c:v>0.16575252515498567</c:v>
                </c:pt>
                <c:pt idx="2">
                  <c:v>0.16832313485408129</c:v>
                </c:pt>
                <c:pt idx="3">
                  <c:v>0.12518583000834105</c:v>
                </c:pt>
                <c:pt idx="4">
                  <c:v>0.13142993403924313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5-4747-BD80-6D31D907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976344"/>
        <c:axId val="980980608"/>
      </c:barChart>
      <c:catAx>
        <c:axId val="980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0980608"/>
        <c:crosses val="autoZero"/>
        <c:auto val="1"/>
        <c:lblAlgn val="ctr"/>
        <c:lblOffset val="100"/>
        <c:noMultiLvlLbl val="0"/>
      </c:catAx>
      <c:valAx>
        <c:axId val="980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0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'test-07_1-r'!$AA$53:$AA$57</c:f>
              <c:numCache>
                <c:formatCode>General</c:formatCode>
                <c:ptCount val="5"/>
                <c:pt idx="0">
                  <c:v>0.20303937500494063</c:v>
                </c:pt>
                <c:pt idx="1">
                  <c:v>0.74619600646725359</c:v>
                </c:pt>
                <c:pt idx="2">
                  <c:v>0.82832229232710941</c:v>
                </c:pt>
                <c:pt idx="3">
                  <c:v>0.83987200153944408</c:v>
                </c:pt>
                <c:pt idx="4">
                  <c:v>0.84104744816860366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144-88E3-BF5EE53C75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'test-07_1-r'!$AB$53:$AB$57</c:f>
              <c:numCache>
                <c:formatCode>General</c:formatCode>
                <c:ptCount val="5"/>
                <c:pt idx="0">
                  <c:v>0.79696062499505937</c:v>
                </c:pt>
                <c:pt idx="1">
                  <c:v>0.25380399353274641</c:v>
                </c:pt>
                <c:pt idx="2">
                  <c:v>0.17167770767289062</c:v>
                </c:pt>
                <c:pt idx="3">
                  <c:v>0.16012799846055598</c:v>
                </c:pt>
                <c:pt idx="4">
                  <c:v>0.15895255183139631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B-4144-88E3-BF5EE53C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1530688"/>
        <c:axId val="1011524456"/>
      </c:barChart>
      <c:catAx>
        <c:axId val="101153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1524456"/>
        <c:crosses val="autoZero"/>
        <c:auto val="1"/>
        <c:lblAlgn val="ctr"/>
        <c:lblOffset val="100"/>
        <c:noMultiLvlLbl val="0"/>
      </c:catAx>
      <c:valAx>
        <c:axId val="10115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15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Serial</a:t>
            </a:r>
            <a:r>
              <a:rPr lang="pt-PT" baseline="0"/>
              <a:t> vs Parallel Work</a:t>
            </a:r>
          </a:p>
          <a:p>
            <a:pPr>
              <a:defRPr/>
            </a:pPr>
            <a:r>
              <a:rPr lang="pt-PT" baseline="0"/>
              <a:t>Single Storm File, Huge Workload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507117227953821"/>
          <c:y val="0.33139894944307824"/>
          <c:w val="0.87396031211040714"/>
          <c:h val="0.43861015176720192"/>
        </c:manualLayout>
      </c:layout>
      <c:barChart>
        <c:barDir val="col"/>
        <c:grouping val="percentStacked"/>
        <c:varyColors val="0"/>
        <c:ser>
          <c:idx val="0"/>
          <c:order val="0"/>
          <c:tx>
            <c:v>Serial 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'test-07_1-r'!$M$76:$Q$76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'test-07_1-r'!$M$77:$Q$77</c:f>
              <c:numCache>
                <c:formatCode>General</c:formatCode>
                <c:ptCount val="5"/>
                <c:pt idx="0">
                  <c:v>4.0772301544560997E-2</c:v>
                </c:pt>
                <c:pt idx="1">
                  <c:v>7.244670090786319E-2</c:v>
                </c:pt>
                <c:pt idx="2">
                  <c:v>0.14078437453297038</c:v>
                </c:pt>
                <c:pt idx="3">
                  <c:v>0.15307236726283482</c:v>
                </c:pt>
                <c:pt idx="4">
                  <c:v>0.30830457529852973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8-4010-949C-257FBA00E7B0}"/>
            </c:ext>
          </c:extLst>
        </c:ser>
        <c:ser>
          <c:idx val="1"/>
          <c:order val="1"/>
          <c:tx>
            <c:v>Parallel 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'test-07_1-r'!$M$76:$Q$76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'test-07_1-r'!$M$78:$Q$78</c:f>
              <c:numCache>
                <c:formatCode>General</c:formatCode>
                <c:ptCount val="5"/>
                <c:pt idx="0">
                  <c:v>0.95922769845543898</c:v>
                </c:pt>
                <c:pt idx="1">
                  <c:v>0.9275532990921368</c:v>
                </c:pt>
                <c:pt idx="2">
                  <c:v>0.85921562546702956</c:v>
                </c:pt>
                <c:pt idx="3">
                  <c:v>0.8469276327371652</c:v>
                </c:pt>
                <c:pt idx="4">
                  <c:v>0.69169542470147027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8-4010-949C-257FBA0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254504"/>
        <c:axId val="666249256"/>
      </c:barChart>
      <c:catAx>
        <c:axId val="66625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49256"/>
        <c:crosses val="autoZero"/>
        <c:auto val="1"/>
        <c:lblAlgn val="ctr"/>
        <c:lblOffset val="100"/>
        <c:noMultiLvlLbl val="0"/>
      </c:catAx>
      <c:valAx>
        <c:axId val="6662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625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'test-07-2-m'!$M$30:$P$30</c:f>
              <c:numCache>
                <c:formatCode>General</c:formatCode>
                <c:ptCount val="4"/>
                <c:pt idx="0">
                  <c:v>1.8892095968822313</c:v>
                </c:pt>
                <c:pt idx="1">
                  <c:v>2.0838102146637656</c:v>
                </c:pt>
                <c:pt idx="2">
                  <c:v>1.938686113141993</c:v>
                </c:pt>
                <c:pt idx="3">
                  <c:v>1.2217616172223682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E-4C10-AC29-0F972E8B83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'test-07-2-m'!$M$31:$P$31</c:f>
              <c:numCache>
                <c:formatCode>General</c:formatCode>
                <c:ptCount val="4"/>
                <c:pt idx="0">
                  <c:v>1.7035652845457863</c:v>
                </c:pt>
                <c:pt idx="1">
                  <c:v>2.7561861296726642</c:v>
                </c:pt>
                <c:pt idx="2">
                  <c:v>3.2124411354638518</c:v>
                </c:pt>
                <c:pt idx="3">
                  <c:v>3.1960058125925599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E-4C10-AC29-0F972E8B83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'test-07-2-m'!$M$32:$P$32</c:f>
              <c:numCache>
                <c:formatCode>General</c:formatCode>
                <c:ptCount val="4"/>
                <c:pt idx="0">
                  <c:v>1.8520637726021787</c:v>
                </c:pt>
                <c:pt idx="1">
                  <c:v>2.9530122043526106</c:v>
                </c:pt>
                <c:pt idx="2">
                  <c:v>3.4463404609272112</c:v>
                </c:pt>
                <c:pt idx="3">
                  <c:v>3.4403196053776806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E-4C10-AC29-0F972E8B83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'test-07-2-m'!$M$33:$P$33</c:f>
              <c:numCache>
                <c:formatCode>General</c:formatCode>
                <c:ptCount val="4"/>
                <c:pt idx="0">
                  <c:v>1.8358025045105888</c:v>
                </c:pt>
                <c:pt idx="1">
                  <c:v>2.9308306986057628</c:v>
                </c:pt>
                <c:pt idx="2">
                  <c:v>3.4678176369489333</c:v>
                </c:pt>
                <c:pt idx="3">
                  <c:v>3.5066016136651519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E-4C10-AC29-0F972E8B833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'test-07-2-m'!$M$34:$P$34</c:f>
              <c:numCache>
                <c:formatCode>General</c:formatCode>
                <c:ptCount val="4"/>
                <c:pt idx="0">
                  <c:v>1.8619423923709799</c:v>
                </c:pt>
                <c:pt idx="1">
                  <c:v>2.9961155676333222</c:v>
                </c:pt>
                <c:pt idx="2">
                  <c:v>3.5368644844740014</c:v>
                </c:pt>
                <c:pt idx="3">
                  <c:v>3.546741365596461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E-4C10-AC29-0F972E8B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609920"/>
        <c:axId val="1007608936"/>
      </c:barChart>
      <c:catAx>
        <c:axId val="100760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7608936"/>
        <c:crosses val="autoZero"/>
        <c:auto val="1"/>
        <c:lblAlgn val="ctr"/>
        <c:lblOffset val="100"/>
        <c:noMultiLvlLbl val="0"/>
      </c:catAx>
      <c:valAx>
        <c:axId val="10076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76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'test-1-m'!$N$53:$N$57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0.57558656446827805</c:v>
                </c:pt>
                <c:pt idx="3">
                  <c:v>0.585311124536118</c:v>
                </c:pt>
                <c:pt idx="4">
                  <c:v>0.69503980439180646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0-4492-A9A4-7319C7CE26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'test-1-m'!$O$53:$O$57</c:f>
              <c:numCache>
                <c:formatCode>General</c:formatCode>
                <c:ptCount val="5"/>
                <c:pt idx="0">
                  <c:v>6.0612813370473555</c:v>
                </c:pt>
                <c:pt idx="1">
                  <c:v>1.8264692272096243</c:v>
                </c:pt>
                <c:pt idx="2">
                  <c:v>0.42441343553172195</c:v>
                </c:pt>
                <c:pt idx="3">
                  <c:v>0.414688875463882</c:v>
                </c:pt>
                <c:pt idx="4">
                  <c:v>0.30496019560819354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0-4492-A9A4-7319C7CE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227272"/>
        <c:axId val="385227928"/>
      </c:barChart>
      <c:catAx>
        <c:axId val="38522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227928"/>
        <c:crosses val="autoZero"/>
        <c:auto val="1"/>
        <c:lblAlgn val="ctr"/>
        <c:lblOffset val="100"/>
        <c:noMultiLvlLbl val="0"/>
      </c:catAx>
      <c:valAx>
        <c:axId val="3852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22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'test-07-2-m'!$M$39:$P$39</c:f>
              <c:numCache>
                <c:formatCode>General</c:formatCode>
                <c:ptCount val="4"/>
                <c:pt idx="0">
                  <c:v>94.460479844111561</c:v>
                </c:pt>
                <c:pt idx="1">
                  <c:v>52.095255366594138</c:v>
                </c:pt>
                <c:pt idx="2">
                  <c:v>32.311435219033221</c:v>
                </c:pt>
                <c:pt idx="3">
                  <c:v>15.272020215279603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4D11-BD79-EA8A9B994D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'test-07-2-m'!$M$40:$P$40</c:f>
              <c:numCache>
                <c:formatCode>General</c:formatCode>
                <c:ptCount val="4"/>
                <c:pt idx="0">
                  <c:v>85.178264227289318</c:v>
                </c:pt>
                <c:pt idx="1">
                  <c:v>68.904653241816604</c:v>
                </c:pt>
                <c:pt idx="2">
                  <c:v>53.540685591064197</c:v>
                </c:pt>
                <c:pt idx="3">
                  <c:v>39.950072657406999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6-4D11-BD79-EA8A9B994D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'test-07-2-m'!$M$41:$P$41</c:f>
              <c:numCache>
                <c:formatCode>General</c:formatCode>
                <c:ptCount val="4"/>
                <c:pt idx="0">
                  <c:v>92.603188630108932</c:v>
                </c:pt>
                <c:pt idx="1">
                  <c:v>73.825305108815257</c:v>
                </c:pt>
                <c:pt idx="2">
                  <c:v>57.439007682120192</c:v>
                </c:pt>
                <c:pt idx="3">
                  <c:v>43.003995067221005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6-4D11-BD79-EA8A9B994D2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'test-07-2-m'!$M$42:$P$42</c:f>
              <c:numCache>
                <c:formatCode>General</c:formatCode>
                <c:ptCount val="4"/>
                <c:pt idx="0">
                  <c:v>91.790125225529437</c:v>
                </c:pt>
                <c:pt idx="1">
                  <c:v>73.270767465144075</c:v>
                </c:pt>
                <c:pt idx="2">
                  <c:v>57.79696061581555</c:v>
                </c:pt>
                <c:pt idx="3">
                  <c:v>43.832520170814398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6-4D11-BD79-EA8A9B994D2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'test-07-2-m'!$M$43:$P$43</c:f>
              <c:numCache>
                <c:formatCode>General</c:formatCode>
                <c:ptCount val="4"/>
                <c:pt idx="0">
                  <c:v>93.097119618549002</c:v>
                </c:pt>
                <c:pt idx="1">
                  <c:v>74.902889190833051</c:v>
                </c:pt>
                <c:pt idx="2">
                  <c:v>58.947741407900025</c:v>
                </c:pt>
                <c:pt idx="3">
                  <c:v>44.334267069955764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96-4D11-BD79-EA8A9B99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15808"/>
        <c:axId val="1011810560"/>
      </c:barChart>
      <c:catAx>
        <c:axId val="101181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1810560"/>
        <c:crosses val="autoZero"/>
        <c:auto val="1"/>
        <c:lblAlgn val="ctr"/>
        <c:lblOffset val="100"/>
        <c:noMultiLvlLbl val="0"/>
      </c:catAx>
      <c:valAx>
        <c:axId val="10118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18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'test-07-2-m'!$N$53:$N$57</c:f>
              <c:numCache>
                <c:formatCode>General</c:formatCode>
                <c:ptCount val="5"/>
                <c:pt idx="0">
                  <c:v>0.94135621410106829</c:v>
                </c:pt>
                <c:pt idx="1">
                  <c:v>0.82599157300082515</c:v>
                </c:pt>
                <c:pt idx="2">
                  <c:v>0.92012357803966505</c:v>
                </c:pt>
                <c:pt idx="3">
                  <c:v>0.9105581918065937</c:v>
                </c:pt>
                <c:pt idx="4">
                  <c:v>0.92585291134962633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2-466D-89A6-ACCE2A0903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'test-07-2-m'!$O$53:$O$57</c:f>
              <c:numCache>
                <c:formatCode>General</c:formatCode>
                <c:ptCount val="5"/>
                <c:pt idx="0">
                  <c:v>5.8643785898931711E-2</c:v>
                </c:pt>
                <c:pt idx="1">
                  <c:v>0.17400842699917485</c:v>
                </c:pt>
                <c:pt idx="2">
                  <c:v>7.9876421960334953E-2</c:v>
                </c:pt>
                <c:pt idx="3">
                  <c:v>8.9441808193406303E-2</c:v>
                </c:pt>
                <c:pt idx="4">
                  <c:v>7.4147088650373671E-2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2-466D-89A6-ACCE2A09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034448"/>
        <c:axId val="1017026904"/>
      </c:barChart>
      <c:catAx>
        <c:axId val="101703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7026904"/>
        <c:crosses val="autoZero"/>
        <c:auto val="1"/>
        <c:lblAlgn val="ctr"/>
        <c:lblOffset val="100"/>
        <c:noMultiLvlLbl val="0"/>
      </c:catAx>
      <c:valAx>
        <c:axId val="10170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70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117891513560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'test-07-2-m'!$Q$53:$Q$57</c:f>
              <c:numCache>
                <c:formatCode>General</c:formatCode>
                <c:ptCount val="5"/>
                <c:pt idx="0">
                  <c:v>0.69347979775189161</c:v>
                </c:pt>
                <c:pt idx="1">
                  <c:v>0.84957306802364418</c:v>
                </c:pt>
                <c:pt idx="2">
                  <c:v>0.88181696934131915</c:v>
                </c:pt>
                <c:pt idx="3">
                  <c:v>0.87839974267331378</c:v>
                </c:pt>
                <c:pt idx="4">
                  <c:v>0.88831267133445257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1-48F2-97E8-AAA0F12B55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'test-07-2-m'!$R$53:$R$57</c:f>
              <c:numCache>
                <c:formatCode>General</c:formatCode>
                <c:ptCount val="5"/>
                <c:pt idx="0">
                  <c:v>0.30652020224810839</c:v>
                </c:pt>
                <c:pt idx="1">
                  <c:v>0.15042693197635582</c:v>
                </c:pt>
                <c:pt idx="2">
                  <c:v>0.11818303065868085</c:v>
                </c:pt>
                <c:pt idx="3">
                  <c:v>0.12160025732668626</c:v>
                </c:pt>
                <c:pt idx="4">
                  <c:v>0.11168732866554738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1-48F2-97E8-AAA0F12B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682976"/>
        <c:axId val="981683304"/>
      </c:barChart>
      <c:catAx>
        <c:axId val="9816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683304"/>
        <c:crosses val="autoZero"/>
        <c:auto val="1"/>
        <c:lblAlgn val="ctr"/>
        <c:lblOffset val="100"/>
        <c:noMultiLvlLbl val="0"/>
      </c:catAx>
      <c:valAx>
        <c:axId val="9816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6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'test-07-2-m'!$T$53:$T$57</c:f>
              <c:numCache>
                <c:formatCode>General</c:formatCode>
                <c:ptCount val="5"/>
                <c:pt idx="0">
                  <c:v>0.58102409056039395</c:v>
                </c:pt>
                <c:pt idx="1">
                  <c:v>0.82645229923357677</c:v>
                </c:pt>
                <c:pt idx="2">
                  <c:v>0.85180456962828643</c:v>
                </c:pt>
                <c:pt idx="3">
                  <c:v>0.85396104246825733</c:v>
                </c:pt>
                <c:pt idx="4">
                  <c:v>0.86071643251594276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7-4213-A090-6FBC61A5D0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'test-07-2-m'!$U$53:$U$57</c:f>
              <c:numCache>
                <c:formatCode>General</c:formatCode>
                <c:ptCount val="5"/>
                <c:pt idx="0">
                  <c:v>0.41897590943960605</c:v>
                </c:pt>
                <c:pt idx="1">
                  <c:v>0.17354770076642329</c:v>
                </c:pt>
                <c:pt idx="2">
                  <c:v>0.14819543037171359</c:v>
                </c:pt>
                <c:pt idx="3">
                  <c:v>0.14603895753174262</c:v>
                </c:pt>
                <c:pt idx="4">
                  <c:v>0.13928356748405721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7-4213-A090-6FBC61A5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368248"/>
        <c:axId val="1020363328"/>
      </c:barChart>
      <c:catAx>
        <c:axId val="102036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0363328"/>
        <c:crosses val="autoZero"/>
        <c:auto val="1"/>
        <c:lblAlgn val="ctr"/>
        <c:lblOffset val="100"/>
        <c:noMultiLvlLbl val="0"/>
      </c:catAx>
      <c:valAx>
        <c:axId val="10203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03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'test-07-2-m'!$W$53:$W$57</c:f>
              <c:numCache>
                <c:formatCode>General</c:formatCode>
                <c:ptCount val="5"/>
                <c:pt idx="0">
                  <c:v>0.20743968764571785</c:v>
                </c:pt>
                <c:pt idx="1">
                  <c:v>0.78526794875925376</c:v>
                </c:pt>
                <c:pt idx="2">
                  <c:v>0.81066209299296632</c:v>
                </c:pt>
                <c:pt idx="3">
                  <c:v>0.81694126510146825</c:v>
                </c:pt>
                <c:pt idx="4">
                  <c:v>0.82062977270184911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D-464C-A063-033C2487DE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'test-07-2-m'!$X$53:$X$57</c:f>
              <c:numCache>
                <c:formatCode>General</c:formatCode>
                <c:ptCount val="5"/>
                <c:pt idx="0">
                  <c:v>0.79256031235428215</c:v>
                </c:pt>
                <c:pt idx="1">
                  <c:v>0.21473205124074626</c:v>
                </c:pt>
                <c:pt idx="2">
                  <c:v>0.18933790700703371</c:v>
                </c:pt>
                <c:pt idx="3">
                  <c:v>0.18305873489853175</c:v>
                </c:pt>
                <c:pt idx="4">
                  <c:v>0.17937022729815086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D-464C-A063-033C2487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903520"/>
        <c:axId val="1028908768"/>
      </c:barChart>
      <c:catAx>
        <c:axId val="102890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908768"/>
        <c:crosses val="autoZero"/>
        <c:auto val="1"/>
        <c:lblAlgn val="ctr"/>
        <c:lblOffset val="100"/>
        <c:noMultiLvlLbl val="0"/>
      </c:catAx>
      <c:valAx>
        <c:axId val="10289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9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- Two Storm Files, Huge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'test-07-2-r'!$N$29:$R$29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'test-07-2-r'!$N$30:$R$30</c:f>
              <c:numCache>
                <c:formatCode>General</c:formatCode>
                <c:ptCount val="5"/>
                <c:pt idx="0">
                  <c:v>1.9185191199155633</c:v>
                </c:pt>
                <c:pt idx="1">
                  <c:v>2.2919527921972112</c:v>
                </c:pt>
                <c:pt idx="2">
                  <c:v>2.8989376058100449</c:v>
                </c:pt>
                <c:pt idx="3">
                  <c:v>3.7250302663438259</c:v>
                </c:pt>
                <c:pt idx="4">
                  <c:v>2.3504883919867905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E93-98A8-70C6B46F10AD}"/>
            </c:ext>
          </c:extLst>
        </c:ser>
        <c:ser>
          <c:idx val="1"/>
          <c:order val="1"/>
          <c:tx>
            <c:v>2nd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'test-07-2-r'!$N$29:$R$29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'test-07-2-r'!$N$31:$R$31</c:f>
              <c:numCache>
                <c:formatCode>General</c:formatCode>
                <c:ptCount val="5"/>
                <c:pt idx="0">
                  <c:v>1.9480136363142542</c:v>
                </c:pt>
                <c:pt idx="1">
                  <c:v>3.5304372857628223</c:v>
                </c:pt>
                <c:pt idx="2">
                  <c:v>2.7859920660515578</c:v>
                </c:pt>
                <c:pt idx="3">
                  <c:v>3.5827694714027478</c:v>
                </c:pt>
                <c:pt idx="4">
                  <c:v>2.9228126419794651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E93-98A8-70C6B46F10AD}"/>
            </c:ext>
          </c:extLst>
        </c:ser>
        <c:ser>
          <c:idx val="2"/>
          <c:order val="2"/>
          <c:tx>
            <c:v>3rd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'test-07-2-r'!$N$29:$R$29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'test-07-2-r'!$N$32:$R$32</c:f>
              <c:numCache>
                <c:formatCode>General</c:formatCode>
                <c:ptCount val="5"/>
                <c:pt idx="0">
                  <c:v>1.9395987574254123</c:v>
                </c:pt>
                <c:pt idx="1">
                  <c:v>3.5505573761922551</c:v>
                </c:pt>
                <c:pt idx="2">
                  <c:v>4.277547714241499</c:v>
                </c:pt>
                <c:pt idx="3">
                  <c:v>3.8802878986477349</c:v>
                </c:pt>
                <c:pt idx="4">
                  <c:v>4.4929538873472437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4-4E93-98A8-70C6B46F10AD}"/>
            </c:ext>
          </c:extLst>
        </c:ser>
        <c:ser>
          <c:idx val="3"/>
          <c:order val="3"/>
          <c:tx>
            <c:v>4th 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'test-07-2-r'!$N$29:$R$29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'test-07-2-r'!$N$33:$R$33</c:f>
              <c:numCache>
                <c:formatCode>General</c:formatCode>
                <c:ptCount val="5"/>
                <c:pt idx="0">
                  <c:v>1.9011568684335629</c:v>
                </c:pt>
                <c:pt idx="1">
                  <c:v>3.4806761760230081</c:v>
                </c:pt>
                <c:pt idx="2">
                  <c:v>4.5486929663601909</c:v>
                </c:pt>
                <c:pt idx="3">
                  <c:v>4.1398771809122632</c:v>
                </c:pt>
                <c:pt idx="4">
                  <c:v>4.3254685108880304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4-4E93-98A8-70C6B46F10AD}"/>
            </c:ext>
          </c:extLst>
        </c:ser>
        <c:ser>
          <c:idx val="4"/>
          <c:order val="4"/>
          <c:tx>
            <c:v>5th test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'test-07-2-r'!$N$29:$R$29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'test-07-2-r'!$N$34:$R$34</c:f>
              <c:numCache>
                <c:formatCode>General</c:formatCode>
                <c:ptCount val="5"/>
                <c:pt idx="0">
                  <c:v>1.9281535428561503</c:v>
                </c:pt>
                <c:pt idx="1">
                  <c:v>3.3714758456413021</c:v>
                </c:pt>
                <c:pt idx="2">
                  <c:v>4.5131826370010302</c:v>
                </c:pt>
                <c:pt idx="3">
                  <c:v>4.0948047369720779</c:v>
                </c:pt>
                <c:pt idx="4">
                  <c:v>4.2826826201193278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4-4E93-98A8-70C6B46F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840616"/>
        <c:axId val="1076840944"/>
      </c:barChart>
      <c:catAx>
        <c:axId val="107684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6840944"/>
        <c:crosses val="autoZero"/>
        <c:auto val="1"/>
        <c:lblAlgn val="ctr"/>
        <c:lblOffset val="100"/>
        <c:noMultiLvlLbl val="0"/>
      </c:catAx>
      <c:valAx>
        <c:axId val="10768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684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Efficiency</a:t>
            </a:r>
          </a:p>
          <a:p>
            <a:pPr>
              <a:defRPr/>
            </a:pPr>
            <a:r>
              <a:rPr lang="pt-PT"/>
              <a:t>Two</a:t>
            </a:r>
            <a:r>
              <a:rPr lang="pt-PT" baseline="0"/>
              <a:t> Storm Files, Huge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'test-07-2-r'!$N$38:$R$38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'test-07-2-r'!$N$39:$R$39</c:f>
              <c:numCache>
                <c:formatCode>General</c:formatCode>
                <c:ptCount val="5"/>
                <c:pt idx="0">
                  <c:v>95.925955995778168</c:v>
                </c:pt>
                <c:pt idx="1">
                  <c:v>57.298819804930275</c:v>
                </c:pt>
                <c:pt idx="2">
                  <c:v>48.315626763500745</c:v>
                </c:pt>
                <c:pt idx="3">
                  <c:v>46.562878329297824</c:v>
                </c:pt>
                <c:pt idx="4">
                  <c:v>19.587403266556588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2B1-BCD5-F4B003DD843F}"/>
            </c:ext>
          </c:extLst>
        </c:ser>
        <c:ser>
          <c:idx val="1"/>
          <c:order val="1"/>
          <c:tx>
            <c:v>2nd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'test-07-2-r'!$N$38:$R$38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'test-07-2-r'!$N$40:$R$40</c:f>
              <c:numCache>
                <c:formatCode>General</c:formatCode>
                <c:ptCount val="5"/>
                <c:pt idx="0">
                  <c:v>97.400681815712716</c:v>
                </c:pt>
                <c:pt idx="1">
                  <c:v>88.260932144070551</c:v>
                </c:pt>
                <c:pt idx="2">
                  <c:v>46.433201100859293</c:v>
                </c:pt>
                <c:pt idx="3">
                  <c:v>44.784618392534348</c:v>
                </c:pt>
                <c:pt idx="4">
                  <c:v>24.356772016495544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2B1-BCD5-F4B003DD843F}"/>
            </c:ext>
          </c:extLst>
        </c:ser>
        <c:ser>
          <c:idx val="2"/>
          <c:order val="2"/>
          <c:tx>
            <c:v>3rd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'test-07-2-r'!$N$38:$R$38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'test-07-2-r'!$N$41:$R$41</c:f>
              <c:numCache>
                <c:formatCode>General</c:formatCode>
                <c:ptCount val="5"/>
                <c:pt idx="0">
                  <c:v>96.979937871270621</c:v>
                </c:pt>
                <c:pt idx="1">
                  <c:v>88.763934404806378</c:v>
                </c:pt>
                <c:pt idx="2">
                  <c:v>71.292461904024989</c:v>
                </c:pt>
                <c:pt idx="3">
                  <c:v>48.503598733096688</c:v>
                </c:pt>
                <c:pt idx="4">
                  <c:v>37.441282394560368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2B1-BCD5-F4B003DD843F}"/>
            </c:ext>
          </c:extLst>
        </c:ser>
        <c:ser>
          <c:idx val="3"/>
          <c:order val="3"/>
          <c:tx>
            <c:v>4th 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'test-07-2-r'!$N$38:$R$38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'test-07-2-r'!$N$42:$R$42</c:f>
              <c:numCache>
                <c:formatCode>General</c:formatCode>
                <c:ptCount val="5"/>
                <c:pt idx="0">
                  <c:v>95.057843421678143</c:v>
                </c:pt>
                <c:pt idx="1">
                  <c:v>87.0169044005752</c:v>
                </c:pt>
                <c:pt idx="2">
                  <c:v>75.811549439336517</c:v>
                </c:pt>
                <c:pt idx="3">
                  <c:v>51.748464761403291</c:v>
                </c:pt>
                <c:pt idx="4">
                  <c:v>36.045570924066922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2B1-BCD5-F4B003DD843F}"/>
            </c:ext>
          </c:extLst>
        </c:ser>
        <c:ser>
          <c:idx val="4"/>
          <c:order val="4"/>
          <c:tx>
            <c:v>5th test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'test-07-2-r'!$N$38:$R$38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'test-07-2-r'!$N$43:$R$43</c:f>
              <c:numCache>
                <c:formatCode>General</c:formatCode>
                <c:ptCount val="5"/>
                <c:pt idx="0">
                  <c:v>96.407677142807515</c:v>
                </c:pt>
                <c:pt idx="1">
                  <c:v>84.286896141032557</c:v>
                </c:pt>
                <c:pt idx="2">
                  <c:v>75.219710616683827</c:v>
                </c:pt>
                <c:pt idx="3">
                  <c:v>51.185059212150975</c:v>
                </c:pt>
                <c:pt idx="4">
                  <c:v>35.689021834327733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2B1-BCD5-F4B003DD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07400"/>
        <c:axId val="1036307728"/>
      </c:barChart>
      <c:catAx>
        <c:axId val="10363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6307728"/>
        <c:crosses val="autoZero"/>
        <c:auto val="1"/>
        <c:lblAlgn val="ctr"/>
        <c:lblOffset val="100"/>
        <c:noMultiLvlLbl val="0"/>
      </c:catAx>
      <c:valAx>
        <c:axId val="10363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63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'test-07-2-r'!$O$53:$O$57</c:f>
              <c:numCache>
                <c:formatCode>General</c:formatCode>
                <c:ptCount val="5"/>
                <c:pt idx="0">
                  <c:v>0.95752928431173379</c:v>
                </c:pt>
                <c:pt idx="1">
                  <c:v>0.97331314179909612</c:v>
                </c:pt>
                <c:pt idx="2">
                  <c:v>0.96885889808737402</c:v>
                </c:pt>
                <c:pt idx="3">
                  <c:v>0.94800895538521357</c:v>
                </c:pt>
                <c:pt idx="4">
                  <c:v>0.96273820754055484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9-4F40-A477-6978BB3B34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'test-07-2-r'!$P$53:$P$57</c:f>
              <c:numCache>
                <c:formatCode>General</c:formatCode>
                <c:ptCount val="5"/>
                <c:pt idx="0">
                  <c:v>4.2470715688266214E-2</c:v>
                </c:pt>
                <c:pt idx="1">
                  <c:v>2.6686858200903885E-2</c:v>
                </c:pt>
                <c:pt idx="2">
                  <c:v>3.1141101912625979E-2</c:v>
                </c:pt>
                <c:pt idx="3">
                  <c:v>5.199104461478643E-2</c:v>
                </c:pt>
                <c:pt idx="4">
                  <c:v>3.7261792459445164E-2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F40-A477-6978BB3B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257616"/>
        <c:axId val="986257288"/>
      </c:barChart>
      <c:catAx>
        <c:axId val="9862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6257288"/>
        <c:crosses val="autoZero"/>
        <c:auto val="1"/>
        <c:lblAlgn val="ctr"/>
        <c:lblOffset val="100"/>
        <c:noMultiLvlLbl val="0"/>
      </c:catAx>
      <c:valAx>
        <c:axId val="9862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62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'test-07-2-r'!$R$53:$R$57</c:f>
              <c:numCache>
                <c:formatCode>General</c:formatCode>
                <c:ptCount val="5"/>
                <c:pt idx="0">
                  <c:v>0.75158778522581082</c:v>
                </c:pt>
                <c:pt idx="1">
                  <c:v>0.95566529240529863</c:v>
                </c:pt>
                <c:pt idx="2">
                  <c:v>0.95780543952324992</c:v>
                </c:pt>
                <c:pt idx="3">
                  <c:v>0.95026600218712221</c:v>
                </c:pt>
                <c:pt idx="4">
                  <c:v>0.93785865269544944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8-4C96-9645-864AE433FE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'test-07-2-r'!$S$53:$S$57</c:f>
              <c:numCache>
                <c:formatCode>General</c:formatCode>
                <c:ptCount val="5"/>
                <c:pt idx="0">
                  <c:v>0.24841221477418918</c:v>
                </c:pt>
                <c:pt idx="1">
                  <c:v>4.4334707594701372E-2</c:v>
                </c:pt>
                <c:pt idx="2">
                  <c:v>4.2194560476750041E-2</c:v>
                </c:pt>
                <c:pt idx="3">
                  <c:v>4.973399781287776E-2</c:v>
                </c:pt>
                <c:pt idx="4">
                  <c:v>6.214134730455053E-2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8-4C96-9645-864AE433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742616"/>
        <c:axId val="1080745896"/>
      </c:barChart>
      <c:catAx>
        <c:axId val="108074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0745896"/>
        <c:crosses val="autoZero"/>
        <c:auto val="1"/>
        <c:lblAlgn val="ctr"/>
        <c:lblOffset val="100"/>
        <c:noMultiLvlLbl val="0"/>
      </c:catAx>
      <c:valAx>
        <c:axId val="10807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07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'test-07-2-r'!$U$53:$U$57</c:f>
              <c:numCache>
                <c:formatCode>General</c:formatCode>
                <c:ptCount val="5"/>
                <c:pt idx="0">
                  <c:v>0.78605525086329475</c:v>
                </c:pt>
                <c:pt idx="1">
                  <c:v>0.76927371954052337</c:v>
                </c:pt>
                <c:pt idx="2">
                  <c:v>0.91946543202668041</c:v>
                </c:pt>
                <c:pt idx="3">
                  <c:v>0.93618795357818452</c:v>
                </c:pt>
                <c:pt idx="4">
                  <c:v>0.93411224483541189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43DF-9E3B-0DAA0AB3FC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'test-07-2-r'!$V$53:$V$57</c:f>
              <c:numCache>
                <c:formatCode>General</c:formatCode>
                <c:ptCount val="5"/>
                <c:pt idx="0">
                  <c:v>0.21394474913670525</c:v>
                </c:pt>
                <c:pt idx="1">
                  <c:v>0.23072628045947666</c:v>
                </c:pt>
                <c:pt idx="2">
                  <c:v>8.0534567973319635E-2</c:v>
                </c:pt>
                <c:pt idx="3">
                  <c:v>6.3812046421815441E-2</c:v>
                </c:pt>
                <c:pt idx="4">
                  <c:v>6.5887755164588085E-2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2-43DF-9E3B-0DAA0AB3F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087456"/>
        <c:axId val="1028087784"/>
      </c:barChart>
      <c:catAx>
        <c:axId val="10280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087784"/>
        <c:crosses val="autoZero"/>
        <c:auto val="1"/>
        <c:lblAlgn val="ctr"/>
        <c:lblOffset val="100"/>
        <c:noMultiLvlLbl val="0"/>
      </c:catAx>
      <c:valAx>
        <c:axId val="10280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0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'test-1-m'!$Q$53:$Q$57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0.24084628750939807</c:v>
                </c:pt>
                <c:pt idx="3">
                  <c:v>0.36242780533288654</c:v>
                </c:pt>
                <c:pt idx="4">
                  <c:v>0.5614609315405632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3-4B7F-8877-07EACABDC5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'test-1-m'!$R$53:$R$57</c:f>
              <c:numCache>
                <c:formatCode>General</c:formatCode>
                <c:ptCount val="5"/>
                <c:pt idx="0">
                  <c:v>8.3244609512018997</c:v>
                </c:pt>
                <c:pt idx="1">
                  <c:v>1.7866728366496989</c:v>
                </c:pt>
                <c:pt idx="2">
                  <c:v>0.75915371249060193</c:v>
                </c:pt>
                <c:pt idx="3">
                  <c:v>0.63757219466711346</c:v>
                </c:pt>
                <c:pt idx="4">
                  <c:v>0.4385390684594368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3-4B7F-8877-07EACABD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354000"/>
        <c:axId val="978352688"/>
      </c:barChart>
      <c:catAx>
        <c:axId val="9783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8352688"/>
        <c:crosses val="autoZero"/>
        <c:auto val="1"/>
        <c:lblAlgn val="ctr"/>
        <c:lblOffset val="100"/>
        <c:noMultiLvlLbl val="0"/>
      </c:catAx>
      <c:valAx>
        <c:axId val="9783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83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'test-07-2-r'!$X$53:$X$57</c:f>
              <c:numCache>
                <c:formatCode>General</c:formatCode>
                <c:ptCount val="5"/>
                <c:pt idx="0">
                  <c:v>0.83605234903223935</c:v>
                </c:pt>
                <c:pt idx="1">
                  <c:v>0.82387007099017051</c:v>
                </c:pt>
                <c:pt idx="2">
                  <c:v>0.84832818709192148</c:v>
                </c:pt>
                <c:pt idx="3">
                  <c:v>0.86679650315350243</c:v>
                </c:pt>
                <c:pt idx="4">
                  <c:v>0.86375784111553311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3-41DB-9AD0-040FF1A916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'test-07-2-r'!$Y$53:$Y$57</c:f>
              <c:numCache>
                <c:formatCode>General</c:formatCode>
                <c:ptCount val="5"/>
                <c:pt idx="0">
                  <c:v>0.16394765096776062</c:v>
                </c:pt>
                <c:pt idx="1">
                  <c:v>0.17612992900982949</c:v>
                </c:pt>
                <c:pt idx="2">
                  <c:v>0.15167181290807857</c:v>
                </c:pt>
                <c:pt idx="3">
                  <c:v>0.1332034968464976</c:v>
                </c:pt>
                <c:pt idx="4">
                  <c:v>0.13624215888446689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3-41DB-9AD0-040FF1A9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001376"/>
        <c:axId val="1026002360"/>
      </c:barChart>
      <c:catAx>
        <c:axId val="102600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002360"/>
        <c:crosses val="autoZero"/>
        <c:auto val="1"/>
        <c:lblAlgn val="ctr"/>
        <c:lblOffset val="100"/>
        <c:noMultiLvlLbl val="0"/>
      </c:catAx>
      <c:valAx>
        <c:axId val="102600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0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'test-07-2-r'!$AA$53:$AA$57</c:f>
              <c:numCache>
                <c:formatCode>General</c:formatCode>
                <c:ptCount val="5"/>
                <c:pt idx="0">
                  <c:v>0.62678891289494576</c:v>
                </c:pt>
                <c:pt idx="1">
                  <c:v>0.71766960397082569</c:v>
                </c:pt>
                <c:pt idx="2">
                  <c:v>0.84810466463148404</c:v>
                </c:pt>
                <c:pt idx="3">
                  <c:v>0.83870309561330636</c:v>
                </c:pt>
                <c:pt idx="4">
                  <c:v>0.83618344633664876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6-4820-A22F-786128FC43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'test-07-2-r'!$AB$53:$AB$57</c:f>
              <c:numCache>
                <c:formatCode>General</c:formatCode>
                <c:ptCount val="5"/>
                <c:pt idx="0">
                  <c:v>0.37321108710505418</c:v>
                </c:pt>
                <c:pt idx="1">
                  <c:v>0.28233039602917426</c:v>
                </c:pt>
                <c:pt idx="2">
                  <c:v>0.15189533536851593</c:v>
                </c:pt>
                <c:pt idx="3">
                  <c:v>0.16129690438669367</c:v>
                </c:pt>
                <c:pt idx="4">
                  <c:v>0.16381655366335124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6-4820-A22F-786128FC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5998096"/>
        <c:axId val="1025999080"/>
      </c:barChart>
      <c:catAx>
        <c:axId val="102599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5999080"/>
        <c:crosses val="autoZero"/>
        <c:auto val="1"/>
        <c:lblAlgn val="ctr"/>
        <c:lblOffset val="100"/>
        <c:noMultiLvlLbl val="0"/>
      </c:catAx>
      <c:valAx>
        <c:axId val="10259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59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Serial vs Parallel Work</a:t>
            </a:r>
          </a:p>
          <a:p>
            <a:pPr>
              <a:defRPr/>
            </a:pPr>
            <a:r>
              <a:rPr lang="pt-PT"/>
              <a:t>Two</a:t>
            </a:r>
            <a:r>
              <a:rPr lang="pt-PT" baseline="0"/>
              <a:t> Storm Files, Huge Workload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Serial 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'test-07-2-r'!$M$77:$Q$77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'test-07-2-r'!$M$78:$Q$78</c:f>
              <c:numCache>
                <c:formatCode>General</c:formatCode>
                <c:ptCount val="5"/>
                <c:pt idx="0">
                  <c:v>3.7910302575205536E-2</c:v>
                </c:pt>
                <c:pt idx="1">
                  <c:v>8.9363365592613764E-2</c:v>
                </c:pt>
                <c:pt idx="2">
                  <c:v>0.13098107983118101</c:v>
                </c:pt>
                <c:pt idx="3">
                  <c:v>0.15223900972332666</c:v>
                </c:pt>
                <c:pt idx="4">
                  <c:v>0.22651005531055785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B-4154-9601-DFC780649F52}"/>
            </c:ext>
          </c:extLst>
        </c:ser>
        <c:ser>
          <c:idx val="1"/>
          <c:order val="1"/>
          <c:tx>
            <c:v>Parallel 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'test-07-2-r'!$M$77:$Q$77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'test-07-2-r'!$M$79:$Q$79</c:f>
              <c:numCache>
                <c:formatCode>General</c:formatCode>
                <c:ptCount val="5"/>
                <c:pt idx="0">
                  <c:v>0.96208969742479444</c:v>
                </c:pt>
                <c:pt idx="1">
                  <c:v>0.91063663440738618</c:v>
                </c:pt>
                <c:pt idx="2">
                  <c:v>0.86901892016881899</c:v>
                </c:pt>
                <c:pt idx="3">
                  <c:v>0.8477609902766734</c:v>
                </c:pt>
                <c:pt idx="4">
                  <c:v>0.7734899446894421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B-4154-9601-DFC78064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921608"/>
        <c:axId val="616921936"/>
      </c:barChart>
      <c:catAx>
        <c:axId val="6169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6921936"/>
        <c:crosses val="autoZero"/>
        <c:auto val="1"/>
        <c:lblAlgn val="ctr"/>
        <c:lblOffset val="100"/>
        <c:noMultiLvlLbl val="0"/>
      </c:catAx>
      <c:valAx>
        <c:axId val="6169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692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'test-1-m'!$T$53:$T$57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0.11479497814487849</c:v>
                </c:pt>
                <c:pt idx="4">
                  <c:v>0.29536551307695214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3-4D85-B07F-A3927ADB70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'test-1-m'!$U$53:$U$57</c:f>
              <c:numCache>
                <c:formatCode>General</c:formatCode>
                <c:ptCount val="5"/>
                <c:pt idx="0">
                  <c:v>15.887279480037142</c:v>
                </c:pt>
                <c:pt idx="1">
                  <c:v>5.0844979176307259</c:v>
                </c:pt>
                <c:pt idx="2">
                  <c:v>1.2685796108599827</c:v>
                </c:pt>
                <c:pt idx="3">
                  <c:v>0.88520502185512151</c:v>
                </c:pt>
                <c:pt idx="4">
                  <c:v>0.70463448692304786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3-4D85-B07F-A3927ADB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785520"/>
        <c:axId val="1023788144"/>
      </c:barChart>
      <c:catAx>
        <c:axId val="102378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3788144"/>
        <c:crosses val="autoZero"/>
        <c:auto val="1"/>
        <c:lblAlgn val="ctr"/>
        <c:lblOffset val="100"/>
        <c:noMultiLvlLbl val="0"/>
      </c:catAx>
      <c:valAx>
        <c:axId val="10237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3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'test-1-m'!$W$53:$W$57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3.1817105312249461E-2</c:v>
                </c:pt>
                <c:pt idx="4">
                  <c:v>0.24914427133546269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E-4767-B527-0BC8714913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'test-1-m'!$X$53:$X$57</c:f>
              <c:numCache>
                <c:formatCode>General</c:formatCode>
                <c:ptCount val="5"/>
                <c:pt idx="0">
                  <c:v>868.33837378962733</c:v>
                </c:pt>
                <c:pt idx="1">
                  <c:v>201.68275269385862</c:v>
                </c:pt>
                <c:pt idx="2">
                  <c:v>8.1573526285601972</c:v>
                </c:pt>
                <c:pt idx="3">
                  <c:v>0.96818289468775054</c:v>
                </c:pt>
                <c:pt idx="4">
                  <c:v>0.75085572866453731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E-4767-B527-0BC871491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858192"/>
        <c:axId val="1010852616"/>
      </c:barChart>
      <c:catAx>
        <c:axId val="101085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0852616"/>
        <c:crosses val="autoZero"/>
        <c:auto val="1"/>
        <c:lblAlgn val="ctr"/>
        <c:lblOffset val="100"/>
        <c:noMultiLvlLbl val="0"/>
      </c:catAx>
      <c:valAx>
        <c:axId val="101085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08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</a:p>
          <a:p>
            <a:pPr>
              <a:defRPr/>
            </a:pPr>
            <a:r>
              <a:rPr lang="pt-PT"/>
              <a:t>Single</a:t>
            </a:r>
            <a:r>
              <a:rPr lang="pt-PT" baseline="0"/>
              <a:t> Storm File, Small Workload</a:t>
            </a:r>
            <a:r>
              <a:rPr lang="pt-P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'test-1-r'!$N$32:$R$32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'test-1-r'!$N$33:$R$33</c:f>
              <c:numCache>
                <c:formatCode>General</c:formatCode>
                <c:ptCount val="5"/>
                <c:pt idx="0">
                  <c:v>0.24938925081433219</c:v>
                </c:pt>
                <c:pt idx="1">
                  <c:v>0.11129169022046353</c:v>
                </c:pt>
                <c:pt idx="2">
                  <c:v>8.6953435547984098E-2</c:v>
                </c:pt>
                <c:pt idx="3">
                  <c:v>3.2740004276245453E-2</c:v>
                </c:pt>
                <c:pt idx="4">
                  <c:v>7.1176789587852477E-4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E-489C-BCD4-7E59FF9D13F0}"/>
            </c:ext>
          </c:extLst>
        </c:ser>
        <c:ser>
          <c:idx val="1"/>
          <c:order val="1"/>
          <c:tx>
            <c:v>2nd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'test-1-r'!$N$32:$R$32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'test-1-r'!$N$34:$R$34</c:f>
              <c:numCache>
                <c:formatCode>General</c:formatCode>
                <c:ptCount val="5"/>
                <c:pt idx="0">
                  <c:v>0.96163849154746428</c:v>
                </c:pt>
                <c:pt idx="1">
                  <c:v>0.7518639855399909</c:v>
                </c:pt>
                <c:pt idx="2">
                  <c:v>0.49329232137563001</c:v>
                </c:pt>
                <c:pt idx="3">
                  <c:v>0.29957464046992099</c:v>
                </c:pt>
                <c:pt idx="4">
                  <c:v>4.9750540898375701E-3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E-489C-BCD4-7E59FF9D13F0}"/>
            </c:ext>
          </c:extLst>
        </c:ser>
        <c:ser>
          <c:idx val="2"/>
          <c:order val="2"/>
          <c:tx>
            <c:v>3rd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'test-1-r'!$N$32:$R$32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'test-1-r'!$N$35:$R$35</c:f>
              <c:numCache>
                <c:formatCode>General</c:formatCode>
                <c:ptCount val="5"/>
                <c:pt idx="0">
                  <c:v>1.5214695539515084</c:v>
                </c:pt>
                <c:pt idx="1">
                  <c:v>1.3543152345312903</c:v>
                </c:pt>
                <c:pt idx="2">
                  <c:v>1.0068589625819095</c:v>
                </c:pt>
                <c:pt idx="3">
                  <c:v>1.0719478402607989</c:v>
                </c:pt>
                <c:pt idx="4">
                  <c:v>0.17276944983002582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E-489C-BCD4-7E59FF9D13F0}"/>
            </c:ext>
          </c:extLst>
        </c:ser>
        <c:ser>
          <c:idx val="3"/>
          <c:order val="3"/>
          <c:tx>
            <c:v>4th 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'test-1-r'!$N$32:$R$32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'test-1-r'!$N$36:$R$36</c:f>
              <c:numCache>
                <c:formatCode>General</c:formatCode>
                <c:ptCount val="5"/>
                <c:pt idx="0">
                  <c:v>1.4816727949319985</c:v>
                </c:pt>
                <c:pt idx="1">
                  <c:v>1.3668455754141238</c:v>
                </c:pt>
                <c:pt idx="2">
                  <c:v>0.9723908492822968</c:v>
                </c:pt>
                <c:pt idx="3">
                  <c:v>1.0994798476173304</c:v>
                </c:pt>
                <c:pt idx="4">
                  <c:v>0.43604127651487068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E-489C-BCD4-7E59FF9D13F0}"/>
            </c:ext>
          </c:extLst>
        </c:ser>
        <c:ser>
          <c:idx val="4"/>
          <c:order val="4"/>
          <c:tx>
            <c:v>5th test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'test-1-r'!$N$32:$R$32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'test-1-r'!$N$37:$R$37</c:f>
              <c:numCache>
                <c:formatCode>General</c:formatCode>
                <c:ptCount val="5"/>
                <c:pt idx="0">
                  <c:v>1.4723428187110088</c:v>
                </c:pt>
                <c:pt idx="1">
                  <c:v>1.5957241716987087</c:v>
                </c:pt>
                <c:pt idx="2">
                  <c:v>1.1438577572858808</c:v>
                </c:pt>
                <c:pt idx="3">
                  <c:v>1.1207341992259043</c:v>
                </c:pt>
                <c:pt idx="4">
                  <c:v>0.57301770971448385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E-489C-BCD4-7E59FF9D13F0}"/>
            </c:ext>
          </c:extLst>
        </c:ser>
        <c:ser>
          <c:idx val="5"/>
          <c:order val="5"/>
          <c:tx>
            <c:v>6th 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'test-1-r'!$N$32:$R$32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'test-1-r'!$N$38:$R$38</c:f>
              <c:numCache>
                <c:formatCode>General</c:formatCode>
                <c:ptCount val="5"/>
                <c:pt idx="0">
                  <c:v>1.4244083166495412</c:v>
                </c:pt>
                <c:pt idx="1">
                  <c:v>1.5819288546786336</c:v>
                </c:pt>
                <c:pt idx="2">
                  <c:v>1.1607812123884338</c:v>
                </c:pt>
                <c:pt idx="3">
                  <c:v>1.1506854015930836</c:v>
                </c:pt>
                <c:pt idx="4">
                  <c:v>0.60055893486764056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9E-489C-BCD4-7E59FF9D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45392"/>
        <c:axId val="490345720"/>
      </c:barChart>
      <c:catAx>
        <c:axId val="4903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345720"/>
        <c:crosses val="autoZero"/>
        <c:auto val="1"/>
        <c:lblAlgn val="ctr"/>
        <c:lblOffset val="100"/>
        <c:noMultiLvlLbl val="0"/>
      </c:catAx>
      <c:valAx>
        <c:axId val="4903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0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Efficency</a:t>
            </a:r>
          </a:p>
          <a:p>
            <a:pPr>
              <a:defRPr/>
            </a:pPr>
            <a:r>
              <a:rPr lang="pt-PT"/>
              <a:t>Single</a:t>
            </a:r>
            <a:r>
              <a:rPr lang="pt-PT" baseline="0"/>
              <a:t> Storm File, Small Workload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'test-1-r'!$N$42:$R$42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'test-1-r'!$N$43:$R$43</c:f>
              <c:numCache>
                <c:formatCode>General</c:formatCode>
                <c:ptCount val="5"/>
                <c:pt idx="0">
                  <c:v>12.469462540716609</c:v>
                </c:pt>
                <c:pt idx="1">
                  <c:v>2.7822922555115883</c:v>
                </c:pt>
                <c:pt idx="2">
                  <c:v>1.449223925799735</c:v>
                </c:pt>
                <c:pt idx="3">
                  <c:v>0.40925005345306814</c:v>
                </c:pt>
                <c:pt idx="4">
                  <c:v>5.9313991323210399E-3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4-45E7-872D-DA6BEE07F8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'test-1-r'!$N$42:$R$42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'test-1-r'!$N$44:$R$44</c:f>
              <c:numCache>
                <c:formatCode>General</c:formatCode>
                <c:ptCount val="5"/>
                <c:pt idx="0">
                  <c:v>48.081924577373215</c:v>
                </c:pt>
                <c:pt idx="1">
                  <c:v>18.796599638499771</c:v>
                </c:pt>
                <c:pt idx="2">
                  <c:v>8.2215386895938334</c:v>
                </c:pt>
                <c:pt idx="3">
                  <c:v>3.7446830058740126</c:v>
                </c:pt>
                <c:pt idx="4">
                  <c:v>4.1458784081979755E-2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4-45E7-872D-DA6BEE07F8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'test-1-r'!$N$42:$R$42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'test-1-r'!$N$45:$R$45</c:f>
              <c:numCache>
                <c:formatCode>General</c:formatCode>
                <c:ptCount val="5"/>
                <c:pt idx="0">
                  <c:v>76.073477697575413</c:v>
                </c:pt>
                <c:pt idx="1">
                  <c:v>33.857880863282261</c:v>
                </c:pt>
                <c:pt idx="2">
                  <c:v>16.780982709698492</c:v>
                </c:pt>
                <c:pt idx="3">
                  <c:v>13.399348003259986</c:v>
                </c:pt>
                <c:pt idx="4">
                  <c:v>1.4397454152502152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4-45E7-872D-DA6BEE07F8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'test-1-r'!$N$42:$R$42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'test-1-r'!$N$46:$R$46</c:f>
              <c:numCache>
                <c:formatCode>General</c:formatCode>
                <c:ptCount val="5"/>
                <c:pt idx="0">
                  <c:v>74.083639746599928</c:v>
                </c:pt>
                <c:pt idx="1">
                  <c:v>34.171139385353094</c:v>
                </c:pt>
                <c:pt idx="2">
                  <c:v>16.206514154704944</c:v>
                </c:pt>
                <c:pt idx="3">
                  <c:v>13.74349809521663</c:v>
                </c:pt>
                <c:pt idx="4">
                  <c:v>3.6336773042905888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4-45E7-872D-DA6BEE07F8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'test-1-r'!$N$42:$R$42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'test-1-r'!$N$47:$R$47</c:f>
              <c:numCache>
                <c:formatCode>General</c:formatCode>
                <c:ptCount val="5"/>
                <c:pt idx="0">
                  <c:v>73.617140935550438</c:v>
                </c:pt>
                <c:pt idx="1">
                  <c:v>39.893104292467719</c:v>
                </c:pt>
                <c:pt idx="2">
                  <c:v>19.064295954764678</c:v>
                </c:pt>
                <c:pt idx="3">
                  <c:v>14.009177490323804</c:v>
                </c:pt>
                <c:pt idx="4">
                  <c:v>4.775147580954032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4-45E7-872D-DA6BEE07F8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'test-1-r'!$N$42:$R$42</c:f>
              <c:strCache>
                <c:ptCount val="5"/>
                <c:pt idx="0">
                  <c:v>2 threads</c:v>
                </c:pt>
                <c:pt idx="1">
                  <c:v>4 threads</c:v>
                </c:pt>
                <c:pt idx="2">
                  <c:v>6 threads</c:v>
                </c:pt>
                <c:pt idx="3">
                  <c:v>8 threads</c:v>
                </c:pt>
                <c:pt idx="4">
                  <c:v>12 threads</c:v>
                </c:pt>
              </c:strCache>
            </c:strRef>
          </c:cat>
          <c:val>
            <c:numRef>
              <c:f>'test-1-r'!$N$48:$R$48</c:f>
              <c:numCache>
                <c:formatCode>General</c:formatCode>
                <c:ptCount val="5"/>
                <c:pt idx="0">
                  <c:v>71.220415832477059</c:v>
                </c:pt>
                <c:pt idx="1">
                  <c:v>39.548221366965841</c:v>
                </c:pt>
                <c:pt idx="2">
                  <c:v>19.346353539807229</c:v>
                </c:pt>
                <c:pt idx="3">
                  <c:v>14.383567519913546</c:v>
                </c:pt>
                <c:pt idx="4">
                  <c:v>5.0046577905636713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4-45E7-872D-DA6BEE07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606904"/>
        <c:axId val="897603296"/>
      </c:barChart>
      <c:catAx>
        <c:axId val="89760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03296"/>
        <c:crosses val="autoZero"/>
        <c:auto val="1"/>
        <c:lblAlgn val="ctr"/>
        <c:lblOffset val="100"/>
        <c:noMultiLvlLbl val="0"/>
      </c:catAx>
      <c:valAx>
        <c:axId val="8976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760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Trabalho Sequencial</a:t>
            </a:r>
            <a:r>
              <a:rPr lang="pt-PT" baseline="0"/>
              <a:t> vs Paralelo (2 threads)</a:t>
            </a:r>
          </a:p>
        </c:rich>
      </c:tx>
      <c:layout>
        <c:manualLayout>
          <c:xMode val="edge"/>
          <c:yMode val="edge"/>
          <c:x val="0.140479002624671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'test-1-r'!$O$59:$O$64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0.68548141840520649</c:v>
                </c:pt>
                <c:pt idx="3">
                  <c:v>0.6501743118717449</c:v>
                </c:pt>
                <c:pt idx="4">
                  <c:v>0.64162070505363777</c:v>
                </c:pt>
                <c:pt idx="5">
                  <c:v>0.59590822615782546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8-4039-935C-12D9A1F67E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'test-1-r'!$P$59:$P$64</c:f>
              <c:numCache>
                <c:formatCode>General</c:formatCode>
                <c:ptCount val="6"/>
                <c:pt idx="0">
                  <c:v>7.0195918367346959</c:v>
                </c:pt>
                <c:pt idx="1">
                  <c:v>1.0797836375929681</c:v>
                </c:pt>
                <c:pt idx="2">
                  <c:v>0.31451858159479351</c:v>
                </c:pt>
                <c:pt idx="3">
                  <c:v>0.3498256881282551</c:v>
                </c:pt>
                <c:pt idx="4">
                  <c:v>0.35837929494636223</c:v>
                </c:pt>
                <c:pt idx="5">
                  <c:v>0.40409177384217454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8-4039-935C-12D9A1F6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5432072"/>
        <c:axId val="485426824"/>
      </c:barChart>
      <c:catAx>
        <c:axId val="48543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426824"/>
        <c:crosses val="autoZero"/>
        <c:auto val="1"/>
        <c:lblAlgn val="ctr"/>
        <c:lblOffset val="100"/>
        <c:noMultiLvlLbl val="0"/>
      </c:catAx>
      <c:valAx>
        <c:axId val="4854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54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224757</xdr:colOff>
      <xdr:row>20</xdr:row>
      <xdr:rowOff>111459</xdr:rowOff>
    </xdr:from>
    <xdr:to>
      <xdr:col>25</xdr:col>
      <xdr:colOff>493796</xdr:colOff>
      <xdr:row>35</xdr:row>
      <xdr:rowOff>97422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071CD5-2516-406F-82D4-730CA5BB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208046</xdr:colOff>
      <xdr:row>36</xdr:row>
      <xdr:rowOff>19551</xdr:rowOff>
    </xdr:from>
    <xdr:to>
      <xdr:col>25</xdr:col>
      <xdr:colOff>477085</xdr:colOff>
      <xdr:row>51</xdr:row>
      <xdr:rowOff>5514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14C90B-B01A-4222-B795-568EC26C9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341730</xdr:colOff>
      <xdr:row>36</xdr:row>
      <xdr:rowOff>128169</xdr:rowOff>
    </xdr:from>
    <xdr:to>
      <xdr:col>34</xdr:col>
      <xdr:colOff>34256</xdr:colOff>
      <xdr:row>51</xdr:row>
      <xdr:rowOff>114132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0FD2E2-6477-4D4D-95F1-29F720A45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375596</xdr:colOff>
      <xdr:row>36</xdr:row>
      <xdr:rowOff>175368</xdr:rowOff>
    </xdr:from>
    <xdr:to>
      <xdr:col>42</xdr:col>
      <xdr:colOff>83766</xdr:colOff>
      <xdr:row>51</xdr:row>
      <xdr:rowOff>81334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BC4916-94B0-4585-9B7E-7EBB4DECC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159426</xdr:colOff>
      <xdr:row>52</xdr:row>
      <xdr:rowOff>67283</xdr:rowOff>
    </xdr:from>
    <xdr:to>
      <xdr:col>34</xdr:col>
      <xdr:colOff>475575</xdr:colOff>
      <xdr:row>66</xdr:row>
      <xdr:rowOff>162398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EFD630-2B21-422B-AAA9-6E70F67A0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145915</xdr:colOff>
      <xdr:row>52</xdr:row>
      <xdr:rowOff>148346</xdr:rowOff>
    </xdr:from>
    <xdr:to>
      <xdr:col>42</xdr:col>
      <xdr:colOff>462064</xdr:colOff>
      <xdr:row>67</xdr:row>
      <xdr:rowOff>54312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124682-EAD1-4ACC-928C-560C8DBB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238516</xdr:colOff>
      <xdr:row>23</xdr:row>
      <xdr:rowOff>134367</xdr:rowOff>
    </xdr:from>
    <xdr:to>
      <xdr:col>26</xdr:col>
      <xdr:colOff>533253</xdr:colOff>
      <xdr:row>38</xdr:row>
      <xdr:rowOff>91953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94EB63-E733-4150-9575-6F648C5C9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212587</xdr:colOff>
      <xdr:row>39</xdr:row>
      <xdr:rowOff>18038</xdr:rowOff>
    </xdr:from>
    <xdr:to>
      <xdr:col>26</xdr:col>
      <xdr:colOff>532848</xdr:colOff>
      <xdr:row>54</xdr:row>
      <xdr:rowOff>369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857AD6-3115-4285-B0C5-38849D34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369036</xdr:colOff>
      <xdr:row>38</xdr:row>
      <xdr:rowOff>150994</xdr:rowOff>
    </xdr:from>
    <xdr:to>
      <xdr:col>35</xdr:col>
      <xdr:colOff>81907</xdr:colOff>
      <xdr:row>53</xdr:row>
      <xdr:rowOff>133324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C5EAF9-B7DC-4CC1-9048-7749AF7B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396039</xdr:colOff>
      <xdr:row>38</xdr:row>
      <xdr:rowOff>157413</xdr:rowOff>
    </xdr:from>
    <xdr:to>
      <xdr:col>43</xdr:col>
      <xdr:colOff>155407</xdr:colOff>
      <xdr:row>53</xdr:row>
      <xdr:rowOff>143376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C87B2C-41DB-4A83-9BEC-D9CDF635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479591</xdr:colOff>
      <xdr:row>38</xdr:row>
      <xdr:rowOff>157413</xdr:rowOff>
    </xdr:from>
    <xdr:to>
      <xdr:col>51</xdr:col>
      <xdr:colOff>238960</xdr:colOff>
      <xdr:row>53</xdr:row>
      <xdr:rowOff>143376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8F2931F-691C-4AC8-8EB2-9B5260FC6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396039</xdr:colOff>
      <xdr:row>56</xdr:row>
      <xdr:rowOff>7019</xdr:rowOff>
    </xdr:from>
    <xdr:to>
      <xdr:col>43</xdr:col>
      <xdr:colOff>155407</xdr:colOff>
      <xdr:row>70</xdr:row>
      <xdr:rowOff>176798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5B76D2-BD04-4323-87E6-3E49271EC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11698</xdr:colOff>
      <xdr:row>56</xdr:row>
      <xdr:rowOff>40440</xdr:rowOff>
    </xdr:from>
    <xdr:to>
      <xdr:col>51</xdr:col>
      <xdr:colOff>372646</xdr:colOff>
      <xdr:row>71</xdr:row>
      <xdr:rowOff>26403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04A2D6A-F2DC-4121-BF5A-32487831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495301</xdr:colOff>
      <xdr:row>78</xdr:row>
      <xdr:rowOff>7634</xdr:rowOff>
    </xdr:from>
    <xdr:to>
      <xdr:col>25</xdr:col>
      <xdr:colOff>192012</xdr:colOff>
      <xdr:row>93</xdr:row>
      <xdr:rowOff>32581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05D374-15B6-4E7F-9A71-9BCFA2332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321663</xdr:colOff>
      <xdr:row>20</xdr:row>
      <xdr:rowOff>90983</xdr:rowOff>
    </xdr:from>
    <xdr:to>
      <xdr:col>25</xdr:col>
      <xdr:colOff>594400</xdr:colOff>
      <xdr:row>35</xdr:row>
      <xdr:rowOff>23527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FABBF-2104-4EDC-AC2C-897FCB115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227975</xdr:colOff>
      <xdr:row>35</xdr:row>
      <xdr:rowOff>174261</xdr:rowOff>
    </xdr:from>
    <xdr:to>
      <xdr:col>25</xdr:col>
      <xdr:colOff>500712</xdr:colOff>
      <xdr:row>50</xdr:row>
      <xdr:rowOff>106806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DCE36D-4D7C-4D27-9D45-57225DBA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384123</xdr:colOff>
      <xdr:row>35</xdr:row>
      <xdr:rowOff>184670</xdr:rowOff>
    </xdr:from>
    <xdr:to>
      <xdr:col>34</xdr:col>
      <xdr:colOff>42681</xdr:colOff>
      <xdr:row>50</xdr:row>
      <xdr:rowOff>117215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CAAF1F-51C8-46A7-A071-1B8CD65C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259206</xdr:colOff>
      <xdr:row>35</xdr:row>
      <xdr:rowOff>174261</xdr:rowOff>
    </xdr:from>
    <xdr:to>
      <xdr:col>41</xdr:col>
      <xdr:colOff>531943</xdr:colOff>
      <xdr:row>50</xdr:row>
      <xdr:rowOff>106806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F08A07-EB16-4498-B2AB-88A1AE72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186337</xdr:colOff>
      <xdr:row>51</xdr:row>
      <xdr:rowOff>80572</xdr:rowOff>
    </xdr:from>
    <xdr:to>
      <xdr:col>34</xdr:col>
      <xdr:colOff>459075</xdr:colOff>
      <xdr:row>66</xdr:row>
      <xdr:rowOff>13117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21990A-6359-4D11-AD06-86621D86C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61418</xdr:colOff>
      <xdr:row>51</xdr:row>
      <xdr:rowOff>122211</xdr:rowOff>
    </xdr:from>
    <xdr:to>
      <xdr:col>42</xdr:col>
      <xdr:colOff>334156</xdr:colOff>
      <xdr:row>66</xdr:row>
      <xdr:rowOff>54756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294839-5104-4085-B617-71B85FC6B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201084</xdr:colOff>
      <xdr:row>19</xdr:row>
      <xdr:rowOff>138930</xdr:rowOff>
    </xdr:from>
    <xdr:to>
      <xdr:col>26</xdr:col>
      <xdr:colOff>530130</xdr:colOff>
      <xdr:row>34</xdr:row>
      <xdr:rowOff>140085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5432B6-7539-4F0E-A3BC-E1359830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220325</xdr:colOff>
      <xdr:row>35</xdr:row>
      <xdr:rowOff>61960</xdr:rowOff>
    </xdr:from>
    <xdr:to>
      <xdr:col>26</xdr:col>
      <xdr:colOff>549371</xdr:colOff>
      <xdr:row>50</xdr:row>
      <xdr:rowOff>63114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3E719F-F5BE-4893-86B7-AE4846EEB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345402</xdr:colOff>
      <xdr:row>34</xdr:row>
      <xdr:rowOff>167793</xdr:rowOff>
    </xdr:from>
    <xdr:to>
      <xdr:col>35</xdr:col>
      <xdr:colOff>68311</xdr:colOff>
      <xdr:row>49</xdr:row>
      <xdr:rowOff>168948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816F18-D104-4A8D-B470-6466D463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326160</xdr:colOff>
      <xdr:row>34</xdr:row>
      <xdr:rowOff>177416</xdr:rowOff>
    </xdr:from>
    <xdr:to>
      <xdr:col>43</xdr:col>
      <xdr:colOff>49069</xdr:colOff>
      <xdr:row>49</xdr:row>
      <xdr:rowOff>178571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44959C-1AFD-40AE-9CC3-BB628D72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316538</xdr:colOff>
      <xdr:row>35</xdr:row>
      <xdr:rowOff>23476</xdr:rowOff>
    </xdr:from>
    <xdr:to>
      <xdr:col>51</xdr:col>
      <xdr:colOff>39447</xdr:colOff>
      <xdr:row>50</xdr:row>
      <xdr:rowOff>24630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E5D2B6-E277-4195-8BE8-3DDF8014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239568</xdr:colOff>
      <xdr:row>51</xdr:row>
      <xdr:rowOff>119688</xdr:rowOff>
    </xdr:from>
    <xdr:to>
      <xdr:col>36</xdr:col>
      <xdr:colOff>568614</xdr:colOff>
      <xdr:row>66</xdr:row>
      <xdr:rowOff>120843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D5B3B10-EF71-4E2C-BAB9-522F8299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326160</xdr:colOff>
      <xdr:row>51</xdr:row>
      <xdr:rowOff>177415</xdr:rowOff>
    </xdr:from>
    <xdr:to>
      <xdr:col>45</xdr:col>
      <xdr:colOff>49069</xdr:colOff>
      <xdr:row>66</xdr:row>
      <xdr:rowOff>178570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0FDE76F-4B70-4B6B-B649-F3BA886B6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515639</xdr:colOff>
      <xdr:row>56</xdr:row>
      <xdr:rowOff>159941</xdr:rowOff>
    </xdr:from>
    <xdr:to>
      <xdr:col>27</xdr:col>
      <xdr:colOff>287947</xdr:colOff>
      <xdr:row>71</xdr:row>
      <xdr:rowOff>53663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928F66-8B44-49AA-8661-0B4A14E7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135955</xdr:colOff>
      <xdr:row>20</xdr:row>
      <xdr:rowOff>163</xdr:rowOff>
    </xdr:from>
    <xdr:to>
      <xdr:col>25</xdr:col>
      <xdr:colOff>433917</xdr:colOff>
      <xdr:row>34</xdr:row>
      <xdr:rowOff>121953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56E99E-B595-40CD-874A-04223CFB4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119673</xdr:colOff>
      <xdr:row>35</xdr:row>
      <xdr:rowOff>162</xdr:rowOff>
    </xdr:from>
    <xdr:to>
      <xdr:col>25</xdr:col>
      <xdr:colOff>417635</xdr:colOff>
      <xdr:row>49</xdr:row>
      <xdr:rowOff>121952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E4290D-0F48-4A99-B1F1-C3C14B94A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599994</xdr:colOff>
      <xdr:row>35</xdr:row>
      <xdr:rowOff>89715</xdr:rowOff>
    </xdr:from>
    <xdr:to>
      <xdr:col>33</xdr:col>
      <xdr:colOff>287378</xdr:colOff>
      <xdr:row>50</xdr:row>
      <xdr:rowOff>24262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E67956-0EED-458D-9CA9-E3185327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453454</xdr:colOff>
      <xdr:row>35</xdr:row>
      <xdr:rowOff>105996</xdr:rowOff>
    </xdr:from>
    <xdr:to>
      <xdr:col>41</xdr:col>
      <xdr:colOff>140839</xdr:colOff>
      <xdr:row>50</xdr:row>
      <xdr:rowOff>40543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F94FDB5-8944-4DDD-BB36-18A0E1320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559289</xdr:colOff>
      <xdr:row>51</xdr:row>
      <xdr:rowOff>97855</xdr:rowOff>
    </xdr:from>
    <xdr:to>
      <xdr:col>34</xdr:col>
      <xdr:colOff>246673</xdr:colOff>
      <xdr:row>66</xdr:row>
      <xdr:rowOff>32401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27485A-F30D-4912-9D21-37C87236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583711</xdr:colOff>
      <xdr:row>51</xdr:row>
      <xdr:rowOff>122278</xdr:rowOff>
    </xdr:from>
    <xdr:to>
      <xdr:col>42</xdr:col>
      <xdr:colOff>271096</xdr:colOff>
      <xdr:row>66</xdr:row>
      <xdr:rowOff>56824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CABFF0-0276-48B5-92FC-F9DE3363D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134056</xdr:colOff>
      <xdr:row>20</xdr:row>
      <xdr:rowOff>4232</xdr:rowOff>
    </xdr:from>
    <xdr:to>
      <xdr:col>26</xdr:col>
      <xdr:colOff>458611</xdr:colOff>
      <xdr:row>34</xdr:row>
      <xdr:rowOff>179210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2F5921-027D-438E-A369-1295C648E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127000</xdr:colOff>
      <xdr:row>35</xdr:row>
      <xdr:rowOff>39511</xdr:rowOff>
    </xdr:from>
    <xdr:to>
      <xdr:col>26</xdr:col>
      <xdr:colOff>451555</xdr:colOff>
      <xdr:row>50</xdr:row>
      <xdr:rowOff>31045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90D767-840E-4B29-9EE7-D5814EAC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359833</xdr:colOff>
      <xdr:row>35</xdr:row>
      <xdr:rowOff>32456</xdr:rowOff>
    </xdr:from>
    <xdr:to>
      <xdr:col>35</xdr:col>
      <xdr:colOff>77610</xdr:colOff>
      <xdr:row>50</xdr:row>
      <xdr:rowOff>23990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E9BCDA-10E8-4C1F-B9A2-FB6D3544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317499</xdr:colOff>
      <xdr:row>35</xdr:row>
      <xdr:rowOff>32455</xdr:rowOff>
    </xdr:from>
    <xdr:to>
      <xdr:col>43</xdr:col>
      <xdr:colOff>35277</xdr:colOff>
      <xdr:row>50</xdr:row>
      <xdr:rowOff>23989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6380D0-A0E0-45FC-B569-16948AB29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232833</xdr:colOff>
      <xdr:row>35</xdr:row>
      <xdr:rowOff>88899</xdr:rowOff>
    </xdr:from>
    <xdr:to>
      <xdr:col>50</xdr:col>
      <xdr:colOff>557389</xdr:colOff>
      <xdr:row>50</xdr:row>
      <xdr:rowOff>80433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079BC9-4D98-4FD3-8042-4FD6A9A7D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366888</xdr:colOff>
      <xdr:row>50</xdr:row>
      <xdr:rowOff>166512</xdr:rowOff>
    </xdr:from>
    <xdr:to>
      <xdr:col>37</xdr:col>
      <xdr:colOff>84666</xdr:colOff>
      <xdr:row>65</xdr:row>
      <xdr:rowOff>158045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44522F-747B-4898-A78A-D40E06D2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303389</xdr:colOff>
      <xdr:row>51</xdr:row>
      <xdr:rowOff>39511</xdr:rowOff>
    </xdr:from>
    <xdr:to>
      <xdr:col>45</xdr:col>
      <xdr:colOff>21167</xdr:colOff>
      <xdr:row>66</xdr:row>
      <xdr:rowOff>31045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E1A688-1C15-42D6-BB2B-F831694A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353935</xdr:colOff>
      <xdr:row>56</xdr:row>
      <xdr:rowOff>165876</xdr:rowOff>
    </xdr:from>
    <xdr:to>
      <xdr:col>27</xdr:col>
      <xdr:colOff>69232</xdr:colOff>
      <xdr:row>72</xdr:row>
      <xdr:rowOff>70213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11BF88F-6111-47F2-9F43-7DCFE0FAF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63F58E4F-C374-49D5-9305-F176A2581178}" autoFormatId="16" applyNumberFormats="0" applyBorderFormats="0" applyFontFormats="0" applyPatternFormats="0" applyAlignmentFormats="0" applyWidthHeightFormats="0">
  <queryTableRefresh nextId="19" unboundColumnsRight="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DE88179B-5CB1-44FE-98A3-29711E6368E7}" autoFormatId="16" applyNumberFormats="0" applyBorderFormats="0" applyFontFormats="0" applyPatternFormats="0" applyAlignmentFormats="0" applyWidthHeightFormats="0">
  <queryTableRefresh nextId="20" unboundColumnsRight="9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5E21AF8-66C2-4EF7-A796-B43F547CF94A}" autoFormatId="16" applyNumberFormats="0" applyBorderFormats="0" applyFontFormats="0" applyPatternFormats="0" applyAlignmentFormats="0" applyWidthHeightFormats="0">
  <queryTableRefresh nextId="19" unboundColumnsRight="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6A52191C-CECF-442B-9719-598909C3B389}" autoFormatId="16" applyNumberFormats="0" applyBorderFormats="0" applyFontFormats="0" applyPatternFormats="0" applyAlignmentFormats="0" applyWidthHeightFormats="0">
  <queryTableRefresh nextId="20" unboundColumnsRight="9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4C3C990C-B71E-48AA-89AD-2394D88C5B0C}" autoFormatId="16" applyNumberFormats="0" applyBorderFormats="0" applyFontFormats="0" applyPatternFormats="0" applyAlignmentFormats="0" applyWidthHeightFormats="0">
  <queryTableRefresh nextId="19" unboundColumnsRight="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161C5AB9-AC76-40C6-9EB6-3749A6CFAE05}" autoFormatId="16" applyNumberFormats="0" applyBorderFormats="0" applyFontFormats="0" applyPatternFormats="0" applyAlignmentFormats="0" applyWidthHeightFormats="0">
  <queryTableRefresh nextId="20" unboundColumnsRight="9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02D6CD-9CCD-46F6-B3EB-97B16A334C0C}" name="test_1_m__2" displayName="test_1_m__2" ref="A1:R64" tableType="queryTable" totalsRowShown="0">
  <autoFilter ref="A1:R64" xr:uid="{5102D6CD-9CCD-46F6-B3EB-97B16A334C0C}"/>
  <tableColumns count="18">
    <tableColumn id="1" xr3:uid="{7379503C-BBF0-4309-9DF3-731CFDD722D0}" uniqueName="1" name="Column1" queryTableFieldId="1" dataDxfId="110"/>
    <tableColumn id="2" xr3:uid="{2BADB70F-11E4-412A-86D5-BBC3E5C5E1A9}" uniqueName="2" name="Column2" queryTableFieldId="2" dataDxfId="109"/>
    <tableColumn id="3" xr3:uid="{EE4E6AF4-2DF8-4852-88B2-B15A5E741FE4}" uniqueName="3" name="Column3" queryTableFieldId="3" dataDxfId="108"/>
    <tableColumn id="4" xr3:uid="{D17D7E98-89EA-4531-9F65-7AD1F843CECB}" uniqueName="4" name="Column4" queryTableFieldId="4" dataDxfId="107"/>
    <tableColumn id="5" xr3:uid="{A80B34F1-90D6-4FEF-89B3-8023716A93CD}" uniqueName="5" name="Column5" queryTableFieldId="5" dataDxfId="106"/>
    <tableColumn id="6" xr3:uid="{0E0897CF-7C5C-4A38-947D-C04BD9A13EFB}" uniqueName="6" name="Column6" queryTableFieldId="6" dataDxfId="105"/>
    <tableColumn id="7" xr3:uid="{0BEA9E6E-2007-4A8A-8B99-AE5E6288EDF3}" uniqueName="7" name="Column7" queryTableFieldId="7" dataDxfId="104"/>
    <tableColumn id="8" xr3:uid="{C1170F46-037F-42A6-97AF-EF7C40FF048B}" uniqueName="8" name="Column8" queryTableFieldId="8" dataDxfId="103"/>
    <tableColumn id="9" xr3:uid="{ECA6C6BA-B1CC-46EE-8C06-8F0DACF28164}" uniqueName="9" name="Column9" queryTableFieldId="9" dataDxfId="102"/>
    <tableColumn id="10" xr3:uid="{C1AC5A8D-728D-40BA-B20C-43D669051275}" uniqueName="10" name="Column10" queryTableFieldId="10" dataDxfId="101"/>
    <tableColumn id="11" xr3:uid="{D6AAF369-B867-4ECE-998B-87C0D2A5B228}" uniqueName="11" name="Column11" queryTableFieldId="11" dataDxfId="100"/>
    <tableColumn id="12" xr3:uid="{E582EFB1-29B6-4453-BA7C-1CBE8C26E053}" uniqueName="12" name="Column12" queryTableFieldId="12" dataDxfId="99"/>
    <tableColumn id="13" xr3:uid="{95397EFF-6B3E-4AC2-A6E3-86DFE746BB24}" uniqueName="13" name="Column13" queryTableFieldId="13" dataDxfId="98"/>
    <tableColumn id="14" xr3:uid="{A67FEC0B-BB31-4156-BCA4-C04D3E22953F}" uniqueName="14" name="Column14" queryTableFieldId="14" dataDxfId="97"/>
    <tableColumn id="15" xr3:uid="{99CE9330-AE7B-4E3E-B890-50C5C5ECF00D}" uniqueName="15" name="Column15" queryTableFieldId="15" dataDxfId="96"/>
    <tableColumn id="16" xr3:uid="{D41007DA-A0BA-46D2-A0C2-903DA6D2FA20}" uniqueName="16" name="Column16" queryTableFieldId="16" dataDxfId="95"/>
    <tableColumn id="17" xr3:uid="{B21DBA4D-5117-4F9C-AADB-7AE7217DBAEF}" uniqueName="17" name="Column17" queryTableFieldId="17" dataDxfId="94"/>
    <tableColumn id="18" xr3:uid="{CB347F26-3494-4AB8-AAD4-916D29C08C8E}" uniqueName="18" name="Column18" queryTableFieldId="18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48039-B636-456B-A4D6-70BDD2534CE8}" name="test_1_r" displayName="test_1_r" ref="A1:S72" tableType="queryTable" totalsRowShown="0">
  <autoFilter ref="A1:S72" xr:uid="{93548039-B636-456B-A4D6-70BDD2534CE8}"/>
  <tableColumns count="19">
    <tableColumn id="1" xr3:uid="{6715BD13-7348-49EA-80B4-541C6E136FCD}" uniqueName="1" name="Column1" queryTableFieldId="1" dataDxfId="92"/>
    <tableColumn id="2" xr3:uid="{8BACE2DE-4FD8-45C3-98AA-AC07121986F2}" uniqueName="2" name="Column2" queryTableFieldId="2" dataDxfId="91"/>
    <tableColumn id="3" xr3:uid="{FC24DE3A-9661-4AAD-8915-014926282D3D}" uniqueName="3" name="Column3" queryTableFieldId="3" dataDxfId="90"/>
    <tableColumn id="4" xr3:uid="{2BECC3A7-3671-4E93-AAE0-A8D2C4A2B21F}" uniqueName="4" name="Column4" queryTableFieldId="4" dataDxfId="89"/>
    <tableColumn id="5" xr3:uid="{19048DC3-3196-47DE-8FAA-FE2113EF26C0}" uniqueName="5" name="Column5" queryTableFieldId="5" dataDxfId="88"/>
    <tableColumn id="6" xr3:uid="{AFF60994-F99D-4CEF-8F96-5B9261523973}" uniqueName="6" name="Column6" queryTableFieldId="6" dataDxfId="87"/>
    <tableColumn id="7" xr3:uid="{6AD455CA-DDAF-49BF-902E-6C2B6CF25C2B}" uniqueName="7" name="Column7" queryTableFieldId="7" dataDxfId="86"/>
    <tableColumn id="8" xr3:uid="{0426E55E-C11E-49BD-94B4-372AA03F7B38}" uniqueName="8" name="Column8" queryTableFieldId="8" dataDxfId="85"/>
    <tableColumn id="9" xr3:uid="{36287FF9-9002-4F2F-90B4-01656CBDD29B}" uniqueName="9" name="Column9" queryTableFieldId="9" dataDxfId="84"/>
    <tableColumn id="10" xr3:uid="{92D97DCE-A3E2-4679-8050-EDA74336B478}" uniqueName="10" name="Column10" queryTableFieldId="10" dataDxfId="83"/>
    <tableColumn id="11" xr3:uid="{8F65A0FE-C4F7-4D98-9B9E-5603375BD844}" uniqueName="11" name="Column11" queryTableFieldId="11" dataDxfId="82"/>
    <tableColumn id="12" xr3:uid="{822BA785-E7DD-48A4-896C-D0C8739A415B}" uniqueName="12" name="Column12" queryTableFieldId="12" dataDxfId="81"/>
    <tableColumn id="13" xr3:uid="{B68976CD-E089-456F-982B-3AA1E9231088}" uniqueName="13" name="Column13" queryTableFieldId="13" dataDxfId="80"/>
    <tableColumn id="14" xr3:uid="{0CA765AF-655B-487B-A2FF-1961E07C343E}" uniqueName="14" name="Column14" queryTableFieldId="14" dataDxfId="79"/>
    <tableColumn id="15" xr3:uid="{6105DA26-8DFA-4ED3-A91A-943FD96162C7}" uniqueName="15" name="Column15" queryTableFieldId="15" dataDxfId="78"/>
    <tableColumn id="16" xr3:uid="{2D951A8A-E9F7-496B-A3DA-CEA7E853652D}" uniqueName="16" name="Column16" queryTableFieldId="16" dataDxfId="77"/>
    <tableColumn id="17" xr3:uid="{BB955728-F3B9-4BEC-998F-26CDF186906D}" uniqueName="17" name="Column17" queryTableFieldId="17" dataDxfId="76"/>
    <tableColumn id="18" xr3:uid="{7B2C616E-C8F6-4440-BE4F-45C57B3A07DD}" uniqueName="18" name="Column18" queryTableFieldId="18" dataDxfId="75"/>
    <tableColumn id="19" xr3:uid="{7592C8D2-777E-4614-8E3B-D7E0043DE17F}" uniqueName="19" name="Column19" queryTableFieldId="19" data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611A5-6222-489C-81D6-8BABCDD8C57C}" name="test_1_m__3" displayName="test_1_m__3" ref="A1:R64" tableType="queryTable" totalsRowShown="0">
  <autoFilter ref="A1:R64" xr:uid="{CC6611A5-6222-489C-81D6-8BABCDD8C57C}"/>
  <tableColumns count="18">
    <tableColumn id="1" xr3:uid="{13CB1829-7737-4E17-AA3A-56756390B98B}" uniqueName="1" name="Column1" queryTableFieldId="1" dataDxfId="73"/>
    <tableColumn id="2" xr3:uid="{C32839D5-9C3C-4C4B-A793-1157DD1B4D64}" uniqueName="2" name="Column2" queryTableFieldId="2" dataDxfId="72"/>
    <tableColumn id="3" xr3:uid="{673DB706-6350-4646-A7A8-4F6429983391}" uniqueName="3" name="Column3" queryTableFieldId="3" dataDxfId="71"/>
    <tableColumn id="4" xr3:uid="{02FCCD08-AA2B-462F-9DF8-3CFD21EA988C}" uniqueName="4" name="Column4" queryTableFieldId="4" dataDxfId="70"/>
    <tableColumn id="5" xr3:uid="{5EEC60D2-2B0A-4DDC-94D6-F82104229485}" uniqueName="5" name="Column5" queryTableFieldId="5" dataDxfId="69"/>
    <tableColumn id="6" xr3:uid="{764E5201-DC81-444F-B7F5-87A002D970FA}" uniqueName="6" name="Column6" queryTableFieldId="6" dataDxfId="68"/>
    <tableColumn id="7" xr3:uid="{D753CCFE-84BD-44E1-A45D-965D22D6112E}" uniqueName="7" name="Column7" queryTableFieldId="7" dataDxfId="67"/>
    <tableColumn id="8" xr3:uid="{35256FFA-C5B9-4EB7-BB5C-7601E083D80F}" uniqueName="8" name="Column8" queryTableFieldId="8" dataDxfId="66"/>
    <tableColumn id="9" xr3:uid="{D280E2B4-261F-40BE-8D1F-64A7FE1B863E}" uniqueName="9" name="Column9" queryTableFieldId="9" dataDxfId="65"/>
    <tableColumn id="10" xr3:uid="{800BD72F-B1DF-41D2-BACD-2D413601879A}" uniqueName="10" name="Column10" queryTableFieldId="10" dataDxfId="64"/>
    <tableColumn id="11" xr3:uid="{B19E2247-9FA6-4E2F-BE98-4719F5A03557}" uniqueName="11" name="Column11" queryTableFieldId="11" dataDxfId="63"/>
    <tableColumn id="12" xr3:uid="{BE5AEA1F-3F35-4F4D-A283-A5D14B759B21}" uniqueName="12" name="Column12" queryTableFieldId="12" dataDxfId="62"/>
    <tableColumn id="13" xr3:uid="{973DBC5C-9185-4804-B1CB-22979DAB4254}" uniqueName="13" name="Column13" queryTableFieldId="13" dataDxfId="61"/>
    <tableColumn id="14" xr3:uid="{ACF22DD0-2BB9-418C-BA9A-50D20B2F8A53}" uniqueName="14" name="Column14" queryTableFieldId="14" dataDxfId="60"/>
    <tableColumn id="15" xr3:uid="{FB5670FD-E0C0-4DF4-AE34-F5CF16FAB0F0}" uniqueName="15" name="Column15" queryTableFieldId="15" dataDxfId="59"/>
    <tableColumn id="16" xr3:uid="{FC9AA778-9A57-4EA6-8C10-1EC629038467}" uniqueName="16" name="Column16" queryTableFieldId="16" dataDxfId="58"/>
    <tableColumn id="17" xr3:uid="{403AF74E-67C4-413B-B935-A304F6A595C7}" uniqueName="17" name="Column17" queryTableFieldId="17" dataDxfId="57"/>
    <tableColumn id="18" xr3:uid="{77A2F289-56D5-4F64-AE48-4675758A4F81}" uniqueName="18" name="Column18" queryTableFieldId="18" dataDxfId="5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56775A-DD5E-4740-A785-2AD5D6DC5A2C}" name="test_1_r__2" displayName="test_1_r__2" ref="A1:S64" tableType="queryTable" totalsRowShown="0">
  <autoFilter ref="A1:S64" xr:uid="{C556775A-DD5E-4740-A785-2AD5D6DC5A2C}"/>
  <tableColumns count="19">
    <tableColumn id="1" xr3:uid="{B2634E97-6EFB-4BFA-BEA0-257C7D560A92}" uniqueName="1" name="Column1" queryTableFieldId="1" dataDxfId="55"/>
    <tableColumn id="2" xr3:uid="{EAADC98A-5A95-492A-A67A-CD22E0245FC4}" uniqueName="2" name="Column2" queryTableFieldId="2" dataDxfId="54"/>
    <tableColumn id="3" xr3:uid="{5E97CAF1-F370-4CCB-96E9-CAD5FD878D4E}" uniqueName="3" name="Column3" queryTableFieldId="3" dataDxfId="53"/>
    <tableColumn id="4" xr3:uid="{F6BF6F47-AE04-436D-B27B-63E089AF3E50}" uniqueName="4" name="Column4" queryTableFieldId="4" dataDxfId="52"/>
    <tableColumn id="5" xr3:uid="{F03B42E8-E2A9-41A8-8C6B-3BDBD4A071DB}" uniqueName="5" name="Column5" queryTableFieldId="5" dataDxfId="51"/>
    <tableColumn id="6" xr3:uid="{AC75FA50-5C95-4212-A2D0-430ECE210C05}" uniqueName="6" name="Column6" queryTableFieldId="6" dataDxfId="50"/>
    <tableColumn id="7" xr3:uid="{A66CA85D-975D-4795-9E11-ED05C93F65E9}" uniqueName="7" name="Column7" queryTableFieldId="7" dataDxfId="49"/>
    <tableColumn id="8" xr3:uid="{1899AD0A-1D76-4354-88D4-560484DB406C}" uniqueName="8" name="Column8" queryTableFieldId="8" dataDxfId="48"/>
    <tableColumn id="9" xr3:uid="{7D2136B2-DF6C-46F5-A0E3-87FF4A54604E}" uniqueName="9" name="Column9" queryTableFieldId="9" dataDxfId="47"/>
    <tableColumn id="10" xr3:uid="{BA4D35D2-F304-46A7-A923-F64E1EBDD9A2}" uniqueName="10" name="Column10" queryTableFieldId="10" dataDxfId="46"/>
    <tableColumn id="11" xr3:uid="{57839C0E-15F2-4607-AF48-686FCD30CA73}" uniqueName="11" name="Column11" queryTableFieldId="11" dataDxfId="45"/>
    <tableColumn id="12" xr3:uid="{656503B3-5B61-4960-B24D-39F0D0D3B9BE}" uniqueName="12" name="Column12" queryTableFieldId="12" dataDxfId="44"/>
    <tableColumn id="13" xr3:uid="{E634535E-A4BE-40A8-A6A1-27B879425D0F}" uniqueName="13" name="Column13" queryTableFieldId="13" dataDxfId="43"/>
    <tableColumn id="14" xr3:uid="{36D110F0-CBDD-49CA-B380-8F9ECEC27578}" uniqueName="14" name="Column14" queryTableFieldId="14" dataDxfId="42"/>
    <tableColumn id="15" xr3:uid="{3426BA5B-F934-4E58-8940-F91779922EFC}" uniqueName="15" name="Column15" queryTableFieldId="15" dataDxfId="41"/>
    <tableColumn id="16" xr3:uid="{7E318CB7-4532-4047-9ECD-752B7C815201}" uniqueName="16" name="Column16" queryTableFieldId="16" dataDxfId="40"/>
    <tableColumn id="17" xr3:uid="{B7E1675C-55EB-4F27-9F0B-9DC6287D48BF}" uniqueName="17" name="Column17" queryTableFieldId="17" dataDxfId="39"/>
    <tableColumn id="18" xr3:uid="{3375BDD6-C48E-4B42-8DF7-DDE342E140B9}" uniqueName="18" name="Column18" queryTableFieldId="18" dataDxfId="38"/>
    <tableColumn id="19" xr3:uid="{5F0FD868-032A-4589-A332-592C4CA2E800}" uniqueName="19" name="Column19" queryTableFieldId="19" dataDxfId="3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C59566-7BDE-41BA-9EF2-2B8B5210FAEC}" name="test_1_m__4" displayName="test_1_m__4" ref="A1:R64" tableType="queryTable" totalsRowShown="0">
  <autoFilter ref="A1:R64" xr:uid="{7FC59566-7BDE-41BA-9EF2-2B8B5210FAEC}"/>
  <tableColumns count="18">
    <tableColumn id="1" xr3:uid="{E320D354-140E-4DC0-B731-BB3680EB9698}" uniqueName="1" name="Column1" queryTableFieldId="1" dataDxfId="36"/>
    <tableColumn id="2" xr3:uid="{04F6777D-C3B2-4755-BFE2-8960DD526378}" uniqueName="2" name="Column2" queryTableFieldId="2" dataDxfId="35"/>
    <tableColumn id="3" xr3:uid="{0688243B-2553-4581-907C-26EE48F75108}" uniqueName="3" name="Column3" queryTableFieldId="3" dataDxfId="34"/>
    <tableColumn id="4" xr3:uid="{A748C446-3879-4D69-BA74-46AB47DDBCEC}" uniqueName="4" name="Column4" queryTableFieldId="4" dataDxfId="33"/>
    <tableColumn id="5" xr3:uid="{19E8C7BB-1803-405A-B936-0FF75C27F86F}" uniqueName="5" name="Column5" queryTableFieldId="5" dataDxfId="32"/>
    <tableColumn id="6" xr3:uid="{644EE443-9C80-4761-9CA2-1C14BF788C05}" uniqueName="6" name="Column6" queryTableFieldId="6" dataDxfId="31"/>
    <tableColumn id="7" xr3:uid="{4496FE8A-2D34-472B-AA94-0C2EB772A378}" uniqueName="7" name="Column7" queryTableFieldId="7" dataDxfId="30"/>
    <tableColumn id="8" xr3:uid="{E13891F6-8671-4DDF-ACE2-2F23C4809CC2}" uniqueName="8" name="Column8" queryTableFieldId="8" dataDxfId="29"/>
    <tableColumn id="9" xr3:uid="{3F88D970-1F25-439F-9BF2-FB4DE9FF5B54}" uniqueName="9" name="Column9" queryTableFieldId="9" dataDxfId="28"/>
    <tableColumn id="10" xr3:uid="{079D33ED-6960-485E-9EAE-D74A36019AE0}" uniqueName="10" name="Column10" queryTableFieldId="10" dataDxfId="27"/>
    <tableColumn id="11" xr3:uid="{90F463D8-73A0-4DEF-83F1-660904B554ED}" uniqueName="11" name="Column11" queryTableFieldId="11" dataDxfId="26"/>
    <tableColumn id="12" xr3:uid="{BA7926F4-A401-4DA7-9721-07CF5A125F4A}" uniqueName="12" name="Column12" queryTableFieldId="12" dataDxfId="25"/>
    <tableColumn id="13" xr3:uid="{6ADB32B5-8E02-40B3-8248-A81A1ED8CAAC}" uniqueName="13" name="Column13" queryTableFieldId="13" dataDxfId="24"/>
    <tableColumn id="14" xr3:uid="{8698DD31-CC26-49C7-8018-B36B9999ED08}" uniqueName="14" name="Column14" queryTableFieldId="14" dataDxfId="23"/>
    <tableColumn id="15" xr3:uid="{6D55A5F7-6A8A-4F17-AFAB-B5A9610F651E}" uniqueName="15" name="Column15" queryTableFieldId="15" dataDxfId="22"/>
    <tableColumn id="16" xr3:uid="{AC9754F1-CCEB-4B0D-945C-58DAC90D623A}" uniqueName="16" name="Column16" queryTableFieldId="16" dataDxfId="21"/>
    <tableColumn id="17" xr3:uid="{56C14EDC-1895-43B5-B87A-67EBBC3443FD}" uniqueName="17" name="Column17" queryTableFieldId="17" dataDxfId="20"/>
    <tableColumn id="18" xr3:uid="{3F1E2EEC-923D-4E2B-8A41-120E6E4C8DF1}" uniqueName="18" name="Column18" queryTableFieldId="18" dataDxf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970421-52C6-485B-A125-4D59D835CA77}" name="test_1_r__3" displayName="test_1_r__3" ref="A1:S64" tableType="queryTable" totalsRowShown="0">
  <autoFilter ref="A1:S64" xr:uid="{9E970421-52C6-485B-A125-4D59D835CA77}"/>
  <tableColumns count="19">
    <tableColumn id="1" xr3:uid="{CBE68346-CD2F-43FF-8C4E-27A9BE63D2EC}" uniqueName="1" name="Column1" queryTableFieldId="1" dataDxfId="18"/>
    <tableColumn id="2" xr3:uid="{8E4601DD-BB12-4F31-BCE8-70DE035A4084}" uniqueName="2" name="Column2" queryTableFieldId="2" dataDxfId="17"/>
    <tableColumn id="3" xr3:uid="{1A28A3A2-0866-47E9-826D-13A2D5BCBCC1}" uniqueName="3" name="Column3" queryTableFieldId="3" dataDxfId="16"/>
    <tableColumn id="4" xr3:uid="{5CE0F8B9-AF84-4A07-B40D-1551E1DF3097}" uniqueName="4" name="Column4" queryTableFieldId="4" dataDxfId="15"/>
    <tableColumn id="5" xr3:uid="{802F323B-DC5C-401A-8FD8-64CCC60DAB43}" uniqueName="5" name="Column5" queryTableFieldId="5" dataDxfId="14"/>
    <tableColumn id="6" xr3:uid="{9DA26EB3-E2C4-4879-A637-2104679AE496}" uniqueName="6" name="Column6" queryTableFieldId="6" dataDxfId="13"/>
    <tableColumn id="7" xr3:uid="{9DE0FB82-3668-4FCF-B2DF-4AAA70385AAB}" uniqueName="7" name="Column7" queryTableFieldId="7" dataDxfId="12"/>
    <tableColumn id="8" xr3:uid="{88217F92-42F8-4A6C-9552-2C2855037D61}" uniqueName="8" name="Column8" queryTableFieldId="8" dataDxfId="11"/>
    <tableColumn id="9" xr3:uid="{6B17939F-96DD-4402-A303-5C63625D3E5E}" uniqueName="9" name="Column9" queryTableFieldId="9" dataDxfId="10"/>
    <tableColumn id="10" xr3:uid="{3C68F388-6594-45E8-ACD4-02FFBE9C62AA}" uniqueName="10" name="Column10" queryTableFieldId="10" dataDxfId="9"/>
    <tableColumn id="11" xr3:uid="{3D227AD0-B128-4338-8D70-874CEB06C453}" uniqueName="11" name="Column11" queryTableFieldId="11" dataDxfId="8"/>
    <tableColumn id="12" xr3:uid="{4AB484CB-0818-45D7-8B08-0753E6FDFB50}" uniqueName="12" name="Column12" queryTableFieldId="12" dataDxfId="7"/>
    <tableColumn id="13" xr3:uid="{6222EF25-68B4-40D8-B2D4-C50322A9D45A}" uniqueName="13" name="Column13" queryTableFieldId="13" dataDxfId="6"/>
    <tableColumn id="14" xr3:uid="{58F95FA1-CB38-4F1A-8C72-1ECC24DE13AC}" uniqueName="14" name="Column14" queryTableFieldId="14" dataDxfId="5"/>
    <tableColumn id="15" xr3:uid="{6B3B7B3A-23A1-4DDF-A42C-69E59154B1A3}" uniqueName="15" name="Column15" queryTableFieldId="15" dataDxfId="4"/>
    <tableColumn id="16" xr3:uid="{98C074B4-513E-4CC4-B4DD-111620D43877}" uniqueName="16" name="Column16" queryTableFieldId="16" dataDxfId="3"/>
    <tableColumn id="17" xr3:uid="{8FCD034D-4AD0-4244-AF6A-03ACA919F089}" uniqueName="17" name="Column17" queryTableFieldId="17" dataDxfId="2"/>
    <tableColumn id="18" xr3:uid="{2BF676D3-6964-4F9A-B56F-74BAEE5485B9}" uniqueName="18" name="Column18" queryTableFieldId="18" dataDxfId="1"/>
    <tableColumn id="19" xr3:uid="{742B42BB-D95F-4363-ACA2-9C7A7EC202A8}" uniqueName="19" name="Column19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7DAA-A52E-4CC4-B51E-4F8B53CA32C2}">
  <sheetPr codeName="Folha4"/>
  <dimension ref="A1:X64"/>
  <sheetViews>
    <sheetView topLeftCell="H27" zoomScale="79" workbookViewId="0">
      <selection activeCell="AA19" sqref="AA19"/>
    </sheetView>
  </sheetViews>
  <sheetFormatPr defaultRowHeight="14.5" x14ac:dyDescent="0.35"/>
  <cols>
    <col min="1" max="1" width="37" bestFit="1" customWidth="1"/>
    <col min="2" max="2" width="42.7265625" bestFit="1" customWidth="1"/>
    <col min="3" max="3" width="10.6328125" bestFit="1" customWidth="1"/>
    <col min="4" max="4" width="25.7265625" bestFit="1" customWidth="1"/>
    <col min="5" max="8" width="10.6328125" bestFit="1" customWidth="1"/>
    <col min="9" max="9" width="10.54296875" bestFit="1" customWidth="1"/>
    <col min="11" max="12" width="11.81640625" bestFit="1" customWidth="1"/>
    <col min="13" max="18" width="8.81640625" bestFit="1" customWidth="1"/>
    <col min="20" max="21" width="8.81640625" bestFit="1" customWidth="1"/>
    <col min="23" max="24" width="8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</row>
    <row r="2" spans="1:18" x14ac:dyDescent="0.35">
      <c r="A2" s="1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">
        <v>11</v>
      </c>
      <c r="B4" s="1" t="s">
        <v>12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10</v>
      </c>
      <c r="B5" s="1" t="s">
        <v>13</v>
      </c>
      <c r="C5" s="1" t="s">
        <v>10</v>
      </c>
      <c r="D5" s="1" t="s">
        <v>14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">
        <v>10</v>
      </c>
      <c r="B6" s="1" t="s">
        <v>10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">
        <v>10</v>
      </c>
      <c r="B7" s="1" t="s">
        <v>10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21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">
        <v>23</v>
      </c>
      <c r="B8" s="1" t="s">
        <v>24</v>
      </c>
      <c r="C8" s="3">
        <v>3.6000000000000001E-5</v>
      </c>
      <c r="D8" s="2">
        <v>4.8999999999999998E-5</v>
      </c>
      <c r="E8" s="2">
        <v>6.6200000000000005E-4</v>
      </c>
      <c r="F8" s="3">
        <v>4.8999999999999998E-4</v>
      </c>
      <c r="G8" s="3">
        <v>6.0400000000000004E-4</v>
      </c>
      <c r="H8" s="2">
        <v>2.0895E-2</v>
      </c>
      <c r="I8" s="1"/>
      <c r="J8" s="1" t="s">
        <v>41</v>
      </c>
      <c r="K8" s="1" t="s">
        <v>43</v>
      </c>
      <c r="L8" s="1" t="s">
        <v>45</v>
      </c>
      <c r="M8" s="1" t="s">
        <v>47</v>
      </c>
      <c r="N8" s="1" t="s">
        <v>49</v>
      </c>
      <c r="O8" s="1" t="s">
        <v>51</v>
      </c>
      <c r="P8" s="1" t="s">
        <v>53</v>
      </c>
      <c r="Q8" s="1" t="s">
        <v>55</v>
      </c>
      <c r="R8" s="1"/>
    </row>
    <row r="9" spans="1:18" x14ac:dyDescent="0.35">
      <c r="A9" s="1" t="s">
        <v>10</v>
      </c>
      <c r="B9" s="1" t="s">
        <v>25</v>
      </c>
      <c r="C9" s="3">
        <v>3.6999999999999998E-5</v>
      </c>
      <c r="D9" s="3">
        <v>5.1999999999999997E-5</v>
      </c>
      <c r="E9" s="3">
        <v>2.6600000000000001E-4</v>
      </c>
      <c r="F9" s="3">
        <v>4.66E-4</v>
      </c>
      <c r="G9" s="2">
        <v>5.9239999999999996E-3</v>
      </c>
      <c r="H9" s="3">
        <v>3.7028999999999999E-2</v>
      </c>
      <c r="I9" s="1"/>
      <c r="J9" s="1"/>
      <c r="K9" s="1">
        <v>5.3799999999999993E-5</v>
      </c>
      <c r="L9" s="1">
        <v>7.0300000000000001E-5</v>
      </c>
      <c r="M9" s="1">
        <v>3.3940000000000001E-4</v>
      </c>
      <c r="N9" s="1">
        <v>1.2447000000000001E-3</v>
      </c>
      <c r="O9" s="1">
        <v>1.4586999999999998E-3</v>
      </c>
      <c r="P9" s="1">
        <v>5.4808700000000002E-2</v>
      </c>
      <c r="Q9" s="1"/>
      <c r="R9" s="1"/>
    </row>
    <row r="10" spans="1:18" x14ac:dyDescent="0.35">
      <c r="A10" s="1" t="s">
        <v>10</v>
      </c>
      <c r="B10" s="1" t="s">
        <v>26</v>
      </c>
      <c r="C10" s="3">
        <v>4.3999999999999999E-5</v>
      </c>
      <c r="D10" s="2">
        <v>9.2E-5</v>
      </c>
      <c r="E10" s="2">
        <v>1.7699999999999999E-4</v>
      </c>
      <c r="F10" s="3">
        <v>4.6900000000000002E-4</v>
      </c>
      <c r="G10" s="3">
        <v>1.6969999999999999E-3</v>
      </c>
      <c r="H10" s="3">
        <v>3.8281000000000003E-2</v>
      </c>
      <c r="I10" s="1"/>
      <c r="J10" s="1"/>
      <c r="K10" s="1">
        <v>4.8120000000000004E-4</v>
      </c>
      <c r="L10" s="1">
        <v>5.063E-4</v>
      </c>
      <c r="M10" s="1">
        <v>9.4529999999999994E-4</v>
      </c>
      <c r="N10" s="1">
        <v>2.1932999999999996E-3</v>
      </c>
      <c r="O10" s="1">
        <v>3.1763E-3</v>
      </c>
      <c r="P10" s="1">
        <v>6.8162799999999996E-2</v>
      </c>
      <c r="Q10" s="1"/>
      <c r="R10" s="1"/>
    </row>
    <row r="11" spans="1:18" x14ac:dyDescent="0.35">
      <c r="A11" s="1" t="s">
        <v>10</v>
      </c>
      <c r="B11" s="1" t="s">
        <v>27</v>
      </c>
      <c r="C11" s="3">
        <v>3.6999999999999998E-5</v>
      </c>
      <c r="D11" s="2">
        <v>1.0399999999999999E-4</v>
      </c>
      <c r="E11" s="2">
        <v>5.0799999999999999E-4</v>
      </c>
      <c r="F11" s="3">
        <v>4.6700000000000002E-4</v>
      </c>
      <c r="G11" s="3">
        <v>9.2199999999999997E-4</v>
      </c>
      <c r="H11" s="3">
        <v>7.2498999999999994E-2</v>
      </c>
      <c r="I11" s="1"/>
      <c r="J11" s="1"/>
      <c r="K11" s="1">
        <v>5.4292999999999998E-3</v>
      </c>
      <c r="L11" s="1">
        <v>6.2154000000000003E-3</v>
      </c>
      <c r="M11" s="1">
        <v>5.0898999999999996E-3</v>
      </c>
      <c r="N11" s="1">
        <v>5.6184E-3</v>
      </c>
      <c r="O11" s="1">
        <v>9.2412999999999992E-3</v>
      </c>
      <c r="P11" s="1">
        <v>4.5966600000000003E-2</v>
      </c>
      <c r="Q11" s="1"/>
      <c r="R11" s="1"/>
    </row>
    <row r="12" spans="1:18" x14ac:dyDescent="0.35">
      <c r="A12" s="1" t="s">
        <v>10</v>
      </c>
      <c r="B12" s="1" t="s">
        <v>28</v>
      </c>
      <c r="C12" s="3">
        <v>3.6999999999999998E-5</v>
      </c>
      <c r="D12" s="3">
        <v>8.0000000000000007E-5</v>
      </c>
      <c r="E12" s="3">
        <v>2.5799999999999998E-4</v>
      </c>
      <c r="F12" s="3">
        <v>4.0200000000000001E-4</v>
      </c>
      <c r="G12" s="3">
        <v>5.22E-4</v>
      </c>
      <c r="H12" s="3">
        <v>7.3646000000000003E-2</v>
      </c>
      <c r="I12" s="1"/>
      <c r="J12" s="1"/>
      <c r="K12" s="1">
        <v>5.4356099999999997E-2</v>
      </c>
      <c r="L12" s="1">
        <v>5.8078699999999997E-2</v>
      </c>
      <c r="M12" s="1">
        <v>3.9158399999999996E-2</v>
      </c>
      <c r="N12" s="1">
        <v>4.0539699999999998E-2</v>
      </c>
      <c r="O12" s="1">
        <v>5.2918399999999997E-2</v>
      </c>
      <c r="P12" s="1">
        <v>6.2909000000000007E-2</v>
      </c>
      <c r="Q12" s="1"/>
      <c r="R12" s="1"/>
    </row>
    <row r="13" spans="1:18" x14ac:dyDescent="0.35">
      <c r="A13" s="1" t="s">
        <v>10</v>
      </c>
      <c r="B13" s="1" t="s">
        <v>29</v>
      </c>
      <c r="C13" s="3">
        <v>7.3999999999999996E-5</v>
      </c>
      <c r="D13" s="3">
        <v>6.3E-5</v>
      </c>
      <c r="E13" s="3">
        <v>2.4399999999999999E-4</v>
      </c>
      <c r="F13" s="2">
        <v>8.2509999999999997E-3</v>
      </c>
      <c r="G13" s="3">
        <v>6.0999999999999997E-4</v>
      </c>
      <c r="H13" s="2">
        <v>1.3938000000000001E-2</v>
      </c>
      <c r="I13" s="1"/>
      <c r="J13" s="1"/>
      <c r="K13" s="1">
        <v>0.46472929999999996</v>
      </c>
      <c r="L13" s="1">
        <v>0.49828159999999999</v>
      </c>
      <c r="M13" s="1">
        <v>0.32608480000000001</v>
      </c>
      <c r="N13" s="1">
        <v>0.2908154</v>
      </c>
      <c r="O13" s="1">
        <v>0.3802932</v>
      </c>
      <c r="P13" s="1">
        <v>0.38580559999999997</v>
      </c>
      <c r="Q13" s="1"/>
      <c r="R13" s="1"/>
    </row>
    <row r="14" spans="1:18" x14ac:dyDescent="0.35">
      <c r="A14" s="1" t="s">
        <v>10</v>
      </c>
      <c r="B14" s="1" t="s">
        <v>30</v>
      </c>
      <c r="C14" s="3">
        <v>6.3E-5</v>
      </c>
      <c r="D14" s="3">
        <v>8.0000000000000007E-5</v>
      </c>
      <c r="E14" s="3">
        <v>2.0900000000000001E-4</v>
      </c>
      <c r="F14" s="3">
        <v>4.1300000000000001E-4</v>
      </c>
      <c r="G14" s="3">
        <v>5.3499999999999999E-4</v>
      </c>
      <c r="H14" s="2">
        <v>9.0262999999999996E-2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">
        <v>10</v>
      </c>
      <c r="B15" s="1" t="s">
        <v>31</v>
      </c>
      <c r="C15" s="3">
        <v>3.6999999999999998E-5</v>
      </c>
      <c r="D15" s="2">
        <v>4.8999999999999998E-5</v>
      </c>
      <c r="E15" s="2">
        <v>5.2599999999999999E-4</v>
      </c>
      <c r="F15" s="3">
        <v>3.8900000000000002E-4</v>
      </c>
      <c r="G15" s="3">
        <v>1.436E-3</v>
      </c>
      <c r="H15" s="3">
        <v>6.1122999999999997E-2</v>
      </c>
      <c r="I15" s="1"/>
      <c r="J15" s="1" t="s">
        <v>57</v>
      </c>
      <c r="K15" s="1" t="s">
        <v>43</v>
      </c>
      <c r="L15" s="1" t="s">
        <v>45</v>
      </c>
      <c r="M15" s="1" t="s">
        <v>47</v>
      </c>
      <c r="N15" s="1" t="s">
        <v>49</v>
      </c>
      <c r="O15" s="1" t="s">
        <v>51</v>
      </c>
      <c r="P15" s="1" t="s">
        <v>53</v>
      </c>
      <c r="Q15" s="1" t="s">
        <v>55</v>
      </c>
      <c r="R15" s="1"/>
    </row>
    <row r="16" spans="1:18" x14ac:dyDescent="0.35">
      <c r="A16" s="1" t="s">
        <v>10</v>
      </c>
      <c r="B16" s="1" t="s">
        <v>32</v>
      </c>
      <c r="C16" s="3">
        <v>5.7000000000000003E-5</v>
      </c>
      <c r="D16" s="3">
        <v>8.3999999999999995E-5</v>
      </c>
      <c r="E16" s="3">
        <v>1.8200000000000001E-4</v>
      </c>
      <c r="F16" s="3">
        <v>5.7799999999999995E-4</v>
      </c>
      <c r="G16" s="3">
        <v>1.2130000000000001E-3</v>
      </c>
      <c r="H16" s="3">
        <v>4.4796000000000002E-2</v>
      </c>
      <c r="I16" s="1"/>
      <c r="J16" s="1"/>
      <c r="K16" s="1">
        <v>2.4317894645713063E-5</v>
      </c>
      <c r="L16" s="1">
        <v>1.9209633000138239E-5</v>
      </c>
      <c r="M16" s="1">
        <v>1.603416352667017E-4</v>
      </c>
      <c r="N16" s="1">
        <v>2.3360562514631363E-3</v>
      </c>
      <c r="O16" s="1">
        <v>1.5374679866585841E-3</v>
      </c>
      <c r="P16" s="1">
        <v>2.6720919958152636E-2</v>
      </c>
      <c r="Q16" s="1"/>
      <c r="R16" s="1"/>
    </row>
    <row r="17" spans="1:18" x14ac:dyDescent="0.35">
      <c r="A17" s="1" t="s">
        <v>10</v>
      </c>
      <c r="B17" s="1" t="s">
        <v>33</v>
      </c>
      <c r="C17" s="2">
        <v>1.16E-4</v>
      </c>
      <c r="D17" s="2">
        <v>5.0000000000000002E-5</v>
      </c>
      <c r="E17" s="3">
        <v>3.6200000000000002E-4</v>
      </c>
      <c r="F17" s="3">
        <v>5.22E-4</v>
      </c>
      <c r="G17" s="3">
        <v>1.124E-3</v>
      </c>
      <c r="H17" s="2">
        <v>9.5616999999999994E-2</v>
      </c>
      <c r="I17" s="1"/>
      <c r="J17" s="1"/>
      <c r="K17" s="1">
        <v>1.2140247114453644E-4</v>
      </c>
      <c r="L17" s="1">
        <v>8.7816911810880706E-5</v>
      </c>
      <c r="M17" s="1">
        <v>8.2390169923359175E-4</v>
      </c>
      <c r="N17" s="1">
        <v>4.290472492628288E-3</v>
      </c>
      <c r="O17" s="1">
        <v>3.6682111185153995E-3</v>
      </c>
      <c r="P17" s="1">
        <v>3.3801236281532657E-2</v>
      </c>
      <c r="Q17" s="1"/>
      <c r="R17" s="1"/>
    </row>
    <row r="18" spans="1:18" x14ac:dyDescent="0.35">
      <c r="A18" s="1" t="s">
        <v>34</v>
      </c>
      <c r="B18" s="1" t="s">
        <v>24</v>
      </c>
      <c r="C18" s="3">
        <v>4.26E-4</v>
      </c>
      <c r="D18" s="3">
        <v>4.6700000000000002E-4</v>
      </c>
      <c r="E18" s="3">
        <v>5.8500000000000002E-4</v>
      </c>
      <c r="F18" s="3">
        <v>8.6499999999999999E-4</v>
      </c>
      <c r="G18" s="3">
        <v>1.0039999999999999E-3</v>
      </c>
      <c r="H18" s="3">
        <v>8.2801E-2</v>
      </c>
      <c r="I18" s="1"/>
      <c r="J18" s="1"/>
      <c r="K18" s="1">
        <v>1.3808935549129049E-3</v>
      </c>
      <c r="L18" s="1">
        <v>1.4980399327120758E-3</v>
      </c>
      <c r="M18" s="1">
        <v>2.7141417225340315E-3</v>
      </c>
      <c r="N18" s="1">
        <v>2.325291388192026E-3</v>
      </c>
      <c r="O18" s="1">
        <v>6.4544320904321231E-3</v>
      </c>
      <c r="P18" s="1">
        <v>3.0768911066854476E-2</v>
      </c>
      <c r="Q18" s="1"/>
      <c r="R18" s="1"/>
    </row>
    <row r="19" spans="1:18" x14ac:dyDescent="0.35">
      <c r="A19" s="1" t="s">
        <v>10</v>
      </c>
      <c r="B19" s="1" t="s">
        <v>25</v>
      </c>
      <c r="C19" s="2">
        <v>6.8800000000000003E-4</v>
      </c>
      <c r="D19" s="3">
        <v>5.1500000000000005E-4</v>
      </c>
      <c r="E19" s="3">
        <v>9.1500000000000001E-4</v>
      </c>
      <c r="F19" s="3">
        <v>6.7299999999999999E-4</v>
      </c>
      <c r="G19" s="3">
        <v>9.8499999999999998E-4</v>
      </c>
      <c r="H19" s="2">
        <v>2.7590000000000002E-3</v>
      </c>
      <c r="I19" s="1"/>
      <c r="J19" s="1"/>
      <c r="K19" s="1">
        <v>4.8377914268806586E-3</v>
      </c>
      <c r="L19" s="1">
        <v>6.567426939829632E-3</v>
      </c>
      <c r="M19" s="1">
        <v>2.7659163472527515E-3</v>
      </c>
      <c r="N19" s="1">
        <v>6.2802505371999289E-3</v>
      </c>
      <c r="O19" s="1">
        <v>6.4757435588509828E-3</v>
      </c>
      <c r="P19" s="1">
        <v>2.5252587320906343E-2</v>
      </c>
      <c r="Q19" s="1"/>
      <c r="R19" s="1"/>
    </row>
    <row r="20" spans="1:18" x14ac:dyDescent="0.35">
      <c r="A20" s="1" t="s">
        <v>10</v>
      </c>
      <c r="B20" s="1" t="s">
        <v>26</v>
      </c>
      <c r="C20" s="3">
        <v>4.2000000000000002E-4</v>
      </c>
      <c r="D20" s="3">
        <v>4.7699999999999999E-4</v>
      </c>
      <c r="E20" s="3">
        <v>4.7399999999999997E-4</v>
      </c>
      <c r="F20" s="2">
        <v>1.5061E-2</v>
      </c>
      <c r="G20" s="2">
        <v>1.273E-2</v>
      </c>
      <c r="H20" s="3">
        <v>7.0451E-2</v>
      </c>
      <c r="I20" s="1"/>
      <c r="J20" s="1"/>
      <c r="K20" s="1">
        <v>2.0281081963494939E-2</v>
      </c>
      <c r="L20" s="1">
        <v>1.10323512471277E-2</v>
      </c>
      <c r="M20" s="1">
        <v>2.0978669956887162E-2</v>
      </c>
      <c r="N20" s="1">
        <v>1.611641104092347E-2</v>
      </c>
      <c r="O20" s="1">
        <v>1.491291747982265E-2</v>
      </c>
      <c r="P20" s="1">
        <v>2.1535590329498751E-2</v>
      </c>
      <c r="Q20" s="1"/>
      <c r="R20" s="1"/>
    </row>
    <row r="21" spans="1:18" x14ac:dyDescent="0.35">
      <c r="A21" s="1" t="s">
        <v>10</v>
      </c>
      <c r="B21" s="1" t="s">
        <v>27</v>
      </c>
      <c r="C21" s="2">
        <v>7.4299999999999995E-4</v>
      </c>
      <c r="D21" s="3">
        <v>4.6700000000000002E-4</v>
      </c>
      <c r="E21" s="3">
        <v>6.7000000000000002E-4</v>
      </c>
      <c r="F21" s="3">
        <v>6.7500000000000004E-4</v>
      </c>
      <c r="G21" s="3">
        <v>1.941E-3</v>
      </c>
      <c r="H21" s="2">
        <v>2.7002999999999999E-2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 t="s">
        <v>10</v>
      </c>
      <c r="B22" s="1" t="s">
        <v>28</v>
      </c>
      <c r="C22" s="3">
        <v>4.0900000000000002E-4</v>
      </c>
      <c r="D22" s="2">
        <v>7.4100000000000001E-4</v>
      </c>
      <c r="E22" s="3">
        <v>1.0250000000000001E-3</v>
      </c>
      <c r="F22" s="3">
        <v>9.2199999999999997E-4</v>
      </c>
      <c r="G22" s="3">
        <v>8.2399999999999997E-4</v>
      </c>
      <c r="H22" s="3">
        <v>8.2544000000000006E-2</v>
      </c>
      <c r="I22" s="1"/>
      <c r="J22" s="1" t="s">
        <v>58</v>
      </c>
      <c r="K22" s="1" t="s">
        <v>43</v>
      </c>
      <c r="L22" s="1" t="s">
        <v>45</v>
      </c>
      <c r="M22" s="1" t="s">
        <v>47</v>
      </c>
      <c r="N22" s="1" t="s">
        <v>49</v>
      </c>
      <c r="O22" s="1" t="s">
        <v>51</v>
      </c>
      <c r="P22" s="1" t="s">
        <v>53</v>
      </c>
      <c r="Q22" s="1" t="s">
        <v>55</v>
      </c>
      <c r="R22" s="1"/>
    </row>
    <row r="23" spans="1:18" x14ac:dyDescent="0.35">
      <c r="A23" s="1" t="s">
        <v>10</v>
      </c>
      <c r="B23" s="1" t="s">
        <v>29</v>
      </c>
      <c r="C23" s="3">
        <v>3.9399999999999998E-4</v>
      </c>
      <c r="D23" s="3">
        <v>4.5199999999999998E-4</v>
      </c>
      <c r="E23" s="3">
        <v>4.4200000000000001E-4</v>
      </c>
      <c r="F23" s="3">
        <v>8.1300000000000003E-4</v>
      </c>
      <c r="G23" s="3">
        <v>8.0699999999999999E-4</v>
      </c>
      <c r="H23" s="3">
        <v>9.7966999999999999E-2</v>
      </c>
      <c r="I23" s="1"/>
      <c r="J23" s="1"/>
      <c r="K23" s="1">
        <v>4.6888888888888882E-5</v>
      </c>
      <c r="L23" s="1">
        <v>7.1799999999999997E-5</v>
      </c>
      <c r="M23" s="1">
        <v>2.5350000000000004E-4</v>
      </c>
      <c r="N23" s="1">
        <v>4.6622222222222225E-4</v>
      </c>
      <c r="O23" s="1">
        <v>9.6255555555555558E-4</v>
      </c>
      <c r="P23" s="1">
        <v>5.4562333333333331E-2</v>
      </c>
      <c r="Q23" s="1"/>
      <c r="R23" s="1"/>
    </row>
    <row r="24" spans="1:18" x14ac:dyDescent="0.35">
      <c r="A24" s="1" t="s">
        <v>10</v>
      </c>
      <c r="B24" s="1" t="s">
        <v>30</v>
      </c>
      <c r="C24" s="3">
        <v>4.0999999999999999E-4</v>
      </c>
      <c r="D24" s="3">
        <v>4.6000000000000001E-4</v>
      </c>
      <c r="E24" s="3">
        <v>9.1200000000000005E-4</v>
      </c>
      <c r="F24" s="3">
        <v>5.9299999999999999E-4</v>
      </c>
      <c r="G24" s="3">
        <v>1.41E-3</v>
      </c>
      <c r="H24" s="2">
        <v>0.110623</v>
      </c>
      <c r="I24" s="1"/>
      <c r="J24" s="1"/>
      <c r="K24" s="1">
        <v>4.2262499999999999E-4</v>
      </c>
      <c r="L24" s="1">
        <v>4.8022222222222227E-4</v>
      </c>
      <c r="M24" s="1">
        <v>6.786666666666665E-4</v>
      </c>
      <c r="N24" s="1">
        <v>7.6355555555555552E-4</v>
      </c>
      <c r="O24" s="1">
        <v>2.1147777777777779E-3</v>
      </c>
      <c r="P24" s="1">
        <v>8.4805999999999993E-2</v>
      </c>
      <c r="Q24" s="1"/>
      <c r="R24" s="1"/>
    </row>
    <row r="25" spans="1:18" x14ac:dyDescent="0.35">
      <c r="A25" s="1" t="s">
        <v>10</v>
      </c>
      <c r="B25" s="1" t="s">
        <v>31</v>
      </c>
      <c r="C25" s="3">
        <v>5.0100000000000003E-4</v>
      </c>
      <c r="D25" s="3">
        <v>5.8600000000000004E-4</v>
      </c>
      <c r="E25" s="3">
        <v>6.3100000000000005E-4</v>
      </c>
      <c r="F25" s="3">
        <v>6.8099999999999996E-4</v>
      </c>
      <c r="G25" s="3">
        <v>6.6990000000000001E-3</v>
      </c>
      <c r="H25" s="3">
        <v>7.5150999999999996E-2</v>
      </c>
      <c r="I25" s="1"/>
      <c r="J25" s="1"/>
      <c r="K25" s="1">
        <v>4.9804285714285723E-3</v>
      </c>
      <c r="L25" s="1">
        <v>5.9361666666666668E-3</v>
      </c>
      <c r="M25" s="1">
        <v>4.2277777777777782E-3</v>
      </c>
      <c r="N25" s="1">
        <v>4.8638888888888881E-3</v>
      </c>
      <c r="O25" s="1">
        <v>7.2647777777777789E-3</v>
      </c>
      <c r="P25" s="1">
        <v>4.3112499999999998E-2</v>
      </c>
      <c r="Q25" s="1"/>
      <c r="R25" s="1"/>
    </row>
    <row r="26" spans="1:18" x14ac:dyDescent="0.35">
      <c r="A26" s="1" t="s">
        <v>10</v>
      </c>
      <c r="B26" s="1" t="s">
        <v>32</v>
      </c>
      <c r="C26" s="3">
        <v>4.3300000000000001E-4</v>
      </c>
      <c r="D26" s="3">
        <v>4.4900000000000002E-4</v>
      </c>
      <c r="E26" s="2">
        <v>3.3449999999999999E-3</v>
      </c>
      <c r="F26" s="3">
        <v>7.5799999999999999E-4</v>
      </c>
      <c r="G26" s="3">
        <v>4.274E-3</v>
      </c>
      <c r="H26" s="3">
        <v>9.9921999999999997E-2</v>
      </c>
      <c r="I26" s="1"/>
      <c r="J26" s="1"/>
      <c r="K26" s="1">
        <v>5.347728571428572E-2</v>
      </c>
      <c r="L26" s="1">
        <v>5.6279714285714287E-2</v>
      </c>
      <c r="M26" s="1">
        <v>3.9809142857142862E-2</v>
      </c>
      <c r="N26" s="1">
        <v>4.0981714285714288E-2</v>
      </c>
      <c r="O26" s="1">
        <v>5.0895857142857145E-2</v>
      </c>
      <c r="P26" s="1">
        <v>5.4712888888888894E-2</v>
      </c>
      <c r="Q26" s="1"/>
      <c r="R26" s="1"/>
    </row>
    <row r="27" spans="1:18" x14ac:dyDescent="0.35">
      <c r="A27" s="1" t="s">
        <v>10</v>
      </c>
      <c r="B27" s="1" t="s">
        <v>33</v>
      </c>
      <c r="C27" s="3">
        <v>3.88E-4</v>
      </c>
      <c r="D27" s="3">
        <v>4.4900000000000002E-4</v>
      </c>
      <c r="E27" s="3">
        <v>4.5399999999999998E-4</v>
      </c>
      <c r="F27" s="3">
        <v>8.92E-4</v>
      </c>
      <c r="G27" s="3">
        <v>1.0889999999999999E-3</v>
      </c>
      <c r="H27" s="2">
        <v>3.2406999999999998E-2</v>
      </c>
      <c r="I27" s="1"/>
      <c r="J27" s="1"/>
      <c r="K27" s="1">
        <v>0.46320699999999998</v>
      </c>
      <c r="L27" s="1">
        <v>0.49965771428571426</v>
      </c>
      <c r="M27" s="1">
        <v>0.32601671428571427</v>
      </c>
      <c r="N27" s="1">
        <v>0.28925400000000001</v>
      </c>
      <c r="O27" s="1">
        <v>0.37667299999999998</v>
      </c>
      <c r="P27" s="1">
        <v>0.39073171428571429</v>
      </c>
      <c r="Q27" s="1"/>
      <c r="R27" s="1"/>
    </row>
    <row r="28" spans="1:18" x14ac:dyDescent="0.35">
      <c r="A28" s="1" t="s">
        <v>35</v>
      </c>
      <c r="B28" s="1" t="s">
        <v>24</v>
      </c>
      <c r="C28" s="3">
        <v>4.1949999999999999E-3</v>
      </c>
      <c r="D28" s="3">
        <v>6.8500000000000002E-3</v>
      </c>
      <c r="E28" s="3">
        <v>3.4849999999999998E-3</v>
      </c>
      <c r="F28" s="3">
        <v>5.2110000000000004E-3</v>
      </c>
      <c r="G28" s="3">
        <v>1.4392E-2</v>
      </c>
      <c r="H28" s="3">
        <v>6.5084000000000003E-2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 t="s">
        <v>10</v>
      </c>
      <c r="B29" s="1" t="s">
        <v>25</v>
      </c>
      <c r="C29" s="2">
        <v>4.0280000000000003E-3</v>
      </c>
      <c r="D29" s="2">
        <v>8.2150000000000001E-3</v>
      </c>
      <c r="E29" s="3">
        <v>6.2199999999999998E-3</v>
      </c>
      <c r="F29" s="3">
        <v>5.2680000000000001E-3</v>
      </c>
      <c r="G29" s="3">
        <v>5.2880000000000002E-3</v>
      </c>
      <c r="H29" s="3">
        <v>3.6332000000000003E-2</v>
      </c>
      <c r="I29" s="1"/>
      <c r="J29" s="1" t="s">
        <v>59</v>
      </c>
      <c r="K29" s="1" t="s">
        <v>43</v>
      </c>
      <c r="L29" s="1" t="s">
        <v>45</v>
      </c>
      <c r="M29" s="1" t="s">
        <v>47</v>
      </c>
      <c r="N29" s="1" t="s">
        <v>49</v>
      </c>
      <c r="O29" s="1" t="s">
        <v>51</v>
      </c>
      <c r="P29" s="1" t="s">
        <v>53</v>
      </c>
      <c r="Q29" s="1" t="s">
        <v>55</v>
      </c>
      <c r="R29" s="1"/>
    </row>
    <row r="30" spans="1:18" x14ac:dyDescent="0.35">
      <c r="A30" s="1" t="s">
        <v>10</v>
      </c>
      <c r="B30" s="1" t="s">
        <v>26</v>
      </c>
      <c r="C30" s="3">
        <v>4.8349999999999999E-3</v>
      </c>
      <c r="D30" s="3">
        <v>5.5649999999999996E-3</v>
      </c>
      <c r="E30" s="3">
        <v>4.2009999999999999E-3</v>
      </c>
      <c r="F30" s="3">
        <v>4.3940000000000003E-3</v>
      </c>
      <c r="G30" s="3">
        <v>7.901E-3</v>
      </c>
      <c r="H30" s="3">
        <v>3.8712999999999997E-2</v>
      </c>
      <c r="I30" s="1"/>
      <c r="J30" s="1"/>
      <c r="K30" s="1"/>
      <c r="L30" s="1"/>
      <c r="M30" s="1">
        <v>0.28323471400394473</v>
      </c>
      <c r="N30" s="1">
        <v>0.15400381315538605</v>
      </c>
      <c r="O30" s="1">
        <v>7.4593097079533641E-2</v>
      </c>
      <c r="P30" s="1">
        <v>1.3159261273039398E-3</v>
      </c>
      <c r="Q30" s="1"/>
      <c r="R30" s="1"/>
    </row>
    <row r="31" spans="1:18" x14ac:dyDescent="0.35">
      <c r="A31" s="1" t="s">
        <v>10</v>
      </c>
      <c r="B31" s="1" t="s">
        <v>27</v>
      </c>
      <c r="C31" s="3">
        <v>4.4679999999999997E-3</v>
      </c>
      <c r="D31" s="3">
        <v>7.6090000000000003E-3</v>
      </c>
      <c r="E31" s="3">
        <v>3.2699999999999999E-3</v>
      </c>
      <c r="F31" s="3">
        <v>4.6420000000000003E-3</v>
      </c>
      <c r="G31" s="3">
        <v>7.0169999999999998E-3</v>
      </c>
      <c r="H31" s="2">
        <v>5.7419999999999997E-3</v>
      </c>
      <c r="I31" s="1"/>
      <c r="J31" s="1"/>
      <c r="K31" s="1"/>
      <c r="L31" s="1"/>
      <c r="M31" s="1">
        <v>0.70759659462999369</v>
      </c>
      <c r="N31" s="1">
        <v>0.62892898719441215</v>
      </c>
      <c r="O31" s="1">
        <v>0.2270792833499711</v>
      </c>
      <c r="P31" s="1">
        <v>5.6625972480982747E-3</v>
      </c>
      <c r="Q31" s="1"/>
      <c r="R31" s="1"/>
    </row>
    <row r="32" spans="1:18" x14ac:dyDescent="0.35">
      <c r="A32" s="1" t="s">
        <v>10</v>
      </c>
      <c r="B32" s="1" t="s">
        <v>28</v>
      </c>
      <c r="C32" s="3">
        <v>6.6379999999999998E-3</v>
      </c>
      <c r="D32" s="2">
        <v>4.6820000000000004E-3</v>
      </c>
      <c r="E32" s="3">
        <v>5.032E-3</v>
      </c>
      <c r="F32" s="3">
        <v>5.0010000000000002E-3</v>
      </c>
      <c r="G32" s="3">
        <v>5.391E-3</v>
      </c>
      <c r="H32" s="2">
        <v>9.4683000000000003E-2</v>
      </c>
      <c r="I32" s="1"/>
      <c r="J32" s="1"/>
      <c r="K32" s="1"/>
      <c r="L32" s="1"/>
      <c r="M32" s="1">
        <v>1.4040867279894873</v>
      </c>
      <c r="N32" s="1">
        <v>1.2204568817818391</v>
      </c>
      <c r="O32" s="1">
        <v>0.81711606992643337</v>
      </c>
      <c r="P32" s="1">
        <v>0.13769015173480237</v>
      </c>
      <c r="Q32" s="1"/>
      <c r="R32" s="1"/>
    </row>
    <row r="33" spans="1:18" x14ac:dyDescent="0.35">
      <c r="A33" s="1" t="s">
        <v>10</v>
      </c>
      <c r="B33" s="1" t="s">
        <v>29</v>
      </c>
      <c r="C33" s="2">
        <v>7.0099999999999997E-3</v>
      </c>
      <c r="D33" s="2">
        <v>8.9630000000000005E-3</v>
      </c>
      <c r="E33" s="2">
        <v>1.2848999999999999E-2</v>
      </c>
      <c r="F33" s="3">
        <v>5.5230000000000001E-3</v>
      </c>
      <c r="G33" s="3">
        <v>7.0029999999999997E-3</v>
      </c>
      <c r="H33" s="3">
        <v>3.4381000000000002E-2</v>
      </c>
      <c r="I33" s="1"/>
      <c r="J33" s="1"/>
      <c r="K33" s="1"/>
      <c r="L33" s="1"/>
      <c r="M33" s="1">
        <v>1.41373840897999</v>
      </c>
      <c r="N33" s="1">
        <v>1.3732884352603252</v>
      </c>
      <c r="O33" s="1">
        <v>1.1057818346146613</v>
      </c>
      <c r="P33" s="1">
        <v>1.0286372265958632</v>
      </c>
      <c r="Q33" s="1"/>
      <c r="R33" s="1"/>
    </row>
    <row r="34" spans="1:18" x14ac:dyDescent="0.35">
      <c r="A34" s="1" t="s">
        <v>10</v>
      </c>
      <c r="B34" s="1" t="s">
        <v>30</v>
      </c>
      <c r="C34" s="2">
        <v>8.3920000000000002E-3</v>
      </c>
      <c r="D34" s="3">
        <v>5.0610000000000004E-3</v>
      </c>
      <c r="E34" s="3">
        <v>4.2500000000000003E-3</v>
      </c>
      <c r="F34" s="3">
        <v>3.9170000000000003E-3</v>
      </c>
      <c r="G34" s="3">
        <v>7.2439999999999996E-3</v>
      </c>
      <c r="H34" s="3">
        <v>1.8325999999999999E-2</v>
      </c>
      <c r="I34" s="1"/>
      <c r="J34" s="1"/>
      <c r="K34" s="1"/>
      <c r="L34" s="1"/>
      <c r="M34" s="1">
        <v>1.5326137967509992</v>
      </c>
      <c r="N34" s="1">
        <v>1.7274012262085028</v>
      </c>
      <c r="O34" s="1">
        <v>1.3265026011572751</v>
      </c>
      <c r="P34" s="1">
        <v>1.2787744020193614</v>
      </c>
      <c r="Q34" s="1"/>
      <c r="R34" s="1"/>
    </row>
    <row r="35" spans="1:18" x14ac:dyDescent="0.35">
      <c r="A35" s="1" t="s">
        <v>10</v>
      </c>
      <c r="B35" s="1" t="s">
        <v>31</v>
      </c>
      <c r="C35" s="3">
        <v>5.3759999999999997E-3</v>
      </c>
      <c r="D35" s="2">
        <v>4.6769999999999997E-3</v>
      </c>
      <c r="E35" s="3">
        <v>4.0210000000000003E-3</v>
      </c>
      <c r="F35" s="3">
        <v>5.5900000000000004E-3</v>
      </c>
      <c r="G35" s="2">
        <v>2.7029999999999998E-2</v>
      </c>
      <c r="H35" s="2">
        <v>9.2912999999999996E-2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 t="s">
        <v>10</v>
      </c>
      <c r="B36" s="1" t="s">
        <v>32</v>
      </c>
      <c r="C36" s="3">
        <v>4.2129999999999997E-3</v>
      </c>
      <c r="D36" s="3">
        <v>4.8970000000000003E-3</v>
      </c>
      <c r="E36" s="3">
        <v>4.1409999999999997E-3</v>
      </c>
      <c r="F36" s="3">
        <v>4.2290000000000001E-3</v>
      </c>
      <c r="G36" s="3">
        <v>6.0870000000000004E-3</v>
      </c>
      <c r="H36" s="3">
        <v>6.5838999999999995E-2</v>
      </c>
      <c r="I36" s="1"/>
      <c r="J36" s="1" t="s">
        <v>60</v>
      </c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 t="s">
        <v>10</v>
      </c>
      <c r="B37" s="1" t="s">
        <v>33</v>
      </c>
      <c r="C37" s="3">
        <v>5.1380000000000002E-3</v>
      </c>
      <c r="D37" s="3">
        <v>5.6350000000000003E-3</v>
      </c>
      <c r="E37" s="3">
        <v>3.4299999999999999E-3</v>
      </c>
      <c r="F37" s="2">
        <v>1.2409E-2</v>
      </c>
      <c r="G37" s="3">
        <v>5.0600000000000003E-3</v>
      </c>
      <c r="H37" s="2">
        <v>7.6530000000000001E-3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 t="s">
        <v>36</v>
      </c>
      <c r="B38" s="1" t="s">
        <v>24</v>
      </c>
      <c r="C38" s="2">
        <v>6.2109999999999999E-2</v>
      </c>
      <c r="D38" s="3">
        <v>5.1712000000000001E-2</v>
      </c>
      <c r="E38" s="2">
        <v>4.2869999999999998E-2</v>
      </c>
      <c r="F38" s="3">
        <v>3.9176999999999997E-2</v>
      </c>
      <c r="G38" s="3">
        <v>4.6606000000000002E-2</v>
      </c>
      <c r="H38" s="3">
        <v>5.0519000000000001E-2</v>
      </c>
      <c r="I38" s="1"/>
      <c r="J38" s="1"/>
      <c r="K38" s="1" t="s">
        <v>43</v>
      </c>
      <c r="L38" s="1" t="s">
        <v>45</v>
      </c>
      <c r="M38" s="1" t="s">
        <v>47</v>
      </c>
      <c r="N38" s="1" t="s">
        <v>49</v>
      </c>
      <c r="O38" s="1" t="s">
        <v>51</v>
      </c>
      <c r="P38" s="1" t="s">
        <v>53</v>
      </c>
      <c r="Q38" s="1" t="s">
        <v>55</v>
      </c>
      <c r="R38" s="1"/>
    </row>
    <row r="39" spans="1:18" x14ac:dyDescent="0.35">
      <c r="A39" s="1" t="s">
        <v>10</v>
      </c>
      <c r="B39" s="1" t="s">
        <v>25</v>
      </c>
      <c r="C39" s="3">
        <v>5.6322999999999998E-2</v>
      </c>
      <c r="D39" s="3">
        <v>5.5138E-2</v>
      </c>
      <c r="E39" s="3">
        <v>3.7156000000000002E-2</v>
      </c>
      <c r="F39" s="3">
        <v>4.3487999999999999E-2</v>
      </c>
      <c r="G39" s="3">
        <v>5.4461000000000002E-2</v>
      </c>
      <c r="H39" s="3">
        <v>5.4015000000000001E-2</v>
      </c>
      <c r="I39" s="1"/>
      <c r="J39" s="1"/>
      <c r="K39" s="1"/>
      <c r="L39" s="1"/>
      <c r="M39" s="1">
        <v>14.161735700197237</v>
      </c>
      <c r="N39" s="1">
        <v>3.8500953288846516</v>
      </c>
      <c r="O39" s="1">
        <v>1.2432182846588939</v>
      </c>
      <c r="P39" s="1">
        <v>1.6449076591299246E-2</v>
      </c>
      <c r="Q39" s="1"/>
      <c r="R39" s="1"/>
    </row>
    <row r="40" spans="1:18" x14ac:dyDescent="0.35">
      <c r="A40" s="1" t="s">
        <v>10</v>
      </c>
      <c r="B40" s="1" t="s">
        <v>26</v>
      </c>
      <c r="C40" s="3">
        <v>5.1436999999999997E-2</v>
      </c>
      <c r="D40" s="3">
        <v>5.7112999999999997E-2</v>
      </c>
      <c r="E40" s="3">
        <v>3.9291E-2</v>
      </c>
      <c r="F40" s="2">
        <v>5.4530000000000002E-2</v>
      </c>
      <c r="G40" s="3">
        <v>5.0826000000000003E-2</v>
      </c>
      <c r="H40" s="3">
        <v>5.0166000000000002E-2</v>
      </c>
      <c r="I40" s="1"/>
      <c r="J40" s="1"/>
      <c r="K40" s="1"/>
      <c r="L40" s="1"/>
      <c r="M40" s="1">
        <v>35.379829731499683</v>
      </c>
      <c r="N40" s="1">
        <v>15.723224679860303</v>
      </c>
      <c r="O40" s="1">
        <v>3.7846547224995182</v>
      </c>
      <c r="P40" s="1">
        <v>7.0782465601228431E-2</v>
      </c>
      <c r="Q40" s="1"/>
      <c r="R40" s="1"/>
    </row>
    <row r="41" spans="1:18" x14ac:dyDescent="0.35">
      <c r="A41" s="1" t="s">
        <v>10</v>
      </c>
      <c r="B41" s="1" t="s">
        <v>27</v>
      </c>
      <c r="C41" s="2">
        <v>6.1122000000000003E-2</v>
      </c>
      <c r="D41" s="3">
        <v>6.2801999999999997E-2</v>
      </c>
      <c r="E41" s="3">
        <v>3.7642000000000002E-2</v>
      </c>
      <c r="F41" s="2">
        <v>3.0751000000000001E-2</v>
      </c>
      <c r="G41" s="2">
        <v>6.3302999999999998E-2</v>
      </c>
      <c r="H41" s="3">
        <v>4.6933000000000002E-2</v>
      </c>
      <c r="I41" s="1"/>
      <c r="J41" s="1"/>
      <c r="K41" s="1"/>
      <c r="L41" s="1"/>
      <c r="M41" s="1">
        <v>70.204336399474371</v>
      </c>
      <c r="N41" s="1">
        <v>30.511422044545977</v>
      </c>
      <c r="O41" s="1">
        <v>13.618601165440555</v>
      </c>
      <c r="P41" s="1">
        <v>1.7211268966850297</v>
      </c>
      <c r="Q41" s="1"/>
      <c r="R41" s="1"/>
    </row>
    <row r="42" spans="1:18" x14ac:dyDescent="0.35">
      <c r="A42" s="1" t="s">
        <v>10</v>
      </c>
      <c r="B42" s="1" t="s">
        <v>28</v>
      </c>
      <c r="C42" s="3">
        <v>5.2106E-2</v>
      </c>
      <c r="D42" s="2">
        <v>6.5176999999999999E-2</v>
      </c>
      <c r="E42" s="2">
        <v>3.6186999999999997E-2</v>
      </c>
      <c r="F42" s="3">
        <v>4.0896000000000002E-2</v>
      </c>
      <c r="G42" s="3">
        <v>4.9668999999999998E-2</v>
      </c>
      <c r="H42" s="3">
        <v>6.4243999999999996E-2</v>
      </c>
      <c r="I42" s="1"/>
      <c r="J42" s="1"/>
      <c r="K42" s="1"/>
      <c r="L42" s="1"/>
      <c r="M42" s="1">
        <v>70.686920448999501</v>
      </c>
      <c r="N42" s="1">
        <v>34.332210881508132</v>
      </c>
      <c r="O42" s="1">
        <v>18.429697243577689</v>
      </c>
      <c r="P42" s="1">
        <v>12.857965332448289</v>
      </c>
      <c r="Q42" s="1"/>
      <c r="R42" s="1"/>
    </row>
    <row r="43" spans="1:18" x14ac:dyDescent="0.35">
      <c r="A43" s="1" t="s">
        <v>10</v>
      </c>
      <c r="B43" s="1" t="s">
        <v>29</v>
      </c>
      <c r="C43" s="3">
        <v>5.7069000000000002E-2</v>
      </c>
      <c r="D43" s="2">
        <v>7.2165000000000007E-2</v>
      </c>
      <c r="E43" s="3">
        <v>4.1901000000000001E-2</v>
      </c>
      <c r="F43" s="3">
        <v>3.7162000000000001E-2</v>
      </c>
      <c r="G43" s="3">
        <v>4.7491999999999999E-2</v>
      </c>
      <c r="H43" s="3">
        <v>5.8084999999999998E-2</v>
      </c>
      <c r="I43" s="1"/>
      <c r="J43" s="1" t="s">
        <v>61</v>
      </c>
      <c r="K43" s="1"/>
      <c r="L43" s="1"/>
      <c r="M43" s="1">
        <v>76.630689837549966</v>
      </c>
      <c r="N43" s="1">
        <v>43.185030655212572</v>
      </c>
      <c r="O43" s="1">
        <v>22.108376685954585</v>
      </c>
      <c r="P43" s="1">
        <v>15.984680025242017</v>
      </c>
      <c r="Q43" s="1"/>
      <c r="R43" s="1"/>
    </row>
    <row r="44" spans="1:18" x14ac:dyDescent="0.35">
      <c r="A44" s="1" t="s">
        <v>10</v>
      </c>
      <c r="B44" s="1" t="s">
        <v>30</v>
      </c>
      <c r="C44" s="3">
        <v>4.9944000000000002E-2</v>
      </c>
      <c r="D44" s="3">
        <v>5.3149000000000002E-2</v>
      </c>
      <c r="E44" s="2">
        <v>3.3862999999999997E-2</v>
      </c>
      <c r="F44" s="2">
        <v>3.3244000000000003E-2</v>
      </c>
      <c r="G44" s="2">
        <v>4.4681999999999999E-2</v>
      </c>
      <c r="H44" s="2">
        <v>0.13667399999999999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 t="s">
        <v>10</v>
      </c>
      <c r="B45" s="1" t="s">
        <v>31</v>
      </c>
      <c r="C45" s="2">
        <v>4.5988000000000001E-2</v>
      </c>
      <c r="D45" s="2">
        <v>4.9487000000000003E-2</v>
      </c>
      <c r="E45" s="3">
        <v>4.1749000000000001E-2</v>
      </c>
      <c r="F45" s="3">
        <v>4.3272999999999999E-2</v>
      </c>
      <c r="G45" s="2">
        <v>6.4928E-2</v>
      </c>
      <c r="H45" s="3">
        <v>6.497E-2</v>
      </c>
      <c r="I45" s="1"/>
      <c r="J45" s="1"/>
      <c r="K45" s="1" t="s">
        <v>43</v>
      </c>
      <c r="L45" s="1" t="s">
        <v>45</v>
      </c>
      <c r="M45" s="1" t="s">
        <v>47</v>
      </c>
      <c r="N45" s="1" t="s">
        <v>49</v>
      </c>
      <c r="O45" s="1" t="s">
        <v>51</v>
      </c>
      <c r="P45" s="1" t="s">
        <v>53</v>
      </c>
      <c r="Q45" s="1" t="s">
        <v>55</v>
      </c>
      <c r="R45" s="1"/>
    </row>
    <row r="46" spans="1:18" x14ac:dyDescent="0.35">
      <c r="A46" s="1" t="s">
        <v>10</v>
      </c>
      <c r="B46" s="1" t="s">
        <v>32</v>
      </c>
      <c r="C46" s="3">
        <v>5.1175999999999999E-2</v>
      </c>
      <c r="D46" s="3">
        <v>5.9227000000000002E-2</v>
      </c>
      <c r="E46" s="3">
        <v>3.9489000000000003E-2</v>
      </c>
      <c r="F46" s="3">
        <v>4.4477000000000003E-2</v>
      </c>
      <c r="G46" s="3">
        <v>5.1171000000000001E-2</v>
      </c>
      <c r="H46" s="3">
        <v>4.9909000000000002E-2</v>
      </c>
      <c r="I46" s="1"/>
      <c r="J46" s="1"/>
      <c r="K46" s="1"/>
      <c r="L46" s="1"/>
      <c r="M46" s="1">
        <v>6.0612813370473555</v>
      </c>
      <c r="N46" s="1">
        <v>8.3244609512018997</v>
      </c>
      <c r="O46" s="1">
        <v>15.887279480037142</v>
      </c>
      <c r="P46" s="1">
        <v>868.33837378962733</v>
      </c>
      <c r="Q46" s="1"/>
      <c r="R46" s="1"/>
    </row>
    <row r="47" spans="1:18" x14ac:dyDescent="0.35">
      <c r="A47" s="1" t="s">
        <v>10</v>
      </c>
      <c r="B47" s="1" t="s">
        <v>33</v>
      </c>
      <c r="C47" s="3">
        <v>5.6286000000000003E-2</v>
      </c>
      <c r="D47" s="3">
        <v>5.4816999999999998E-2</v>
      </c>
      <c r="E47" s="3">
        <v>4.1436000000000001E-2</v>
      </c>
      <c r="F47" s="3">
        <v>3.8399000000000003E-2</v>
      </c>
      <c r="G47" s="3">
        <v>5.6045999999999999E-2</v>
      </c>
      <c r="H47" s="3">
        <v>5.3574999999999998E-2</v>
      </c>
      <c r="I47" s="1"/>
      <c r="J47" s="1"/>
      <c r="K47" s="1"/>
      <c r="L47" s="1"/>
      <c r="M47" s="1">
        <v>1.8264692272096243</v>
      </c>
      <c r="N47" s="1">
        <v>1.7866728366496989</v>
      </c>
      <c r="O47" s="1">
        <v>5.0844979176307259</v>
      </c>
      <c r="P47" s="1">
        <v>201.68275269385862</v>
      </c>
      <c r="Q47" s="1"/>
      <c r="R47" s="1"/>
    </row>
    <row r="48" spans="1:18" x14ac:dyDescent="0.35">
      <c r="A48" s="1" t="s">
        <v>37</v>
      </c>
      <c r="B48" s="1" t="s">
        <v>24</v>
      </c>
      <c r="C48" s="2">
        <v>0.50011499999999998</v>
      </c>
      <c r="D48" s="3">
        <v>0.499357</v>
      </c>
      <c r="E48" s="3">
        <v>0.324239</v>
      </c>
      <c r="F48" s="2">
        <v>0.30911499999999997</v>
      </c>
      <c r="G48" s="3">
        <v>0.37358400000000003</v>
      </c>
      <c r="H48" s="3">
        <v>0.40138499999999999</v>
      </c>
      <c r="I48" s="1"/>
      <c r="J48" s="1"/>
      <c r="K48" s="1"/>
      <c r="L48" s="1"/>
      <c r="M48" s="1">
        <v>0.42441343553172195</v>
      </c>
      <c r="N48" s="1">
        <v>0.75915371249060193</v>
      </c>
      <c r="O48" s="1">
        <v>1.2685796108599827</v>
      </c>
      <c r="P48" s="1">
        <v>8.1573526285601972</v>
      </c>
      <c r="Q48" s="1"/>
      <c r="R48" s="1"/>
    </row>
    <row r="49" spans="1:24" x14ac:dyDescent="0.35">
      <c r="A49" s="1" t="s">
        <v>10</v>
      </c>
      <c r="B49" s="1" t="s">
        <v>25</v>
      </c>
      <c r="C49" s="3">
        <v>0.47517799999999999</v>
      </c>
      <c r="D49" s="3">
        <v>0.48877900000000002</v>
      </c>
      <c r="E49" s="3">
        <v>0.32366800000000001</v>
      </c>
      <c r="F49" s="2">
        <v>0.30848999999999999</v>
      </c>
      <c r="G49" s="3">
        <v>0.38380700000000001</v>
      </c>
      <c r="H49" s="2">
        <v>0.41652600000000001</v>
      </c>
      <c r="I49" s="1"/>
      <c r="J49" s="1"/>
      <c r="K49" s="1"/>
      <c r="L49" s="1"/>
      <c r="M49" s="1">
        <v>0.414688875463882</v>
      </c>
      <c r="N49" s="1">
        <v>0.63757219466711346</v>
      </c>
      <c r="O49" s="1">
        <v>0.88520502185512151</v>
      </c>
      <c r="P49" s="1">
        <v>0.96818289468775054</v>
      </c>
      <c r="Q49" s="1"/>
      <c r="R49" s="1"/>
    </row>
    <row r="50" spans="1:24" x14ac:dyDescent="0.35">
      <c r="A50" s="1" t="s">
        <v>10</v>
      </c>
      <c r="B50" s="1" t="s">
        <v>26</v>
      </c>
      <c r="C50" s="3">
        <v>0.47401500000000002</v>
      </c>
      <c r="D50" s="3">
        <v>0.50687499999999996</v>
      </c>
      <c r="E50" s="3">
        <v>0.330565</v>
      </c>
      <c r="F50" s="2">
        <v>0.27326899999999998</v>
      </c>
      <c r="G50" s="3">
        <v>0.38746599999999998</v>
      </c>
      <c r="H50" s="3">
        <v>0.36981599999999998</v>
      </c>
      <c r="I50" s="1"/>
      <c r="J50" s="1" t="s">
        <v>61</v>
      </c>
      <c r="K50" s="1"/>
      <c r="L50" s="1"/>
      <c r="M50" s="1">
        <v>0.30496019560819354</v>
      </c>
      <c r="N50" s="1">
        <v>0.4385390684594368</v>
      </c>
      <c r="O50" s="1">
        <v>0.70463448692304786</v>
      </c>
      <c r="P50" s="1">
        <v>0.75085572866453731</v>
      </c>
      <c r="Q50" s="1"/>
      <c r="R50" s="1"/>
    </row>
    <row r="51" spans="1:24" x14ac:dyDescent="0.35">
      <c r="A51" s="1" t="s">
        <v>10</v>
      </c>
      <c r="B51" s="1" t="s">
        <v>27</v>
      </c>
      <c r="C51" s="2">
        <v>0.43244500000000002</v>
      </c>
      <c r="D51" s="3">
        <v>0.49335299999999999</v>
      </c>
      <c r="E51" s="3">
        <v>0.31010399999999999</v>
      </c>
      <c r="F51" s="3">
        <v>0.28325299999999998</v>
      </c>
      <c r="G51" s="3">
        <v>0.367585</v>
      </c>
      <c r="H51" s="2">
        <v>0.35997699999999999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24" x14ac:dyDescent="0.35">
      <c r="A52" s="1" t="s">
        <v>10</v>
      </c>
      <c r="B52" s="1" t="s">
        <v>28</v>
      </c>
      <c r="C52" s="3">
        <v>0.45604499999999998</v>
      </c>
      <c r="D52" s="2">
        <v>0.482408</v>
      </c>
      <c r="E52" s="2">
        <v>0.29939900000000003</v>
      </c>
      <c r="F52" s="2">
        <v>0.272067</v>
      </c>
      <c r="G52" s="3">
        <v>0.374386</v>
      </c>
      <c r="H52" s="3">
        <v>0.38045800000000002</v>
      </c>
      <c r="I52" s="1"/>
      <c r="J52" s="1"/>
      <c r="K52" s="1" t="s">
        <v>43</v>
      </c>
      <c r="L52" s="1" t="s">
        <v>45</v>
      </c>
      <c r="M52" s="1" t="s">
        <v>47</v>
      </c>
      <c r="N52" s="1" t="s">
        <v>49</v>
      </c>
      <c r="O52" s="1" t="s">
        <v>51</v>
      </c>
      <c r="P52" s="1" t="s">
        <v>53</v>
      </c>
      <c r="Q52" s="1" t="s">
        <v>55</v>
      </c>
      <c r="R52" s="1"/>
    </row>
    <row r="53" spans="1:24" x14ac:dyDescent="0.35">
      <c r="A53" s="1" t="s">
        <v>10</v>
      </c>
      <c r="B53" s="1" t="s">
        <v>29</v>
      </c>
      <c r="C53" s="2">
        <v>0.44305099999999997</v>
      </c>
      <c r="D53" s="3">
        <v>0.50765300000000002</v>
      </c>
      <c r="E53" s="2">
        <v>0.30185499999999998</v>
      </c>
      <c r="F53" s="3">
        <v>0.30071500000000001</v>
      </c>
      <c r="G53" s="2">
        <v>0.39869599999999999</v>
      </c>
      <c r="H53" s="3">
        <v>0.40598299999999998</v>
      </c>
      <c r="I53" s="1"/>
      <c r="J53" s="1"/>
      <c r="K53" s="1"/>
      <c r="L53" s="1"/>
      <c r="M53" s="1"/>
      <c r="N53" s="1">
        <v>0</v>
      </c>
      <c r="O53" s="1">
        <v>6.0612813370473555</v>
      </c>
      <c r="P53" s="1"/>
      <c r="Q53" s="1">
        <v>0</v>
      </c>
      <c r="R53" s="1">
        <v>8.3244609512018997</v>
      </c>
      <c r="T53">
        <v>0</v>
      </c>
      <c r="U53">
        <v>15.887279480037142</v>
      </c>
      <c r="W53">
        <v>0</v>
      </c>
      <c r="X53">
        <v>868.33837378962733</v>
      </c>
    </row>
    <row r="54" spans="1:24" x14ac:dyDescent="0.35">
      <c r="A54" s="1" t="s">
        <v>10</v>
      </c>
      <c r="B54" s="1" t="s">
        <v>30</v>
      </c>
      <c r="C54" s="3">
        <v>0.45140000000000002</v>
      </c>
      <c r="D54" s="2">
        <v>0.48427799999999999</v>
      </c>
      <c r="E54" s="3">
        <v>0.33816000000000002</v>
      </c>
      <c r="F54" s="2">
        <v>0.315</v>
      </c>
      <c r="G54" s="3">
        <v>0.37018699999999999</v>
      </c>
      <c r="H54" s="3">
        <v>0.37634899999999999</v>
      </c>
      <c r="I54" s="1"/>
      <c r="J54" s="1"/>
      <c r="K54" s="1"/>
      <c r="L54" s="1"/>
      <c r="M54" s="1"/>
      <c r="N54" s="1">
        <v>0</v>
      </c>
      <c r="O54" s="1">
        <v>1.8264692272096243</v>
      </c>
      <c r="P54" s="1"/>
      <c r="Q54" s="1">
        <v>0</v>
      </c>
      <c r="R54" s="1">
        <v>1.7866728366496989</v>
      </c>
      <c r="T54">
        <v>0</v>
      </c>
      <c r="U54">
        <v>5.0844979176307259</v>
      </c>
      <c r="W54">
        <v>0</v>
      </c>
      <c r="X54">
        <v>201.68275269385862</v>
      </c>
    </row>
    <row r="55" spans="1:24" x14ac:dyDescent="0.35">
      <c r="A55" s="1" t="s">
        <v>10</v>
      </c>
      <c r="B55" s="1" t="s">
        <v>31</v>
      </c>
      <c r="C55" s="2">
        <v>0.49243999999999999</v>
      </c>
      <c r="D55" s="3">
        <v>0.50667499999999999</v>
      </c>
      <c r="E55" s="3">
        <v>0.32415500000000003</v>
      </c>
      <c r="F55" s="3">
        <v>0.27643899999999999</v>
      </c>
      <c r="G55" s="2">
        <v>0.410721</v>
      </c>
      <c r="H55" s="3">
        <v>0.39761999999999997</v>
      </c>
      <c r="I55" s="1"/>
      <c r="J55" s="1"/>
      <c r="K55" s="1"/>
      <c r="L55" s="1"/>
      <c r="M55" s="1"/>
      <c r="N55" s="1">
        <v>0.57558656446827805</v>
      </c>
      <c r="O55" s="1">
        <v>0.42441343553172195</v>
      </c>
      <c r="P55" s="1"/>
      <c r="Q55" s="1">
        <v>0.24084628750939807</v>
      </c>
      <c r="R55" s="1">
        <v>0.75915371249060193</v>
      </c>
      <c r="T55">
        <v>0</v>
      </c>
      <c r="U55">
        <v>1.2685796108599827</v>
      </c>
      <c r="W55">
        <v>0</v>
      </c>
      <c r="X55">
        <v>8.1573526285601972</v>
      </c>
    </row>
    <row r="56" spans="1:24" x14ac:dyDescent="0.35">
      <c r="A56" s="1" t="s">
        <v>10</v>
      </c>
      <c r="B56" s="1" t="s">
        <v>32</v>
      </c>
      <c r="C56" s="3">
        <v>0.46868399999999999</v>
      </c>
      <c r="D56" s="2">
        <v>0.51852600000000004</v>
      </c>
      <c r="E56" s="2">
        <v>0.37747700000000001</v>
      </c>
      <c r="F56" s="2">
        <v>0.27319700000000002</v>
      </c>
      <c r="G56" s="3">
        <v>0.37969599999999998</v>
      </c>
      <c r="H56" s="3">
        <v>0.40351100000000001</v>
      </c>
      <c r="I56" s="1"/>
      <c r="J56" s="1"/>
      <c r="K56" s="1"/>
      <c r="L56" s="1"/>
      <c r="M56" s="1"/>
      <c r="N56" s="1">
        <v>0.585311124536118</v>
      </c>
      <c r="O56" s="1">
        <v>0.414688875463882</v>
      </c>
      <c r="P56" s="1"/>
      <c r="Q56" s="1">
        <v>0.36242780533288654</v>
      </c>
      <c r="R56" s="1">
        <v>0.63757219466711346</v>
      </c>
      <c r="T56">
        <v>0.11479497814487849</v>
      </c>
      <c r="U56">
        <v>0.88520502185512151</v>
      </c>
      <c r="W56">
        <v>3.1817105312249461E-2</v>
      </c>
      <c r="X56">
        <v>0.96818289468775054</v>
      </c>
    </row>
    <row r="57" spans="1:24" x14ac:dyDescent="0.35">
      <c r="A57" s="1" t="s">
        <v>10</v>
      </c>
      <c r="B57" s="1" t="s">
        <v>33</v>
      </c>
      <c r="C57" s="3">
        <v>0.45391999999999999</v>
      </c>
      <c r="D57" s="3">
        <v>0.49491200000000002</v>
      </c>
      <c r="E57" s="3">
        <v>0.33122600000000002</v>
      </c>
      <c r="F57" s="3">
        <v>0.29660900000000001</v>
      </c>
      <c r="G57" s="2">
        <v>0.35680400000000001</v>
      </c>
      <c r="H57" s="2">
        <v>0.34643099999999999</v>
      </c>
      <c r="I57" s="1"/>
      <c r="J57" s="1" t="s">
        <v>62</v>
      </c>
      <c r="K57" s="1"/>
      <c r="L57" s="1"/>
      <c r="M57" s="1"/>
      <c r="N57" s="1">
        <v>0.69503980439180646</v>
      </c>
      <c r="O57" s="1">
        <v>0.30496019560819354</v>
      </c>
      <c r="P57" s="1"/>
      <c r="Q57" s="1">
        <v>0.5614609315405632</v>
      </c>
      <c r="R57" s="1">
        <v>0.4385390684594368</v>
      </c>
      <c r="T57">
        <v>0.29536551307695214</v>
      </c>
      <c r="U57">
        <v>0.70463448692304786</v>
      </c>
      <c r="W57">
        <v>0.24914427133546269</v>
      </c>
      <c r="X57">
        <v>0.75085572866453731</v>
      </c>
    </row>
    <row r="58" spans="1:24" x14ac:dyDescent="0.35">
      <c r="A58" s="1" t="s">
        <v>10</v>
      </c>
      <c r="B58" s="1" t="s">
        <v>10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 t="s">
        <v>43</v>
      </c>
      <c r="L59" s="1" t="s">
        <v>45</v>
      </c>
      <c r="M59" s="1" t="s">
        <v>47</v>
      </c>
      <c r="N59" s="1" t="s">
        <v>49</v>
      </c>
      <c r="O59" s="1" t="s">
        <v>51</v>
      </c>
      <c r="P59" s="1" t="s">
        <v>53</v>
      </c>
      <c r="Q59" s="1" t="s">
        <v>55</v>
      </c>
      <c r="R59" s="1"/>
    </row>
    <row r="60" spans="1:2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>
        <v>2</v>
      </c>
      <c r="N60" s="1">
        <v>4</v>
      </c>
      <c r="O60" s="1">
        <v>6</v>
      </c>
      <c r="P60" s="1">
        <v>8</v>
      </c>
      <c r="Q60" s="1"/>
      <c r="R60" s="1"/>
    </row>
    <row r="61" spans="1:2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>
        <v>2</v>
      </c>
      <c r="N61" s="1">
        <v>4</v>
      </c>
      <c r="O61" s="1">
        <v>6</v>
      </c>
      <c r="P61" s="1">
        <v>8</v>
      </c>
      <c r="Q61" s="1"/>
      <c r="R61" s="1"/>
    </row>
    <row r="62" spans="1:2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1.2693685292213386</v>
      </c>
      <c r="N62" s="1">
        <v>2.3221537040558515</v>
      </c>
      <c r="O62" s="1">
        <v>6</v>
      </c>
      <c r="P62" s="1">
        <v>8</v>
      </c>
      <c r="Q62" s="1"/>
      <c r="R62" s="1"/>
    </row>
    <row r="63" spans="1:2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v>1.26158201317437</v>
      </c>
      <c r="N63" s="1">
        <v>1.9163664930889137</v>
      </c>
      <c r="O63" s="1">
        <v>3.8120049025932126</v>
      </c>
      <c r="P63" s="1">
        <v>6.5427912519127842</v>
      </c>
      <c r="Q63" s="1"/>
      <c r="R63" s="1"/>
    </row>
    <row r="64" spans="1:2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1.1799132945539386</v>
      </c>
      <c r="N64" s="1">
        <v>1.4901004461860741</v>
      </c>
      <c r="O64" s="1">
        <v>2.422453659614344</v>
      </c>
      <c r="P64" s="1">
        <v>2.9154413771977179</v>
      </c>
      <c r="Q64" s="1"/>
      <c r="R64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D8D8-7AE5-4AF9-AC2A-184E2BF2B8A7}">
  <sheetPr codeName="Folha2"/>
  <dimension ref="A1:AB112"/>
  <sheetViews>
    <sheetView tabSelected="1" topLeftCell="G77" zoomScale="67" zoomScaleNormal="145" workbookViewId="0">
      <selection activeCell="S112" sqref="S112:Y112"/>
    </sheetView>
  </sheetViews>
  <sheetFormatPr defaultRowHeight="14.5" x14ac:dyDescent="0.35"/>
  <cols>
    <col min="1" max="1" width="37" bestFit="1" customWidth="1"/>
    <col min="2" max="2" width="42.7265625" bestFit="1" customWidth="1"/>
    <col min="3" max="3" width="10.6328125" bestFit="1" customWidth="1"/>
    <col min="4" max="4" width="25.7265625" bestFit="1" customWidth="1"/>
    <col min="5" max="9" width="10.6328125" bestFit="1" customWidth="1"/>
    <col min="10" max="10" width="11.54296875" bestFit="1" customWidth="1"/>
    <col min="12" max="14" width="11.81640625" bestFit="1" customWidth="1"/>
    <col min="15" max="18" width="8.8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63</v>
      </c>
    </row>
    <row r="2" spans="1:19" x14ac:dyDescent="0.35">
      <c r="A2" s="1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11</v>
      </c>
      <c r="B4" s="1" t="s">
        <v>12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10</v>
      </c>
      <c r="B5" s="1" t="s">
        <v>13</v>
      </c>
      <c r="C5" s="1" t="s">
        <v>10</v>
      </c>
      <c r="D5" s="1" t="s">
        <v>14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10</v>
      </c>
      <c r="B6" s="1" t="s">
        <v>10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39</v>
      </c>
      <c r="J6" s="1" t="s">
        <v>21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 t="s">
        <v>10</v>
      </c>
      <c r="B7" s="1" t="s">
        <v>10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22</v>
      </c>
      <c r="J7" s="1" t="s">
        <v>21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1" t="s">
        <v>23</v>
      </c>
      <c r="B8" s="1" t="s">
        <v>24</v>
      </c>
      <c r="C8" s="2">
        <v>4.6999999999999997E-5</v>
      </c>
      <c r="D8" s="2">
        <v>4.8999999999999998E-5</v>
      </c>
      <c r="E8" s="2">
        <v>1.45E-4</v>
      </c>
      <c r="F8" s="3">
        <v>2.1800000000000001E-4</v>
      </c>
      <c r="G8" s="3">
        <v>2.8200000000000002E-4</v>
      </c>
      <c r="H8" s="3">
        <v>1.1900000000000001E-3</v>
      </c>
      <c r="I8" s="3">
        <v>4.6185999999999998E-2</v>
      </c>
      <c r="J8" s="1"/>
      <c r="K8" s="1" t="s">
        <v>41</v>
      </c>
      <c r="L8" s="1" t="s">
        <v>43</v>
      </c>
      <c r="M8" s="1" t="s">
        <v>45</v>
      </c>
      <c r="N8" s="1" t="s">
        <v>47</v>
      </c>
      <c r="O8" s="1" t="s">
        <v>49</v>
      </c>
      <c r="P8" s="1" t="s">
        <v>51</v>
      </c>
      <c r="Q8" s="1" t="s">
        <v>53</v>
      </c>
      <c r="R8" s="1" t="s">
        <v>55</v>
      </c>
      <c r="S8" s="1"/>
    </row>
    <row r="9" spans="1:19" x14ac:dyDescent="0.35">
      <c r="A9" s="1" t="s">
        <v>10</v>
      </c>
      <c r="B9" s="1" t="s">
        <v>25</v>
      </c>
      <c r="C9" s="3">
        <v>1.5E-5</v>
      </c>
      <c r="D9" s="3">
        <v>2.0000000000000002E-5</v>
      </c>
      <c r="E9" s="3">
        <v>8.6000000000000003E-5</v>
      </c>
      <c r="F9" s="3">
        <v>1.2899999999999999E-4</v>
      </c>
      <c r="G9" s="3">
        <v>1.4999999999999999E-4</v>
      </c>
      <c r="H9" s="3">
        <v>6.7599999999999995E-4</v>
      </c>
      <c r="I9" s="2">
        <v>5.8078999999999999E-2</v>
      </c>
      <c r="J9" s="1"/>
      <c r="K9" s="1"/>
      <c r="L9" s="1">
        <v>1.9000000000000004E-5</v>
      </c>
      <c r="M9" s="1">
        <v>2.6100000000000001E-5</v>
      </c>
      <c r="N9" s="1">
        <v>9.7899999999999981E-5</v>
      </c>
      <c r="O9" s="1">
        <v>4.5170000000000003E-4</v>
      </c>
      <c r="P9" s="1">
        <v>5.6290000000000008E-4</v>
      </c>
      <c r="Q9" s="1">
        <v>9.3789999999999987E-4</v>
      </c>
      <c r="R9" s="1">
        <v>3.1696599999999998E-2</v>
      </c>
      <c r="S9" s="1"/>
    </row>
    <row r="10" spans="1:19" x14ac:dyDescent="0.35">
      <c r="A10" s="1" t="s">
        <v>10</v>
      </c>
      <c r="B10" s="1" t="s">
        <v>26</v>
      </c>
      <c r="C10" s="3">
        <v>1.8E-5</v>
      </c>
      <c r="D10" s="3">
        <v>2.3E-5</v>
      </c>
      <c r="E10" s="3">
        <v>7.3999999999999996E-5</v>
      </c>
      <c r="F10" s="3">
        <v>1.6000000000000001E-4</v>
      </c>
      <c r="G10" s="3">
        <v>1.8599999999999999E-4</v>
      </c>
      <c r="H10" s="3">
        <v>6.02E-4</v>
      </c>
      <c r="I10" s="3">
        <v>3.3391999999999998E-2</v>
      </c>
      <c r="J10" s="1"/>
      <c r="K10" s="1"/>
      <c r="L10" s="1">
        <v>1.8900000000000001E-4</v>
      </c>
      <c r="M10" s="1">
        <v>2.141E-4</v>
      </c>
      <c r="N10" s="1">
        <v>1.9549999999999998E-4</v>
      </c>
      <c r="O10" s="1">
        <v>2.7959999999999997E-4</v>
      </c>
      <c r="P10" s="1">
        <v>5.0540000000000003E-4</v>
      </c>
      <c r="Q10" s="1">
        <v>8.7830000000000004E-4</v>
      </c>
      <c r="R10" s="1">
        <v>3.5321999999999999E-2</v>
      </c>
      <c r="S10" s="1"/>
    </row>
    <row r="11" spans="1:19" x14ac:dyDescent="0.35">
      <c r="A11" s="1" t="s">
        <v>10</v>
      </c>
      <c r="B11" s="1" t="s">
        <v>27</v>
      </c>
      <c r="C11" s="3">
        <v>1.5E-5</v>
      </c>
      <c r="D11" s="3">
        <v>1.9000000000000001E-5</v>
      </c>
      <c r="E11" s="3">
        <v>9.2999999999999997E-5</v>
      </c>
      <c r="F11" s="3">
        <v>1.2E-4</v>
      </c>
      <c r="G11" s="2">
        <v>1.33E-3</v>
      </c>
      <c r="H11" s="2">
        <v>2.3149999999999998E-3</v>
      </c>
      <c r="I11" s="3">
        <v>3.6262999999999997E-2</v>
      </c>
      <c r="J11" s="1"/>
      <c r="K11" s="1"/>
      <c r="L11" s="1">
        <v>1.8200999999999998E-3</v>
      </c>
      <c r="M11" s="1">
        <v>1.9230000000000004E-3</v>
      </c>
      <c r="N11" s="1">
        <v>1.2479000000000001E-3</v>
      </c>
      <c r="O11" s="1">
        <v>1.3304999999999999E-3</v>
      </c>
      <c r="P11" s="1">
        <v>1.8487E-3</v>
      </c>
      <c r="Q11" s="1">
        <v>1.7600999999999999E-3</v>
      </c>
      <c r="R11" s="1">
        <v>1.2434499999999999E-2</v>
      </c>
      <c r="S11" s="1"/>
    </row>
    <row r="12" spans="1:19" x14ac:dyDescent="0.35">
      <c r="A12" s="1" t="s">
        <v>10</v>
      </c>
      <c r="B12" s="1" t="s">
        <v>28</v>
      </c>
      <c r="C12" s="3">
        <v>1.5999999999999999E-5</v>
      </c>
      <c r="D12" s="3">
        <v>2.0999999999999999E-5</v>
      </c>
      <c r="E12" s="3">
        <v>8.6000000000000003E-5</v>
      </c>
      <c r="F12" s="3">
        <v>1.26E-4</v>
      </c>
      <c r="G12" s="3">
        <v>6.6799999999999997E-4</v>
      </c>
      <c r="H12" s="3">
        <v>2.33E-4</v>
      </c>
      <c r="I12" s="3">
        <v>2.2598E-2</v>
      </c>
      <c r="J12" s="1"/>
      <c r="K12" s="1"/>
      <c r="L12" s="1">
        <v>1.8615899999999998E-2</v>
      </c>
      <c r="M12" s="1">
        <v>2.1082800000000002E-2</v>
      </c>
      <c r="N12" s="1">
        <v>1.4351600000000001E-2</v>
      </c>
      <c r="O12" s="1">
        <v>1.5257100000000001E-2</v>
      </c>
      <c r="P12" s="1">
        <v>2.14483E-2</v>
      </c>
      <c r="Q12" s="1">
        <v>1.87574E-2</v>
      </c>
      <c r="R12" s="1">
        <v>5.2755499999999997E-2</v>
      </c>
      <c r="S12" s="1"/>
    </row>
    <row r="13" spans="1:19" x14ac:dyDescent="0.35">
      <c r="A13" s="1" t="s">
        <v>10</v>
      </c>
      <c r="B13" s="1" t="s">
        <v>29</v>
      </c>
      <c r="C13" s="3">
        <v>1.5999999999999999E-5</v>
      </c>
      <c r="D13" s="2">
        <v>3.6999999999999998E-5</v>
      </c>
      <c r="E13" s="3">
        <v>1.05E-4</v>
      </c>
      <c r="F13" s="3">
        <v>1.25E-4</v>
      </c>
      <c r="G13" s="2">
        <v>1.232E-3</v>
      </c>
      <c r="H13" s="2">
        <v>1.8799999999999999E-4</v>
      </c>
      <c r="I13" s="3">
        <v>1.6499E-2</v>
      </c>
      <c r="J13" s="1"/>
      <c r="K13" s="1"/>
      <c r="L13" s="1">
        <v>0.1931794</v>
      </c>
      <c r="M13" s="1">
        <v>0.2111981</v>
      </c>
      <c r="N13" s="1">
        <v>0.14423550000000002</v>
      </c>
      <c r="O13" s="1">
        <v>0.13620009999999999</v>
      </c>
      <c r="P13" s="1">
        <v>0.19082529999999998</v>
      </c>
      <c r="Q13" s="1">
        <v>0.19334789999999999</v>
      </c>
      <c r="R13" s="1">
        <v>0.36920050000000004</v>
      </c>
      <c r="S13" s="1"/>
    </row>
    <row r="14" spans="1:19" x14ac:dyDescent="0.35">
      <c r="A14" s="1" t="s">
        <v>10</v>
      </c>
      <c r="B14" s="1" t="s">
        <v>30</v>
      </c>
      <c r="C14" s="3">
        <v>1.5999999999999999E-5</v>
      </c>
      <c r="D14" s="3">
        <v>2.5999999999999998E-5</v>
      </c>
      <c r="E14" s="3">
        <v>8.3999999999999995E-5</v>
      </c>
      <c r="F14" s="3">
        <v>1.2799999999999999E-4</v>
      </c>
      <c r="G14" s="3">
        <v>1.44E-4</v>
      </c>
      <c r="H14" s="3">
        <v>1.255E-3</v>
      </c>
      <c r="I14" s="2">
        <v>1.1869999999999999E-3</v>
      </c>
      <c r="J14" s="1"/>
      <c r="K14" s="1"/>
      <c r="L14" s="1">
        <v>2.4341887999999998</v>
      </c>
      <c r="M14" s="1">
        <v>2.7165261999999997</v>
      </c>
      <c r="N14" s="1">
        <v>1.8642580999999996</v>
      </c>
      <c r="O14" s="1">
        <v>1.6554849999999999</v>
      </c>
      <c r="P14" s="1">
        <v>2.2822835000000001</v>
      </c>
      <c r="Q14" s="1">
        <v>2.1852422999999996</v>
      </c>
      <c r="R14" s="1">
        <v>4.0638532999999999</v>
      </c>
      <c r="S14" s="1"/>
    </row>
    <row r="15" spans="1:19" x14ac:dyDescent="0.35">
      <c r="A15" s="1" t="s">
        <v>10</v>
      </c>
      <c r="B15" s="1" t="s">
        <v>31</v>
      </c>
      <c r="C15" s="3">
        <v>1.5E-5</v>
      </c>
      <c r="D15" s="3">
        <v>2.3E-5</v>
      </c>
      <c r="E15" s="3">
        <v>8.6000000000000003E-5</v>
      </c>
      <c r="F15" s="3">
        <v>1.35E-4</v>
      </c>
      <c r="G15" s="3">
        <v>1.47E-4</v>
      </c>
      <c r="H15" s="3">
        <v>3.6400000000000001E-4</v>
      </c>
      <c r="I15" s="2">
        <v>9.5790000000000007E-3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5">
      <c r="A16" s="1" t="s">
        <v>10</v>
      </c>
      <c r="B16" s="1" t="s">
        <v>32</v>
      </c>
      <c r="C16" s="3">
        <v>1.5999999999999999E-5</v>
      </c>
      <c r="D16" s="3">
        <v>2.0999999999999999E-5</v>
      </c>
      <c r="E16" s="2">
        <v>5.1999999999999997E-5</v>
      </c>
      <c r="F16" s="2">
        <v>2.748E-3</v>
      </c>
      <c r="G16" s="2">
        <v>1.3060000000000001E-3</v>
      </c>
      <c r="H16" s="2">
        <v>2.199E-3</v>
      </c>
      <c r="I16" s="3">
        <v>2.9461999999999999E-2</v>
      </c>
      <c r="J16" s="1"/>
      <c r="K16" s="1" t="s">
        <v>57</v>
      </c>
      <c r="L16" s="1" t="s">
        <v>43</v>
      </c>
      <c r="M16" s="1" t="s">
        <v>45</v>
      </c>
      <c r="N16" s="1" t="s">
        <v>47</v>
      </c>
      <c r="O16" s="1" t="s">
        <v>49</v>
      </c>
      <c r="P16" s="1" t="s">
        <v>51</v>
      </c>
      <c r="Q16" s="1" t="s">
        <v>53</v>
      </c>
      <c r="R16" s="1" t="s">
        <v>55</v>
      </c>
      <c r="S16" s="1"/>
    </row>
    <row r="17" spans="1:19" x14ac:dyDescent="0.35">
      <c r="A17" s="1" t="s">
        <v>10</v>
      </c>
      <c r="B17" s="1" t="s">
        <v>33</v>
      </c>
      <c r="C17" s="3">
        <v>1.5999999999999999E-5</v>
      </c>
      <c r="D17" s="3">
        <v>2.1999999999999999E-5</v>
      </c>
      <c r="E17" s="2">
        <v>1.6799999999999999E-4</v>
      </c>
      <c r="F17" s="3">
        <v>6.2799999999999998E-4</v>
      </c>
      <c r="G17" s="3">
        <v>1.84E-4</v>
      </c>
      <c r="H17" s="3">
        <v>3.57E-4</v>
      </c>
      <c r="I17" s="2">
        <v>6.3721E-2</v>
      </c>
      <c r="J17" s="1"/>
      <c r="K17" s="1"/>
      <c r="L17" s="1">
        <v>9.3701654200979822E-6</v>
      </c>
      <c r="M17" s="1">
        <v>9.0493093659129591E-6</v>
      </c>
      <c r="N17" s="1">
        <v>3.2408177980256772E-5</v>
      </c>
      <c r="O17" s="1">
        <v>7.7947636910941683E-4</v>
      </c>
      <c r="P17" s="1">
        <v>4.982811355048473E-4</v>
      </c>
      <c r="Q17" s="1">
        <v>7.4554308393277988E-4</v>
      </c>
      <c r="R17" s="1">
        <v>1.921986278410957E-2</v>
      </c>
      <c r="S17" s="1"/>
    </row>
    <row r="18" spans="1:19" x14ac:dyDescent="0.35">
      <c r="A18" s="1" t="s">
        <v>34</v>
      </c>
      <c r="B18" s="1" t="s">
        <v>24</v>
      </c>
      <c r="C18" s="3">
        <v>1.6100000000000001E-4</v>
      </c>
      <c r="D18" s="3">
        <v>1.8699999999999999E-4</v>
      </c>
      <c r="E18" s="3">
        <v>1.9699999999999999E-4</v>
      </c>
      <c r="F18" s="3">
        <v>2.3599999999999999E-4</v>
      </c>
      <c r="G18" s="3">
        <v>8.6399999999999997E-4</v>
      </c>
      <c r="H18" s="3">
        <v>5.5699999999999999E-4</v>
      </c>
      <c r="I18" s="3">
        <v>5.2686999999999998E-2</v>
      </c>
      <c r="J18" s="1"/>
      <c r="K18" s="1"/>
      <c r="L18" s="1">
        <v>4.5159716562440913E-5</v>
      </c>
      <c r="M18" s="1">
        <v>6.0308291303932656E-5</v>
      </c>
      <c r="N18" s="1">
        <v>2.8143382881238712E-5</v>
      </c>
      <c r="O18" s="1">
        <v>1.1273349103083785E-4</v>
      </c>
      <c r="P18" s="1">
        <v>4.2745062872804387E-4</v>
      </c>
      <c r="Q18" s="1">
        <v>6.3942975376502452E-4</v>
      </c>
      <c r="R18" s="1">
        <v>3.0060471287057362E-2</v>
      </c>
      <c r="S18" s="1"/>
    </row>
    <row r="19" spans="1:19" x14ac:dyDescent="0.35">
      <c r="A19" s="1" t="s">
        <v>10</v>
      </c>
      <c r="B19" s="1" t="s">
        <v>25</v>
      </c>
      <c r="C19" s="2">
        <v>3.1300000000000002E-4</v>
      </c>
      <c r="D19" s="3">
        <v>1.9699999999999999E-4</v>
      </c>
      <c r="E19" s="3">
        <v>1.9000000000000001E-4</v>
      </c>
      <c r="F19" s="3">
        <v>2.33E-4</v>
      </c>
      <c r="G19" s="3">
        <v>2.8800000000000001E-4</v>
      </c>
      <c r="H19" s="3">
        <v>3.8900000000000002E-4</v>
      </c>
      <c r="I19" s="2">
        <v>8.0605999999999997E-2</v>
      </c>
      <c r="J19" s="1"/>
      <c r="K19" s="1"/>
      <c r="L19" s="1">
        <v>3.7822624181830643E-4</v>
      </c>
      <c r="M19" s="1">
        <v>2.8933026112040196E-4</v>
      </c>
      <c r="N19" s="1">
        <v>1.4217415376924174E-4</v>
      </c>
      <c r="O19" s="1">
        <v>2.4711748218205848E-4</v>
      </c>
      <c r="P19" s="1">
        <v>3.7911846433535777E-4</v>
      </c>
      <c r="Q19" s="1">
        <v>3.622163579961567E-4</v>
      </c>
      <c r="R19" s="1">
        <v>7.7682706859377657E-3</v>
      </c>
      <c r="S19" s="1"/>
    </row>
    <row r="20" spans="1:19" x14ac:dyDescent="0.35">
      <c r="A20" s="1" t="s">
        <v>10</v>
      </c>
      <c r="B20" s="1" t="s">
        <v>26</v>
      </c>
      <c r="C20" s="3">
        <v>1.8200000000000001E-4</v>
      </c>
      <c r="D20" s="3">
        <v>1.92E-4</v>
      </c>
      <c r="E20" s="3">
        <v>1.84E-4</v>
      </c>
      <c r="F20" s="3">
        <v>2.22E-4</v>
      </c>
      <c r="G20" s="3">
        <v>4.4700000000000002E-4</v>
      </c>
      <c r="H20" s="3">
        <v>3.9100000000000002E-4</v>
      </c>
      <c r="I20" s="3">
        <v>5.6742000000000001E-2</v>
      </c>
      <c r="J20" s="1"/>
      <c r="K20" s="1"/>
      <c r="L20" s="1">
        <v>1.1433033237072299E-3</v>
      </c>
      <c r="M20" s="1">
        <v>1.3020472956079593E-3</v>
      </c>
      <c r="N20" s="1">
        <v>1.5390099544837258E-3</v>
      </c>
      <c r="O20" s="1">
        <v>2.3119838861895212E-3</v>
      </c>
      <c r="P20" s="1">
        <v>1.3673692295791946E-3</v>
      </c>
      <c r="Q20" s="1">
        <v>1.1814288975643009E-3</v>
      </c>
      <c r="R20" s="1">
        <v>1.6298322590070427E-2</v>
      </c>
      <c r="S20" s="1"/>
    </row>
    <row r="21" spans="1:19" x14ac:dyDescent="0.35">
      <c r="A21" s="1" t="s">
        <v>10</v>
      </c>
      <c r="B21" s="1" t="s">
        <v>27</v>
      </c>
      <c r="C21" s="3">
        <v>1.8000000000000001E-4</v>
      </c>
      <c r="D21" s="2">
        <v>3.59E-4</v>
      </c>
      <c r="E21" s="2">
        <v>2.6400000000000002E-4</v>
      </c>
      <c r="F21" s="2">
        <v>5.8299999999999997E-4</v>
      </c>
      <c r="G21" s="3">
        <v>3.0400000000000002E-4</v>
      </c>
      <c r="H21" s="3">
        <v>1.101E-3</v>
      </c>
      <c r="I21" s="2">
        <v>1.97E-3</v>
      </c>
      <c r="J21" s="1"/>
      <c r="K21" s="1"/>
      <c r="L21" s="1">
        <v>4.5531254584076615E-3</v>
      </c>
      <c r="M21" s="1">
        <v>4.8908860434485673E-3</v>
      </c>
      <c r="N21" s="1">
        <v>5.3820777632806469E-3</v>
      </c>
      <c r="O21" s="1">
        <v>9.8988615350453311E-3</v>
      </c>
      <c r="P21" s="1">
        <v>1.2988288309473272E-2</v>
      </c>
      <c r="Q21" s="1">
        <v>9.5172503954661161E-3</v>
      </c>
      <c r="R21" s="1">
        <v>7.3055167955456751E-3</v>
      </c>
      <c r="S21" s="1"/>
    </row>
    <row r="22" spans="1:19" x14ac:dyDescent="0.35">
      <c r="A22" s="1" t="s">
        <v>10</v>
      </c>
      <c r="B22" s="1" t="s">
        <v>28</v>
      </c>
      <c r="C22" s="3">
        <v>1.5699999999999999E-4</v>
      </c>
      <c r="D22" s="3">
        <v>1.8799999999999999E-4</v>
      </c>
      <c r="E22" s="2">
        <v>1.5300000000000001E-4</v>
      </c>
      <c r="F22" s="3">
        <v>1.9799999999999999E-4</v>
      </c>
      <c r="G22" s="3">
        <v>2.6600000000000001E-4</v>
      </c>
      <c r="H22" s="3">
        <v>5.0500000000000002E-4</v>
      </c>
      <c r="I22" s="3">
        <v>8.7060000000000002E-3</v>
      </c>
      <c r="J22" s="1"/>
      <c r="K22" s="1"/>
      <c r="L22" s="1">
        <v>0.78283350140611641</v>
      </c>
      <c r="M22" s="1">
        <v>0.93582669830763021</v>
      </c>
      <c r="N22" s="1">
        <v>0.53568793271576509</v>
      </c>
      <c r="O22" s="1">
        <v>0.4079417159720245</v>
      </c>
      <c r="P22" s="1">
        <v>0.63746756835579477</v>
      </c>
      <c r="Q22" s="1">
        <v>0.2948902992382253</v>
      </c>
      <c r="R22" s="1">
        <v>0.34445676258161934</v>
      </c>
      <c r="S22" s="1"/>
    </row>
    <row r="23" spans="1:19" x14ac:dyDescent="0.35">
      <c r="A23" s="1" t="s">
        <v>10</v>
      </c>
      <c r="B23" s="1" t="s">
        <v>29</v>
      </c>
      <c r="C23" s="3">
        <v>2.1000000000000001E-4</v>
      </c>
      <c r="D23" s="2">
        <v>3.0299999999999999E-4</v>
      </c>
      <c r="E23" s="3">
        <v>1.84E-4</v>
      </c>
      <c r="F23" s="3">
        <v>2.2000000000000001E-4</v>
      </c>
      <c r="G23" s="3">
        <v>3.1199999999999999E-4</v>
      </c>
      <c r="H23" s="3">
        <v>1.423E-3</v>
      </c>
      <c r="I23" s="2">
        <v>2.4689999999999998E-3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 t="s">
        <v>10</v>
      </c>
      <c r="B24" s="1" t="s">
        <v>30</v>
      </c>
      <c r="C24" s="3">
        <v>1.55E-4</v>
      </c>
      <c r="D24" s="3">
        <v>1.73E-4</v>
      </c>
      <c r="E24" s="3">
        <v>1.7799999999999999E-4</v>
      </c>
      <c r="F24" s="3">
        <v>1.9799999999999999E-4</v>
      </c>
      <c r="G24" s="3">
        <v>3.0699999999999998E-4</v>
      </c>
      <c r="H24" s="3">
        <v>2.81E-4</v>
      </c>
      <c r="I24" s="2">
        <v>3.5929999999999998E-3</v>
      </c>
      <c r="J24" s="1"/>
      <c r="K24" s="1" t="s">
        <v>58</v>
      </c>
      <c r="L24" s="1" t="s">
        <v>43</v>
      </c>
      <c r="M24" s="1" t="s">
        <v>45</v>
      </c>
      <c r="N24" s="1" t="s">
        <v>47</v>
      </c>
      <c r="O24" s="1" t="s">
        <v>49</v>
      </c>
      <c r="P24" s="1" t="s">
        <v>51</v>
      </c>
      <c r="Q24" s="1" t="s">
        <v>53</v>
      </c>
      <c r="R24" s="1" t="s">
        <v>55</v>
      </c>
      <c r="S24" s="1"/>
    </row>
    <row r="25" spans="1:19" x14ac:dyDescent="0.35">
      <c r="A25" s="1" t="s">
        <v>10</v>
      </c>
      <c r="B25" s="1" t="s">
        <v>31</v>
      </c>
      <c r="C25" s="3">
        <v>1.56E-4</v>
      </c>
      <c r="D25" s="3">
        <v>1.73E-4</v>
      </c>
      <c r="E25" s="3">
        <v>2.13E-4</v>
      </c>
      <c r="F25" s="3">
        <v>3.7599999999999998E-4</v>
      </c>
      <c r="G25" s="3">
        <v>3.0899999999999998E-4</v>
      </c>
      <c r="H25" s="2">
        <v>1.6609999999999999E-3</v>
      </c>
      <c r="I25" s="2">
        <v>7.8780000000000003E-2</v>
      </c>
      <c r="J25" s="1"/>
      <c r="K25" s="1"/>
      <c r="L25" s="1">
        <v>1.5888888888888891E-5</v>
      </c>
      <c r="M25" s="1">
        <v>2.1874999999999996E-5</v>
      </c>
      <c r="N25" s="1">
        <v>8.7714285714285721E-5</v>
      </c>
      <c r="O25" s="1">
        <v>1.9655555555555553E-4</v>
      </c>
      <c r="P25" s="1">
        <v>2.5157142857142853E-4</v>
      </c>
      <c r="Q25" s="1">
        <v>6.6814285714285706E-4</v>
      </c>
      <c r="R25" s="1">
        <v>3.0733333333333335E-2</v>
      </c>
      <c r="S25" s="1"/>
    </row>
    <row r="26" spans="1:19" x14ac:dyDescent="0.35">
      <c r="A26" s="1" t="s">
        <v>10</v>
      </c>
      <c r="B26" s="1" t="s">
        <v>32</v>
      </c>
      <c r="C26" s="3">
        <v>1.74E-4</v>
      </c>
      <c r="D26" s="3">
        <v>1.93E-4</v>
      </c>
      <c r="E26" s="3">
        <v>2.12E-4</v>
      </c>
      <c r="F26" s="3">
        <v>2.8800000000000001E-4</v>
      </c>
      <c r="G26" s="2">
        <v>1.681E-3</v>
      </c>
      <c r="H26" s="2">
        <v>2.1849999999999999E-3</v>
      </c>
      <c r="I26" s="3">
        <v>1.9248000000000001E-2</v>
      </c>
      <c r="J26" s="1"/>
      <c r="K26" s="1"/>
      <c r="L26" s="1">
        <v>1.7522222222222226E-4</v>
      </c>
      <c r="M26" s="1">
        <v>1.8487500000000001E-4</v>
      </c>
      <c r="N26" s="1">
        <v>1.9225000000000001E-4</v>
      </c>
      <c r="O26" s="1">
        <v>2.4588888888888891E-4</v>
      </c>
      <c r="P26" s="1">
        <v>3.747777777777778E-4</v>
      </c>
      <c r="Q26" s="1">
        <v>6.1712500000000005E-4</v>
      </c>
      <c r="R26" s="1">
        <v>3.7160399999999996E-2</v>
      </c>
      <c r="S26" s="1"/>
    </row>
    <row r="27" spans="1:19" x14ac:dyDescent="0.35">
      <c r="A27" s="1" t="s">
        <v>10</v>
      </c>
      <c r="B27" s="1" t="s">
        <v>33</v>
      </c>
      <c r="C27" s="3">
        <v>2.02E-4</v>
      </c>
      <c r="D27" s="3">
        <v>1.76E-4</v>
      </c>
      <c r="E27" s="3">
        <v>1.8000000000000001E-4</v>
      </c>
      <c r="F27" s="3">
        <v>2.42E-4</v>
      </c>
      <c r="G27" s="3">
        <v>2.7599999999999999E-4</v>
      </c>
      <c r="H27" s="3">
        <v>2.9E-4</v>
      </c>
      <c r="I27" s="3">
        <v>4.8418999999999997E-2</v>
      </c>
      <c r="J27" s="1"/>
      <c r="K27" s="1"/>
      <c r="L27" s="1">
        <v>1.6988888888888889E-3</v>
      </c>
      <c r="M27" s="1">
        <v>1.8267777777777779E-3</v>
      </c>
      <c r="N27" s="1">
        <v>1.2006666666666667E-3</v>
      </c>
      <c r="O27" s="1">
        <v>1.348857142857143E-3</v>
      </c>
      <c r="P27" s="1">
        <v>1.8143333333333334E-3</v>
      </c>
      <c r="Q27" s="1">
        <v>1.7041666666666663E-3</v>
      </c>
      <c r="R27" s="1">
        <v>1.05735E-2</v>
      </c>
      <c r="S27" s="1"/>
    </row>
    <row r="28" spans="1:19" x14ac:dyDescent="0.35">
      <c r="A28" s="1" t="s">
        <v>35</v>
      </c>
      <c r="B28" s="1" t="s">
        <v>24</v>
      </c>
      <c r="C28" s="3">
        <v>1.6789999999999999E-3</v>
      </c>
      <c r="D28" s="3">
        <v>1.854E-3</v>
      </c>
      <c r="E28" s="3">
        <v>1.1969999999999999E-3</v>
      </c>
      <c r="F28" s="3">
        <v>1.1349999999999999E-3</v>
      </c>
      <c r="G28" s="2">
        <v>1.3730000000000001E-3</v>
      </c>
      <c r="H28" s="3">
        <v>1.652E-3</v>
      </c>
      <c r="I28" s="3">
        <v>8.6099999999999996E-3</v>
      </c>
      <c r="J28" s="1"/>
      <c r="K28" s="1"/>
      <c r="L28" s="1">
        <v>1.8504166666666665E-2</v>
      </c>
      <c r="M28" s="1">
        <v>2.0903625000000002E-2</v>
      </c>
      <c r="N28" s="1">
        <v>1.4108124999999999E-2</v>
      </c>
      <c r="O28" s="1">
        <v>1.5293333333333334E-2</v>
      </c>
      <c r="P28" s="1">
        <v>2.1497142857142857E-2</v>
      </c>
      <c r="Q28" s="1">
        <v>1.9012285714285711E-2</v>
      </c>
      <c r="R28" s="1">
        <v>4.7939555555555548E-2</v>
      </c>
      <c r="S28" s="1"/>
    </row>
    <row r="29" spans="1:19" x14ac:dyDescent="0.35">
      <c r="A29" s="1" t="s">
        <v>10</v>
      </c>
      <c r="B29" s="1" t="s">
        <v>25</v>
      </c>
      <c r="C29" s="3">
        <v>1.6570000000000001E-3</v>
      </c>
      <c r="D29" s="3">
        <v>1.83E-3</v>
      </c>
      <c r="E29" s="3">
        <v>1.186E-3</v>
      </c>
      <c r="F29" s="3">
        <v>1.395E-3</v>
      </c>
      <c r="G29" s="3">
        <v>1.758E-3</v>
      </c>
      <c r="H29" s="2">
        <v>1.3780000000000001E-3</v>
      </c>
      <c r="I29" s="2">
        <v>2.9003000000000001E-2</v>
      </c>
      <c r="J29" s="1"/>
      <c r="K29" s="1"/>
      <c r="L29" s="1">
        <v>0.1932541666666667</v>
      </c>
      <c r="M29" s="1">
        <v>0.21161983333333334</v>
      </c>
      <c r="N29" s="1">
        <v>0.14373000000000002</v>
      </c>
      <c r="O29" s="1">
        <v>0.13261680000000001</v>
      </c>
      <c r="P29" s="1">
        <v>0.18500537499999997</v>
      </c>
      <c r="Q29" s="1">
        <v>0.1888225</v>
      </c>
      <c r="R29" s="1">
        <v>0.36930766666666665</v>
      </c>
      <c r="S29" s="1"/>
    </row>
    <row r="30" spans="1:19" x14ac:dyDescent="0.35">
      <c r="A30" s="1" t="s">
        <v>10</v>
      </c>
      <c r="B30" s="1" t="s">
        <v>26</v>
      </c>
      <c r="C30" s="3">
        <v>1.707E-3</v>
      </c>
      <c r="D30" s="3">
        <v>1.8090000000000001E-3</v>
      </c>
      <c r="E30" s="3">
        <v>1.1950000000000001E-3</v>
      </c>
      <c r="F30" s="2">
        <v>1.0070000000000001E-3</v>
      </c>
      <c r="G30" s="3">
        <v>1.7589999999999999E-3</v>
      </c>
      <c r="H30" s="2">
        <v>2.16E-3</v>
      </c>
      <c r="I30" s="3">
        <v>1.4929E-2</v>
      </c>
      <c r="J30" s="1"/>
      <c r="K30" s="1"/>
      <c r="L30" s="1">
        <v>2.1764760000000001</v>
      </c>
      <c r="M30" s="1">
        <v>2.4068344444444443</v>
      </c>
      <c r="N30" s="1">
        <v>1.6897082222222222</v>
      </c>
      <c r="O30" s="1">
        <v>1.5214555555555556</v>
      </c>
      <c r="P30" s="1">
        <v>2.073460888888889</v>
      </c>
      <c r="Q30" s="1">
        <v>2.0916528888888886</v>
      </c>
      <c r="R30" s="1">
        <v>4.007657375</v>
      </c>
      <c r="S30" s="1"/>
    </row>
    <row r="31" spans="1:19" x14ac:dyDescent="0.35">
      <c r="A31" s="1" t="s">
        <v>10</v>
      </c>
      <c r="B31" s="1" t="s">
        <v>27</v>
      </c>
      <c r="C31" s="3">
        <v>1.6310000000000001E-3</v>
      </c>
      <c r="D31" s="3">
        <v>1.8060000000000001E-3</v>
      </c>
      <c r="E31" s="3">
        <v>1.1950000000000001E-3</v>
      </c>
      <c r="F31" s="3">
        <v>1.3079999999999999E-3</v>
      </c>
      <c r="G31" s="3">
        <v>2.1519999999999998E-3</v>
      </c>
      <c r="H31" s="3">
        <v>2.0339999999999998E-3</v>
      </c>
      <c r="I31" s="3">
        <v>6.0000000000000001E-3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5">
      <c r="A32" s="1" t="s">
        <v>10</v>
      </c>
      <c r="B32" s="1" t="s">
        <v>28</v>
      </c>
      <c r="C32" s="3">
        <v>2E-3</v>
      </c>
      <c r="D32" s="3">
        <v>1.8289999999999999E-3</v>
      </c>
      <c r="E32" s="3">
        <v>1.2030000000000001E-3</v>
      </c>
      <c r="F32" s="2">
        <v>9.7799999999999992E-4</v>
      </c>
      <c r="G32" s="3">
        <v>1.8079999999999999E-3</v>
      </c>
      <c r="H32" s="2">
        <v>1.3619999999999999E-3</v>
      </c>
      <c r="I32" s="2">
        <v>2.349E-2</v>
      </c>
      <c r="J32" s="1"/>
      <c r="K32" s="1" t="s">
        <v>59</v>
      </c>
      <c r="L32" s="1" t="s">
        <v>43</v>
      </c>
      <c r="M32" s="1" t="s">
        <v>45</v>
      </c>
      <c r="N32" s="1" t="s">
        <v>47</v>
      </c>
      <c r="O32" s="1" t="s">
        <v>49</v>
      </c>
      <c r="P32" s="1" t="s">
        <v>51</v>
      </c>
      <c r="Q32" s="1" t="s">
        <v>53</v>
      </c>
      <c r="R32" s="1" t="s">
        <v>55</v>
      </c>
      <c r="S32" s="1"/>
    </row>
    <row r="33" spans="1:19" x14ac:dyDescent="0.35">
      <c r="A33" s="1" t="s">
        <v>10</v>
      </c>
      <c r="B33" s="1" t="s">
        <v>29</v>
      </c>
      <c r="C33" s="3">
        <v>1.6249999999999999E-3</v>
      </c>
      <c r="D33" s="2">
        <v>2.7889999999999998E-3</v>
      </c>
      <c r="E33" s="3">
        <v>1.2160000000000001E-3</v>
      </c>
      <c r="F33" s="3">
        <v>1.4220000000000001E-3</v>
      </c>
      <c r="G33" s="2">
        <v>1.3550000000000001E-3</v>
      </c>
      <c r="H33" s="3">
        <v>1.415E-3</v>
      </c>
      <c r="I33" s="3">
        <v>1.0319E-2</v>
      </c>
      <c r="J33" s="1"/>
      <c r="K33" s="1"/>
      <c r="L33" s="1"/>
      <c r="M33" s="1"/>
      <c r="N33" s="1">
        <v>0.24938925081433219</v>
      </c>
      <c r="O33" s="1">
        <v>0.11129169022046353</v>
      </c>
      <c r="P33" s="1">
        <v>8.6953435547984098E-2</v>
      </c>
      <c r="Q33" s="1">
        <v>3.2740004276245453E-2</v>
      </c>
      <c r="R33" s="1">
        <v>7.1176789587852477E-4</v>
      </c>
      <c r="S33" s="1"/>
    </row>
    <row r="34" spans="1:19" x14ac:dyDescent="0.35">
      <c r="A34" s="1" t="s">
        <v>10</v>
      </c>
      <c r="B34" s="1" t="s">
        <v>30</v>
      </c>
      <c r="C34" s="2">
        <v>2.911E-3</v>
      </c>
      <c r="D34" s="3">
        <v>1.8159999999999999E-3</v>
      </c>
      <c r="E34" s="3">
        <v>1.186E-3</v>
      </c>
      <c r="F34" s="3">
        <v>1.4790000000000001E-3</v>
      </c>
      <c r="G34" s="3">
        <v>1.5219999999999999E-3</v>
      </c>
      <c r="H34" s="3">
        <v>1.841E-3</v>
      </c>
      <c r="I34" s="3">
        <v>1.3146E-2</v>
      </c>
      <c r="J34" s="1"/>
      <c r="K34" s="1"/>
      <c r="L34" s="1"/>
      <c r="M34" s="1"/>
      <c r="N34" s="1">
        <v>0.96163849154746428</v>
      </c>
      <c r="O34" s="1">
        <v>0.7518639855399909</v>
      </c>
      <c r="P34" s="1">
        <v>0.49329232137563001</v>
      </c>
      <c r="Q34" s="1">
        <v>0.29957464046992099</v>
      </c>
      <c r="R34" s="1">
        <v>4.9750540898375701E-3</v>
      </c>
      <c r="S34" s="1"/>
    </row>
    <row r="35" spans="1:19" x14ac:dyDescent="0.35">
      <c r="A35" s="1" t="s">
        <v>10</v>
      </c>
      <c r="B35" s="1" t="s">
        <v>31</v>
      </c>
      <c r="C35" s="3">
        <v>1.6900000000000001E-3</v>
      </c>
      <c r="D35" s="3">
        <v>1.8550000000000001E-3</v>
      </c>
      <c r="E35" s="3">
        <v>1.2030000000000001E-3</v>
      </c>
      <c r="F35" s="2">
        <v>1.8779999999999999E-3</v>
      </c>
      <c r="G35" s="2">
        <v>2.6069999999999999E-3</v>
      </c>
      <c r="H35" s="3">
        <v>1.4239999999999999E-3</v>
      </c>
      <c r="I35" s="2">
        <v>4.0260000000000001E-3</v>
      </c>
      <c r="J35" s="1"/>
      <c r="K35" s="1"/>
      <c r="L35" s="1"/>
      <c r="M35" s="1"/>
      <c r="N35" s="1">
        <v>1.5214695539515084</v>
      </c>
      <c r="O35" s="1">
        <v>1.3543152345312903</v>
      </c>
      <c r="P35" s="1">
        <v>1.0068589625819095</v>
      </c>
      <c r="Q35" s="1">
        <v>1.0719478402607989</v>
      </c>
      <c r="R35" s="1">
        <v>0.17276944983002582</v>
      </c>
      <c r="S35" s="1"/>
    </row>
    <row r="36" spans="1:19" x14ac:dyDescent="0.35">
      <c r="A36" s="1" t="s">
        <v>10</v>
      </c>
      <c r="B36" s="1" t="s">
        <v>32</v>
      </c>
      <c r="C36" s="3">
        <v>1.6670000000000001E-3</v>
      </c>
      <c r="D36" s="3">
        <v>1.7949999999999999E-3</v>
      </c>
      <c r="E36" s="3">
        <v>1.225E-3</v>
      </c>
      <c r="F36" s="3">
        <v>1.4139999999999999E-3</v>
      </c>
      <c r="G36" s="2">
        <v>2.2659999999999998E-3</v>
      </c>
      <c r="H36" s="3">
        <v>1.859E-3</v>
      </c>
      <c r="I36" s="3">
        <v>1.0437E-2</v>
      </c>
      <c r="J36" s="1"/>
      <c r="K36" s="1"/>
      <c r="L36" s="1"/>
      <c r="M36" s="1"/>
      <c r="N36" s="1">
        <v>1.4816727949319985</v>
      </c>
      <c r="O36" s="1">
        <v>1.3668455754141238</v>
      </c>
      <c r="P36" s="1">
        <v>0.9723908492822968</v>
      </c>
      <c r="Q36" s="1">
        <v>1.0994798476173304</v>
      </c>
      <c r="R36" s="1">
        <v>0.43604127651487068</v>
      </c>
      <c r="S36" s="1"/>
    </row>
    <row r="37" spans="1:19" x14ac:dyDescent="0.35">
      <c r="A37" s="1" t="s">
        <v>10</v>
      </c>
      <c r="B37" s="1" t="s">
        <v>33</v>
      </c>
      <c r="C37" s="3">
        <v>1.634E-3</v>
      </c>
      <c r="D37" s="3">
        <v>1.8469999999999999E-3</v>
      </c>
      <c r="E37" s="2">
        <v>1.673E-3</v>
      </c>
      <c r="F37" s="3">
        <v>1.289E-3</v>
      </c>
      <c r="G37" s="3">
        <v>1.887E-3</v>
      </c>
      <c r="H37" s="2">
        <v>2.4759999999999999E-3</v>
      </c>
      <c r="I37" s="2">
        <v>4.385E-3</v>
      </c>
      <c r="J37" s="1"/>
      <c r="K37" s="1"/>
      <c r="L37" s="1"/>
      <c r="M37" s="1"/>
      <c r="N37" s="1">
        <v>1.4723428187110088</v>
      </c>
      <c r="O37" s="1">
        <v>1.5957241716987087</v>
      </c>
      <c r="P37" s="1">
        <v>1.1438577572858808</v>
      </c>
      <c r="Q37" s="1">
        <v>1.1207341992259043</v>
      </c>
      <c r="R37" s="1">
        <v>0.57301770971448385</v>
      </c>
      <c r="S37" s="1"/>
    </row>
    <row r="38" spans="1:19" x14ac:dyDescent="0.35">
      <c r="A38" s="1" t="s">
        <v>36</v>
      </c>
      <c r="B38" s="1" t="s">
        <v>24</v>
      </c>
      <c r="C38" s="3">
        <v>1.8044000000000001E-2</v>
      </c>
      <c r="D38" s="3">
        <v>1.9976000000000001E-2</v>
      </c>
      <c r="E38" s="2">
        <v>1.2573000000000001E-2</v>
      </c>
      <c r="F38" s="2">
        <v>1.2089000000000001E-2</v>
      </c>
      <c r="G38" s="3">
        <v>2.1727E-2</v>
      </c>
      <c r="H38" s="2">
        <v>1.7489000000000001E-2</v>
      </c>
      <c r="I38" s="3">
        <v>4.5296999999999997E-2</v>
      </c>
      <c r="J38" s="1"/>
      <c r="K38" s="1"/>
      <c r="L38" s="1"/>
      <c r="M38" s="1"/>
      <c r="N38" s="1">
        <v>1.4244083166495412</v>
      </c>
      <c r="O38" s="1">
        <v>1.5819288546786336</v>
      </c>
      <c r="P38" s="1">
        <v>1.1607812123884338</v>
      </c>
      <c r="Q38" s="1">
        <v>1.1506854015930836</v>
      </c>
      <c r="R38" s="1">
        <v>0.60055893486764056</v>
      </c>
      <c r="S38" s="1"/>
    </row>
    <row r="39" spans="1:19" x14ac:dyDescent="0.35">
      <c r="A39" s="1" t="s">
        <v>10</v>
      </c>
      <c r="B39" s="1" t="s">
        <v>25</v>
      </c>
      <c r="C39" s="2">
        <v>2.0466999999999999E-2</v>
      </c>
      <c r="D39" s="3">
        <v>2.0060999999999999E-2</v>
      </c>
      <c r="E39" s="3">
        <v>1.2962E-2</v>
      </c>
      <c r="F39" s="3">
        <v>1.2978999999999999E-2</v>
      </c>
      <c r="G39" s="3">
        <v>2.2123E-2</v>
      </c>
      <c r="H39" s="3">
        <v>1.967E-2</v>
      </c>
      <c r="I39" s="3">
        <v>3.7137999999999997E-2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 t="s">
        <v>10</v>
      </c>
      <c r="B40" s="1" t="s">
        <v>26</v>
      </c>
      <c r="C40" s="3">
        <v>1.8144E-2</v>
      </c>
      <c r="D40" s="3">
        <v>1.9900000000000001E-2</v>
      </c>
      <c r="E40" s="3">
        <v>1.3658E-2</v>
      </c>
      <c r="F40" s="2">
        <v>1.2304000000000001E-2</v>
      </c>
      <c r="G40" s="3">
        <v>2.0608999999999999E-2</v>
      </c>
      <c r="H40" s="3">
        <v>1.7964000000000001E-2</v>
      </c>
      <c r="I40" s="3">
        <v>4.3125999999999998E-2</v>
      </c>
      <c r="J40" s="1"/>
      <c r="K40" s="1" t="s">
        <v>60</v>
      </c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1" t="s">
        <v>10</v>
      </c>
      <c r="B41" s="1" t="s">
        <v>27</v>
      </c>
      <c r="C41" s="3">
        <v>1.8565999999999999E-2</v>
      </c>
      <c r="D41" s="3">
        <v>2.1669000000000001E-2</v>
      </c>
      <c r="E41" s="3">
        <v>1.3977E-2</v>
      </c>
      <c r="F41" s="3">
        <v>1.5931000000000001E-2</v>
      </c>
      <c r="G41" s="3">
        <v>2.1708999999999999E-2</v>
      </c>
      <c r="H41" s="3">
        <v>1.8537000000000001E-2</v>
      </c>
      <c r="I41" s="3">
        <v>4.4701999999999999E-2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5">
      <c r="A42" s="1" t="s">
        <v>10</v>
      </c>
      <c r="B42" s="1" t="s">
        <v>28</v>
      </c>
      <c r="C42" s="2">
        <v>1.7416000000000001E-2</v>
      </c>
      <c r="D42" s="3">
        <v>2.0885000000000001E-2</v>
      </c>
      <c r="E42" s="3">
        <v>1.2859000000000001E-2</v>
      </c>
      <c r="F42" s="3">
        <v>1.5806000000000001E-2</v>
      </c>
      <c r="G42" s="2">
        <v>2.2870999999999999E-2</v>
      </c>
      <c r="H42" s="2">
        <v>2.0552000000000001E-2</v>
      </c>
      <c r="I42" s="2">
        <v>9.6099000000000004E-2</v>
      </c>
      <c r="J42" s="1"/>
      <c r="K42" s="1"/>
      <c r="L42" s="1" t="s">
        <v>43</v>
      </c>
      <c r="M42" s="1" t="s">
        <v>45</v>
      </c>
      <c r="N42" s="1" t="s">
        <v>47</v>
      </c>
      <c r="O42" s="1" t="s">
        <v>49</v>
      </c>
      <c r="P42" s="1" t="s">
        <v>51</v>
      </c>
      <c r="Q42" s="1" t="s">
        <v>53</v>
      </c>
      <c r="R42" s="1" t="s">
        <v>55</v>
      </c>
      <c r="S42" s="1"/>
    </row>
    <row r="43" spans="1:19" x14ac:dyDescent="0.35">
      <c r="A43" s="1" t="s">
        <v>10</v>
      </c>
      <c r="B43" s="1" t="s">
        <v>29</v>
      </c>
      <c r="C43" s="3">
        <v>1.8509000000000001E-2</v>
      </c>
      <c r="D43" s="2">
        <v>2.4055E-2</v>
      </c>
      <c r="E43" s="3">
        <v>1.5566999999999999E-2</v>
      </c>
      <c r="F43" s="2">
        <v>1.7864000000000001E-2</v>
      </c>
      <c r="G43" s="2">
        <v>2.3113999999999999E-2</v>
      </c>
      <c r="H43" s="3">
        <v>1.9344E-2</v>
      </c>
      <c r="I43" s="3">
        <v>6.1122999999999997E-2</v>
      </c>
      <c r="J43" s="1"/>
      <c r="K43" s="1"/>
      <c r="L43" s="1"/>
      <c r="M43" s="1"/>
      <c r="N43" s="1">
        <v>12.469462540716609</v>
      </c>
      <c r="O43" s="1">
        <v>2.7822922555115883</v>
      </c>
      <c r="P43" s="1">
        <v>1.449223925799735</v>
      </c>
      <c r="Q43" s="1">
        <v>0.40925005345306814</v>
      </c>
      <c r="R43" s="1">
        <v>5.9313991323210399E-3</v>
      </c>
      <c r="S43" s="1"/>
    </row>
    <row r="44" spans="1:19" x14ac:dyDescent="0.35">
      <c r="A44" s="1" t="s">
        <v>10</v>
      </c>
      <c r="B44" s="1" t="s">
        <v>30</v>
      </c>
      <c r="C44" s="2">
        <v>1.6707E-2</v>
      </c>
      <c r="D44" s="2">
        <v>1.9543999999999999E-2</v>
      </c>
      <c r="E44" s="3">
        <v>1.4851E-2</v>
      </c>
      <c r="F44" s="3">
        <v>1.7417999999999999E-2</v>
      </c>
      <c r="G44" s="3">
        <v>2.0895E-2</v>
      </c>
      <c r="H44" s="3">
        <v>1.8287000000000001E-2</v>
      </c>
      <c r="I44" s="3">
        <v>4.5996000000000002E-2</v>
      </c>
      <c r="J44" s="1"/>
      <c r="K44" s="1"/>
      <c r="L44" s="1"/>
      <c r="M44" s="1"/>
      <c r="N44" s="1">
        <v>48.081924577373215</v>
      </c>
      <c r="O44" s="1">
        <v>18.796599638499771</v>
      </c>
      <c r="P44" s="1">
        <v>8.2215386895938334</v>
      </c>
      <c r="Q44" s="1">
        <v>3.7446830058740126</v>
      </c>
      <c r="R44" s="1">
        <v>4.1458784081979755E-2</v>
      </c>
      <c r="S44" s="1"/>
    </row>
    <row r="45" spans="1:19" x14ac:dyDescent="0.35">
      <c r="A45" s="1" t="s">
        <v>10</v>
      </c>
      <c r="B45" s="1" t="s">
        <v>31</v>
      </c>
      <c r="C45" s="3">
        <v>1.8617000000000002E-2</v>
      </c>
      <c r="D45" s="3">
        <v>2.0781000000000001E-2</v>
      </c>
      <c r="E45" s="3">
        <v>1.4704999999999999E-2</v>
      </c>
      <c r="F45" s="3">
        <v>1.3077999999999999E-2</v>
      </c>
      <c r="G45" s="3">
        <v>2.1270000000000001E-2</v>
      </c>
      <c r="H45" s="3">
        <v>1.9369000000000001E-2</v>
      </c>
      <c r="I45" s="3">
        <v>4.3485999999999997E-2</v>
      </c>
      <c r="J45" s="1"/>
      <c r="K45" s="1"/>
      <c r="L45" s="1"/>
      <c r="M45" s="1"/>
      <c r="N45" s="1">
        <v>76.073477697575413</v>
      </c>
      <c r="O45" s="1">
        <v>33.857880863282261</v>
      </c>
      <c r="P45" s="1">
        <v>16.780982709698492</v>
      </c>
      <c r="Q45" s="1">
        <v>13.399348003259986</v>
      </c>
      <c r="R45" s="1">
        <v>1.4397454152502152</v>
      </c>
      <c r="S45" s="1"/>
    </row>
    <row r="46" spans="1:19" x14ac:dyDescent="0.35">
      <c r="A46" s="1" t="s">
        <v>10</v>
      </c>
      <c r="B46" s="1" t="s">
        <v>32</v>
      </c>
      <c r="C46" s="3">
        <v>1.9144999999999999E-2</v>
      </c>
      <c r="D46" s="3">
        <v>2.2027999999999999E-2</v>
      </c>
      <c r="E46" s="3">
        <v>1.4286E-2</v>
      </c>
      <c r="F46" s="2">
        <v>1.8554000000000001E-2</v>
      </c>
      <c r="G46" s="2">
        <v>1.8017999999999999E-2</v>
      </c>
      <c r="H46" s="2">
        <v>1.6447E-2</v>
      </c>
      <c r="I46" s="3">
        <v>6.2576000000000007E-2</v>
      </c>
      <c r="J46" s="1"/>
      <c r="K46" s="1"/>
      <c r="L46" s="1"/>
      <c r="M46" s="1"/>
      <c r="N46" s="1">
        <v>74.083639746599928</v>
      </c>
      <c r="O46" s="1">
        <v>34.171139385353094</v>
      </c>
      <c r="P46" s="1">
        <v>16.206514154704944</v>
      </c>
      <c r="Q46" s="1">
        <v>13.74349809521663</v>
      </c>
      <c r="R46" s="1">
        <v>3.6336773042905888</v>
      </c>
      <c r="S46" s="1"/>
    </row>
    <row r="47" spans="1:19" x14ac:dyDescent="0.35">
      <c r="A47" s="1" t="s">
        <v>10</v>
      </c>
      <c r="B47" s="1" t="s">
        <v>33</v>
      </c>
      <c r="C47" s="2">
        <v>2.0544E-2</v>
      </c>
      <c r="D47" s="3">
        <v>2.1929000000000001E-2</v>
      </c>
      <c r="E47" s="2">
        <v>1.8078E-2</v>
      </c>
      <c r="F47" s="3">
        <v>1.6548E-2</v>
      </c>
      <c r="G47" s="3">
        <v>2.2147E-2</v>
      </c>
      <c r="H47" s="3">
        <v>1.9914999999999999E-2</v>
      </c>
      <c r="I47" s="3">
        <v>4.8011999999999999E-2</v>
      </c>
      <c r="J47" s="1"/>
      <c r="K47" s="1"/>
      <c r="L47" s="1"/>
      <c r="M47" s="1"/>
      <c r="N47" s="1">
        <v>73.617140935550438</v>
      </c>
      <c r="O47" s="1">
        <v>39.893104292467719</v>
      </c>
      <c r="P47" s="1">
        <v>19.064295954764678</v>
      </c>
      <c r="Q47" s="1">
        <v>14.009177490323804</v>
      </c>
      <c r="R47" s="1">
        <v>4.775147580954032</v>
      </c>
      <c r="S47" s="1"/>
    </row>
    <row r="48" spans="1:19" x14ac:dyDescent="0.35">
      <c r="A48" s="1" t="s">
        <v>37</v>
      </c>
      <c r="B48" s="1" t="s">
        <v>24</v>
      </c>
      <c r="C48" s="3">
        <v>0.19258</v>
      </c>
      <c r="D48" s="3">
        <v>0.20849200000000001</v>
      </c>
      <c r="E48" s="3">
        <v>0.14233499999999999</v>
      </c>
      <c r="F48" s="2">
        <v>0.14723700000000001</v>
      </c>
      <c r="G48" s="3">
        <v>0.19789399999999999</v>
      </c>
      <c r="H48" s="2">
        <v>0.208701</v>
      </c>
      <c r="I48" s="3">
        <v>0.37502799999999997</v>
      </c>
      <c r="J48" s="1"/>
      <c r="K48" s="1" t="s">
        <v>61</v>
      </c>
      <c r="L48" s="1"/>
      <c r="M48" s="1"/>
      <c r="N48" s="1">
        <v>71.220415832477059</v>
      </c>
      <c r="O48" s="1">
        <v>39.548221366965841</v>
      </c>
      <c r="P48" s="1">
        <v>19.346353539807229</v>
      </c>
      <c r="Q48" s="1">
        <v>14.383567519913546</v>
      </c>
      <c r="R48" s="1">
        <v>5.0046577905636713</v>
      </c>
      <c r="S48" s="1"/>
    </row>
    <row r="49" spans="1:28" x14ac:dyDescent="0.35">
      <c r="A49" s="1" t="s">
        <v>10</v>
      </c>
      <c r="B49" s="1" t="s">
        <v>25</v>
      </c>
      <c r="C49" s="3">
        <v>0.195023</v>
      </c>
      <c r="D49" s="2">
        <v>0.21681500000000001</v>
      </c>
      <c r="E49" s="2">
        <v>0.15679100000000001</v>
      </c>
      <c r="F49" s="2">
        <v>0.151945</v>
      </c>
      <c r="G49" s="2">
        <v>0.222023</v>
      </c>
      <c r="H49" s="2">
        <v>0.214198</v>
      </c>
      <c r="I49" s="3">
        <v>0.36604100000000001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28" x14ac:dyDescent="0.35">
      <c r="A50" s="1" t="s">
        <v>10</v>
      </c>
      <c r="B50" s="1" t="s">
        <v>26</v>
      </c>
      <c r="C50" s="3">
        <v>0.191389</v>
      </c>
      <c r="D50" s="2">
        <v>0.20472699999999999</v>
      </c>
      <c r="E50" s="3">
        <v>0.143507</v>
      </c>
      <c r="F50" s="3">
        <v>0.12914400000000001</v>
      </c>
      <c r="G50" s="3">
        <v>0.185277</v>
      </c>
      <c r="H50" s="3">
        <v>0.18825800000000001</v>
      </c>
      <c r="I50" s="3">
        <v>0.36319499999999999</v>
      </c>
      <c r="J50" s="1"/>
      <c r="K50" s="1"/>
      <c r="L50" s="1" t="s">
        <v>43</v>
      </c>
      <c r="M50" s="1" t="s">
        <v>45</v>
      </c>
      <c r="N50" s="1" t="s">
        <v>47</v>
      </c>
      <c r="O50" s="1" t="s">
        <v>49</v>
      </c>
      <c r="P50" s="1" t="s">
        <v>51</v>
      </c>
      <c r="Q50" s="1" t="s">
        <v>53</v>
      </c>
      <c r="R50" s="1" t="s">
        <v>55</v>
      </c>
      <c r="S50" s="1"/>
    </row>
    <row r="51" spans="1:28" x14ac:dyDescent="0.35">
      <c r="A51" s="1" t="s">
        <v>10</v>
      </c>
      <c r="B51" s="1" t="s">
        <v>27</v>
      </c>
      <c r="C51" s="2">
        <v>0.18481700000000001</v>
      </c>
      <c r="D51" s="3">
        <v>0.213698</v>
      </c>
      <c r="E51" s="2">
        <v>0.13572400000000001</v>
      </c>
      <c r="F51" s="2">
        <v>0.125496</v>
      </c>
      <c r="G51" s="3">
        <v>0.18424599999999999</v>
      </c>
      <c r="H51" s="3">
        <v>0.195044</v>
      </c>
      <c r="I51" s="2">
        <v>0.356624</v>
      </c>
      <c r="J51" s="1"/>
      <c r="K51" s="1"/>
      <c r="L51" s="1"/>
      <c r="M51" s="1"/>
      <c r="N51" s="1">
        <v>7.0195918367346959</v>
      </c>
      <c r="O51" s="1">
        <v>11.647195767195768</v>
      </c>
      <c r="P51" s="1">
        <v>13.600489795918369</v>
      </c>
      <c r="Q51" s="1">
        <v>34.76419825072886</v>
      </c>
      <c r="R51" s="1">
        <v>1532.5844155844161</v>
      </c>
      <c r="S51" s="1"/>
    </row>
    <row r="52" spans="1:28" x14ac:dyDescent="0.35">
      <c r="A52" s="1" t="s">
        <v>10</v>
      </c>
      <c r="B52" s="1" t="s">
        <v>28</v>
      </c>
      <c r="C52" s="2">
        <v>0.18798500000000001</v>
      </c>
      <c r="D52" s="3">
        <v>0.209707</v>
      </c>
      <c r="E52" s="3">
        <v>0.14344999999999999</v>
      </c>
      <c r="F52" s="3">
        <v>0.12723699999999999</v>
      </c>
      <c r="G52" s="3">
        <v>0.18164</v>
      </c>
      <c r="H52" s="3">
        <v>0.185971</v>
      </c>
      <c r="I52" s="2">
        <v>0.36165999999999998</v>
      </c>
      <c r="J52" s="1"/>
      <c r="K52" s="1"/>
      <c r="L52" s="1"/>
      <c r="M52" s="1"/>
      <c r="N52" s="1">
        <v>1.0797836375929681</v>
      </c>
      <c r="O52" s="1">
        <v>1.4400370620789824</v>
      </c>
      <c r="P52" s="1">
        <v>2.2326346630606269</v>
      </c>
      <c r="Q52" s="1">
        <v>3.6720757268424613</v>
      </c>
      <c r="R52" s="1">
        <v>219.18491609810064</v>
      </c>
      <c r="S52" s="1"/>
    </row>
    <row r="53" spans="1:28" x14ac:dyDescent="0.35">
      <c r="A53" s="1" t="s">
        <v>10</v>
      </c>
      <c r="B53" s="1" t="s">
        <v>29</v>
      </c>
      <c r="C53" s="3">
        <v>0.19497999999999999</v>
      </c>
      <c r="D53" s="2">
        <v>0.218276</v>
      </c>
      <c r="E53" s="3">
        <v>0.148225</v>
      </c>
      <c r="F53" s="2">
        <v>0.14825099999999999</v>
      </c>
      <c r="G53" s="3">
        <v>0.18052499999999999</v>
      </c>
      <c r="H53" s="3">
        <v>0.19203200000000001</v>
      </c>
      <c r="I53" s="2">
        <v>0.37867099999999998</v>
      </c>
      <c r="J53" s="1"/>
      <c r="K53" s="1"/>
      <c r="L53" s="1"/>
      <c r="M53" s="1"/>
      <c r="N53" s="1">
        <v>0.31451858159479351</v>
      </c>
      <c r="O53" s="1">
        <v>0.65117403934994111</v>
      </c>
      <c r="P53" s="1">
        <v>0.99182531476187585</v>
      </c>
      <c r="Q53" s="1">
        <v>0.92329281326300949</v>
      </c>
      <c r="R53" s="1">
        <v>6.2233385494136053</v>
      </c>
      <c r="S53" s="1"/>
    </row>
    <row r="54" spans="1:28" x14ac:dyDescent="0.35">
      <c r="A54" s="1" t="s">
        <v>10</v>
      </c>
      <c r="B54" s="1" t="s">
        <v>30</v>
      </c>
      <c r="C54" s="2">
        <v>0.19803200000000001</v>
      </c>
      <c r="D54" s="3">
        <v>0.20935599999999999</v>
      </c>
      <c r="E54" s="3">
        <v>0.139264</v>
      </c>
      <c r="F54" s="3">
        <v>0.127135</v>
      </c>
      <c r="G54" s="3">
        <v>0.18451300000000001</v>
      </c>
      <c r="H54" s="3">
        <v>0.18920400000000001</v>
      </c>
      <c r="I54" s="3">
        <v>0.37256600000000001</v>
      </c>
      <c r="J54" s="1"/>
      <c r="K54" s="1"/>
      <c r="L54" s="1"/>
      <c r="M54" s="1"/>
      <c r="N54" s="1">
        <v>0.3498256881282551</v>
      </c>
      <c r="O54" s="1">
        <v>0.64214872354010899</v>
      </c>
      <c r="P54" s="1">
        <v>1.0340716707543034</v>
      </c>
      <c r="Q54" s="1">
        <v>0.89659541767301587</v>
      </c>
      <c r="R54" s="1">
        <v>2.410939127746619</v>
      </c>
      <c r="S54" s="1"/>
    </row>
    <row r="55" spans="1:28" x14ac:dyDescent="0.35">
      <c r="A55" s="1" t="s">
        <v>10</v>
      </c>
      <c r="B55" s="1" t="s">
        <v>31</v>
      </c>
      <c r="C55" s="2">
        <v>0.201435</v>
      </c>
      <c r="D55" s="2">
        <v>0.20244400000000001</v>
      </c>
      <c r="E55" s="3">
        <v>0.14562600000000001</v>
      </c>
      <c r="F55" s="2">
        <v>0.12598799999999999</v>
      </c>
      <c r="G55" s="2">
        <v>0.20618700000000001</v>
      </c>
      <c r="H55" s="3">
        <v>0.186393</v>
      </c>
      <c r="I55" s="3">
        <v>0.36518400000000001</v>
      </c>
      <c r="J55" s="1"/>
      <c r="K55" s="1"/>
      <c r="L55" s="1"/>
      <c r="M55" s="1"/>
      <c r="N55" s="1">
        <v>0.35837929494636223</v>
      </c>
      <c r="O55" s="1">
        <v>0.50223296125625705</v>
      </c>
      <c r="P55" s="1">
        <v>0.8490814896839376</v>
      </c>
      <c r="Q55" s="1">
        <v>0.8768825453280833</v>
      </c>
      <c r="R55" s="1">
        <v>1.812887375438617</v>
      </c>
      <c r="S55" s="1"/>
    </row>
    <row r="56" spans="1:28" x14ac:dyDescent="0.35">
      <c r="A56" s="1" t="s">
        <v>10</v>
      </c>
      <c r="B56" s="1" t="s">
        <v>32</v>
      </c>
      <c r="C56" s="3">
        <v>0.194797</v>
      </c>
      <c r="D56" s="3">
        <v>0.215082</v>
      </c>
      <c r="E56" s="3">
        <v>0.14613699999999999</v>
      </c>
      <c r="F56" s="3">
        <v>0.141794</v>
      </c>
      <c r="G56" s="3">
        <v>0.18282599999999999</v>
      </c>
      <c r="H56" s="3">
        <v>0.18709200000000001</v>
      </c>
      <c r="I56" s="2">
        <v>0.37920399999999999</v>
      </c>
      <c r="J56" s="1"/>
      <c r="K56" s="1" t="s">
        <v>61</v>
      </c>
      <c r="L56" s="1"/>
      <c r="M56" s="1"/>
      <c r="N56" s="1">
        <v>0.40409177384217454</v>
      </c>
      <c r="O56" s="1">
        <v>0.50951957335076525</v>
      </c>
      <c r="P56" s="1">
        <v>0.83378654581328837</v>
      </c>
      <c r="Q56" s="1">
        <v>0.85033973030636223</v>
      </c>
      <c r="R56" s="1">
        <v>1.7255805616002342</v>
      </c>
      <c r="S56" s="1"/>
    </row>
    <row r="57" spans="1:28" x14ac:dyDescent="0.35">
      <c r="A57" s="1" t="s">
        <v>10</v>
      </c>
      <c r="B57" s="1" t="s">
        <v>33</v>
      </c>
      <c r="C57" s="3">
        <v>0.19075600000000001</v>
      </c>
      <c r="D57" s="3">
        <v>0.21338399999999999</v>
      </c>
      <c r="E57" s="3">
        <v>0.141296</v>
      </c>
      <c r="F57" s="3">
        <v>0.13777400000000001</v>
      </c>
      <c r="G57" s="3">
        <v>0.18312200000000001</v>
      </c>
      <c r="H57" s="3">
        <v>0.186586</v>
      </c>
      <c r="I57" s="3">
        <v>0.373832</v>
      </c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28" x14ac:dyDescent="0.35">
      <c r="A58" s="1" t="s">
        <v>40</v>
      </c>
      <c r="B58" s="1" t="s">
        <v>24</v>
      </c>
      <c r="C58" s="3">
        <v>1.9739949999999999</v>
      </c>
      <c r="D58" s="3">
        <v>2.2101730000000002</v>
      </c>
      <c r="E58" s="3">
        <v>1.47173</v>
      </c>
      <c r="F58" s="3">
        <v>1.3722490000000001</v>
      </c>
      <c r="G58" s="3">
        <v>1.919346</v>
      </c>
      <c r="H58" s="3">
        <v>1.9756629999999999</v>
      </c>
      <c r="I58" s="3">
        <v>3.7592919999999999</v>
      </c>
      <c r="J58" s="1"/>
      <c r="K58" s="1"/>
      <c r="L58" s="1" t="s">
        <v>43</v>
      </c>
      <c r="M58" s="1" t="s">
        <v>45</v>
      </c>
      <c r="N58" s="1" t="s">
        <v>47</v>
      </c>
      <c r="O58" s="1" t="s">
        <v>49</v>
      </c>
      <c r="P58" s="1" t="s">
        <v>51</v>
      </c>
      <c r="Q58" s="1" t="s">
        <v>53</v>
      </c>
      <c r="R58" s="1" t="s">
        <v>55</v>
      </c>
      <c r="S58" s="1"/>
    </row>
    <row r="59" spans="1:28" x14ac:dyDescent="0.35">
      <c r="A59" s="1" t="s">
        <v>10</v>
      </c>
      <c r="B59" s="1" t="s">
        <v>25</v>
      </c>
      <c r="C59" s="3">
        <v>2.0333700000000001</v>
      </c>
      <c r="D59" s="3">
        <v>2.2182599999999999</v>
      </c>
      <c r="E59" s="3">
        <v>1.6893119999999999</v>
      </c>
      <c r="F59" s="3">
        <v>1.499044</v>
      </c>
      <c r="G59" s="3">
        <v>1.8489439999999999</v>
      </c>
      <c r="H59" s="3">
        <v>1.9024620000000001</v>
      </c>
      <c r="I59" s="2">
        <v>3.6408079999999998</v>
      </c>
      <c r="J59" s="1"/>
      <c r="K59" s="1"/>
      <c r="L59" s="1"/>
      <c r="M59" s="1"/>
      <c r="N59" s="1"/>
      <c r="O59" s="1">
        <v>0</v>
      </c>
      <c r="P59" s="1">
        <v>7.0195918367346959</v>
      </c>
      <c r="Q59" s="1"/>
      <c r="R59" s="1">
        <v>0</v>
      </c>
      <c r="S59" s="1">
        <v>11.647195767195768</v>
      </c>
      <c r="U59">
        <v>0</v>
      </c>
      <c r="V59">
        <v>13.600489795918369</v>
      </c>
      <c r="X59">
        <v>0</v>
      </c>
      <c r="Y59">
        <v>34.76419825072886</v>
      </c>
      <c r="AA59">
        <v>0</v>
      </c>
      <c r="AB59">
        <v>1532.5844155844161</v>
      </c>
    </row>
    <row r="60" spans="1:28" x14ac:dyDescent="0.35">
      <c r="A60" s="1" t="s">
        <v>10</v>
      </c>
      <c r="B60" s="1" t="s">
        <v>26</v>
      </c>
      <c r="C60" s="3">
        <v>2.1413000000000002</v>
      </c>
      <c r="D60" s="3">
        <v>2.413421</v>
      </c>
      <c r="E60" s="3">
        <v>1.9106959999999999</v>
      </c>
      <c r="F60" s="3">
        <v>1.501169</v>
      </c>
      <c r="G60" s="3">
        <v>2.0236290000000001</v>
      </c>
      <c r="H60" s="3">
        <v>2.1280169999999998</v>
      </c>
      <c r="I60" s="3">
        <v>3.941465</v>
      </c>
      <c r="J60" s="1"/>
      <c r="K60" s="1"/>
      <c r="L60" s="1"/>
      <c r="M60" s="1"/>
      <c r="N60" s="1"/>
      <c r="O60" s="1">
        <v>0</v>
      </c>
      <c r="P60" s="1">
        <v>1.0797836375929681</v>
      </c>
      <c r="Q60" s="1"/>
      <c r="R60" s="1">
        <v>0</v>
      </c>
      <c r="S60" s="1">
        <v>1.4400370620789824</v>
      </c>
      <c r="U60">
        <v>0</v>
      </c>
      <c r="V60">
        <v>2.2326346630606269</v>
      </c>
      <c r="X60">
        <v>0</v>
      </c>
      <c r="Y60">
        <v>3.6720757268424613</v>
      </c>
      <c r="AA60">
        <v>0</v>
      </c>
      <c r="AB60">
        <v>219.18491609810064</v>
      </c>
    </row>
    <row r="61" spans="1:28" x14ac:dyDescent="0.35">
      <c r="A61" s="1" t="s">
        <v>10</v>
      </c>
      <c r="B61" s="1" t="s">
        <v>27</v>
      </c>
      <c r="C61" s="3">
        <v>2.0821149999999999</v>
      </c>
      <c r="D61" s="3">
        <v>2.489271</v>
      </c>
      <c r="E61" s="3">
        <v>1.598163</v>
      </c>
      <c r="F61" s="3">
        <v>1.5541130000000001</v>
      </c>
      <c r="G61" s="3">
        <v>2.1975359999999999</v>
      </c>
      <c r="H61" s="3">
        <v>2.1213340000000001</v>
      </c>
      <c r="I61" s="3">
        <v>3.9830519999999998</v>
      </c>
      <c r="J61" s="1"/>
      <c r="K61" s="1"/>
      <c r="L61" s="1"/>
      <c r="M61" s="1"/>
      <c r="N61" s="1"/>
      <c r="O61" s="1">
        <v>0.68548141840520649</v>
      </c>
      <c r="P61" s="1">
        <v>0.31451858159479351</v>
      </c>
      <c r="Q61" s="1"/>
      <c r="R61" s="1">
        <v>0.34882596065005889</v>
      </c>
      <c r="S61" s="1">
        <v>0.65117403934994111</v>
      </c>
      <c r="U61">
        <v>8.1746852381241464E-3</v>
      </c>
      <c r="V61">
        <v>0.99182531476187585</v>
      </c>
      <c r="X61">
        <v>7.6707186736990507E-2</v>
      </c>
      <c r="Y61">
        <v>0.92329281326300949</v>
      </c>
      <c r="AA61">
        <v>0</v>
      </c>
      <c r="AB61">
        <v>6.2233385494136053</v>
      </c>
    </row>
    <row r="62" spans="1:28" x14ac:dyDescent="0.35">
      <c r="A62" s="1" t="s">
        <v>10</v>
      </c>
      <c r="B62" s="1" t="s">
        <v>28</v>
      </c>
      <c r="C62" s="3">
        <v>2.120546</v>
      </c>
      <c r="D62" s="3">
        <v>2.3443700000000001</v>
      </c>
      <c r="E62" s="3">
        <v>1.706774</v>
      </c>
      <c r="F62" s="3">
        <v>1.491466</v>
      </c>
      <c r="G62" s="3">
        <v>2.1634530000000001</v>
      </c>
      <c r="H62" s="3">
        <v>2.1850420000000002</v>
      </c>
      <c r="I62" s="3">
        <v>4.3807070000000001</v>
      </c>
      <c r="J62" s="1"/>
      <c r="K62" s="1"/>
      <c r="L62" s="1"/>
      <c r="M62" s="1"/>
      <c r="N62" s="1"/>
      <c r="O62" s="1">
        <v>0.6501743118717449</v>
      </c>
      <c r="P62" s="1">
        <v>0.3498256881282551</v>
      </c>
      <c r="Q62" s="1"/>
      <c r="R62" s="1">
        <v>0.35785127645989101</v>
      </c>
      <c r="S62" s="1">
        <v>0.64214872354010899</v>
      </c>
      <c r="U62">
        <v>0</v>
      </c>
      <c r="V62">
        <v>1.0340716707543034</v>
      </c>
      <c r="X62">
        <v>0.10340458232698413</v>
      </c>
      <c r="Y62">
        <v>0.89659541767301587</v>
      </c>
      <c r="AA62">
        <v>0</v>
      </c>
      <c r="AB62">
        <v>2.410939127746619</v>
      </c>
    </row>
    <row r="63" spans="1:28" x14ac:dyDescent="0.35">
      <c r="A63" s="1" t="s">
        <v>10</v>
      </c>
      <c r="B63" s="1" t="s">
        <v>29</v>
      </c>
      <c r="C63" s="3">
        <v>2.3669380000000002</v>
      </c>
      <c r="D63" s="3">
        <v>2.5067469999999998</v>
      </c>
      <c r="E63" s="3">
        <v>1.817123</v>
      </c>
      <c r="F63" s="3">
        <v>1.627338</v>
      </c>
      <c r="G63" s="3">
        <v>2.205673</v>
      </c>
      <c r="H63" s="3">
        <v>2.04426</v>
      </c>
      <c r="I63" s="3">
        <v>3.9771359999999998</v>
      </c>
      <c r="J63" s="1"/>
      <c r="K63" s="1"/>
      <c r="L63" s="1"/>
      <c r="M63" s="1"/>
      <c r="N63" s="1"/>
      <c r="O63" s="1">
        <v>0.64162070505363777</v>
      </c>
      <c r="P63" s="1">
        <v>0.35837929494636223</v>
      </c>
      <c r="Q63" s="1"/>
      <c r="R63" s="1">
        <v>0.49776703874374295</v>
      </c>
      <c r="S63" s="1">
        <v>0.50223296125625705</v>
      </c>
      <c r="U63">
        <v>0.1509185103160624</v>
      </c>
      <c r="V63">
        <v>0.8490814896839376</v>
      </c>
      <c r="X63">
        <v>0.1231174546719167</v>
      </c>
      <c r="Y63">
        <v>0.8768825453280833</v>
      </c>
      <c r="AA63">
        <v>0</v>
      </c>
      <c r="AB63">
        <v>1.812887375438617</v>
      </c>
    </row>
    <row r="64" spans="1:28" x14ac:dyDescent="0.35">
      <c r="A64" s="1" t="s">
        <v>10</v>
      </c>
      <c r="B64" s="1" t="s">
        <v>30</v>
      </c>
      <c r="C64" s="3">
        <v>2.276786</v>
      </c>
      <c r="D64" s="3">
        <v>2.5052569999999998</v>
      </c>
      <c r="E64" s="3">
        <v>1.7210859999999999</v>
      </c>
      <c r="F64" s="3">
        <v>1.6218319999999999</v>
      </c>
      <c r="G64" s="3">
        <v>2.2133219999999998</v>
      </c>
      <c r="H64" s="3">
        <v>2.2105549999999998</v>
      </c>
      <c r="I64" s="3">
        <v>3.9650940000000001</v>
      </c>
      <c r="J64" s="1"/>
      <c r="K64" s="1" t="s">
        <v>62</v>
      </c>
      <c r="L64" s="1"/>
      <c r="M64" s="1"/>
      <c r="N64" s="1"/>
      <c r="O64" s="1">
        <v>0.59590822615782546</v>
      </c>
      <c r="P64" s="1">
        <v>0.40409177384217454</v>
      </c>
      <c r="Q64" s="1"/>
      <c r="R64" s="1">
        <v>0.49048042664923475</v>
      </c>
      <c r="S64" s="1">
        <v>0.50951957335076525</v>
      </c>
      <c r="U64">
        <v>0.16621345418671163</v>
      </c>
      <c r="V64">
        <v>0.83378654581328837</v>
      </c>
      <c r="X64">
        <v>0.14966026969363777</v>
      </c>
      <c r="Y64">
        <v>0.85033973030636223</v>
      </c>
      <c r="AA64">
        <v>0</v>
      </c>
      <c r="AB64">
        <v>1.7255805616002342</v>
      </c>
    </row>
    <row r="65" spans="1:19" x14ac:dyDescent="0.35">
      <c r="A65" s="1" t="s">
        <v>10</v>
      </c>
      <c r="B65" s="1" t="s">
        <v>31</v>
      </c>
      <c r="C65" s="3">
        <v>2.2754029999999998</v>
      </c>
      <c r="D65" s="3">
        <v>2.5518369999999999</v>
      </c>
      <c r="E65" s="3">
        <v>1.618795</v>
      </c>
      <c r="F65" s="3">
        <v>1.492445</v>
      </c>
      <c r="G65" s="3">
        <v>2.034891</v>
      </c>
      <c r="H65" s="3">
        <v>2.160266</v>
      </c>
      <c r="I65" s="2">
        <v>4.9364660000000002</v>
      </c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 t="s">
        <v>10</v>
      </c>
      <c r="B66" s="1" t="s">
        <v>32</v>
      </c>
      <c r="C66" s="2">
        <v>4.7536040000000002</v>
      </c>
      <c r="D66" s="2">
        <v>5.5037520000000004</v>
      </c>
      <c r="E66" s="2">
        <v>3.4352070000000001</v>
      </c>
      <c r="F66" s="2">
        <v>2.8617499999999998</v>
      </c>
      <c r="G66" s="2">
        <v>4.1616869999999997</v>
      </c>
      <c r="H66" s="2">
        <v>3.0275470000000002</v>
      </c>
      <c r="I66" s="3">
        <v>4.102989</v>
      </c>
      <c r="J66" s="1"/>
      <c r="K66" s="1"/>
      <c r="L66" s="1" t="s">
        <v>43</v>
      </c>
      <c r="M66" s="1" t="s">
        <v>45</v>
      </c>
      <c r="N66" s="1" t="s">
        <v>47</v>
      </c>
      <c r="O66" s="1" t="s">
        <v>49</v>
      </c>
      <c r="P66" s="1" t="s">
        <v>51</v>
      </c>
      <c r="Q66" s="1" t="s">
        <v>53</v>
      </c>
      <c r="R66" s="1" t="s">
        <v>55</v>
      </c>
      <c r="S66" s="1"/>
    </row>
    <row r="67" spans="1:19" x14ac:dyDescent="0.35">
      <c r="A67" s="1" t="s">
        <v>10</v>
      </c>
      <c r="B67" s="1" t="s">
        <v>33</v>
      </c>
      <c r="C67" s="3">
        <v>2.317831</v>
      </c>
      <c r="D67" s="3">
        <v>2.422174</v>
      </c>
      <c r="E67" s="3">
        <v>1.6736949999999999</v>
      </c>
      <c r="F67" s="3">
        <v>1.533444</v>
      </c>
      <c r="G67" s="3">
        <v>2.054354</v>
      </c>
      <c r="H67" s="3">
        <v>2.0972770000000001</v>
      </c>
      <c r="I67" s="3">
        <v>3.951524</v>
      </c>
      <c r="J67" s="1"/>
      <c r="K67" s="1"/>
      <c r="L67" s="1"/>
      <c r="M67" s="1"/>
      <c r="N67" s="1">
        <v>2</v>
      </c>
      <c r="O67" s="1">
        <v>4</v>
      </c>
      <c r="P67" s="1">
        <v>6</v>
      </c>
      <c r="Q67" s="1">
        <v>8</v>
      </c>
      <c r="R67" s="1">
        <v>12</v>
      </c>
      <c r="S67" s="1"/>
    </row>
    <row r="68" spans="1:19" x14ac:dyDescent="0.35">
      <c r="A68" s="1" t="s">
        <v>10</v>
      </c>
      <c r="B68" s="1" t="s">
        <v>10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>
        <v>2</v>
      </c>
      <c r="O68" s="1">
        <v>4</v>
      </c>
      <c r="P68" s="1">
        <v>6</v>
      </c>
      <c r="Q68" s="1">
        <v>8</v>
      </c>
      <c r="R68" s="1">
        <v>12</v>
      </c>
      <c r="S68" s="1"/>
    </row>
    <row r="69" spans="1:19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>
        <v>1.1866045974522752</v>
      </c>
      <c r="O69" s="1">
        <v>1.9545776845573468</v>
      </c>
      <c r="P69" s="1">
        <v>5.7643896452988974</v>
      </c>
      <c r="Q69" s="1">
        <v>5.2051129842890447</v>
      </c>
      <c r="R69" s="1">
        <v>12</v>
      </c>
      <c r="S69" s="1"/>
    </row>
    <row r="70" spans="1:19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>
        <v>1.2119931728493931</v>
      </c>
      <c r="O70" s="1">
        <v>1.9290552978779649</v>
      </c>
      <c r="P70" s="1">
        <v>6</v>
      </c>
      <c r="Q70" s="1">
        <v>4.6408232623345835</v>
      </c>
      <c r="R70" s="1">
        <v>12</v>
      </c>
      <c r="S70" s="1"/>
    </row>
    <row r="71" spans="1:19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>
        <v>1.2183082205549136</v>
      </c>
      <c r="O71" s="1">
        <v>1.6042988044886592</v>
      </c>
      <c r="P71" s="1">
        <v>3.4195973273658145</v>
      </c>
      <c r="Q71" s="1">
        <v>4.2968657664094323</v>
      </c>
      <c r="R71" s="1">
        <v>12</v>
      </c>
      <c r="S71" s="1"/>
    </row>
    <row r="72" spans="1:19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>
        <v>1.2532048943785645</v>
      </c>
      <c r="O72" s="1">
        <v>1.6184887872734084</v>
      </c>
      <c r="P72" s="1">
        <v>3.2767774812232524</v>
      </c>
      <c r="Q72" s="1">
        <v>3.9069713248565829</v>
      </c>
      <c r="R72" s="1">
        <v>12</v>
      </c>
      <c r="S72" s="1"/>
    </row>
    <row r="82" spans="11:17" x14ac:dyDescent="0.35">
      <c r="M82" s="5" t="s">
        <v>47</v>
      </c>
      <c r="N82" s="5" t="s">
        <v>49</v>
      </c>
      <c r="O82" s="5" t="s">
        <v>51</v>
      </c>
      <c r="P82" s="5" t="s">
        <v>53</v>
      </c>
      <c r="Q82" s="5" t="s">
        <v>55</v>
      </c>
    </row>
    <row r="83" spans="11:17" x14ac:dyDescent="0.35">
      <c r="M83" s="4">
        <v>0</v>
      </c>
      <c r="N83" s="4">
        <v>0</v>
      </c>
      <c r="O83" s="4">
        <v>0</v>
      </c>
      <c r="P83" s="4">
        <v>0</v>
      </c>
      <c r="Q83" s="4">
        <v>0</v>
      </c>
    </row>
    <row r="84" spans="11:17" x14ac:dyDescent="0.35">
      <c r="M84" s="5">
        <v>0</v>
      </c>
      <c r="N84" s="5">
        <v>0</v>
      </c>
      <c r="O84" s="5">
        <v>0</v>
      </c>
      <c r="P84" s="5">
        <v>0</v>
      </c>
      <c r="Q84" s="5">
        <v>0</v>
      </c>
    </row>
    <row r="85" spans="11:17" x14ac:dyDescent="0.35">
      <c r="M85" s="4">
        <v>0.31451858159479351</v>
      </c>
      <c r="N85" s="4">
        <v>0.65117403934994111</v>
      </c>
      <c r="O85" s="4">
        <v>0.99182531476187585</v>
      </c>
      <c r="P85" s="4">
        <v>0.92329281326300949</v>
      </c>
      <c r="Q85" s="4">
        <v>0</v>
      </c>
    </row>
    <row r="86" spans="11:17" x14ac:dyDescent="0.35">
      <c r="M86" s="5">
        <v>0.3498256881282551</v>
      </c>
      <c r="N86" s="5">
        <v>0.64214872354010899</v>
      </c>
      <c r="O86" s="5">
        <v>0</v>
      </c>
      <c r="P86" s="5">
        <v>0.89659541767301587</v>
      </c>
      <c r="Q86" s="5">
        <v>0</v>
      </c>
    </row>
    <row r="87" spans="11:17" x14ac:dyDescent="0.35">
      <c r="M87" s="4">
        <v>0.35837929494636223</v>
      </c>
      <c r="N87" s="4">
        <v>0.50223296125625705</v>
      </c>
      <c r="O87" s="4">
        <v>0.8490814896839376</v>
      </c>
      <c r="P87" s="4">
        <v>0.8768825453280833</v>
      </c>
      <c r="Q87" s="4">
        <v>0</v>
      </c>
    </row>
    <row r="88" spans="11:17" x14ac:dyDescent="0.35">
      <c r="M88" s="5">
        <v>0.40409177384217454</v>
      </c>
      <c r="N88" s="5">
        <v>0.50951957335076525</v>
      </c>
      <c r="O88" s="5">
        <v>0.83378654581328837</v>
      </c>
      <c r="P88" s="5">
        <v>0.85033973030636223</v>
      </c>
      <c r="Q88" s="5">
        <v>0</v>
      </c>
    </row>
    <row r="89" spans="11:17" x14ac:dyDescent="0.35">
      <c r="M89" s="5" t="s">
        <v>47</v>
      </c>
      <c r="N89" s="5" t="s">
        <v>49</v>
      </c>
      <c r="O89" s="5" t="s">
        <v>51</v>
      </c>
      <c r="P89" s="5" t="s">
        <v>53</v>
      </c>
      <c r="Q89" s="5" t="s">
        <v>55</v>
      </c>
    </row>
    <row r="90" spans="11:17" x14ac:dyDescent="0.35">
      <c r="M90">
        <f>AVERAGE(M83:M88)</f>
        <v>0.23780255641859757</v>
      </c>
      <c r="N90">
        <f t="shared" ref="N90:Q90" si="0">AVERAGE(N83:N88)</f>
        <v>0.38417921624951207</v>
      </c>
      <c r="O90">
        <f t="shared" si="0"/>
        <v>0.4457822250431836</v>
      </c>
      <c r="P90">
        <f t="shared" si="0"/>
        <v>0.59118508442841178</v>
      </c>
      <c r="Q90">
        <f t="shared" si="0"/>
        <v>0</v>
      </c>
    </row>
    <row r="91" spans="11:17" x14ac:dyDescent="0.35">
      <c r="M91">
        <f>1-M90</f>
        <v>0.7621974435814024</v>
      </c>
      <c r="N91">
        <f t="shared" ref="N91:Q91" si="1">1-N90</f>
        <v>0.61582078375048788</v>
      </c>
      <c r="O91">
        <f t="shared" si="1"/>
        <v>0.55421777495681646</v>
      </c>
      <c r="P91">
        <f t="shared" si="1"/>
        <v>0.40881491557158822</v>
      </c>
      <c r="Q91">
        <f t="shared" si="1"/>
        <v>1</v>
      </c>
    </row>
    <row r="92" spans="11:17" x14ac:dyDescent="0.35">
      <c r="M92" s="5" t="s">
        <v>47</v>
      </c>
      <c r="N92" s="5" t="s">
        <v>49</v>
      </c>
      <c r="O92" s="5" t="s">
        <v>51</v>
      </c>
      <c r="P92" s="5" t="s">
        <v>53</v>
      </c>
      <c r="Q92" s="5" t="s">
        <v>55</v>
      </c>
    </row>
    <row r="93" spans="11:17" x14ac:dyDescent="0.35">
      <c r="K93" t="s">
        <v>67</v>
      </c>
      <c r="M93">
        <f>1/M90+( M91/2)</f>
        <v>4.5862679809458742</v>
      </c>
      <c r="N93">
        <f>1/N90+( N91/4)</f>
        <v>2.7569070415953321</v>
      </c>
      <c r="O93">
        <f>1/O90+( O91/6)</f>
        <v>2.3356174390135491</v>
      </c>
      <c r="P93">
        <f>1/P90+( P91/8)</f>
        <v>1.7426195064499701</v>
      </c>
      <c r="Q93" t="e">
        <f>1/Q90+( Q91/12)</f>
        <v>#DIV/0!</v>
      </c>
    </row>
    <row r="98" spans="20:25" x14ac:dyDescent="0.35">
      <c r="T98" t="s">
        <v>68</v>
      </c>
      <c r="U98">
        <f>_xlfn.STDEV.P(M83:M88)</f>
        <v>0.17015948202625145</v>
      </c>
      <c r="V98">
        <f t="shared" ref="V98:Y98" si="2">_xlfn.STDEV.P(N83:N88)</f>
        <v>0.27768949520365038</v>
      </c>
      <c r="W98">
        <f t="shared" si="2"/>
        <v>0.44861380609586943</v>
      </c>
      <c r="X98">
        <f t="shared" si="2"/>
        <v>0.41859980748326447</v>
      </c>
      <c r="Y98">
        <f t="shared" si="2"/>
        <v>0</v>
      </c>
    </row>
    <row r="100" spans="20:25" x14ac:dyDescent="0.35">
      <c r="T100" t="s">
        <v>69</v>
      </c>
      <c r="U100">
        <f>M90+U98</f>
        <v>0.40796203844484902</v>
      </c>
      <c r="V100">
        <f>N90+V98</f>
        <v>0.66186871145316251</v>
      </c>
      <c r="W100">
        <f t="shared" ref="V100:Y100" si="3">O90+W98</f>
        <v>0.89439603113905308</v>
      </c>
      <c r="X100">
        <f t="shared" si="3"/>
        <v>1.0097848919116763</v>
      </c>
      <c r="Y100">
        <f t="shared" si="3"/>
        <v>0</v>
      </c>
    </row>
    <row r="101" spans="20:25" x14ac:dyDescent="0.35">
      <c r="T101" t="s">
        <v>70</v>
      </c>
      <c r="U101">
        <f>N95-U98</f>
        <v>-0.17015948202625145</v>
      </c>
      <c r="V101">
        <f t="shared" ref="V101:Y101" si="4">O95-V98</f>
        <v>-0.27768949520365038</v>
      </c>
      <c r="W101">
        <f t="shared" si="4"/>
        <v>-0.44861380609586943</v>
      </c>
      <c r="X101">
        <f t="shared" si="4"/>
        <v>-0.41859980748326447</v>
      </c>
      <c r="Y101">
        <f t="shared" si="4"/>
        <v>0</v>
      </c>
    </row>
    <row r="103" spans="20:25" x14ac:dyDescent="0.35"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20:25" x14ac:dyDescent="0.35">
      <c r="U104" s="5">
        <v>0</v>
      </c>
      <c r="V104" s="5">
        <v>0</v>
      </c>
      <c r="W104" s="5">
        <v>0</v>
      </c>
      <c r="X104" s="5">
        <v>0</v>
      </c>
      <c r="Y104" s="5">
        <v>0</v>
      </c>
    </row>
    <row r="105" spans="20:25" x14ac:dyDescent="0.35">
      <c r="U105" s="4">
        <v>0.31451858159479351</v>
      </c>
      <c r="V105" s="4">
        <v>0.65117403934994111</v>
      </c>
      <c r="W105" s="4"/>
      <c r="X105" s="4">
        <v>0.92329281326300949</v>
      </c>
      <c r="Y105" s="4">
        <v>0</v>
      </c>
    </row>
    <row r="106" spans="20:25" x14ac:dyDescent="0.35">
      <c r="U106" s="5">
        <v>0.3498256881282551</v>
      </c>
      <c r="V106" s="5">
        <v>0.64214872354010899</v>
      </c>
      <c r="W106" s="5">
        <v>0</v>
      </c>
      <c r="X106" s="5">
        <v>0.89659541767301587</v>
      </c>
      <c r="Y106" s="5">
        <v>0</v>
      </c>
    </row>
    <row r="107" spans="20:25" x14ac:dyDescent="0.35">
      <c r="U107" s="4">
        <v>0.35837929494636223</v>
      </c>
      <c r="V107" s="4">
        <v>0.50223296125625705</v>
      </c>
      <c r="W107" s="4">
        <v>0.8490814896839376</v>
      </c>
      <c r="X107" s="4">
        <v>0.8768825453280833</v>
      </c>
      <c r="Y107" s="4">
        <v>0</v>
      </c>
    </row>
    <row r="108" spans="20:25" x14ac:dyDescent="0.35">
      <c r="U108" s="5">
        <v>0.40409177384217454</v>
      </c>
      <c r="V108" s="5">
        <v>0.50951957335076525</v>
      </c>
      <c r="W108" s="5">
        <v>0.83378654581328837</v>
      </c>
      <c r="X108" s="5">
        <v>0.85033973030636223</v>
      </c>
      <c r="Y108" s="5">
        <v>0</v>
      </c>
    </row>
    <row r="109" spans="20:25" x14ac:dyDescent="0.35">
      <c r="U109">
        <f>AVERAGE(U103:U107)</f>
        <v>0.20454471293388216</v>
      </c>
      <c r="V109">
        <f t="shared" ref="V109:Y109" si="5">AVERAGE(V103:V107)</f>
        <v>0.35911114482926143</v>
      </c>
      <c r="W109">
        <f t="shared" si="5"/>
        <v>0.2122703724209844</v>
      </c>
      <c r="X109">
        <f t="shared" si="5"/>
        <v>0.53935415525282182</v>
      </c>
      <c r="Y109">
        <f t="shared" si="5"/>
        <v>0</v>
      </c>
    </row>
    <row r="110" spans="20:25" x14ac:dyDescent="0.35">
      <c r="U110">
        <f>1-U109</f>
        <v>0.79545528706611779</v>
      </c>
      <c r="V110">
        <f t="shared" ref="V110:Y110" si="6">1-V109</f>
        <v>0.64088885517073857</v>
      </c>
      <c r="W110">
        <f t="shared" si="6"/>
        <v>0.78772962757901555</v>
      </c>
      <c r="X110">
        <f t="shared" si="6"/>
        <v>0.46064584474717818</v>
      </c>
      <c r="Y110">
        <f t="shared" si="6"/>
        <v>1</v>
      </c>
    </row>
    <row r="112" spans="20:25" x14ac:dyDescent="0.35">
      <c r="U112">
        <f>1/U109 + (U110/2)</f>
        <v>5.2866342579183643</v>
      </c>
      <c r="V112">
        <f>1/V109 + (V110/4)</f>
        <v>2.9448754176787619</v>
      </c>
      <c r="W112">
        <f>1/W109 + (W110/6)</f>
        <v>4.8422613034146078</v>
      </c>
      <c r="X112">
        <f>1/X109 + (X110/8)</f>
        <v>1.9116500656692546</v>
      </c>
      <c r="Y112" t="e">
        <f>1/Y109 + (Y110/12)</f>
        <v>#DIV/0!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F4FB-978D-4272-8E45-A274B75B7CEB}">
  <sheetPr codeName="Folha5"/>
  <dimension ref="A1"/>
  <sheetViews>
    <sheetView zoomScale="81"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E504-5D3C-45E4-8EC9-819088F618D7}">
  <sheetPr codeName="Folha6"/>
  <dimension ref="A1:X64"/>
  <sheetViews>
    <sheetView topLeftCell="J16" zoomScale="49" workbookViewId="0">
      <selection activeCell="W53" sqref="W53:X57"/>
    </sheetView>
  </sheetViews>
  <sheetFormatPr defaultRowHeight="14.5" x14ac:dyDescent="0.35"/>
  <cols>
    <col min="1" max="1" width="38.7265625" bestFit="1" customWidth="1"/>
    <col min="2" max="2" width="42.7265625" bestFit="1" customWidth="1"/>
    <col min="3" max="3" width="10.54296875" bestFit="1" customWidth="1"/>
    <col min="4" max="4" width="25.6328125" bestFit="1" customWidth="1"/>
    <col min="5" max="9" width="10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</row>
    <row r="2" spans="1:18" x14ac:dyDescent="0.35">
      <c r="A2" s="1" t="s">
        <v>64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">
        <v>11</v>
      </c>
      <c r="B4" s="1" t="s">
        <v>12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10</v>
      </c>
      <c r="B5" s="1" t="s">
        <v>13</v>
      </c>
      <c r="C5" s="1" t="s">
        <v>10</v>
      </c>
      <c r="D5" s="1" t="s">
        <v>14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">
        <v>10</v>
      </c>
      <c r="B6" s="1" t="s">
        <v>10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">
        <v>10</v>
      </c>
      <c r="B7" s="1" t="s">
        <v>10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21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">
        <v>23</v>
      </c>
      <c r="B8" s="1" t="s">
        <v>24</v>
      </c>
      <c r="C8" s="3">
        <v>2.6911999999999998E-2</v>
      </c>
      <c r="D8" s="3">
        <v>2.4E-2</v>
      </c>
      <c r="E8" s="2">
        <v>1.137E-2</v>
      </c>
      <c r="F8" s="2">
        <v>9.4359999999999999E-3</v>
      </c>
      <c r="G8" s="2">
        <v>7.5979999999999997E-3</v>
      </c>
      <c r="H8" s="3">
        <v>2.5902000000000001E-2</v>
      </c>
      <c r="I8" s="1"/>
      <c r="J8" s="1" t="s">
        <v>41</v>
      </c>
      <c r="K8" s="1" t="s">
        <v>43</v>
      </c>
      <c r="L8" s="1" t="s">
        <v>45</v>
      </c>
      <c r="M8" s="1" t="s">
        <v>47</v>
      </c>
      <c r="N8" s="1" t="s">
        <v>49</v>
      </c>
      <c r="O8" s="1" t="s">
        <v>51</v>
      </c>
      <c r="P8" s="1" t="s">
        <v>53</v>
      </c>
      <c r="Q8" s="1" t="s">
        <v>55</v>
      </c>
      <c r="R8" s="1"/>
    </row>
    <row r="9" spans="1:18" x14ac:dyDescent="0.35">
      <c r="A9" s="1" t="s">
        <v>10</v>
      </c>
      <c r="B9" s="1" t="s">
        <v>25</v>
      </c>
      <c r="C9" s="2">
        <v>3.0845000000000001E-2</v>
      </c>
      <c r="D9" s="2">
        <v>2.1139000000000002E-2</v>
      </c>
      <c r="E9" s="2">
        <v>2.5179E-2</v>
      </c>
      <c r="F9" s="3">
        <v>1.0418E-2</v>
      </c>
      <c r="G9" s="3">
        <v>9.3449999999999991E-3</v>
      </c>
      <c r="H9" s="3">
        <v>1.8311000000000001E-2</v>
      </c>
      <c r="I9" s="1"/>
      <c r="J9" s="1"/>
      <c r="K9" s="1">
        <v>2.7537699999999998E-2</v>
      </c>
      <c r="L9" s="1">
        <v>2.8070100000000004E-2</v>
      </c>
      <c r="M9" s="1">
        <v>1.6309799999999999E-2</v>
      </c>
      <c r="N9" s="1">
        <v>1.3500500000000002E-2</v>
      </c>
      <c r="O9" s="1">
        <v>1.0048700000000001E-2</v>
      </c>
      <c r="P9" s="1">
        <v>3.26298E-2</v>
      </c>
      <c r="Q9" s="1"/>
      <c r="R9" s="1"/>
    </row>
    <row r="10" spans="1:18" x14ac:dyDescent="0.35">
      <c r="A10" s="1" t="s">
        <v>10</v>
      </c>
      <c r="B10" s="1" t="s">
        <v>26</v>
      </c>
      <c r="C10" s="3">
        <v>2.9558000000000001E-2</v>
      </c>
      <c r="D10" s="3">
        <v>2.3928000000000001E-2</v>
      </c>
      <c r="E10" s="3">
        <v>1.4895E-2</v>
      </c>
      <c r="F10" s="3">
        <v>1.5344E-2</v>
      </c>
      <c r="G10" s="2">
        <v>8.1630000000000001E-3</v>
      </c>
      <c r="H10" s="3">
        <v>2.2544999999999999E-2</v>
      </c>
      <c r="I10" s="1"/>
      <c r="J10" s="1"/>
      <c r="K10" s="1">
        <v>0.27498020000000001</v>
      </c>
      <c r="L10" s="1">
        <v>0.29700649999999995</v>
      </c>
      <c r="M10" s="1">
        <v>0.18733900000000001</v>
      </c>
      <c r="N10" s="1">
        <v>0.124333</v>
      </c>
      <c r="O10" s="1">
        <v>0.11861349999999997</v>
      </c>
      <c r="P10" s="1">
        <v>0.16127749999999999</v>
      </c>
      <c r="Q10" s="1"/>
      <c r="R10" s="1"/>
    </row>
    <row r="11" spans="1:18" x14ac:dyDescent="0.35">
      <c r="A11" s="1" t="s">
        <v>10</v>
      </c>
      <c r="B11" s="1" t="s">
        <v>27</v>
      </c>
      <c r="C11" s="3">
        <v>2.9360000000000001E-2</v>
      </c>
      <c r="D11" s="3">
        <v>2.7542000000000001E-2</v>
      </c>
      <c r="E11" s="3">
        <v>1.6747000000000001E-2</v>
      </c>
      <c r="F11" s="2">
        <v>8.3850000000000001E-3</v>
      </c>
      <c r="G11" s="3">
        <v>1.0005E-2</v>
      </c>
      <c r="H11" s="3">
        <v>2.5173999999999998E-2</v>
      </c>
      <c r="I11" s="1"/>
      <c r="J11" s="1"/>
      <c r="K11" s="1">
        <v>2.2142993999999998</v>
      </c>
      <c r="L11" s="1">
        <v>2.2759264999999997</v>
      </c>
      <c r="M11" s="1">
        <v>1.1853113</v>
      </c>
      <c r="N11" s="1">
        <v>0.76146709999999995</v>
      </c>
      <c r="O11" s="1">
        <v>0.65653850000000002</v>
      </c>
      <c r="P11" s="1">
        <v>0.64996580000000004</v>
      </c>
      <c r="Q11" s="1"/>
      <c r="R11" s="1"/>
    </row>
    <row r="12" spans="1:18" x14ac:dyDescent="0.35">
      <c r="A12" s="1" t="s">
        <v>10</v>
      </c>
      <c r="B12" s="1" t="s">
        <v>28</v>
      </c>
      <c r="C12" s="3">
        <v>2.5628999999999999E-2</v>
      </c>
      <c r="D12" s="3">
        <v>2.4642000000000001E-2</v>
      </c>
      <c r="E12" s="3">
        <v>1.3325999999999999E-2</v>
      </c>
      <c r="F12" s="3">
        <v>1.6161999999999999E-2</v>
      </c>
      <c r="G12" s="2">
        <v>1.3487000000000001E-2</v>
      </c>
      <c r="H12" s="3">
        <v>5.2324000000000002E-2</v>
      </c>
      <c r="I12" s="1"/>
      <c r="J12" s="1"/>
      <c r="K12" s="1">
        <v>10.848099000000001</v>
      </c>
      <c r="L12" s="1">
        <v>10.839908000000001</v>
      </c>
      <c r="M12" s="1">
        <v>5.7952285000000003</v>
      </c>
      <c r="N12" s="1">
        <v>3.7085235000000005</v>
      </c>
      <c r="O12" s="1">
        <v>3.1132105000000001</v>
      </c>
      <c r="P12" s="1">
        <v>3.0792267999999998</v>
      </c>
      <c r="Q12" s="1"/>
      <c r="R12" s="1"/>
    </row>
    <row r="13" spans="1:18" x14ac:dyDescent="0.35">
      <c r="A13" s="1" t="s">
        <v>10</v>
      </c>
      <c r="B13" s="1" t="s">
        <v>29</v>
      </c>
      <c r="C13" s="3">
        <v>2.7969999999999998E-2</v>
      </c>
      <c r="D13" s="2">
        <v>3.8293000000000001E-2</v>
      </c>
      <c r="E13" s="3">
        <v>1.7673000000000001E-2</v>
      </c>
      <c r="F13" s="3">
        <v>1.208E-2</v>
      </c>
      <c r="G13" s="3">
        <v>1.085E-2</v>
      </c>
      <c r="H13" s="2">
        <v>1.09E-2</v>
      </c>
      <c r="I13" s="1"/>
      <c r="J13" s="1"/>
      <c r="K13" s="1">
        <v>22.242808</v>
      </c>
      <c r="L13" s="1">
        <v>22.120987000000003</v>
      </c>
      <c r="M13" s="1">
        <v>11.503628000000001</v>
      </c>
      <c r="N13" s="1">
        <v>7.0864900000000004</v>
      </c>
      <c r="O13" s="1">
        <v>6.1673767000000002</v>
      </c>
      <c r="P13" s="1">
        <v>6.0317789999999993</v>
      </c>
      <c r="Q13" s="1"/>
      <c r="R13" s="1"/>
    </row>
    <row r="14" spans="1:18" x14ac:dyDescent="0.35">
      <c r="A14" s="1" t="s">
        <v>10</v>
      </c>
      <c r="B14" s="1" t="s">
        <v>30</v>
      </c>
      <c r="C14" s="2">
        <v>3.2108999999999999E-2</v>
      </c>
      <c r="D14" s="2">
        <v>3.3536999999999997E-2</v>
      </c>
      <c r="E14" s="3">
        <v>1.6707E-2</v>
      </c>
      <c r="F14" s="2">
        <v>1.7975000000000001E-2</v>
      </c>
      <c r="G14" s="3">
        <v>1.1756000000000001E-2</v>
      </c>
      <c r="H14" s="2">
        <v>1.1143999999999999E-2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">
        <v>10</v>
      </c>
      <c r="B15" s="1" t="s">
        <v>31</v>
      </c>
      <c r="C15" s="2">
        <v>2.3775000000000001E-2</v>
      </c>
      <c r="D15" s="3">
        <v>2.5343000000000001E-2</v>
      </c>
      <c r="E15" s="2">
        <v>1.2048E-2</v>
      </c>
      <c r="F15" s="3">
        <v>1.3209E-2</v>
      </c>
      <c r="G15" s="3">
        <v>1.1311999999999999E-2</v>
      </c>
      <c r="H15" s="2">
        <v>8.0326999999999996E-2</v>
      </c>
      <c r="I15" s="1"/>
      <c r="J15" s="1" t="s">
        <v>57</v>
      </c>
      <c r="K15" s="1" t="s">
        <v>43</v>
      </c>
      <c r="L15" s="1" t="s">
        <v>45</v>
      </c>
      <c r="M15" s="1" t="s">
        <v>47</v>
      </c>
      <c r="N15" s="1" t="s">
        <v>49</v>
      </c>
      <c r="O15" s="1" t="s">
        <v>51</v>
      </c>
      <c r="P15" s="1" t="s">
        <v>53</v>
      </c>
      <c r="Q15" s="1" t="s">
        <v>55</v>
      </c>
      <c r="R15" s="1"/>
    </row>
    <row r="16" spans="1:18" x14ac:dyDescent="0.35">
      <c r="A16" s="1" t="s">
        <v>10</v>
      </c>
      <c r="B16" s="1" t="s">
        <v>32</v>
      </c>
      <c r="C16" s="3">
        <v>2.4851999999999999E-2</v>
      </c>
      <c r="D16" s="3">
        <v>2.7401999999999999E-2</v>
      </c>
      <c r="E16" s="2">
        <v>2.0584999999999999E-2</v>
      </c>
      <c r="F16" s="3">
        <v>1.3113E-2</v>
      </c>
      <c r="G16" s="3">
        <v>8.4069999999999995E-3</v>
      </c>
      <c r="H16" s="3">
        <v>3.6885000000000001E-2</v>
      </c>
      <c r="I16" s="1"/>
      <c r="J16" s="1"/>
      <c r="K16" s="1">
        <v>2.7364787611088817E-3</v>
      </c>
      <c r="L16" s="1">
        <v>5.3139287622248005E-3</v>
      </c>
      <c r="M16" s="1">
        <v>3.9452556520458851E-3</v>
      </c>
      <c r="N16" s="1">
        <v>3.3751709067838332E-3</v>
      </c>
      <c r="O16" s="1">
        <v>1.7310054910369291E-3</v>
      </c>
      <c r="P16" s="1">
        <v>2.0311442114236987E-2</v>
      </c>
      <c r="Q16" s="1"/>
      <c r="R16" s="1"/>
    </row>
    <row r="17" spans="1:18" x14ac:dyDescent="0.35">
      <c r="A17" s="1" t="s">
        <v>10</v>
      </c>
      <c r="B17" s="1" t="s">
        <v>33</v>
      </c>
      <c r="C17" s="2">
        <v>2.4367E-2</v>
      </c>
      <c r="D17" s="2">
        <v>3.4875000000000003E-2</v>
      </c>
      <c r="E17" s="3">
        <v>1.4567999999999999E-2</v>
      </c>
      <c r="F17" s="2">
        <v>1.8883E-2</v>
      </c>
      <c r="G17" s="3">
        <v>9.5639999999999996E-3</v>
      </c>
      <c r="H17" s="3">
        <v>4.2785999999999998E-2</v>
      </c>
      <c r="I17" s="1"/>
      <c r="J17" s="1"/>
      <c r="K17" s="1">
        <v>5.5070062618086786E-2</v>
      </c>
      <c r="L17" s="1">
        <v>6.9112448686542718E-2</v>
      </c>
      <c r="M17" s="1">
        <v>4.4328282533840635E-2</v>
      </c>
      <c r="N17" s="1">
        <v>3.9262634366532261E-2</v>
      </c>
      <c r="O17" s="1">
        <v>5.2825474943913188E-2</v>
      </c>
      <c r="P17" s="1">
        <v>5.0569880061653305E-2</v>
      </c>
      <c r="Q17" s="1"/>
      <c r="R17" s="1"/>
    </row>
    <row r="18" spans="1:18" x14ac:dyDescent="0.35">
      <c r="A18" s="1" t="s">
        <v>34</v>
      </c>
      <c r="B18" s="1" t="s">
        <v>24</v>
      </c>
      <c r="C18" s="3">
        <v>0.228524</v>
      </c>
      <c r="D18" s="3">
        <v>0.35484199999999999</v>
      </c>
      <c r="E18" s="2">
        <v>0.232686</v>
      </c>
      <c r="F18" s="2">
        <v>0.21765599999999999</v>
      </c>
      <c r="G18" s="3">
        <v>8.7955000000000005E-2</v>
      </c>
      <c r="H18" s="2">
        <v>0.221582</v>
      </c>
      <c r="I18" s="1"/>
      <c r="J18" s="1"/>
      <c r="K18" s="1">
        <v>9.0226228660184996E-2</v>
      </c>
      <c r="L18" s="1">
        <v>0.1951881404641429</v>
      </c>
      <c r="M18" s="1">
        <v>6.6287176993819835E-2</v>
      </c>
      <c r="N18" s="1">
        <v>4.7129275153454227E-2</v>
      </c>
      <c r="O18" s="1">
        <v>5.0903797617171932E-2</v>
      </c>
      <c r="P18" s="1">
        <v>4.0321879829194475E-2</v>
      </c>
      <c r="Q18" s="1"/>
      <c r="R18" s="1"/>
    </row>
    <row r="19" spans="1:18" x14ac:dyDescent="0.35">
      <c r="A19" s="1" t="s">
        <v>10</v>
      </c>
      <c r="B19" s="1" t="s">
        <v>25</v>
      </c>
      <c r="C19" s="2">
        <v>0.38316699999999998</v>
      </c>
      <c r="D19" s="2">
        <v>0.41767500000000002</v>
      </c>
      <c r="E19" s="2">
        <v>0.25309700000000002</v>
      </c>
      <c r="F19" s="2">
        <v>0.167492</v>
      </c>
      <c r="G19" s="2">
        <v>0.218997</v>
      </c>
      <c r="H19" s="3">
        <v>0.19355700000000001</v>
      </c>
      <c r="I19" s="1"/>
      <c r="J19" s="1"/>
      <c r="K19" s="1">
        <v>0.17524539962292868</v>
      </c>
      <c r="L19" s="1">
        <v>0.28296249754340264</v>
      </c>
      <c r="M19" s="1">
        <v>0.31503675402697068</v>
      </c>
      <c r="N19" s="1">
        <v>0.26994675794209871</v>
      </c>
      <c r="O19" s="1">
        <v>8.3947517908810193E-2</v>
      </c>
      <c r="P19" s="1">
        <v>6.7235243298139458E-2</v>
      </c>
      <c r="Q19" s="1"/>
      <c r="R19" s="1"/>
    </row>
    <row r="20" spans="1:18" x14ac:dyDescent="0.35">
      <c r="A20" s="1" t="s">
        <v>10</v>
      </c>
      <c r="B20" s="1" t="s">
        <v>26</v>
      </c>
      <c r="C20" s="3">
        <v>0.25000899999999998</v>
      </c>
      <c r="D20" s="3">
        <v>0.26964199999999999</v>
      </c>
      <c r="E20" s="3">
        <v>0.148201</v>
      </c>
      <c r="F20" s="3">
        <v>8.7637999999999994E-2</v>
      </c>
      <c r="G20" s="3">
        <v>8.0221000000000001E-2</v>
      </c>
      <c r="H20" s="3">
        <v>0.17344699999999999</v>
      </c>
      <c r="I20" s="1"/>
      <c r="J20" s="1"/>
      <c r="K20" s="1">
        <v>0.45795013998906015</v>
      </c>
      <c r="L20" s="1">
        <v>0.36195193197578052</v>
      </c>
      <c r="M20" s="1">
        <v>0.16265159678281657</v>
      </c>
      <c r="N20" s="1">
        <v>0.1201076617114826</v>
      </c>
      <c r="O20" s="1">
        <v>7.5691616740627188E-2</v>
      </c>
      <c r="P20" s="1">
        <v>0.10895872470160442</v>
      </c>
      <c r="Q20" s="1"/>
      <c r="R20" s="1"/>
    </row>
    <row r="21" spans="1:18" x14ac:dyDescent="0.35">
      <c r="A21" s="1" t="s">
        <v>10</v>
      </c>
      <c r="B21" s="1" t="s">
        <v>27</v>
      </c>
      <c r="C21" s="3">
        <v>0.24889600000000001</v>
      </c>
      <c r="D21" s="3">
        <v>0.32331300000000002</v>
      </c>
      <c r="E21" s="2">
        <v>0.233707</v>
      </c>
      <c r="F21" s="3">
        <v>0.12843399999999999</v>
      </c>
      <c r="G21" s="2">
        <v>0.19269800000000001</v>
      </c>
      <c r="H21" s="2">
        <v>0.10871400000000001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 t="s">
        <v>10</v>
      </c>
      <c r="B22" s="1" t="s">
        <v>28</v>
      </c>
      <c r="C22" s="3">
        <v>0.28066400000000002</v>
      </c>
      <c r="D22" s="3">
        <v>0.27247399999999999</v>
      </c>
      <c r="E22" s="3">
        <v>0.204371</v>
      </c>
      <c r="F22" s="3">
        <v>0.12812299999999999</v>
      </c>
      <c r="G22" s="2">
        <v>0.179729</v>
      </c>
      <c r="H22" s="3">
        <v>0.202317</v>
      </c>
      <c r="I22" s="1"/>
      <c r="J22" s="1" t="s">
        <v>58</v>
      </c>
      <c r="K22" s="1" t="s">
        <v>43</v>
      </c>
      <c r="L22" s="1" t="s">
        <v>45</v>
      </c>
      <c r="M22" s="1" t="s">
        <v>47</v>
      </c>
      <c r="N22" s="1" t="s">
        <v>49</v>
      </c>
      <c r="O22" s="1" t="s">
        <v>51</v>
      </c>
      <c r="P22" s="1" t="s">
        <v>53</v>
      </c>
      <c r="Q22" s="1" t="s">
        <v>55</v>
      </c>
      <c r="R22" s="1"/>
    </row>
    <row r="23" spans="1:18" x14ac:dyDescent="0.35">
      <c r="A23" s="1" t="s">
        <v>10</v>
      </c>
      <c r="B23" s="1" t="s">
        <v>29</v>
      </c>
      <c r="C23" s="2">
        <v>0.37124000000000001</v>
      </c>
      <c r="D23" s="2">
        <v>0.389573</v>
      </c>
      <c r="E23" s="3">
        <v>0.19125500000000001</v>
      </c>
      <c r="F23" s="3">
        <v>0.11809699999999999</v>
      </c>
      <c r="G23" s="3">
        <v>8.2969000000000001E-2</v>
      </c>
      <c r="H23" s="3">
        <v>0.18765000000000001</v>
      </c>
      <c r="I23" s="1"/>
      <c r="J23" s="1"/>
      <c r="K23" s="1">
        <v>2.7380166666666667E-2</v>
      </c>
      <c r="L23" s="1">
        <v>2.5476166666666664E-2</v>
      </c>
      <c r="M23" s="1">
        <v>1.5652666666666665E-2</v>
      </c>
      <c r="N23" s="1">
        <v>1.3387666666666668E-2</v>
      </c>
      <c r="O23" s="1">
        <v>1.0177E-2</v>
      </c>
      <c r="P23" s="1">
        <v>3.198957142857143E-2</v>
      </c>
      <c r="Q23" s="1"/>
      <c r="R23" s="1"/>
    </row>
    <row r="24" spans="1:18" x14ac:dyDescent="0.35">
      <c r="A24" s="1" t="s">
        <v>10</v>
      </c>
      <c r="B24" s="1" t="s">
        <v>30</v>
      </c>
      <c r="C24" s="3">
        <v>0.267015</v>
      </c>
      <c r="D24" s="3">
        <v>0.28981899999999999</v>
      </c>
      <c r="E24" s="3">
        <v>0.19481799999999999</v>
      </c>
      <c r="F24" s="3">
        <v>0.117869</v>
      </c>
      <c r="G24" s="3">
        <v>9.4934000000000004E-2</v>
      </c>
      <c r="H24" s="3">
        <v>0.16403699999999999</v>
      </c>
      <c r="I24" s="1"/>
      <c r="J24" s="1"/>
      <c r="K24" s="1">
        <v>0.25397799999999998</v>
      </c>
      <c r="L24" s="1">
        <v>0.30201800000000001</v>
      </c>
      <c r="M24" s="1">
        <v>0.18276620000000002</v>
      </c>
      <c r="N24" s="1">
        <v>0.1105782857142857</v>
      </c>
      <c r="O24" s="1">
        <v>8.4958714285714304E-2</v>
      </c>
      <c r="P24" s="1">
        <v>0.1875095</v>
      </c>
      <c r="Q24" s="1"/>
      <c r="R24" s="1"/>
    </row>
    <row r="25" spans="1:18" x14ac:dyDescent="0.35">
      <c r="A25" s="1" t="s">
        <v>10</v>
      </c>
      <c r="B25" s="1" t="s">
        <v>31</v>
      </c>
      <c r="C25" s="3">
        <v>0.27768999999999999</v>
      </c>
      <c r="D25" s="2">
        <v>0.22167500000000001</v>
      </c>
      <c r="E25" s="3">
        <v>0.17518600000000001</v>
      </c>
      <c r="F25" s="3">
        <v>0.10854</v>
      </c>
      <c r="G25" s="3">
        <v>0.10134600000000001</v>
      </c>
      <c r="H25" s="3">
        <v>0.20404900000000001</v>
      </c>
      <c r="I25" s="1"/>
      <c r="J25" s="1"/>
      <c r="K25" s="1">
        <v>2.1834951428571432</v>
      </c>
      <c r="L25" s="1">
        <v>2.2170687777777776</v>
      </c>
      <c r="M25" s="1">
        <v>1.1798493750000001</v>
      </c>
      <c r="N25" s="1">
        <v>0.75594749999999999</v>
      </c>
      <c r="O25" s="1">
        <v>0.64940100000000001</v>
      </c>
      <c r="P25" s="1">
        <v>0.647892625</v>
      </c>
      <c r="Q25" s="1"/>
      <c r="R25" s="1"/>
    </row>
    <row r="26" spans="1:18" x14ac:dyDescent="0.35">
      <c r="A26" s="1" t="s">
        <v>10</v>
      </c>
      <c r="B26" s="1" t="s">
        <v>32</v>
      </c>
      <c r="C26" s="3">
        <v>0.225048</v>
      </c>
      <c r="D26" s="2">
        <v>0.22656200000000001</v>
      </c>
      <c r="E26" s="2">
        <v>0.12310699999999999</v>
      </c>
      <c r="F26" s="2">
        <v>8.4134E-2</v>
      </c>
      <c r="G26" s="3">
        <v>7.6541999999999999E-2</v>
      </c>
      <c r="H26" s="2">
        <v>8.6844000000000005E-2</v>
      </c>
      <c r="I26" s="1"/>
      <c r="J26" s="1"/>
      <c r="K26" s="1">
        <v>10.752078333333335</v>
      </c>
      <c r="L26" s="1">
        <v>10.750900000000001</v>
      </c>
      <c r="M26" s="1">
        <v>5.6933146666666667</v>
      </c>
      <c r="N26" s="1">
        <v>3.5809891249999999</v>
      </c>
      <c r="O26" s="1">
        <v>3.0862351111111113</v>
      </c>
      <c r="P26" s="1">
        <v>3.0736263749999995</v>
      </c>
      <c r="Q26" s="1"/>
      <c r="R26" s="1"/>
    </row>
    <row r="27" spans="1:18" x14ac:dyDescent="0.35">
      <c r="A27" s="1" t="s">
        <v>10</v>
      </c>
      <c r="B27" s="1" t="s">
        <v>33</v>
      </c>
      <c r="C27" s="2">
        <v>0.21754899999999999</v>
      </c>
      <c r="D27" s="2">
        <v>0.20449000000000001</v>
      </c>
      <c r="E27" s="2">
        <v>0.116962</v>
      </c>
      <c r="F27" s="3">
        <v>8.5347000000000006E-2</v>
      </c>
      <c r="G27" s="3">
        <v>7.0744000000000001E-2</v>
      </c>
      <c r="H27" s="2">
        <v>7.0578000000000002E-2</v>
      </c>
      <c r="I27" s="1"/>
      <c r="J27" s="1"/>
      <c r="K27" s="1">
        <v>22.152111250000001</v>
      </c>
      <c r="L27" s="1">
        <v>21.993752857142859</v>
      </c>
      <c r="M27" s="1">
        <v>11.453974285714287</v>
      </c>
      <c r="N27" s="1">
        <v>7.0821203333333331</v>
      </c>
      <c r="O27" s="1">
        <v>6.1619906666666671</v>
      </c>
      <c r="P27" s="1">
        <v>6.0834441666666672</v>
      </c>
      <c r="Q27" s="1"/>
      <c r="R27" s="1"/>
    </row>
    <row r="28" spans="1:18" x14ac:dyDescent="0.35">
      <c r="A28" s="1" t="s">
        <v>35</v>
      </c>
      <c r="B28" s="1" t="s">
        <v>24</v>
      </c>
      <c r="C28" s="3">
        <v>2.1522990000000002</v>
      </c>
      <c r="D28" s="3">
        <v>2.4105859999999999</v>
      </c>
      <c r="E28" s="3">
        <v>1.2456659999999999</v>
      </c>
      <c r="F28" s="2">
        <v>0.82253100000000001</v>
      </c>
      <c r="G28" s="3">
        <v>0.70675699999999997</v>
      </c>
      <c r="H28" s="2">
        <v>0.73226000000000002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 t="s">
        <v>10</v>
      </c>
      <c r="B29" s="1" t="s">
        <v>25</v>
      </c>
      <c r="C29" s="2">
        <v>2.3725269999999998</v>
      </c>
      <c r="D29" s="3">
        <v>2.2610709999999998</v>
      </c>
      <c r="E29" s="3">
        <v>1.251463</v>
      </c>
      <c r="F29" s="2">
        <v>0.82374999999999998</v>
      </c>
      <c r="G29" s="3">
        <v>0.69206000000000001</v>
      </c>
      <c r="H29" s="3">
        <v>0.688666</v>
      </c>
      <c r="I29" s="1"/>
      <c r="J29" s="1" t="s">
        <v>59</v>
      </c>
      <c r="K29" s="1" t="s">
        <v>43</v>
      </c>
      <c r="L29" s="1" t="s">
        <v>45</v>
      </c>
      <c r="M29" s="1" t="s">
        <v>47</v>
      </c>
      <c r="N29" s="1" t="s">
        <v>49</v>
      </c>
      <c r="O29" s="1" t="s">
        <v>51</v>
      </c>
      <c r="P29" s="1" t="s">
        <v>53</v>
      </c>
      <c r="Q29" s="1" t="s">
        <v>55</v>
      </c>
      <c r="R29" s="1"/>
    </row>
    <row r="30" spans="1:18" x14ac:dyDescent="0.35">
      <c r="A30" s="1" t="s">
        <v>10</v>
      </c>
      <c r="B30" s="1" t="s">
        <v>26</v>
      </c>
      <c r="C30" s="2">
        <v>2.3705579999999999</v>
      </c>
      <c r="D30" s="2">
        <v>2.8056459999999999</v>
      </c>
      <c r="E30" s="2">
        <v>1.3211440000000001</v>
      </c>
      <c r="F30" s="2">
        <v>0.82571399999999995</v>
      </c>
      <c r="G30" s="2">
        <v>0.77012999999999998</v>
      </c>
      <c r="H30" s="3">
        <v>0.68415300000000001</v>
      </c>
      <c r="I30" s="1"/>
      <c r="J30" s="1"/>
      <c r="K30" s="1"/>
      <c r="L30" s="1"/>
      <c r="M30" s="1">
        <v>1.6275927424507006</v>
      </c>
      <c r="N30" s="1">
        <v>1.902957946368548</v>
      </c>
      <c r="O30" s="1">
        <v>2.5033081130654087</v>
      </c>
      <c r="P30" s="1">
        <v>0.796389746063077</v>
      </c>
      <c r="Q30" s="1"/>
      <c r="R30" s="1"/>
    </row>
    <row r="31" spans="1:18" x14ac:dyDescent="0.35">
      <c r="A31" s="1" t="s">
        <v>10</v>
      </c>
      <c r="B31" s="1" t="s">
        <v>27</v>
      </c>
      <c r="C31" s="3">
        <v>2.2879749999999999</v>
      </c>
      <c r="D31" s="3">
        <v>2.3074889999999999</v>
      </c>
      <c r="E31" s="3">
        <v>1.2110069999999999</v>
      </c>
      <c r="F31" s="3">
        <v>0.75818600000000003</v>
      </c>
      <c r="G31" s="3">
        <v>0.66471000000000002</v>
      </c>
      <c r="H31" s="3">
        <v>0.63927100000000003</v>
      </c>
      <c r="I31" s="1"/>
      <c r="J31" s="1"/>
      <c r="K31" s="1"/>
      <c r="L31" s="1"/>
      <c r="M31" s="1">
        <v>1.652482789487334</v>
      </c>
      <c r="N31" s="1">
        <v>2.7312595601306384</v>
      </c>
      <c r="O31" s="1">
        <v>3.5548795969807179</v>
      </c>
      <c r="P31" s="1">
        <v>1.6106810588263529</v>
      </c>
      <c r="Q31" s="1"/>
      <c r="R31" s="1"/>
    </row>
    <row r="32" spans="1:18" x14ac:dyDescent="0.35">
      <c r="A32" s="1" t="s">
        <v>10</v>
      </c>
      <c r="B32" s="1" t="s">
        <v>28</v>
      </c>
      <c r="C32" s="3">
        <v>2.1641029999999999</v>
      </c>
      <c r="D32" s="3">
        <v>2.1268449999999999</v>
      </c>
      <c r="E32" s="3">
        <v>1.1405860000000001</v>
      </c>
      <c r="F32" s="3">
        <v>0.74842900000000001</v>
      </c>
      <c r="G32" s="2">
        <v>0.600047</v>
      </c>
      <c r="H32" s="3">
        <v>0.610259</v>
      </c>
      <c r="I32" s="1"/>
      <c r="J32" s="1"/>
      <c r="K32" s="1"/>
      <c r="L32" s="1"/>
      <c r="M32" s="1">
        <v>1.8791117109993616</v>
      </c>
      <c r="N32" s="1">
        <v>2.9328343274867335</v>
      </c>
      <c r="O32" s="1">
        <v>3.4140211945743499</v>
      </c>
      <c r="P32" s="1">
        <v>3.4219694625753418</v>
      </c>
      <c r="Q32" s="1"/>
      <c r="R32" s="1"/>
    </row>
    <row r="33" spans="1:18" x14ac:dyDescent="0.35">
      <c r="A33" s="1" t="s">
        <v>10</v>
      </c>
      <c r="B33" s="1" t="s">
        <v>29</v>
      </c>
      <c r="C33" s="3">
        <v>2.1878639999999998</v>
      </c>
      <c r="D33" s="3">
        <v>2.1630880000000001</v>
      </c>
      <c r="E33" s="3">
        <v>1.1536820000000001</v>
      </c>
      <c r="F33" s="2">
        <v>0.70052700000000001</v>
      </c>
      <c r="G33" s="3">
        <v>0.64254900000000004</v>
      </c>
      <c r="H33" s="3">
        <v>0.62544500000000003</v>
      </c>
      <c r="I33" s="1"/>
      <c r="J33" s="1"/>
      <c r="K33" s="1"/>
      <c r="L33" s="1"/>
      <c r="M33" s="1">
        <v>1.8883375730037524</v>
      </c>
      <c r="N33" s="1">
        <v>3.0022152049959105</v>
      </c>
      <c r="O33" s="1">
        <v>3.4834999969038152</v>
      </c>
      <c r="P33" s="1">
        <v>3.4977901307214032</v>
      </c>
      <c r="Q33" s="1"/>
      <c r="R33" s="1"/>
    </row>
    <row r="34" spans="1:18" x14ac:dyDescent="0.35">
      <c r="A34" s="1" t="s">
        <v>10</v>
      </c>
      <c r="B34" s="1" t="s">
        <v>30</v>
      </c>
      <c r="C34" s="3">
        <v>2.1310500000000001</v>
      </c>
      <c r="D34" s="3">
        <v>2.1754199999999999</v>
      </c>
      <c r="E34" s="3">
        <v>1.1619930000000001</v>
      </c>
      <c r="F34" s="3">
        <v>0.78195499999999996</v>
      </c>
      <c r="G34" s="3">
        <v>0.60817299999999996</v>
      </c>
      <c r="H34" s="3">
        <v>0.63598299999999997</v>
      </c>
      <c r="I34" s="1"/>
      <c r="J34" s="1"/>
      <c r="K34" s="1"/>
      <c r="L34" s="1"/>
      <c r="M34" s="1">
        <v>1.920185283161852</v>
      </c>
      <c r="N34" s="1">
        <v>3.1055322166195225</v>
      </c>
      <c r="O34" s="1">
        <v>3.5692609818639003</v>
      </c>
      <c r="P34" s="1">
        <v>3.6153455599468431</v>
      </c>
      <c r="Q34" s="1"/>
      <c r="R34" s="1"/>
    </row>
    <row r="35" spans="1:18" x14ac:dyDescent="0.35">
      <c r="A35" s="1" t="s">
        <v>10</v>
      </c>
      <c r="B35" s="1" t="s">
        <v>31</v>
      </c>
      <c r="C35" s="3">
        <v>2.1649620000000001</v>
      </c>
      <c r="D35" s="3">
        <v>2.20703</v>
      </c>
      <c r="E35" s="3">
        <v>1.145772</v>
      </c>
      <c r="F35" s="3">
        <v>0.73521999999999998</v>
      </c>
      <c r="G35" s="3">
        <v>0.61902400000000002</v>
      </c>
      <c r="H35" s="3">
        <v>0.65234000000000003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 t="s">
        <v>10</v>
      </c>
      <c r="B36" s="1" t="s">
        <v>32</v>
      </c>
      <c r="C36" s="2">
        <v>2.115443</v>
      </c>
      <c r="D36" s="3">
        <v>2.1551930000000001</v>
      </c>
      <c r="E36" s="2">
        <v>1.0931740000000001</v>
      </c>
      <c r="F36" s="2">
        <v>0.710754</v>
      </c>
      <c r="G36" s="3">
        <v>0.61203099999999999</v>
      </c>
      <c r="H36" s="3">
        <v>0.64702400000000004</v>
      </c>
      <c r="I36" s="1"/>
      <c r="J36" s="1" t="s">
        <v>60</v>
      </c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 t="s">
        <v>10</v>
      </c>
      <c r="B37" s="1" t="s">
        <v>33</v>
      </c>
      <c r="C37" s="3">
        <v>2.1962130000000002</v>
      </c>
      <c r="D37" s="3">
        <v>2.1468970000000001</v>
      </c>
      <c r="E37" s="3">
        <v>1.1286259999999999</v>
      </c>
      <c r="F37" s="2">
        <v>0.70760500000000004</v>
      </c>
      <c r="G37" s="3">
        <v>0.64990400000000004</v>
      </c>
      <c r="H37" s="2">
        <v>0.58425700000000003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 t="s">
        <v>65</v>
      </c>
      <c r="B38" s="1" t="s">
        <v>24</v>
      </c>
      <c r="C38" s="3">
        <v>10.770210000000001</v>
      </c>
      <c r="D38" s="3">
        <v>10.639139999999999</v>
      </c>
      <c r="E38" s="3">
        <v>5.7259719999999996</v>
      </c>
      <c r="F38" s="3">
        <v>3.5138069999999999</v>
      </c>
      <c r="G38" s="3">
        <v>3.0911279999999999</v>
      </c>
      <c r="H38" s="3">
        <v>3.0873430000000002</v>
      </c>
      <c r="I38" s="1"/>
      <c r="J38" s="1"/>
      <c r="K38" s="1" t="s">
        <v>43</v>
      </c>
      <c r="L38" s="1" t="s">
        <v>45</v>
      </c>
      <c r="M38" s="1" t="s">
        <v>47</v>
      </c>
      <c r="N38" s="1" t="s">
        <v>49</v>
      </c>
      <c r="O38" s="1" t="s">
        <v>51</v>
      </c>
      <c r="P38" s="1" t="s">
        <v>53</v>
      </c>
      <c r="Q38" s="1" t="s">
        <v>55</v>
      </c>
      <c r="R38" s="1"/>
    </row>
    <row r="39" spans="1:18" x14ac:dyDescent="0.35">
      <c r="A39" s="1" t="s">
        <v>10</v>
      </c>
      <c r="B39" s="1" t="s">
        <v>25</v>
      </c>
      <c r="C39" s="3">
        <v>10.76338</v>
      </c>
      <c r="D39" s="3">
        <v>10.6374</v>
      </c>
      <c r="E39" s="3">
        <v>5.7267070000000002</v>
      </c>
      <c r="F39" s="3">
        <v>3.74884</v>
      </c>
      <c r="G39" s="3">
        <v>3.078964</v>
      </c>
      <c r="H39" s="3">
        <v>3.0390329999999999</v>
      </c>
      <c r="I39" s="1"/>
      <c r="J39" s="1"/>
      <c r="K39" s="1"/>
      <c r="L39" s="1"/>
      <c r="M39" s="1">
        <v>81.37963712253503</v>
      </c>
      <c r="N39" s="1">
        <v>47.573948659213698</v>
      </c>
      <c r="O39" s="1">
        <v>41.721801884423478</v>
      </c>
      <c r="P39" s="1">
        <v>9.9548718257884623</v>
      </c>
      <c r="Q39" s="1"/>
      <c r="R39" s="1"/>
    </row>
    <row r="40" spans="1:18" x14ac:dyDescent="0.35">
      <c r="A40" s="1" t="s">
        <v>10</v>
      </c>
      <c r="B40" s="1" t="s">
        <v>26</v>
      </c>
      <c r="C40" s="3">
        <v>10.72134</v>
      </c>
      <c r="D40" s="3">
        <v>10.69483</v>
      </c>
      <c r="E40" s="3">
        <v>5.7289240000000001</v>
      </c>
      <c r="F40" s="3">
        <v>3.6254019999999998</v>
      </c>
      <c r="G40" s="3">
        <v>3.0846429999999998</v>
      </c>
      <c r="H40" s="3">
        <v>3.1297929999999998</v>
      </c>
      <c r="I40" s="1"/>
      <c r="J40" s="1"/>
      <c r="K40" s="1"/>
      <c r="L40" s="1"/>
      <c r="M40" s="1">
        <v>82.6241394743667</v>
      </c>
      <c r="N40" s="1">
        <v>68.28148900326596</v>
      </c>
      <c r="O40" s="1">
        <v>59.247993283011965</v>
      </c>
      <c r="P40" s="1">
        <v>20.13351323532941</v>
      </c>
      <c r="Q40" s="1"/>
      <c r="R40" s="1"/>
    </row>
    <row r="41" spans="1:18" x14ac:dyDescent="0.35">
      <c r="A41" s="1" t="s">
        <v>10</v>
      </c>
      <c r="B41" s="1" t="s">
        <v>27</v>
      </c>
      <c r="C41" s="3">
        <v>10.772790000000001</v>
      </c>
      <c r="D41" s="3">
        <v>10.70627</v>
      </c>
      <c r="E41" s="3">
        <v>5.5849219999999997</v>
      </c>
      <c r="F41" s="3">
        <v>3.575167</v>
      </c>
      <c r="G41" s="3">
        <v>3.0898159999999999</v>
      </c>
      <c r="H41" s="2">
        <v>3.226572</v>
      </c>
      <c r="I41" s="1"/>
      <c r="J41" s="1"/>
      <c r="K41" s="1"/>
      <c r="L41" s="1"/>
      <c r="M41" s="1">
        <v>93.955585549968077</v>
      </c>
      <c r="N41" s="1">
        <v>73.320858187168341</v>
      </c>
      <c r="O41" s="1">
        <v>56.90035324290583</v>
      </c>
      <c r="P41" s="1">
        <v>42.774618282191774</v>
      </c>
      <c r="Q41" s="1"/>
      <c r="R41" s="1"/>
    </row>
    <row r="42" spans="1:18" x14ac:dyDescent="0.35">
      <c r="A42" s="1" t="s">
        <v>10</v>
      </c>
      <c r="B42" s="1" t="s">
        <v>28</v>
      </c>
      <c r="C42" s="2">
        <v>11.16921</v>
      </c>
      <c r="D42" s="3">
        <v>10.83318</v>
      </c>
      <c r="E42" s="3">
        <v>5.5744059999999998</v>
      </c>
      <c r="F42" s="3">
        <v>3.5097999999999998</v>
      </c>
      <c r="G42" s="3">
        <v>3.073928</v>
      </c>
      <c r="H42" s="3">
        <v>3.0188969999999999</v>
      </c>
      <c r="I42" s="1"/>
      <c r="J42" s="1"/>
      <c r="K42" s="1"/>
      <c r="L42" s="1"/>
      <c r="M42" s="1">
        <v>94.416878650187613</v>
      </c>
      <c r="N42" s="1">
        <v>75.055380124897766</v>
      </c>
      <c r="O42" s="1">
        <v>58.058333281730256</v>
      </c>
      <c r="P42" s="1">
        <v>43.722376634017543</v>
      </c>
      <c r="Q42" s="1"/>
      <c r="R42" s="1"/>
    </row>
    <row r="43" spans="1:18" x14ac:dyDescent="0.35">
      <c r="A43" s="1" t="s">
        <v>10</v>
      </c>
      <c r="B43" s="1" t="s">
        <v>29</v>
      </c>
      <c r="C43" s="2">
        <v>11.027609999999999</v>
      </c>
      <c r="D43" s="3">
        <v>10.668900000000001</v>
      </c>
      <c r="E43" s="3">
        <v>5.6693259999999999</v>
      </c>
      <c r="F43" s="3">
        <v>3.5379260000000001</v>
      </c>
      <c r="G43" s="3">
        <v>3.0791369999999998</v>
      </c>
      <c r="H43" s="3">
        <v>3.046843</v>
      </c>
      <c r="I43" s="1"/>
      <c r="J43" s="1" t="s">
        <v>61</v>
      </c>
      <c r="K43" s="1"/>
      <c r="L43" s="1"/>
      <c r="M43" s="1">
        <v>96.009264158092606</v>
      </c>
      <c r="N43" s="1">
        <v>77.638305415488063</v>
      </c>
      <c r="O43" s="1">
        <v>59.487683031065011</v>
      </c>
      <c r="P43" s="1">
        <v>45.191819499335537</v>
      </c>
      <c r="Q43" s="1"/>
      <c r="R43" s="1"/>
    </row>
    <row r="44" spans="1:18" x14ac:dyDescent="0.35">
      <c r="A44" s="1" t="s">
        <v>10</v>
      </c>
      <c r="B44" s="1" t="s">
        <v>30</v>
      </c>
      <c r="C44" s="2">
        <v>10.658939999999999</v>
      </c>
      <c r="D44" s="3">
        <v>10.789960000000001</v>
      </c>
      <c r="E44" s="3">
        <v>5.6530909999999999</v>
      </c>
      <c r="F44" s="3">
        <v>3.5528590000000002</v>
      </c>
      <c r="G44" s="3">
        <v>3.1249129999999998</v>
      </c>
      <c r="H44" s="2">
        <v>2.9766849999999998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 t="s">
        <v>10</v>
      </c>
      <c r="B45" s="1" t="s">
        <v>31</v>
      </c>
      <c r="C45" s="3">
        <v>10.807980000000001</v>
      </c>
      <c r="D45" s="3">
        <v>10.91719</v>
      </c>
      <c r="E45" s="3">
        <v>5.7244089999999996</v>
      </c>
      <c r="F45" s="3">
        <v>3.5841120000000002</v>
      </c>
      <c r="G45" s="3">
        <v>3.037979</v>
      </c>
      <c r="H45" s="3">
        <v>3.0834419999999998</v>
      </c>
      <c r="I45" s="1"/>
      <c r="J45" s="1"/>
      <c r="K45" s="1" t="s">
        <v>43</v>
      </c>
      <c r="L45" s="1" t="s">
        <v>45</v>
      </c>
      <c r="M45" s="1" t="s">
        <v>47</v>
      </c>
      <c r="N45" s="1" t="s">
        <v>49</v>
      </c>
      <c r="O45" s="1" t="s">
        <v>51</v>
      </c>
      <c r="P45" s="1" t="s">
        <v>53</v>
      </c>
      <c r="Q45" s="1" t="s">
        <v>55</v>
      </c>
      <c r="R45" s="1"/>
    </row>
    <row r="46" spans="1:18" x14ac:dyDescent="0.35">
      <c r="A46" s="1" t="s">
        <v>10</v>
      </c>
      <c r="B46" s="1" t="s">
        <v>32</v>
      </c>
      <c r="C46" s="3">
        <v>10.676769999999999</v>
      </c>
      <c r="D46" s="2">
        <v>11.640980000000001</v>
      </c>
      <c r="E46" s="2">
        <v>6.712453</v>
      </c>
      <c r="F46" s="2">
        <v>4.3522550000000004</v>
      </c>
      <c r="G46" s="2">
        <v>3.3559890000000001</v>
      </c>
      <c r="H46" s="3">
        <v>3.1349469999999999</v>
      </c>
      <c r="I46" s="1"/>
      <c r="J46" s="1"/>
      <c r="K46" s="1"/>
      <c r="L46" s="1"/>
      <c r="M46" s="1">
        <v>0.22880862505478983</v>
      </c>
      <c r="N46" s="1">
        <v>0.36733024984135509</v>
      </c>
      <c r="O46" s="1">
        <v>0.27936568165016984</v>
      </c>
      <c r="P46" s="1">
        <v>1.2921903932353478</v>
      </c>
      <c r="Q46" s="1"/>
      <c r="R46" s="1"/>
    </row>
    <row r="47" spans="1:18" x14ac:dyDescent="0.35">
      <c r="A47" s="1" t="s">
        <v>10</v>
      </c>
      <c r="B47" s="1" t="s">
        <v>33</v>
      </c>
      <c r="C47" s="2">
        <v>11.11276</v>
      </c>
      <c r="D47" s="3">
        <v>10.871230000000001</v>
      </c>
      <c r="E47" s="3">
        <v>5.8520750000000001</v>
      </c>
      <c r="F47" s="2">
        <v>4.0850669999999996</v>
      </c>
      <c r="G47" s="3">
        <v>3.1156079999999999</v>
      </c>
      <c r="H47" s="3">
        <v>3.0487129999999998</v>
      </c>
      <c r="I47" s="1"/>
      <c r="J47" s="1"/>
      <c r="K47" s="1"/>
      <c r="L47" s="1"/>
      <c r="M47" s="1">
        <v>0.21030004834148963</v>
      </c>
      <c r="N47" s="1">
        <v>0.15484192206771649</v>
      </c>
      <c r="O47" s="1">
        <v>0.13756417545595676</v>
      </c>
      <c r="P47" s="1">
        <v>0.56669186226364932</v>
      </c>
      <c r="Q47" s="1"/>
      <c r="R47" s="1"/>
    </row>
    <row r="48" spans="1:18" x14ac:dyDescent="0.35">
      <c r="A48" s="1" t="s">
        <v>36</v>
      </c>
      <c r="B48" s="1" t="s">
        <v>24</v>
      </c>
      <c r="C48" s="3">
        <v>22.207930000000001</v>
      </c>
      <c r="D48" s="3">
        <v>21.891349999999999</v>
      </c>
      <c r="E48" s="3">
        <v>11.434200000000001</v>
      </c>
      <c r="F48" s="3">
        <v>7.1645909999999997</v>
      </c>
      <c r="G48" s="2">
        <v>6.0858629999999998</v>
      </c>
      <c r="H48" s="3">
        <v>6.1296030000000004</v>
      </c>
      <c r="I48" s="1"/>
      <c r="J48" s="1"/>
      <c r="K48" s="1"/>
      <c r="L48" s="1"/>
      <c r="M48" s="1">
        <v>6.4332678197373871E-2</v>
      </c>
      <c r="N48" s="1">
        <v>0.12128945965474573</v>
      </c>
      <c r="O48" s="1">
        <v>0.1514916667497761</v>
      </c>
      <c r="P48" s="1">
        <v>0.19111928661018482</v>
      </c>
      <c r="Q48" s="1"/>
      <c r="R48" s="1"/>
    </row>
    <row r="49" spans="1:24" x14ac:dyDescent="0.35">
      <c r="A49" s="1" t="s">
        <v>10</v>
      </c>
      <c r="B49" s="1" t="s">
        <v>25</v>
      </c>
      <c r="C49" s="3">
        <v>22.074400000000001</v>
      </c>
      <c r="D49" s="3">
        <v>21.849160000000001</v>
      </c>
      <c r="E49" s="2">
        <v>11.285550000000001</v>
      </c>
      <c r="F49" s="3">
        <v>7.1388439999999997</v>
      </c>
      <c r="G49" s="3">
        <v>6.1305540000000001</v>
      </c>
      <c r="H49" s="2">
        <v>5.85</v>
      </c>
      <c r="I49" s="1"/>
      <c r="J49" s="1"/>
      <c r="K49" s="1"/>
      <c r="L49" s="1"/>
      <c r="M49" s="1">
        <v>5.9132661761650773E-2</v>
      </c>
      <c r="N49" s="1">
        <v>0.11078317474195949</v>
      </c>
      <c r="O49" s="1">
        <v>0.14448112561118909</v>
      </c>
      <c r="P49" s="1">
        <v>0.18387976820545246</v>
      </c>
      <c r="Q49" s="1"/>
      <c r="R49" s="1"/>
    </row>
    <row r="50" spans="1:24" x14ac:dyDescent="0.35">
      <c r="A50" s="1" t="s">
        <v>10</v>
      </c>
      <c r="B50" s="1" t="s">
        <v>26</v>
      </c>
      <c r="C50" s="3">
        <v>22.013770000000001</v>
      </c>
      <c r="D50" s="2">
        <v>21.71555</v>
      </c>
      <c r="E50" s="3">
        <v>11.368840000000001</v>
      </c>
      <c r="F50" s="2">
        <v>7.2544959999999996</v>
      </c>
      <c r="G50" s="2">
        <v>6.0495549999999998</v>
      </c>
      <c r="H50" s="2">
        <v>5.8816360000000003</v>
      </c>
      <c r="I50" s="1"/>
      <c r="J50" s="1" t="s">
        <v>61</v>
      </c>
      <c r="K50" s="1"/>
      <c r="L50" s="1"/>
      <c r="M50" s="1">
        <v>4.1566153817574225E-2</v>
      </c>
      <c r="N50" s="1">
        <v>9.6007997018316305E-2</v>
      </c>
      <c r="O50" s="1">
        <v>0.13620405066971286</v>
      </c>
      <c r="P50" s="1">
        <v>0.17325569446564584</v>
      </c>
      <c r="Q50" s="1"/>
      <c r="R50" s="1"/>
    </row>
    <row r="51" spans="1:24" x14ac:dyDescent="0.35">
      <c r="A51" s="1" t="s">
        <v>10</v>
      </c>
      <c r="B51" s="1" t="s">
        <v>27</v>
      </c>
      <c r="C51" s="2">
        <v>21.711639999999999</v>
      </c>
      <c r="D51" s="3">
        <v>21.862500000000001</v>
      </c>
      <c r="E51" s="2">
        <v>11.828279999999999</v>
      </c>
      <c r="F51" s="2">
        <v>7.2748989999999996</v>
      </c>
      <c r="G51" s="2">
        <v>6.2561749999999998</v>
      </c>
      <c r="H51" s="3">
        <v>6.0849570000000002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24" x14ac:dyDescent="0.35">
      <c r="A52" s="1" t="s">
        <v>10</v>
      </c>
      <c r="B52" s="1" t="s">
        <v>28</v>
      </c>
      <c r="C52" s="3">
        <v>22.07592</v>
      </c>
      <c r="D52" s="3">
        <v>22.27392</v>
      </c>
      <c r="E52" s="2">
        <v>11.744630000000001</v>
      </c>
      <c r="F52" s="2">
        <v>6.9612100000000003</v>
      </c>
      <c r="G52" s="2">
        <v>6.3102299999999998</v>
      </c>
      <c r="H52" s="2">
        <v>6.1684010000000002</v>
      </c>
      <c r="I52" s="1"/>
      <c r="J52" s="1"/>
      <c r="K52" s="1" t="s">
        <v>43</v>
      </c>
      <c r="L52" s="1" t="s">
        <v>45</v>
      </c>
      <c r="M52" s="1" t="s">
        <v>47</v>
      </c>
      <c r="N52" s="1" t="s">
        <v>49</v>
      </c>
      <c r="O52" s="1" t="s">
        <v>51</v>
      </c>
      <c r="P52" s="1" t="s">
        <v>53</v>
      </c>
      <c r="Q52" s="1" t="s">
        <v>55</v>
      </c>
      <c r="R52" s="1"/>
    </row>
    <row r="53" spans="1:24" x14ac:dyDescent="0.35">
      <c r="A53" s="1" t="s">
        <v>10</v>
      </c>
      <c r="B53" s="1" t="s">
        <v>29</v>
      </c>
      <c r="C53" s="3">
        <v>22.050920000000001</v>
      </c>
      <c r="D53" s="2">
        <v>22.677250000000001</v>
      </c>
      <c r="E53" s="3">
        <v>11.58671</v>
      </c>
      <c r="F53" s="3">
        <v>6.9824669999999998</v>
      </c>
      <c r="G53" s="3">
        <v>6.2138590000000002</v>
      </c>
      <c r="H53" s="3">
        <v>6.0780560000000001</v>
      </c>
      <c r="I53" s="1"/>
      <c r="J53" s="1"/>
      <c r="K53" s="1"/>
      <c r="L53" s="1"/>
      <c r="M53" s="1"/>
      <c r="N53" s="1">
        <v>0.77119137494521017</v>
      </c>
      <c r="O53" s="1">
        <v>0.22880862505478983</v>
      </c>
      <c r="P53" s="1"/>
      <c r="Q53" s="1">
        <v>0.63266975015864491</v>
      </c>
      <c r="R53" s="1">
        <v>0.36733024984135509</v>
      </c>
      <c r="T53">
        <v>0.72063431834983016</v>
      </c>
      <c r="U53">
        <v>0.27936568165016984</v>
      </c>
      <c r="W53">
        <v>0</v>
      </c>
      <c r="X53">
        <v>1.2921903932353478</v>
      </c>
    </row>
    <row r="54" spans="1:24" x14ac:dyDescent="0.35">
      <c r="A54" s="1" t="s">
        <v>10</v>
      </c>
      <c r="B54" s="1" t="s">
        <v>30</v>
      </c>
      <c r="C54" s="3">
        <v>22.322690000000001</v>
      </c>
      <c r="D54" s="3">
        <v>22.169139999999999</v>
      </c>
      <c r="E54" s="3">
        <v>11.432700000000001</v>
      </c>
      <c r="F54" s="2">
        <v>6.8815730000000004</v>
      </c>
      <c r="G54" s="3">
        <v>6.1580430000000002</v>
      </c>
      <c r="H54" s="3">
        <v>6.1000100000000002</v>
      </c>
      <c r="I54" s="1"/>
      <c r="J54" s="1"/>
      <c r="K54" s="1"/>
      <c r="L54" s="1"/>
      <c r="M54" s="1"/>
      <c r="N54" s="1">
        <v>0.78969995165851037</v>
      </c>
      <c r="O54" s="1">
        <v>0.21030004834148963</v>
      </c>
      <c r="P54" s="1"/>
      <c r="Q54" s="1">
        <v>0.84515807793228348</v>
      </c>
      <c r="R54" s="1">
        <v>0.15484192206771649</v>
      </c>
      <c r="T54">
        <v>0.86243582454404322</v>
      </c>
      <c r="U54">
        <v>0.13756417545595676</v>
      </c>
      <c r="W54">
        <v>0.43330813773635068</v>
      </c>
      <c r="X54">
        <v>0.56669186226364932</v>
      </c>
    </row>
    <row r="55" spans="1:24" x14ac:dyDescent="0.35">
      <c r="A55" s="1" t="s">
        <v>10</v>
      </c>
      <c r="B55" s="1" t="s">
        <v>31</v>
      </c>
      <c r="C55" s="2">
        <v>23.499549999999999</v>
      </c>
      <c r="D55" s="2">
        <v>22.860800000000001</v>
      </c>
      <c r="E55" s="3">
        <v>11.45842</v>
      </c>
      <c r="F55" s="3">
        <v>7.0465010000000001</v>
      </c>
      <c r="G55" s="3">
        <v>6.1132720000000003</v>
      </c>
      <c r="H55" s="2">
        <v>5.9170879999999997</v>
      </c>
      <c r="I55" s="1"/>
      <c r="J55" s="1"/>
      <c r="K55" s="1"/>
      <c r="L55" s="1"/>
      <c r="M55" s="1"/>
      <c r="N55" s="1">
        <v>0.93566732180262613</v>
      </c>
      <c r="O55" s="1">
        <v>6.4332678197373871E-2</v>
      </c>
      <c r="P55" s="1"/>
      <c r="Q55" s="1">
        <v>0.87871054034525431</v>
      </c>
      <c r="R55" s="1">
        <v>0.12128945965474573</v>
      </c>
      <c r="T55">
        <v>0.8485083332502239</v>
      </c>
      <c r="U55">
        <v>0.1514916667497761</v>
      </c>
      <c r="W55">
        <v>0.80888071338981515</v>
      </c>
      <c r="X55">
        <v>0.19111928661018482</v>
      </c>
    </row>
    <row r="56" spans="1:24" x14ac:dyDescent="0.35">
      <c r="A56" s="1" t="s">
        <v>10</v>
      </c>
      <c r="B56" s="1" t="s">
        <v>32</v>
      </c>
      <c r="C56" s="3">
        <v>22.032589999999999</v>
      </c>
      <c r="D56" s="3">
        <v>22.041060000000002</v>
      </c>
      <c r="E56" s="3">
        <v>11.520820000000001</v>
      </c>
      <c r="F56" s="3">
        <v>7.0527030000000002</v>
      </c>
      <c r="G56" s="3">
        <v>6.1488480000000001</v>
      </c>
      <c r="H56" s="3">
        <v>6.1286189999999996</v>
      </c>
      <c r="I56" s="1"/>
      <c r="J56" s="1"/>
      <c r="K56" s="1"/>
      <c r="L56" s="1"/>
      <c r="M56" s="1"/>
      <c r="N56" s="1">
        <v>0.94086733823834923</v>
      </c>
      <c r="O56" s="1">
        <v>5.9132661761650773E-2</v>
      </c>
      <c r="P56" s="1"/>
      <c r="Q56" s="1">
        <v>0.88921682525804047</v>
      </c>
      <c r="R56" s="1">
        <v>0.11078317474195949</v>
      </c>
      <c r="T56">
        <v>0.85551887438881091</v>
      </c>
      <c r="U56">
        <v>0.14448112561118909</v>
      </c>
      <c r="W56">
        <v>0.81612023179454751</v>
      </c>
      <c r="X56">
        <v>0.18387976820545246</v>
      </c>
    </row>
    <row r="57" spans="1:24" x14ac:dyDescent="0.35">
      <c r="A57" s="1" t="s">
        <v>10</v>
      </c>
      <c r="B57" s="1" t="s">
        <v>33</v>
      </c>
      <c r="C57" s="3">
        <v>22.438669999999998</v>
      </c>
      <c r="D57" s="3">
        <v>21.869140000000002</v>
      </c>
      <c r="E57" s="3">
        <v>11.37613</v>
      </c>
      <c r="F57" s="3">
        <v>7.1076160000000002</v>
      </c>
      <c r="G57" s="3">
        <v>6.2073679999999998</v>
      </c>
      <c r="H57" s="3">
        <v>5.9794200000000002</v>
      </c>
      <c r="I57" s="1"/>
      <c r="J57" s="1" t="s">
        <v>62</v>
      </c>
      <c r="K57" s="1"/>
      <c r="L57" s="1"/>
      <c r="M57" s="1"/>
      <c r="N57" s="1">
        <v>0.95843384618242577</v>
      </c>
      <c r="O57" s="1">
        <v>4.1566153817574225E-2</v>
      </c>
      <c r="P57" s="1"/>
      <c r="Q57" s="1">
        <v>0.9039920029816837</v>
      </c>
      <c r="R57" s="1">
        <v>9.6007997018316305E-2</v>
      </c>
      <c r="T57">
        <v>0.86379594933028714</v>
      </c>
      <c r="U57">
        <v>0.13620405066971286</v>
      </c>
      <c r="W57">
        <v>0.82674430553435418</v>
      </c>
      <c r="X57">
        <v>0.17325569446564584</v>
      </c>
    </row>
    <row r="58" spans="1:24" x14ac:dyDescent="0.35">
      <c r="A58" s="1" t="s">
        <v>10</v>
      </c>
      <c r="B58" s="1" t="s">
        <v>10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 t="s">
        <v>43</v>
      </c>
      <c r="L59" s="1" t="s">
        <v>45</v>
      </c>
      <c r="M59" s="1" t="s">
        <v>47</v>
      </c>
      <c r="N59" s="1" t="s">
        <v>49</v>
      </c>
      <c r="O59" s="1" t="s">
        <v>51</v>
      </c>
      <c r="P59" s="1" t="s">
        <v>53</v>
      </c>
      <c r="Q59" s="1" t="s">
        <v>55</v>
      </c>
      <c r="R59" s="1"/>
    </row>
    <row r="60" spans="1:2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>
        <v>1.129183457130299</v>
      </c>
      <c r="N60" s="1">
        <v>1.3802578440158835</v>
      </c>
      <c r="O60" s="1">
        <v>1.303449128586595</v>
      </c>
      <c r="P60" s="1">
        <v>8</v>
      </c>
      <c r="Q60" s="1"/>
      <c r="R60" s="1"/>
    </row>
    <row r="61" spans="1:2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>
        <v>1.1175057574017393</v>
      </c>
      <c r="N61" s="1">
        <v>1.1313899453042489</v>
      </c>
      <c r="O61" s="1">
        <v>1.1294799857817239</v>
      </c>
      <c r="P61" s="1">
        <v>1.9835578111890291</v>
      </c>
      <c r="Q61" s="1"/>
      <c r="R61" s="1"/>
    </row>
    <row r="62" spans="1:2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1.0332354002533157</v>
      </c>
      <c r="N62" s="1">
        <v>1.1000701891150431</v>
      </c>
      <c r="O62" s="1">
        <v>1.1444830355140563</v>
      </c>
      <c r="P62" s="1">
        <v>1.2008108486551501</v>
      </c>
      <c r="Q62" s="1"/>
      <c r="R62" s="1"/>
    </row>
    <row r="63" spans="1:2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v>1.0304671321922101</v>
      </c>
      <c r="N63" s="1">
        <v>1.0906164658876689</v>
      </c>
      <c r="O63" s="1">
        <v>1.136881612557473</v>
      </c>
      <c r="P63" s="1">
        <v>1.1917456793725081</v>
      </c>
      <c r="Q63" s="1"/>
      <c r="R63" s="1"/>
    </row>
    <row r="64" spans="1:2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1.0212241806883593</v>
      </c>
      <c r="N64" s="1">
        <v>1.0775931714970339</v>
      </c>
      <c r="O64" s="1">
        <v>1.1280358801473724</v>
      </c>
      <c r="P64" s="1">
        <v>1.1786875367740686</v>
      </c>
      <c r="Q64" s="1"/>
      <c r="R64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ED0F-8B7D-4A60-A29F-107C3B9BBF3E}">
  <sheetPr codeName="Folha7"/>
  <dimension ref="A1:AB91"/>
  <sheetViews>
    <sheetView topLeftCell="J66" zoomScale="93" workbookViewId="0">
      <selection activeCell="S77" sqref="S77:X91"/>
    </sheetView>
  </sheetViews>
  <sheetFormatPr defaultRowHeight="14.5" x14ac:dyDescent="0.35"/>
  <cols>
    <col min="1" max="1" width="38.7265625" bestFit="1" customWidth="1"/>
    <col min="2" max="2" width="42.7265625" bestFit="1" customWidth="1"/>
    <col min="3" max="3" width="10.54296875" bestFit="1" customWidth="1"/>
    <col min="4" max="4" width="25.6328125" bestFit="1" customWidth="1"/>
    <col min="5" max="9" width="10.54296875" bestFit="1" customWidth="1"/>
    <col min="10" max="10" width="11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63</v>
      </c>
    </row>
    <row r="2" spans="1:19" x14ac:dyDescent="0.35">
      <c r="A2" s="1" t="s">
        <v>64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11</v>
      </c>
      <c r="B4" s="1" t="s">
        <v>12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10</v>
      </c>
      <c r="B5" s="1" t="s">
        <v>13</v>
      </c>
      <c r="C5" s="1" t="s">
        <v>10</v>
      </c>
      <c r="D5" s="1" t="s">
        <v>14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10</v>
      </c>
      <c r="B6" s="1" t="s">
        <v>10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39</v>
      </c>
      <c r="J6" s="1" t="s">
        <v>21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 t="s">
        <v>10</v>
      </c>
      <c r="B7" s="1" t="s">
        <v>10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22</v>
      </c>
      <c r="J7" s="1" t="s">
        <v>21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1" t="s">
        <v>23</v>
      </c>
      <c r="B8" s="1" t="s">
        <v>24</v>
      </c>
      <c r="C8" s="2">
        <v>1.0246E-2</v>
      </c>
      <c r="D8" s="3">
        <v>1.0883E-2</v>
      </c>
      <c r="E8" s="3">
        <v>5.4949999999999999E-3</v>
      </c>
      <c r="F8" s="2">
        <v>4.8929999999999998E-3</v>
      </c>
      <c r="G8" s="3">
        <v>3.9179999999999996E-3</v>
      </c>
      <c r="H8" s="2">
        <v>5.1520000000000003E-3</v>
      </c>
      <c r="I8" s="2">
        <v>3.1840000000000002E-3</v>
      </c>
      <c r="J8" s="1"/>
      <c r="K8" s="1" t="s">
        <v>41</v>
      </c>
      <c r="L8" s="1" t="s">
        <v>43</v>
      </c>
      <c r="M8" s="1" t="s">
        <v>45</v>
      </c>
      <c r="N8" s="1" t="s">
        <v>47</v>
      </c>
      <c r="O8" s="1" t="s">
        <v>49</v>
      </c>
      <c r="P8" s="1" t="s">
        <v>51</v>
      </c>
      <c r="Q8" s="1" t="s">
        <v>53</v>
      </c>
      <c r="R8" s="1" t="s">
        <v>55</v>
      </c>
      <c r="S8" s="1"/>
    </row>
    <row r="9" spans="1:19" x14ac:dyDescent="0.35">
      <c r="A9" s="1" t="s">
        <v>10</v>
      </c>
      <c r="B9" s="1" t="s">
        <v>25</v>
      </c>
      <c r="C9" s="2">
        <v>1.043E-2</v>
      </c>
      <c r="D9" s="3">
        <v>1.0109E-2</v>
      </c>
      <c r="E9" s="3">
        <v>4.9040000000000004E-3</v>
      </c>
      <c r="F9" s="2">
        <v>4.2290000000000001E-3</v>
      </c>
      <c r="G9" s="3">
        <v>2.8440000000000002E-3</v>
      </c>
      <c r="H9" s="3">
        <v>2.405E-3</v>
      </c>
      <c r="I9" s="2">
        <v>1.9220999999999999E-2</v>
      </c>
      <c r="J9" s="1"/>
      <c r="K9" s="1"/>
      <c r="L9" s="1">
        <v>8.6365000000000018E-3</v>
      </c>
      <c r="M9" s="1">
        <v>9.4437000000000011E-3</v>
      </c>
      <c r="N9" s="1">
        <v>4.9123999999999991E-3</v>
      </c>
      <c r="O9" s="1">
        <v>3.1673999999999999E-3</v>
      </c>
      <c r="P9" s="1">
        <v>3.9708E-3</v>
      </c>
      <c r="Q9" s="1">
        <v>2.9450000000000001E-3</v>
      </c>
      <c r="R9" s="1">
        <v>9.7436999999999992E-3</v>
      </c>
      <c r="S9" s="1"/>
    </row>
    <row r="10" spans="1:19" x14ac:dyDescent="0.35">
      <c r="A10" s="1" t="s">
        <v>10</v>
      </c>
      <c r="B10" s="1" t="s">
        <v>26</v>
      </c>
      <c r="C10" s="3">
        <v>8.3420000000000005E-3</v>
      </c>
      <c r="D10" s="2">
        <v>1.3936E-2</v>
      </c>
      <c r="E10" s="2">
        <v>6.6259999999999999E-3</v>
      </c>
      <c r="F10" s="3">
        <v>2.3519999999999999E-3</v>
      </c>
      <c r="G10" s="3">
        <v>3.503E-3</v>
      </c>
      <c r="H10" s="3">
        <v>3.3409999999999998E-3</v>
      </c>
      <c r="I10" s="2">
        <v>1.9377999999999999E-2</v>
      </c>
      <c r="J10" s="1"/>
      <c r="K10" s="1"/>
      <c r="L10" s="1">
        <v>9.4038499999999997E-2</v>
      </c>
      <c r="M10" s="1">
        <v>9.1263500000000011E-2</v>
      </c>
      <c r="N10" s="1">
        <v>4.6487299999999995E-2</v>
      </c>
      <c r="O10" s="1">
        <v>3.0426399999999999E-2</v>
      </c>
      <c r="P10" s="1">
        <v>3.0731399999999999E-2</v>
      </c>
      <c r="Q10" s="1">
        <v>2.4744800000000001E-2</v>
      </c>
      <c r="R10" s="1">
        <v>2.6941799999999998E-2</v>
      </c>
      <c r="S10" s="1"/>
    </row>
    <row r="11" spans="1:19" x14ac:dyDescent="0.35">
      <c r="A11" s="1" t="s">
        <v>10</v>
      </c>
      <c r="B11" s="1" t="s">
        <v>27</v>
      </c>
      <c r="C11" s="3">
        <v>7.9419999999999994E-3</v>
      </c>
      <c r="D11" s="3">
        <v>7.9240000000000005E-3</v>
      </c>
      <c r="E11" s="2">
        <v>4.0749999999999996E-3</v>
      </c>
      <c r="F11" s="3">
        <v>2.5219999999999999E-3</v>
      </c>
      <c r="G11" s="3">
        <v>3.058E-3</v>
      </c>
      <c r="H11" s="3">
        <v>2.3280000000000002E-3</v>
      </c>
      <c r="I11" s="2">
        <v>1.7260999999999999E-2</v>
      </c>
      <c r="J11" s="1"/>
      <c r="K11" s="1"/>
      <c r="L11" s="1">
        <v>0.93429030000000013</v>
      </c>
      <c r="M11" s="1">
        <v>0.93557730000000006</v>
      </c>
      <c r="N11" s="1">
        <v>0.48579540000000004</v>
      </c>
      <c r="O11" s="1">
        <v>0.28988979999999998</v>
      </c>
      <c r="P11" s="1">
        <v>0.25073000000000001</v>
      </c>
      <c r="Q11" s="1">
        <v>0.2600597</v>
      </c>
      <c r="R11" s="1">
        <v>0.23388939999999997</v>
      </c>
      <c r="S11" s="1"/>
    </row>
    <row r="12" spans="1:19" x14ac:dyDescent="0.35">
      <c r="A12" s="1" t="s">
        <v>10</v>
      </c>
      <c r="B12" s="1" t="s">
        <v>28</v>
      </c>
      <c r="C12" s="3">
        <v>7.9100000000000004E-3</v>
      </c>
      <c r="D12" s="3">
        <v>9.299E-3</v>
      </c>
      <c r="E12" s="2">
        <v>5.6820000000000004E-3</v>
      </c>
      <c r="F12" s="2">
        <v>2.1080000000000001E-3</v>
      </c>
      <c r="G12" s="3">
        <v>2.849E-3</v>
      </c>
      <c r="H12" s="3">
        <v>2.31E-3</v>
      </c>
      <c r="I12" s="3">
        <v>1.2718E-2</v>
      </c>
      <c r="J12" s="1"/>
      <c r="K12" s="1"/>
      <c r="L12" s="1">
        <v>4.7517812999999993</v>
      </c>
      <c r="M12" s="1">
        <v>4.7115571999999997</v>
      </c>
      <c r="N12" s="1">
        <v>2.4890289000000001</v>
      </c>
      <c r="O12" s="1">
        <v>1.3514418999999998</v>
      </c>
      <c r="P12" s="1">
        <v>1.0600552999999999</v>
      </c>
      <c r="Q12" s="1">
        <v>1.1316405</v>
      </c>
      <c r="R12" s="1">
        <v>1.1172955999999998</v>
      </c>
      <c r="S12" s="1"/>
    </row>
    <row r="13" spans="1:19" x14ac:dyDescent="0.35">
      <c r="A13" s="1" t="s">
        <v>10</v>
      </c>
      <c r="B13" s="1" t="s">
        <v>29</v>
      </c>
      <c r="C13" s="3">
        <v>8.1519999999999995E-3</v>
      </c>
      <c r="D13" s="3">
        <v>8.1320000000000003E-3</v>
      </c>
      <c r="E13" s="3">
        <v>4.8979999999999996E-3</v>
      </c>
      <c r="F13" s="3">
        <v>4.0769999999999999E-3</v>
      </c>
      <c r="G13" s="3">
        <v>4.1149999999999997E-3</v>
      </c>
      <c r="H13" s="3">
        <v>2.604E-3</v>
      </c>
      <c r="I13" s="3">
        <v>4.862E-3</v>
      </c>
      <c r="J13" s="1"/>
      <c r="K13" s="1"/>
      <c r="L13" s="1">
        <v>9.4379556000000004</v>
      </c>
      <c r="M13" s="1">
        <v>9.4905948000000002</v>
      </c>
      <c r="N13" s="1">
        <v>5.0650528999999995</v>
      </c>
      <c r="O13" s="1">
        <v>2.8950717000000004</v>
      </c>
      <c r="P13" s="1">
        <v>2.0871264999999997</v>
      </c>
      <c r="Q13" s="1">
        <v>2.2736606000000004</v>
      </c>
      <c r="R13" s="1">
        <v>2.1893966999999996</v>
      </c>
      <c r="S13" s="1"/>
    </row>
    <row r="14" spans="1:19" x14ac:dyDescent="0.35">
      <c r="A14" s="1" t="s">
        <v>10</v>
      </c>
      <c r="B14" s="1" t="s">
        <v>30</v>
      </c>
      <c r="C14" s="3">
        <v>8.3199999999999993E-3</v>
      </c>
      <c r="D14" s="3">
        <v>9.2309999999999996E-3</v>
      </c>
      <c r="E14" s="3">
        <v>4.542E-3</v>
      </c>
      <c r="F14" s="3">
        <v>3.9269999999999999E-3</v>
      </c>
      <c r="G14" s="3">
        <v>3.0599999999999998E-3</v>
      </c>
      <c r="H14" s="3">
        <v>2.3379999999999998E-3</v>
      </c>
      <c r="I14" s="3">
        <v>8.1519999999999995E-3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 t="s">
        <v>10</v>
      </c>
      <c r="B15" s="1" t="s">
        <v>31</v>
      </c>
      <c r="C15" s="3">
        <v>8.0140000000000003E-3</v>
      </c>
      <c r="D15" s="3">
        <v>8.2459999999999999E-3</v>
      </c>
      <c r="E15" s="3">
        <v>4.2449999999999996E-3</v>
      </c>
      <c r="F15" s="3">
        <v>2.869E-3</v>
      </c>
      <c r="G15" s="2">
        <v>1.0581E-2</v>
      </c>
      <c r="H15" s="2">
        <v>4.4169999999999999E-3</v>
      </c>
      <c r="I15" s="3">
        <v>6.7920000000000003E-3</v>
      </c>
      <c r="J15" s="1"/>
      <c r="K15" s="1" t="s">
        <v>57</v>
      </c>
      <c r="L15" s="1" t="s">
        <v>43</v>
      </c>
      <c r="M15" s="1" t="s">
        <v>45</v>
      </c>
      <c r="N15" s="1" t="s">
        <v>47</v>
      </c>
      <c r="O15" s="1" t="s">
        <v>49</v>
      </c>
      <c r="P15" s="1" t="s">
        <v>51</v>
      </c>
      <c r="Q15" s="1" t="s">
        <v>53</v>
      </c>
      <c r="R15" s="1" t="s">
        <v>55</v>
      </c>
      <c r="S15" s="1"/>
    </row>
    <row r="16" spans="1:19" x14ac:dyDescent="0.35">
      <c r="A16" s="1" t="s">
        <v>10</v>
      </c>
      <c r="B16" s="1" t="s">
        <v>32</v>
      </c>
      <c r="C16" s="3">
        <v>9.025E-3</v>
      </c>
      <c r="D16" s="3">
        <v>8.5850000000000006E-3</v>
      </c>
      <c r="E16" s="3">
        <v>4.3750000000000004E-3</v>
      </c>
      <c r="F16" s="3">
        <v>2.3470000000000001E-3</v>
      </c>
      <c r="G16" s="3">
        <v>2.908E-3</v>
      </c>
      <c r="H16" s="3">
        <v>2.3E-3</v>
      </c>
      <c r="I16" s="3">
        <v>3.875E-3</v>
      </c>
      <c r="J16" s="1"/>
      <c r="K16" s="1"/>
      <c r="L16" s="1">
        <v>9.0570980451798141E-4</v>
      </c>
      <c r="M16" s="1">
        <v>1.7547118310423508E-3</v>
      </c>
      <c r="N16" s="1">
        <v>7.6409884177375904E-4</v>
      </c>
      <c r="O16" s="1">
        <v>9.5619257474632163E-4</v>
      </c>
      <c r="P16" s="1">
        <v>2.2464403308345405E-3</v>
      </c>
      <c r="Q16" s="1">
        <v>9.8218216233038986E-4</v>
      </c>
      <c r="R16" s="1">
        <v>6.4853789565452527E-3</v>
      </c>
      <c r="S16" s="1"/>
    </row>
    <row r="17" spans="1:19" x14ac:dyDescent="0.35">
      <c r="A17" s="1" t="s">
        <v>10</v>
      </c>
      <c r="B17" s="1" t="s">
        <v>33</v>
      </c>
      <c r="C17" s="3">
        <v>7.9839999999999998E-3</v>
      </c>
      <c r="D17" s="3">
        <v>8.0920000000000002E-3</v>
      </c>
      <c r="E17" s="3">
        <v>4.2820000000000002E-3</v>
      </c>
      <c r="F17" s="3">
        <v>2.3500000000000001E-3</v>
      </c>
      <c r="G17" s="3">
        <v>2.872E-3</v>
      </c>
      <c r="H17" s="3">
        <v>2.2550000000000001E-3</v>
      </c>
      <c r="I17" s="2">
        <v>1.9940000000000001E-3</v>
      </c>
      <c r="J17" s="1"/>
      <c r="K17" s="1"/>
      <c r="L17" s="1">
        <v>1.1338425192679981E-2</v>
      </c>
      <c r="M17" s="1">
        <v>1.2942176464953645E-2</v>
      </c>
      <c r="N17" s="1">
        <v>6.6070675045741753E-3</v>
      </c>
      <c r="O17" s="1">
        <v>9.4202169741466144E-3</v>
      </c>
      <c r="P17" s="1">
        <v>5.1386083563548608E-3</v>
      </c>
      <c r="Q17" s="1">
        <v>2.6625391940777142E-3</v>
      </c>
      <c r="R17" s="1">
        <v>4.3453877341383474E-3</v>
      </c>
      <c r="S17" s="1"/>
    </row>
    <row r="18" spans="1:19" x14ac:dyDescent="0.35">
      <c r="A18" s="1" t="s">
        <v>34</v>
      </c>
      <c r="B18" s="1" t="s">
        <v>24</v>
      </c>
      <c r="C18" s="3">
        <v>8.9752999999999999E-2</v>
      </c>
      <c r="D18" s="3">
        <v>8.2201999999999997E-2</v>
      </c>
      <c r="E18" s="3">
        <v>4.5275999999999997E-2</v>
      </c>
      <c r="F18" s="3">
        <v>2.3460999999999999E-2</v>
      </c>
      <c r="G18" s="3">
        <v>3.0575999999999999E-2</v>
      </c>
      <c r="H18" s="3">
        <v>2.2976E-2</v>
      </c>
      <c r="I18" s="3">
        <v>2.2688E-2</v>
      </c>
      <c r="J18" s="1"/>
      <c r="K18" s="1"/>
      <c r="L18" s="1">
        <v>2.1177104023213378E-2</v>
      </c>
      <c r="M18" s="1">
        <v>4.1440122352739264E-2</v>
      </c>
      <c r="N18" s="1">
        <v>1.7210431000994713E-2</v>
      </c>
      <c r="O18" s="1">
        <v>2.5450624050502173E-2</v>
      </c>
      <c r="P18" s="1">
        <v>4.0404448514984086E-2</v>
      </c>
      <c r="Q18" s="1">
        <v>2.4552138534351748E-2</v>
      </c>
      <c r="R18" s="1">
        <v>3.5990924173185661E-2</v>
      </c>
      <c r="S18" s="1"/>
    </row>
    <row r="19" spans="1:19" x14ac:dyDescent="0.35">
      <c r="A19" s="1" t="s">
        <v>10</v>
      </c>
      <c r="B19" s="1" t="s">
        <v>25</v>
      </c>
      <c r="C19" s="3">
        <v>9.5926999999999998E-2</v>
      </c>
      <c r="D19" s="3">
        <v>8.4308999999999995E-2</v>
      </c>
      <c r="E19" s="3">
        <v>4.2444000000000003E-2</v>
      </c>
      <c r="F19" s="3">
        <v>2.4295000000000001E-2</v>
      </c>
      <c r="G19" s="3">
        <v>2.9111000000000001E-2</v>
      </c>
      <c r="H19" s="3">
        <v>2.2785E-2</v>
      </c>
      <c r="I19" s="3">
        <v>2.2641999999999999E-2</v>
      </c>
      <c r="J19" s="1"/>
      <c r="K19" s="1"/>
      <c r="L19" s="1">
        <v>0.13368567354810304</v>
      </c>
      <c r="M19" s="1">
        <v>0.14018929084905171</v>
      </c>
      <c r="N19" s="1">
        <v>9.7224473589163751E-2</v>
      </c>
      <c r="O19" s="1">
        <v>6.6457319641180193E-2</v>
      </c>
      <c r="P19" s="1">
        <v>7.0118826546156601E-2</v>
      </c>
      <c r="Q19" s="1">
        <v>5.6754121293964177E-2</v>
      </c>
      <c r="R19" s="1">
        <v>7.1087682988264553E-2</v>
      </c>
      <c r="S19" s="1"/>
    </row>
    <row r="20" spans="1:19" x14ac:dyDescent="0.35">
      <c r="A20" s="1" t="s">
        <v>10</v>
      </c>
      <c r="B20" s="1" t="s">
        <v>26</v>
      </c>
      <c r="C20" s="3">
        <v>8.6452000000000001E-2</v>
      </c>
      <c r="D20" s="3">
        <v>8.6380999999999999E-2</v>
      </c>
      <c r="E20" s="3">
        <v>4.1723999999999997E-2</v>
      </c>
      <c r="F20" s="3">
        <v>2.3421000000000001E-2</v>
      </c>
      <c r="G20" s="3">
        <v>3.0945E-2</v>
      </c>
      <c r="H20" s="3">
        <v>2.3269999999999999E-2</v>
      </c>
      <c r="I20" s="2">
        <v>2.0393999999999999E-2</v>
      </c>
      <c r="J20" s="1"/>
      <c r="K20" s="1"/>
      <c r="L20" s="1">
        <v>0.31489014289818584</v>
      </c>
      <c r="M20" s="1">
        <v>0.20609477415199084</v>
      </c>
      <c r="N20" s="1">
        <v>0.22832784979298959</v>
      </c>
      <c r="O20" s="1">
        <v>0.18346831141374254</v>
      </c>
      <c r="P20" s="1">
        <v>6.794049245516251E-2</v>
      </c>
      <c r="Q20" s="1">
        <v>1.6969977549778879E-2</v>
      </c>
      <c r="R20" s="1">
        <v>3.9586912392986652E-2</v>
      </c>
      <c r="S20" s="1"/>
    </row>
    <row r="21" spans="1:19" x14ac:dyDescent="0.35">
      <c r="A21" s="1" t="s">
        <v>10</v>
      </c>
      <c r="B21" s="1" t="s">
        <v>27</v>
      </c>
      <c r="C21" s="3">
        <v>8.9396000000000003E-2</v>
      </c>
      <c r="D21" s="3">
        <v>8.5113999999999995E-2</v>
      </c>
      <c r="E21" s="3">
        <v>4.3943999999999997E-2</v>
      </c>
      <c r="F21" s="3">
        <v>2.4185999999999999E-2</v>
      </c>
      <c r="G21" s="2">
        <v>1.7533E-2</v>
      </c>
      <c r="H21" s="3">
        <v>2.3928000000000001E-2</v>
      </c>
      <c r="I21" s="2">
        <v>2.2317E-2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 t="s">
        <v>10</v>
      </c>
      <c r="B22" s="1" t="s">
        <v>28</v>
      </c>
      <c r="C22" s="3">
        <v>9.3877000000000002E-2</v>
      </c>
      <c r="D22" s="3">
        <v>8.3003999999999994E-2</v>
      </c>
      <c r="E22" s="3">
        <v>4.4450000000000003E-2</v>
      </c>
      <c r="F22" s="3">
        <v>2.3796000000000001E-2</v>
      </c>
      <c r="G22" s="3">
        <v>3.1363000000000002E-2</v>
      </c>
      <c r="H22" s="3">
        <v>2.2442E-2</v>
      </c>
      <c r="I22" s="3">
        <v>2.8878999999999998E-2</v>
      </c>
      <c r="J22" s="1"/>
      <c r="K22" s="1" t="s">
        <v>58</v>
      </c>
      <c r="L22" s="1" t="s">
        <v>43</v>
      </c>
      <c r="M22" s="1" t="s">
        <v>45</v>
      </c>
      <c r="N22" s="1" t="s">
        <v>47</v>
      </c>
      <c r="O22" s="1" t="s">
        <v>49</v>
      </c>
      <c r="P22" s="1" t="s">
        <v>51</v>
      </c>
      <c r="Q22" s="1" t="s">
        <v>53</v>
      </c>
      <c r="R22" s="1" t="s">
        <v>55</v>
      </c>
      <c r="S22" s="1"/>
    </row>
    <row r="23" spans="1:19" x14ac:dyDescent="0.35">
      <c r="A23" s="1" t="s">
        <v>10</v>
      </c>
      <c r="B23" s="1" t="s">
        <v>29</v>
      </c>
      <c r="C23" s="3">
        <v>9.5270999999999995E-2</v>
      </c>
      <c r="D23" s="3">
        <v>9.3977000000000005E-2</v>
      </c>
      <c r="E23" s="3">
        <v>4.6683000000000002E-2</v>
      </c>
      <c r="F23" s="2">
        <v>4.6334E-2</v>
      </c>
      <c r="G23" s="3">
        <v>3.0446999999999998E-2</v>
      </c>
      <c r="H23" s="3">
        <v>2.3002999999999999E-2</v>
      </c>
      <c r="I23" s="3">
        <v>2.9024999999999999E-2</v>
      </c>
      <c r="J23" s="1"/>
      <c r="K23" s="1"/>
      <c r="L23" s="1">
        <v>8.2111249999999997E-3</v>
      </c>
      <c r="M23" s="1">
        <v>8.9445555555555563E-3</v>
      </c>
      <c r="N23" s="1">
        <v>4.6772857142857146E-3</v>
      </c>
      <c r="O23" s="1">
        <v>2.9205714285714286E-3</v>
      </c>
      <c r="P23" s="1">
        <v>3.2363333333333332E-3</v>
      </c>
      <c r="Q23" s="1">
        <v>2.4851249999999999E-3</v>
      </c>
      <c r="R23" s="1">
        <v>7.2798000000000003E-3</v>
      </c>
      <c r="S23" s="1"/>
    </row>
    <row r="24" spans="1:19" x14ac:dyDescent="0.35">
      <c r="A24" s="1" t="s">
        <v>10</v>
      </c>
      <c r="B24" s="1" t="s">
        <v>30</v>
      </c>
      <c r="C24" s="3">
        <v>8.6386000000000004E-2</v>
      </c>
      <c r="D24" s="3">
        <v>8.8177000000000005E-2</v>
      </c>
      <c r="E24" s="3">
        <v>4.4463999999999997E-2</v>
      </c>
      <c r="F24" s="3">
        <v>2.3838000000000002E-2</v>
      </c>
      <c r="G24" s="3">
        <v>3.1836999999999997E-2</v>
      </c>
      <c r="H24" s="3">
        <v>2.3706000000000001E-2</v>
      </c>
      <c r="I24" s="3">
        <v>3.0299E-2</v>
      </c>
      <c r="J24" s="1"/>
      <c r="K24" s="1"/>
      <c r="L24" s="1">
        <v>9.0421444444444443E-2</v>
      </c>
      <c r="M24" s="1">
        <v>8.712022222222221E-2</v>
      </c>
      <c r="N24" s="1">
        <v>4.4354444444444446E-2</v>
      </c>
      <c r="O24" s="1">
        <v>2.6170625000000003E-2</v>
      </c>
      <c r="P24" s="1">
        <v>3.0754714285714285E-2</v>
      </c>
      <c r="Q24" s="1">
        <v>2.3525375000000001E-2</v>
      </c>
      <c r="R24" s="1">
        <v>2.752885714285714E-2</v>
      </c>
      <c r="S24" s="1"/>
    </row>
    <row r="25" spans="1:19" x14ac:dyDescent="0.35">
      <c r="A25" s="1" t="s">
        <v>10</v>
      </c>
      <c r="B25" s="1" t="s">
        <v>31</v>
      </c>
      <c r="C25" s="3">
        <v>8.8788000000000006E-2</v>
      </c>
      <c r="D25" s="3">
        <v>9.2185000000000003E-2</v>
      </c>
      <c r="E25" s="3">
        <v>4.7219999999999998E-2</v>
      </c>
      <c r="F25" s="3">
        <v>2.9399999999999999E-2</v>
      </c>
      <c r="G25" s="2">
        <v>3.771E-2</v>
      </c>
      <c r="H25" s="2">
        <v>3.0686000000000001E-2</v>
      </c>
      <c r="I25" s="2">
        <v>3.4005000000000001E-2</v>
      </c>
      <c r="J25" s="1"/>
      <c r="K25" s="1"/>
      <c r="L25" s="1">
        <v>0.93843720000000008</v>
      </c>
      <c r="M25" s="1">
        <v>0.92698283333333331</v>
      </c>
      <c r="N25" s="1">
        <v>0.48376333333333332</v>
      </c>
      <c r="O25" s="1">
        <v>0.28234342857142858</v>
      </c>
      <c r="P25" s="1">
        <v>0.24715450000000003</v>
      </c>
      <c r="Q25" s="1">
        <v>0.25240142857142855</v>
      </c>
      <c r="R25" s="1">
        <v>0.22312899999999999</v>
      </c>
      <c r="S25" s="1"/>
    </row>
    <row r="26" spans="1:19" x14ac:dyDescent="0.35">
      <c r="A26" s="1" t="s">
        <v>10</v>
      </c>
      <c r="B26" s="1" t="s">
        <v>32</v>
      </c>
      <c r="C26" s="2">
        <v>0.12659200000000001</v>
      </c>
      <c r="D26" s="2">
        <v>0.128553</v>
      </c>
      <c r="E26" s="2">
        <v>6.5683000000000005E-2</v>
      </c>
      <c r="F26" s="3">
        <v>3.6968000000000001E-2</v>
      </c>
      <c r="G26" s="2">
        <v>3.6788000000000001E-2</v>
      </c>
      <c r="H26" s="3">
        <v>2.6093000000000002E-2</v>
      </c>
      <c r="I26" s="3">
        <v>2.8042000000000001E-2</v>
      </c>
      <c r="J26" s="1"/>
      <c r="K26" s="1"/>
      <c r="L26" s="1">
        <v>4.7339817142857141</v>
      </c>
      <c r="M26" s="1">
        <v>4.7085083333333335</v>
      </c>
      <c r="N26" s="1">
        <v>2.4589987142857139</v>
      </c>
      <c r="O26" s="1">
        <v>1.3512538571428572</v>
      </c>
      <c r="P26" s="1">
        <v>1.0395054285714287</v>
      </c>
      <c r="Q26" s="1">
        <v>1.1043222500000001</v>
      </c>
      <c r="R26" s="1">
        <v>1.083509375</v>
      </c>
      <c r="S26" s="1"/>
    </row>
    <row r="27" spans="1:19" x14ac:dyDescent="0.35">
      <c r="A27" s="1" t="s">
        <v>10</v>
      </c>
      <c r="B27" s="1" t="s">
        <v>33</v>
      </c>
      <c r="C27" s="3">
        <v>8.7942999999999993E-2</v>
      </c>
      <c r="D27" s="3">
        <v>8.8733000000000006E-2</v>
      </c>
      <c r="E27" s="3">
        <v>4.2985000000000002E-2</v>
      </c>
      <c r="F27" s="2">
        <v>4.8564999999999997E-2</v>
      </c>
      <c r="G27" s="3">
        <v>3.1004E-2</v>
      </c>
      <c r="H27" s="2">
        <v>2.8559000000000001E-2</v>
      </c>
      <c r="I27" s="3">
        <v>3.1126999999999998E-2</v>
      </c>
      <c r="J27" s="1"/>
      <c r="K27" s="1"/>
      <c r="L27" s="1">
        <v>9.5117146666666645</v>
      </c>
      <c r="M27" s="1">
        <v>9.4776049999999969</v>
      </c>
      <c r="N27" s="1">
        <v>4.983123</v>
      </c>
      <c r="O27" s="1">
        <v>2.8735573333333337</v>
      </c>
      <c r="P27" s="1">
        <v>2.0633165714285715</v>
      </c>
      <c r="Q27" s="1">
        <v>2.2746365000000002</v>
      </c>
      <c r="R27" s="1">
        <v>2.1707491249999999</v>
      </c>
      <c r="S27" s="1"/>
    </row>
    <row r="28" spans="1:19" x14ac:dyDescent="0.35">
      <c r="A28" s="1" t="s">
        <v>35</v>
      </c>
      <c r="B28" s="1" t="s">
        <v>24</v>
      </c>
      <c r="C28" s="3">
        <v>0.93620899999999996</v>
      </c>
      <c r="D28" s="2">
        <v>1.0140210000000001</v>
      </c>
      <c r="E28" s="3">
        <v>0.49791000000000002</v>
      </c>
      <c r="F28" s="2">
        <v>0.25362200000000001</v>
      </c>
      <c r="G28" s="2">
        <v>0.19691900000000001</v>
      </c>
      <c r="H28" s="3">
        <v>0.24961700000000001</v>
      </c>
      <c r="I28" s="3">
        <v>0.214724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 t="s">
        <v>10</v>
      </c>
      <c r="B29" s="1" t="s">
        <v>25</v>
      </c>
      <c r="C29" s="3">
        <v>0.95191000000000003</v>
      </c>
      <c r="D29" s="3">
        <v>0.90770300000000004</v>
      </c>
      <c r="E29" s="2">
        <v>0.46024999999999999</v>
      </c>
      <c r="F29" s="2">
        <v>0.34969299999999998</v>
      </c>
      <c r="G29" s="3">
        <v>0.27044400000000002</v>
      </c>
      <c r="H29" s="3">
        <v>0.261297</v>
      </c>
      <c r="I29" s="3">
        <v>0.211174</v>
      </c>
      <c r="J29" s="1"/>
      <c r="K29" s="1" t="s">
        <v>59</v>
      </c>
      <c r="L29" s="1" t="s">
        <v>43</v>
      </c>
      <c r="M29" s="1" t="s">
        <v>45</v>
      </c>
      <c r="N29" s="1" t="s">
        <v>47</v>
      </c>
      <c r="O29" s="1" t="s">
        <v>49</v>
      </c>
      <c r="P29" s="1" t="s">
        <v>51</v>
      </c>
      <c r="Q29" s="1" t="s">
        <v>53</v>
      </c>
      <c r="R29" s="1" t="s">
        <v>55</v>
      </c>
      <c r="S29" s="1"/>
    </row>
    <row r="30" spans="1:19" x14ac:dyDescent="0.35">
      <c r="A30" s="1" t="s">
        <v>10</v>
      </c>
      <c r="B30" s="1" t="s">
        <v>26</v>
      </c>
      <c r="C30" s="3">
        <v>0.92282600000000004</v>
      </c>
      <c r="D30" s="3">
        <v>0.93639399999999995</v>
      </c>
      <c r="E30" s="3">
        <v>0.47298400000000002</v>
      </c>
      <c r="F30" s="3">
        <v>0.28286600000000001</v>
      </c>
      <c r="G30" s="2">
        <v>0.20566300000000001</v>
      </c>
      <c r="H30" s="3">
        <v>0.247363</v>
      </c>
      <c r="I30" s="3">
        <v>0.24188699999999999</v>
      </c>
      <c r="J30" s="1"/>
      <c r="K30" s="1"/>
      <c r="L30" s="1"/>
      <c r="M30" s="1"/>
      <c r="N30" s="1">
        <v>1.9123389294428665</v>
      </c>
      <c r="O30" s="1">
        <v>3.0626046218396055</v>
      </c>
      <c r="P30" s="1">
        <v>2.7637930442544723</v>
      </c>
      <c r="Q30" s="1">
        <v>3.5992376864566396</v>
      </c>
      <c r="R30" s="1">
        <v>1.2286814961338988</v>
      </c>
      <c r="S30" s="1"/>
    </row>
    <row r="31" spans="1:19" x14ac:dyDescent="0.35">
      <c r="A31" s="1" t="s">
        <v>10</v>
      </c>
      <c r="B31" s="1" t="s">
        <v>27</v>
      </c>
      <c r="C31" s="2">
        <v>0.90254699999999999</v>
      </c>
      <c r="D31" s="2">
        <v>0.88870800000000005</v>
      </c>
      <c r="E31" s="3">
        <v>0.490672</v>
      </c>
      <c r="F31" s="3">
        <v>0.28569</v>
      </c>
      <c r="G31" s="3">
        <v>0.21288499999999999</v>
      </c>
      <c r="H31" s="3">
        <v>0.240033</v>
      </c>
      <c r="I31" s="3">
        <v>0.21238399999999999</v>
      </c>
      <c r="J31" s="1"/>
      <c r="K31" s="1"/>
      <c r="L31" s="1"/>
      <c r="M31" s="1"/>
      <c r="N31" s="1">
        <v>1.9641824695007386</v>
      </c>
      <c r="O31" s="1">
        <v>3.3289316637345192</v>
      </c>
      <c r="P31" s="1">
        <v>2.8327436702180639</v>
      </c>
      <c r="Q31" s="1">
        <v>3.7032447823774204</v>
      </c>
      <c r="R31" s="1">
        <v>3.1646872142248421</v>
      </c>
      <c r="S31" s="1"/>
    </row>
    <row r="32" spans="1:19" x14ac:dyDescent="0.35">
      <c r="A32" s="1" t="s">
        <v>10</v>
      </c>
      <c r="B32" s="1" t="s">
        <v>28</v>
      </c>
      <c r="C32" s="2">
        <v>0.90914099999999998</v>
      </c>
      <c r="D32" s="3">
        <v>0.93347000000000002</v>
      </c>
      <c r="E32" s="3">
        <v>0.477352</v>
      </c>
      <c r="F32" s="3">
        <v>0.26782899999999998</v>
      </c>
      <c r="G32" s="3">
        <v>0.24545700000000001</v>
      </c>
      <c r="H32" s="3">
        <v>0.24885099999999999</v>
      </c>
      <c r="I32" s="3">
        <v>0.20727400000000001</v>
      </c>
      <c r="J32" s="1"/>
      <c r="K32" s="1"/>
      <c r="L32" s="1"/>
      <c r="M32" s="1"/>
      <c r="N32" s="1">
        <v>1.916190768213107</v>
      </c>
      <c r="O32" s="1">
        <v>3.2831748131117591</v>
      </c>
      <c r="P32" s="1">
        <v>3.7506209004219353</v>
      </c>
      <c r="Q32" s="1">
        <v>3.6726528791060349</v>
      </c>
      <c r="R32" s="1">
        <v>4.1544704333965257</v>
      </c>
      <c r="S32" s="1"/>
    </row>
    <row r="33" spans="1:19" x14ac:dyDescent="0.35">
      <c r="A33" s="1" t="s">
        <v>10</v>
      </c>
      <c r="B33" s="1" t="s">
        <v>29</v>
      </c>
      <c r="C33" s="3">
        <v>0.94494800000000001</v>
      </c>
      <c r="D33" s="3">
        <v>0.92081000000000002</v>
      </c>
      <c r="E33" s="2">
        <v>0.46786</v>
      </c>
      <c r="F33" s="3">
        <v>0.27904099999999998</v>
      </c>
      <c r="G33" s="3">
        <v>0.24154400000000001</v>
      </c>
      <c r="H33" s="2">
        <v>0.22797999999999999</v>
      </c>
      <c r="I33" s="3">
        <v>0.21301700000000001</v>
      </c>
      <c r="J33" s="1"/>
      <c r="K33" s="1"/>
      <c r="L33" s="1"/>
      <c r="M33" s="1"/>
      <c r="N33" s="1">
        <v>1.9148071554405239</v>
      </c>
      <c r="O33" s="1">
        <v>3.4845475618394781</v>
      </c>
      <c r="P33" s="1">
        <v>4.5295658915453103</v>
      </c>
      <c r="Q33" s="1">
        <v>4.2637086532788171</v>
      </c>
      <c r="R33" s="1">
        <v>4.3456092231166288</v>
      </c>
      <c r="S33" s="1"/>
    </row>
    <row r="34" spans="1:19" x14ac:dyDescent="0.35">
      <c r="A34" s="1" t="s">
        <v>10</v>
      </c>
      <c r="B34" s="1" t="s">
        <v>30</v>
      </c>
      <c r="C34" s="2">
        <v>0.91171899999999995</v>
      </c>
      <c r="D34" s="3">
        <v>0.92942000000000002</v>
      </c>
      <c r="E34" s="3">
        <v>0.48163099999999998</v>
      </c>
      <c r="F34" s="2">
        <v>0.31917899999999999</v>
      </c>
      <c r="G34" s="2">
        <v>0.30793199999999998</v>
      </c>
      <c r="H34" s="2">
        <v>0.29504399999999997</v>
      </c>
      <c r="I34" s="3">
        <v>0.25894800000000001</v>
      </c>
      <c r="J34" s="1"/>
      <c r="K34" s="1"/>
      <c r="L34" s="1"/>
      <c r="M34" s="1"/>
      <c r="N34" s="1">
        <v>1.9019408110134943</v>
      </c>
      <c r="O34" s="1">
        <v>3.298213294740826</v>
      </c>
      <c r="P34" s="1">
        <v>4.5933838419365864</v>
      </c>
      <c r="Q34" s="1">
        <v>4.166645967388634</v>
      </c>
      <c r="R34" s="1">
        <v>4.366052663962261</v>
      </c>
      <c r="S34" s="1"/>
    </row>
    <row r="35" spans="1:19" x14ac:dyDescent="0.35">
      <c r="A35" s="1" t="s">
        <v>10</v>
      </c>
      <c r="B35" s="1" t="s">
        <v>31</v>
      </c>
      <c r="C35" s="2">
        <v>0.96852199999999999</v>
      </c>
      <c r="D35" s="2">
        <v>0.88400000000000001</v>
      </c>
      <c r="E35" s="3">
        <v>0.48203099999999999</v>
      </c>
      <c r="F35" s="3">
        <v>0.28697499999999998</v>
      </c>
      <c r="G35" s="3">
        <v>0.22354099999999999</v>
      </c>
      <c r="H35" s="3">
        <v>0.245583</v>
      </c>
      <c r="I35" s="3">
        <v>0.21407899999999999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s="1" t="s">
        <v>10</v>
      </c>
      <c r="B36" s="1" t="s">
        <v>32</v>
      </c>
      <c r="C36" s="3">
        <v>0.93629300000000004</v>
      </c>
      <c r="D36" s="3">
        <v>0.93410000000000004</v>
      </c>
      <c r="E36" s="2">
        <v>0.513127</v>
      </c>
      <c r="F36" s="3">
        <v>0.29094999999999999</v>
      </c>
      <c r="G36" s="3">
        <v>0.28905599999999998</v>
      </c>
      <c r="H36" s="3">
        <v>0.27406599999999998</v>
      </c>
      <c r="I36" s="3">
        <v>0.23467399999999999</v>
      </c>
      <c r="J36" s="1"/>
      <c r="K36" s="1" t="s">
        <v>60</v>
      </c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1" t="s">
        <v>10</v>
      </c>
      <c r="B37" s="1" t="s">
        <v>33</v>
      </c>
      <c r="C37" s="2">
        <v>0.95878799999999997</v>
      </c>
      <c r="D37" s="2">
        <v>1.007147</v>
      </c>
      <c r="E37" s="2">
        <v>0.51413699999999996</v>
      </c>
      <c r="F37" s="3">
        <v>0.283053</v>
      </c>
      <c r="G37" s="2">
        <v>0.313859</v>
      </c>
      <c r="H37" s="2">
        <v>0.31076300000000001</v>
      </c>
      <c r="I37" s="2">
        <v>0.330733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1" t="s">
        <v>65</v>
      </c>
      <c r="B38" s="1" t="s">
        <v>24</v>
      </c>
      <c r="C38" s="3">
        <v>4.7309299999999999</v>
      </c>
      <c r="D38" s="2">
        <v>4.4899009999999997</v>
      </c>
      <c r="E38" s="3">
        <v>2.4220799999999998</v>
      </c>
      <c r="F38" s="3">
        <v>1.3796809999999999</v>
      </c>
      <c r="G38" s="3">
        <v>1.1293139999999999</v>
      </c>
      <c r="H38" s="2">
        <v>1.2259580000000001</v>
      </c>
      <c r="I38" s="2">
        <v>1.24302</v>
      </c>
      <c r="J38" s="1"/>
      <c r="K38" s="1"/>
      <c r="L38" s="1" t="s">
        <v>43</v>
      </c>
      <c r="M38" s="1" t="s">
        <v>45</v>
      </c>
      <c r="N38" s="1" t="s">
        <v>47</v>
      </c>
      <c r="O38" s="1" t="s">
        <v>49</v>
      </c>
      <c r="P38" s="1" t="s">
        <v>51</v>
      </c>
      <c r="Q38" s="1" t="s">
        <v>53</v>
      </c>
      <c r="R38" s="1" t="s">
        <v>55</v>
      </c>
      <c r="S38" s="1"/>
    </row>
    <row r="39" spans="1:19" x14ac:dyDescent="0.35">
      <c r="A39" s="1" t="s">
        <v>10</v>
      </c>
      <c r="B39" s="1" t="s">
        <v>25</v>
      </c>
      <c r="C39" s="2">
        <v>4.9319540000000002</v>
      </c>
      <c r="D39" s="3">
        <v>4.7426329999999997</v>
      </c>
      <c r="E39" s="3">
        <v>2.4043130000000001</v>
      </c>
      <c r="F39" s="2">
        <v>1.510961</v>
      </c>
      <c r="G39" s="2">
        <v>1.181357</v>
      </c>
      <c r="H39" s="3">
        <v>1.128026</v>
      </c>
      <c r="I39" s="3">
        <v>1.0954299999999999</v>
      </c>
      <c r="J39" s="1"/>
      <c r="K39" s="1"/>
      <c r="L39" s="1"/>
      <c r="M39" s="1"/>
      <c r="N39" s="1">
        <v>98.209123475036932</v>
      </c>
      <c r="O39" s="1">
        <v>83.223291593362987</v>
      </c>
      <c r="P39" s="1">
        <v>47.2123945036344</v>
      </c>
      <c r="Q39" s="1">
        <v>46.290559779717753</v>
      </c>
      <c r="R39" s="1">
        <v>26.372393451873684</v>
      </c>
      <c r="S39" s="1"/>
    </row>
    <row r="40" spans="1:19" x14ac:dyDescent="0.35">
      <c r="A40" s="1" t="s">
        <v>10</v>
      </c>
      <c r="B40" s="1" t="s">
        <v>26</v>
      </c>
      <c r="C40" s="3">
        <v>4.7013290000000003</v>
      </c>
      <c r="D40" s="3">
        <v>4.7255919999999998</v>
      </c>
      <c r="E40" s="2">
        <v>2.685924</v>
      </c>
      <c r="F40" s="3">
        <v>1.3858889999999999</v>
      </c>
      <c r="G40" s="3">
        <v>1.0309919999999999</v>
      </c>
      <c r="H40" s="3">
        <v>1.106293</v>
      </c>
      <c r="I40" s="3">
        <v>1.0504260000000001</v>
      </c>
      <c r="J40" s="1"/>
      <c r="K40" s="1"/>
      <c r="L40" s="1"/>
      <c r="M40" s="1"/>
      <c r="N40" s="1">
        <v>95.80953841065535</v>
      </c>
      <c r="O40" s="1">
        <v>82.079370327793981</v>
      </c>
      <c r="P40" s="1">
        <v>62.510348340365582</v>
      </c>
      <c r="Q40" s="1">
        <v>45.908160988825436</v>
      </c>
      <c r="R40" s="1">
        <v>34.620586944971052</v>
      </c>
      <c r="S40" s="1"/>
    </row>
    <row r="41" spans="1:19" x14ac:dyDescent="0.35">
      <c r="A41" s="1" t="s">
        <v>10</v>
      </c>
      <c r="B41" s="1" t="s">
        <v>27</v>
      </c>
      <c r="C41" s="2">
        <v>4.970529</v>
      </c>
      <c r="D41" s="2">
        <v>4.9249530000000004</v>
      </c>
      <c r="E41" s="3">
        <v>2.5385219999999999</v>
      </c>
      <c r="F41" s="3">
        <v>1.340049</v>
      </c>
      <c r="G41" s="3">
        <v>1.026408</v>
      </c>
      <c r="H41" s="3">
        <v>1.1107119999999999</v>
      </c>
      <c r="I41" s="3">
        <v>1.057825</v>
      </c>
      <c r="J41" s="1"/>
      <c r="K41" s="1"/>
      <c r="L41" s="1"/>
      <c r="M41" s="1"/>
      <c r="N41" s="1">
        <v>95.740357772026201</v>
      </c>
      <c r="O41" s="1">
        <v>87.113689045986959</v>
      </c>
      <c r="P41" s="1">
        <v>75.492764859088496</v>
      </c>
      <c r="Q41" s="1">
        <v>53.296358165985211</v>
      </c>
      <c r="R41" s="1">
        <v>36.213410192638577</v>
      </c>
      <c r="S41" s="1"/>
    </row>
    <row r="42" spans="1:19" x14ac:dyDescent="0.35">
      <c r="A42" s="1" t="s">
        <v>10</v>
      </c>
      <c r="B42" s="1" t="s">
        <v>28</v>
      </c>
      <c r="C42" s="3">
        <v>4.6990290000000003</v>
      </c>
      <c r="D42" s="3">
        <v>4.7103200000000003</v>
      </c>
      <c r="E42" s="3">
        <v>2.4710580000000002</v>
      </c>
      <c r="F42" s="3">
        <v>1.2963800000000001</v>
      </c>
      <c r="G42" s="3">
        <v>1.0726100000000001</v>
      </c>
      <c r="H42" s="3">
        <v>1.10216</v>
      </c>
      <c r="I42" s="3">
        <v>1.06399</v>
      </c>
      <c r="J42" s="1"/>
      <c r="K42" s="1"/>
      <c r="L42" s="1"/>
      <c r="M42" s="1"/>
      <c r="N42" s="1">
        <v>95.09704055067472</v>
      </c>
      <c r="O42" s="1">
        <v>82.455332368520658</v>
      </c>
      <c r="P42" s="1">
        <v>76.556397365609769</v>
      </c>
      <c r="Q42" s="1">
        <v>52.083074592357924</v>
      </c>
      <c r="R42" s="1">
        <v>36.383772199685509</v>
      </c>
      <c r="S42" s="1"/>
    </row>
    <row r="43" spans="1:19" x14ac:dyDescent="0.35">
      <c r="A43" s="1" t="s">
        <v>10</v>
      </c>
      <c r="B43" s="1" t="s">
        <v>29</v>
      </c>
      <c r="C43" s="3">
        <v>4.7523600000000004</v>
      </c>
      <c r="D43" s="2">
        <v>4.5122010000000001</v>
      </c>
      <c r="E43" s="3">
        <v>2.5101689999999999</v>
      </c>
      <c r="F43" s="3">
        <v>1.331488</v>
      </c>
      <c r="G43" s="3">
        <v>1.0134240000000001</v>
      </c>
      <c r="H43" s="3">
        <v>1.1120570000000001</v>
      </c>
      <c r="I43" s="3">
        <v>1.123316</v>
      </c>
      <c r="J43" s="1"/>
      <c r="K43" s="1" t="s">
        <v>61</v>
      </c>
      <c r="L43" s="1"/>
      <c r="M43" s="1"/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/>
    </row>
    <row r="44" spans="1:19" x14ac:dyDescent="0.35">
      <c r="A44" s="1" t="s">
        <v>10</v>
      </c>
      <c r="B44" s="1" t="s">
        <v>30</v>
      </c>
      <c r="C44" s="3">
        <v>4.6573039999999999</v>
      </c>
      <c r="D44" s="3">
        <v>4.7128680000000003</v>
      </c>
      <c r="E44" s="3">
        <v>2.4618359999999999</v>
      </c>
      <c r="F44" s="2">
        <v>1.2764120000000001</v>
      </c>
      <c r="G44" s="3">
        <v>0.99215399999999998</v>
      </c>
      <c r="H44" s="3">
        <v>1.0769820000000001</v>
      </c>
      <c r="I44" s="3">
        <v>1.101029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1" t="s">
        <v>10</v>
      </c>
      <c r="B45" s="1" t="s">
        <v>31</v>
      </c>
      <c r="C45" s="3">
        <v>4.8437669999999997</v>
      </c>
      <c r="D45" s="2">
        <v>4.9374669999999998</v>
      </c>
      <c r="E45" s="3">
        <v>2.4050129999999998</v>
      </c>
      <c r="F45" s="2">
        <v>1.2682690000000001</v>
      </c>
      <c r="G45" s="2">
        <v>1.1665589999999999</v>
      </c>
      <c r="H45" s="2">
        <v>1.2558689999999999</v>
      </c>
      <c r="I45" s="2">
        <v>1.2618609999999999</v>
      </c>
      <c r="J45" s="1"/>
      <c r="K45" s="1"/>
      <c r="L45" s="1" t="s">
        <v>43</v>
      </c>
      <c r="M45" s="1" t="s">
        <v>45</v>
      </c>
      <c r="N45" s="1" t="s">
        <v>47</v>
      </c>
      <c r="O45" s="1" t="s">
        <v>49</v>
      </c>
      <c r="P45" s="1" t="s">
        <v>51</v>
      </c>
      <c r="Q45" s="1" t="s">
        <v>53</v>
      </c>
      <c r="R45" s="1" t="s">
        <v>55</v>
      </c>
      <c r="S45" s="1"/>
    </row>
    <row r="46" spans="1:19" x14ac:dyDescent="0.35">
      <c r="A46" s="1" t="s">
        <v>10</v>
      </c>
      <c r="B46" s="1" t="s">
        <v>32</v>
      </c>
      <c r="C46" s="2">
        <v>4.4774580000000004</v>
      </c>
      <c r="D46" s="3">
        <v>4.6169599999999997</v>
      </c>
      <c r="E46" s="2">
        <v>2.624126</v>
      </c>
      <c r="F46" s="3">
        <v>1.3489089999999999</v>
      </c>
      <c r="G46" s="3">
        <v>1.011636</v>
      </c>
      <c r="H46" s="3">
        <v>1.1140049999999999</v>
      </c>
      <c r="I46" s="3">
        <v>1.072424</v>
      </c>
      <c r="J46" s="1"/>
      <c r="K46" s="1"/>
      <c r="L46" s="1"/>
      <c r="M46" s="1"/>
      <c r="N46" s="1">
        <v>4.5839714502215578E-2</v>
      </c>
      <c r="O46" s="1">
        <v>0.1020259434813291</v>
      </c>
      <c r="P46" s="1">
        <v>0.23418591073402811</v>
      </c>
      <c r="Q46" s="1">
        <v>0.17467041225752292</v>
      </c>
      <c r="R46" s="1">
        <v>0.79696062499505937</v>
      </c>
      <c r="S46" s="1"/>
    </row>
    <row r="47" spans="1:19" x14ac:dyDescent="0.35">
      <c r="A47" s="1" t="s">
        <v>10</v>
      </c>
      <c r="B47" s="1" t="s">
        <v>33</v>
      </c>
      <c r="C47" s="3">
        <v>4.7531530000000002</v>
      </c>
      <c r="D47" s="3">
        <v>4.7426769999999996</v>
      </c>
      <c r="E47" s="2">
        <v>2.367248</v>
      </c>
      <c r="F47" s="3">
        <v>1.3763810000000001</v>
      </c>
      <c r="G47" s="2">
        <v>0.97609900000000005</v>
      </c>
      <c r="H47" s="3">
        <v>1.0843430000000001</v>
      </c>
      <c r="I47" s="3">
        <v>1.1036349999999999</v>
      </c>
      <c r="J47" s="1"/>
      <c r="K47" s="1"/>
      <c r="L47" s="1"/>
      <c r="M47" s="1"/>
      <c r="N47" s="1">
        <v>1.8235337630503112E-2</v>
      </c>
      <c r="O47" s="1">
        <v>6.7195565429806356E-2</v>
      </c>
      <c r="P47" s="1">
        <v>0.22361757352638412</v>
      </c>
      <c r="Q47" s="1">
        <v>0.16575252515498567</v>
      </c>
      <c r="R47" s="1">
        <v>0.25380399353274641</v>
      </c>
      <c r="S47" s="1"/>
    </row>
    <row r="48" spans="1:19" x14ac:dyDescent="0.35">
      <c r="A48" s="1" t="s">
        <v>36</v>
      </c>
      <c r="B48" s="1" t="s">
        <v>24</v>
      </c>
      <c r="C48" s="3">
        <v>9.54556</v>
      </c>
      <c r="D48" s="3">
        <v>9.4993479999999995</v>
      </c>
      <c r="E48" s="3">
        <v>4.8834470000000003</v>
      </c>
      <c r="F48" s="3">
        <v>2.800262</v>
      </c>
      <c r="G48" s="3">
        <v>2.0551819999999998</v>
      </c>
      <c r="H48" s="3">
        <v>2.2674590000000001</v>
      </c>
      <c r="I48" s="2">
        <v>2.2581850000000001</v>
      </c>
      <c r="J48" s="1"/>
      <c r="K48" s="1"/>
      <c r="L48" s="1"/>
      <c r="M48" s="1"/>
      <c r="N48" s="1">
        <v>4.3737415489715215E-2</v>
      </c>
      <c r="O48" s="1">
        <v>7.2777644372911274E-2</v>
      </c>
      <c r="P48" s="1">
        <v>0.11994702526853702</v>
      </c>
      <c r="Q48" s="1">
        <v>0.16832313485408129</v>
      </c>
      <c r="R48" s="1">
        <v>0.17167770767289062</v>
      </c>
      <c r="S48" s="1"/>
    </row>
    <row r="49" spans="1:28" x14ac:dyDescent="0.35">
      <c r="A49" s="1" t="s">
        <v>10</v>
      </c>
      <c r="B49" s="1" t="s">
        <v>25</v>
      </c>
      <c r="C49" s="3">
        <v>9.4546700000000001</v>
      </c>
      <c r="D49" s="3">
        <v>9.3675219999999992</v>
      </c>
      <c r="E49" s="3">
        <v>4.8463229999999999</v>
      </c>
      <c r="F49" s="2">
        <v>3.1856</v>
      </c>
      <c r="G49" s="3">
        <v>2.1327069999999999</v>
      </c>
      <c r="H49" s="2">
        <v>2.2955100000000002</v>
      </c>
      <c r="I49" s="3">
        <v>2.1632889999999998</v>
      </c>
      <c r="J49" s="1"/>
      <c r="K49" s="1"/>
      <c r="L49" s="1"/>
      <c r="M49" s="1"/>
      <c r="N49" s="1">
        <v>4.4491605495320163E-2</v>
      </c>
      <c r="O49" s="1">
        <v>4.9308404129269214E-2</v>
      </c>
      <c r="P49" s="1">
        <v>6.4926050030504584E-2</v>
      </c>
      <c r="Q49" s="1">
        <v>0.12518583000834105</v>
      </c>
      <c r="R49" s="1">
        <v>0.16012799846055598</v>
      </c>
      <c r="S49" s="1"/>
    </row>
    <row r="50" spans="1:28" x14ac:dyDescent="0.35">
      <c r="A50" s="1" t="s">
        <v>10</v>
      </c>
      <c r="B50" s="1" t="s">
        <v>26</v>
      </c>
      <c r="C50" s="2">
        <v>9.0257020000000008</v>
      </c>
      <c r="D50" s="3">
        <v>9.5434090000000005</v>
      </c>
      <c r="E50" s="3">
        <v>5.0463589999999998</v>
      </c>
      <c r="F50" s="3">
        <v>2.8296139999999999</v>
      </c>
      <c r="G50" s="3">
        <v>2.0551400000000002</v>
      </c>
      <c r="H50" s="3">
        <v>2.2628360000000001</v>
      </c>
      <c r="I50" s="2">
        <v>2.2697889999999998</v>
      </c>
      <c r="J50" s="1"/>
      <c r="K50" s="1" t="s">
        <v>61</v>
      </c>
      <c r="L50" s="1"/>
      <c r="M50" s="1"/>
      <c r="N50" s="1">
        <v>5.1557434605050911E-2</v>
      </c>
      <c r="O50" s="1">
        <v>7.0925947125999977E-2</v>
      </c>
      <c r="P50" s="1">
        <v>6.1245313105398089E-2</v>
      </c>
      <c r="Q50" s="1">
        <v>0.13142993403924313</v>
      </c>
      <c r="R50" s="1">
        <v>0.15895255183139631</v>
      </c>
      <c r="S50" s="1"/>
    </row>
    <row r="51" spans="1:28" x14ac:dyDescent="0.35">
      <c r="A51" s="1" t="s">
        <v>10</v>
      </c>
      <c r="B51" s="1" t="s">
        <v>27</v>
      </c>
      <c r="C51" s="2">
        <v>10.146649999999999</v>
      </c>
      <c r="D51" s="2">
        <v>9.9653480000000005</v>
      </c>
      <c r="E51" s="2">
        <v>5.3890840000000004</v>
      </c>
      <c r="F51" s="3">
        <v>2.8860290000000002</v>
      </c>
      <c r="G51" s="2">
        <v>2.1679940000000002</v>
      </c>
      <c r="H51" s="2">
        <v>2.2945639999999998</v>
      </c>
      <c r="I51" s="3">
        <v>2.1825190000000001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8" x14ac:dyDescent="0.35">
      <c r="A52" s="1" t="s">
        <v>10</v>
      </c>
      <c r="B52" s="1" t="s">
        <v>28</v>
      </c>
      <c r="C52" s="2">
        <v>9.0927009999999999</v>
      </c>
      <c r="D52" s="2">
        <v>9.1197599999999994</v>
      </c>
      <c r="E52" s="2">
        <v>5.553153</v>
      </c>
      <c r="F52" s="3">
        <v>3.030494</v>
      </c>
      <c r="G52" s="3">
        <v>2.0648279999999999</v>
      </c>
      <c r="H52" s="2">
        <v>2.2540849999999999</v>
      </c>
      <c r="I52" s="3">
        <v>2.1805729999999999</v>
      </c>
      <c r="J52" s="1"/>
      <c r="K52" s="1"/>
      <c r="L52" s="1" t="s">
        <v>43</v>
      </c>
      <c r="M52" s="1" t="s">
        <v>45</v>
      </c>
      <c r="N52" s="1" t="s">
        <v>47</v>
      </c>
      <c r="O52" s="1" t="s">
        <v>49</v>
      </c>
      <c r="P52" s="1" t="s">
        <v>51</v>
      </c>
      <c r="Q52" s="1" t="s">
        <v>53</v>
      </c>
      <c r="R52" s="1" t="s">
        <v>55</v>
      </c>
      <c r="S52" s="1"/>
    </row>
    <row r="53" spans="1:28" x14ac:dyDescent="0.35">
      <c r="A53" s="1" t="s">
        <v>10</v>
      </c>
      <c r="B53" s="1" t="s">
        <v>29</v>
      </c>
      <c r="C53" s="3">
        <v>9.5674030000000005</v>
      </c>
      <c r="D53" s="3">
        <v>9.5874659999999992</v>
      </c>
      <c r="E53" s="3">
        <v>4.8727539999999996</v>
      </c>
      <c r="F53" s="3">
        <v>2.9375619999999998</v>
      </c>
      <c r="G53" s="3">
        <v>2.0532010000000001</v>
      </c>
      <c r="H53" s="2">
        <v>2.2446280000000001</v>
      </c>
      <c r="I53" s="3">
        <v>2.185899</v>
      </c>
      <c r="J53" s="1"/>
      <c r="K53" s="1"/>
      <c r="L53" s="1"/>
      <c r="M53" s="1"/>
      <c r="N53" s="1"/>
      <c r="O53" s="1">
        <v>0.95416028549778442</v>
      </c>
      <c r="P53" s="1">
        <v>4.5839714502215578E-2</v>
      </c>
      <c r="Q53" s="1"/>
      <c r="R53" s="1">
        <v>0.8979740565186709</v>
      </c>
      <c r="S53" s="1">
        <v>0.1020259434813291</v>
      </c>
      <c r="U53">
        <v>0.76581408926597194</v>
      </c>
      <c r="V53">
        <v>0.23418591073402811</v>
      </c>
      <c r="X53">
        <v>0.82532958774247711</v>
      </c>
      <c r="Y53">
        <v>0.17467041225752292</v>
      </c>
      <c r="AA53">
        <v>0.20303937500494063</v>
      </c>
      <c r="AB53">
        <v>0.79696062499505937</v>
      </c>
    </row>
    <row r="54" spans="1:28" x14ac:dyDescent="0.35">
      <c r="A54" s="1" t="s">
        <v>10</v>
      </c>
      <c r="B54" s="1" t="s">
        <v>30</v>
      </c>
      <c r="C54" s="3">
        <v>9.4786129999999993</v>
      </c>
      <c r="D54" s="3">
        <v>9.5911849999999994</v>
      </c>
      <c r="E54" s="2">
        <v>4.8264310000000004</v>
      </c>
      <c r="F54" s="2">
        <v>3.1959240000000002</v>
      </c>
      <c r="G54" s="2">
        <v>2.2437399999999998</v>
      </c>
      <c r="H54" s="3">
        <v>2.2629730000000001</v>
      </c>
      <c r="I54" s="3">
        <v>2.1521149999999998</v>
      </c>
      <c r="J54" s="1"/>
      <c r="K54" s="1"/>
      <c r="L54" s="1"/>
      <c r="M54" s="1"/>
      <c r="N54" s="1"/>
      <c r="O54" s="1">
        <v>0.98176466236949689</v>
      </c>
      <c r="P54" s="1">
        <v>1.8235337630503112E-2</v>
      </c>
      <c r="Q54" s="1"/>
      <c r="R54" s="1">
        <v>0.93280443457019369</v>
      </c>
      <c r="S54" s="1">
        <v>6.7195565429806356E-2</v>
      </c>
      <c r="U54">
        <v>0.77638242647361588</v>
      </c>
      <c r="V54">
        <v>0.22361757352638412</v>
      </c>
      <c r="X54">
        <v>0.83424747484501438</v>
      </c>
      <c r="Y54">
        <v>0.16575252515498567</v>
      </c>
      <c r="AA54">
        <v>0.74619600646725359</v>
      </c>
      <c r="AB54">
        <v>0.25380399353274641</v>
      </c>
    </row>
    <row r="55" spans="1:28" x14ac:dyDescent="0.35">
      <c r="A55" s="1" t="s">
        <v>10</v>
      </c>
      <c r="B55" s="1" t="s">
        <v>31</v>
      </c>
      <c r="C55" s="3">
        <v>9.467943</v>
      </c>
      <c r="D55" s="3">
        <v>9.4659820000000003</v>
      </c>
      <c r="E55" s="3">
        <v>5.1011569999999997</v>
      </c>
      <c r="F55" s="2">
        <v>2.6294919999999999</v>
      </c>
      <c r="G55" s="3">
        <v>2.0468850000000001</v>
      </c>
      <c r="H55" s="3">
        <v>2.2770139999999999</v>
      </c>
      <c r="I55" s="3">
        <v>2.1897730000000002</v>
      </c>
      <c r="J55" s="1"/>
      <c r="K55" s="1"/>
      <c r="L55" s="1"/>
      <c r="M55" s="1"/>
      <c r="N55" s="1"/>
      <c r="O55" s="1">
        <v>0.95626258451028479</v>
      </c>
      <c r="P55" s="1">
        <v>4.3737415489715215E-2</v>
      </c>
      <c r="Q55" s="1"/>
      <c r="R55" s="1">
        <v>0.92722235562708877</v>
      </c>
      <c r="S55" s="1">
        <v>7.2777644372911274E-2</v>
      </c>
      <c r="U55">
        <v>0.88005297473146293</v>
      </c>
      <c r="V55">
        <v>0.11994702526853702</v>
      </c>
      <c r="X55">
        <v>0.83167686514591876</v>
      </c>
      <c r="Y55">
        <v>0.16832313485408129</v>
      </c>
      <c r="AA55">
        <v>0.82832229232710941</v>
      </c>
      <c r="AB55">
        <v>0.17167770767289062</v>
      </c>
    </row>
    <row r="56" spans="1:28" x14ac:dyDescent="0.35">
      <c r="A56" s="1" t="s">
        <v>10</v>
      </c>
      <c r="B56" s="1" t="s">
        <v>32</v>
      </c>
      <c r="C56" s="2">
        <v>9.0442149999999994</v>
      </c>
      <c r="D56" s="3">
        <v>9.3995719999999992</v>
      </c>
      <c r="E56" s="3">
        <v>5.0950740000000003</v>
      </c>
      <c r="F56" s="3">
        <v>2.7573829999999999</v>
      </c>
      <c r="G56" s="2">
        <v>2.0163150000000001</v>
      </c>
      <c r="H56" s="3">
        <v>2.2878310000000002</v>
      </c>
      <c r="I56" s="3">
        <v>2.1594500000000001</v>
      </c>
      <c r="J56" s="1"/>
      <c r="K56" s="1"/>
      <c r="L56" s="1"/>
      <c r="M56" s="1"/>
      <c r="N56" s="1"/>
      <c r="O56" s="1">
        <v>0.95550839450467984</v>
      </c>
      <c r="P56" s="1">
        <v>4.4491605495320163E-2</v>
      </c>
      <c r="Q56" s="1"/>
      <c r="R56" s="1">
        <v>0.95069159587073082</v>
      </c>
      <c r="S56" s="1">
        <v>4.9308404129269214E-2</v>
      </c>
      <c r="U56">
        <v>0.93507394996949544</v>
      </c>
      <c r="V56">
        <v>6.4926050030504584E-2</v>
      </c>
      <c r="X56">
        <v>0.87481416999165895</v>
      </c>
      <c r="Y56">
        <v>0.12518583000834105</v>
      </c>
      <c r="AA56">
        <v>0.83987200153944408</v>
      </c>
      <c r="AB56">
        <v>0.16012799846055598</v>
      </c>
    </row>
    <row r="57" spans="1:28" x14ac:dyDescent="0.35">
      <c r="A57" s="1" t="s">
        <v>10</v>
      </c>
      <c r="B57" s="1" t="s">
        <v>33</v>
      </c>
      <c r="C57" s="3">
        <v>9.5560989999999997</v>
      </c>
      <c r="D57" s="3">
        <v>9.3663559999999997</v>
      </c>
      <c r="E57" s="3">
        <v>5.0367470000000001</v>
      </c>
      <c r="F57" s="2">
        <v>2.6983570000000001</v>
      </c>
      <c r="G57" s="3">
        <v>2.0352730000000001</v>
      </c>
      <c r="H57" s="3">
        <v>2.2897059999999998</v>
      </c>
      <c r="I57" s="3">
        <v>2.1523750000000001</v>
      </c>
      <c r="J57" s="1"/>
      <c r="K57" s="1" t="s">
        <v>62</v>
      </c>
      <c r="L57" s="1"/>
      <c r="M57" s="1"/>
      <c r="N57" s="1"/>
      <c r="O57" s="1">
        <v>0.94844256539494909</v>
      </c>
      <c r="P57" s="1">
        <v>5.1557434605050911E-2</v>
      </c>
      <c r="Q57" s="1"/>
      <c r="R57" s="1">
        <v>0.92907405287400002</v>
      </c>
      <c r="S57" s="1">
        <v>7.0925947125999977E-2</v>
      </c>
      <c r="U57">
        <v>0.93875468689460195</v>
      </c>
      <c r="V57">
        <v>6.1245313105398089E-2</v>
      </c>
      <c r="X57">
        <v>0.86857006596075692</v>
      </c>
      <c r="Y57">
        <v>0.13142993403924313</v>
      </c>
      <c r="AA57">
        <v>0.84104744816860366</v>
      </c>
      <c r="AB57">
        <v>0.15895255183139631</v>
      </c>
    </row>
    <row r="58" spans="1:28" x14ac:dyDescent="0.35">
      <c r="A58" s="1" t="s">
        <v>10</v>
      </c>
      <c r="B58" s="1" t="s">
        <v>10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 t="s">
        <v>43</v>
      </c>
      <c r="M59" s="1" t="s">
        <v>45</v>
      </c>
      <c r="N59" s="1" t="s">
        <v>47</v>
      </c>
      <c r="O59" s="1" t="s">
        <v>49</v>
      </c>
      <c r="P59" s="1" t="s">
        <v>51</v>
      </c>
      <c r="Q59" s="1" t="s">
        <v>53</v>
      </c>
      <c r="R59" s="1" t="s">
        <v>55</v>
      </c>
      <c r="S59" s="1"/>
    </row>
    <row r="60" spans="1:2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v>1.0234574997979446</v>
      </c>
      <c r="O60" s="1">
        <v>1.0828598482573812</v>
      </c>
      <c r="P60" s="1">
        <v>1.2424751443748472</v>
      </c>
      <c r="Q60" s="1">
        <v>1.180409839070347</v>
      </c>
      <c r="R60" s="1">
        <v>3.7112256650733437</v>
      </c>
      <c r="S60" s="1"/>
    </row>
    <row r="61" spans="1:2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v>1.0092015656433695</v>
      </c>
      <c r="O61" s="1">
        <v>1.0530712906077107</v>
      </c>
      <c r="P61" s="1">
        <v>1.2290266267225027</v>
      </c>
      <c r="Q61" s="1">
        <v>1.1696364157451056</v>
      </c>
      <c r="R61" s="1">
        <v>1.3031925075217188</v>
      </c>
      <c r="S61" s="1"/>
    </row>
    <row r="62" spans="1:2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v>1.022357640449717</v>
      </c>
      <c r="O62" s="1">
        <v>1.0577345729429302</v>
      </c>
      <c r="P62" s="1">
        <v>1.111056613031745</v>
      </c>
      <c r="Q62" s="1">
        <v>1.1727216633506672</v>
      </c>
      <c r="R62" s="1">
        <v>1.1867622350626135</v>
      </c>
      <c r="S62" s="1"/>
    </row>
    <row r="63" spans="1:2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>
        <v>1.022751937869635</v>
      </c>
      <c r="O63" s="1">
        <v>1.0384014383270848</v>
      </c>
      <c r="P63" s="1">
        <v>1.0571998415012955</v>
      </c>
      <c r="Q63" s="1">
        <v>1.1230120456652197</v>
      </c>
      <c r="R63" s="1">
        <v>1.1720361530328463</v>
      </c>
      <c r="S63" s="1"/>
    </row>
    <row r="64" spans="1:2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v>1.0264608439174598</v>
      </c>
      <c r="O64" s="1">
        <v>1.0561830894693065</v>
      </c>
      <c r="P64" s="1">
        <v>1.0537827100166892</v>
      </c>
      <c r="Q64" s="1">
        <v>1.1299450251025491</v>
      </c>
      <c r="R64" s="1">
        <v>1.1705579017544132</v>
      </c>
      <c r="S64" s="1"/>
    </row>
    <row r="70" spans="11:24" x14ac:dyDescent="0.35">
      <c r="M70" s="4" t="s">
        <v>47</v>
      </c>
      <c r="N70" s="4" t="s">
        <v>49</v>
      </c>
      <c r="O70" s="4" t="s">
        <v>51</v>
      </c>
      <c r="P70" s="4" t="s">
        <v>53</v>
      </c>
      <c r="Q70" s="4" t="s">
        <v>55</v>
      </c>
    </row>
    <row r="71" spans="11:24" x14ac:dyDescent="0.35">
      <c r="M71" s="5">
        <v>4.5839714502215578E-2</v>
      </c>
      <c r="N71" s="5">
        <v>0.1020259434813291</v>
      </c>
      <c r="O71" s="5">
        <v>0.23418591073402811</v>
      </c>
      <c r="P71" s="5">
        <v>0.17467041225752292</v>
      </c>
      <c r="Q71" s="5">
        <v>0.79696062499505937</v>
      </c>
    </row>
    <row r="72" spans="11:24" x14ac:dyDescent="0.35">
      <c r="M72" s="4">
        <v>1.8235337630503112E-2</v>
      </c>
      <c r="N72" s="4">
        <v>6.7195565429806356E-2</v>
      </c>
      <c r="O72" s="4">
        <v>0.22361757352638412</v>
      </c>
      <c r="P72" s="4">
        <v>0.16575252515498567</v>
      </c>
      <c r="Q72" s="4">
        <v>0.25380399353274641</v>
      </c>
    </row>
    <row r="73" spans="11:24" x14ac:dyDescent="0.35">
      <c r="M73" s="5">
        <v>4.3737415489715215E-2</v>
      </c>
      <c r="N73" s="5">
        <v>7.2777644372911274E-2</v>
      </c>
      <c r="O73" s="5">
        <v>0.11994702526853702</v>
      </c>
      <c r="P73" s="5">
        <v>0.16832313485408129</v>
      </c>
      <c r="Q73" s="5">
        <v>0.17167770767289062</v>
      </c>
    </row>
    <row r="74" spans="11:24" x14ac:dyDescent="0.35">
      <c r="M74" s="4">
        <v>4.4491605495320163E-2</v>
      </c>
      <c r="N74" s="4">
        <v>4.9308404129269214E-2</v>
      </c>
      <c r="O74" s="4">
        <v>6.4926050030504584E-2</v>
      </c>
      <c r="P74" s="4">
        <v>0.12518583000834105</v>
      </c>
      <c r="Q74" s="4">
        <v>0.16012799846055598</v>
      </c>
    </row>
    <row r="75" spans="11:24" x14ac:dyDescent="0.35">
      <c r="M75" s="5">
        <v>5.1557434605050911E-2</v>
      </c>
      <c r="N75" s="5">
        <v>7.0925947125999977E-2</v>
      </c>
      <c r="O75" s="5">
        <v>6.1245313105398103E-2</v>
      </c>
      <c r="P75" s="5">
        <v>0.13142993403924313</v>
      </c>
      <c r="Q75" s="5">
        <v>0.15895255183139631</v>
      </c>
    </row>
    <row r="76" spans="11:24" x14ac:dyDescent="0.35">
      <c r="M76" s="4" t="s">
        <v>47</v>
      </c>
      <c r="N76" s="4" t="s">
        <v>49</v>
      </c>
      <c r="O76" s="4" t="s">
        <v>51</v>
      </c>
      <c r="P76" s="4" t="s">
        <v>53</v>
      </c>
      <c r="Q76" s="4" t="s">
        <v>55</v>
      </c>
    </row>
    <row r="77" spans="11:24" x14ac:dyDescent="0.35">
      <c r="M77">
        <f>AVERAGE(M71:M75)</f>
        <v>4.0772301544560997E-2</v>
      </c>
      <c r="N77">
        <f t="shared" ref="N77:Q77" si="0">AVERAGE(N71:N75)</f>
        <v>7.244670090786319E-2</v>
      </c>
      <c r="O77">
        <f t="shared" si="0"/>
        <v>0.14078437453297038</v>
      </c>
      <c r="P77">
        <f t="shared" si="0"/>
        <v>0.15307236726283482</v>
      </c>
      <c r="Q77">
        <f t="shared" si="0"/>
        <v>0.30830457529852973</v>
      </c>
      <c r="S77" t="s">
        <v>68</v>
      </c>
      <c r="T77">
        <f>_xlfn.STDEV.P(M71:M75)</f>
        <v>1.1597738005881189E-2</v>
      </c>
      <c r="U77">
        <f>_xlfn.STDEV.P(N71:N75)</f>
        <v>1.6972383500765242E-2</v>
      </c>
      <c r="V77">
        <f t="shared" ref="V77:X77" si="1">_xlfn.STDEV.P(O71:O75)</f>
        <v>7.496709762778396E-2</v>
      </c>
      <c r="W77">
        <f t="shared" si="1"/>
        <v>2.0522678868844318E-2</v>
      </c>
      <c r="X77">
        <f t="shared" si="1"/>
        <v>0.24685391392974393</v>
      </c>
    </row>
    <row r="78" spans="11:24" x14ac:dyDescent="0.35">
      <c r="M78">
        <f>1-M77</f>
        <v>0.95922769845543898</v>
      </c>
      <c r="N78">
        <f t="shared" ref="N78:Q78" si="2">1-N77</f>
        <v>0.9275532990921368</v>
      </c>
      <c r="O78">
        <f t="shared" si="2"/>
        <v>0.85921562546702956</v>
      </c>
      <c r="P78">
        <f t="shared" si="2"/>
        <v>0.8469276327371652</v>
      </c>
      <c r="Q78">
        <f t="shared" si="2"/>
        <v>0.69169542470147027</v>
      </c>
    </row>
    <row r="79" spans="11:24" x14ac:dyDescent="0.35">
      <c r="M79" s="4" t="s">
        <v>47</v>
      </c>
      <c r="N79" s="4" t="s">
        <v>49</v>
      </c>
      <c r="O79" s="4" t="s">
        <v>51</v>
      </c>
      <c r="P79" s="4" t="s">
        <v>53</v>
      </c>
      <c r="Q79" s="4" t="s">
        <v>55</v>
      </c>
      <c r="T79">
        <f>M77+T77</f>
        <v>5.2370039550442185E-2</v>
      </c>
      <c r="U79">
        <f t="shared" ref="U79:X79" si="3">N77+U77</f>
        <v>8.9419084408628433E-2</v>
      </c>
      <c r="V79">
        <f t="shared" si="3"/>
        <v>0.21575147216075435</v>
      </c>
      <c r="W79">
        <f t="shared" si="3"/>
        <v>0.17359504613167914</v>
      </c>
      <c r="X79">
        <f t="shared" si="3"/>
        <v>0.55515848922827371</v>
      </c>
    </row>
    <row r="80" spans="11:24" x14ac:dyDescent="0.35">
      <c r="K80" t="s">
        <v>67</v>
      </c>
      <c r="M80">
        <f>1/M77+( M78/2)</f>
        <v>25.006068381284898</v>
      </c>
      <c r="N80">
        <f>1/N77+( N78/4)</f>
        <v>14.035139369589935</v>
      </c>
      <c r="O80">
        <f>1/O77+( O78/6)</f>
        <v>7.2462636031468319</v>
      </c>
      <c r="P80">
        <f>1/P77+( P78/8)</f>
        <v>6.6387236989713205</v>
      </c>
      <c r="Q80">
        <f>1/Q77+( Q78/12)</f>
        <v>3.3011870518848916</v>
      </c>
      <c r="T80">
        <f>M77-T77</f>
        <v>2.917456353867981E-2</v>
      </c>
      <c r="U80">
        <f t="shared" ref="U80:X80" si="4">N77-U77</f>
        <v>5.5474317407097948E-2</v>
      </c>
      <c r="V80">
        <f t="shared" si="4"/>
        <v>6.581727690518642E-2</v>
      </c>
      <c r="W80">
        <f t="shared" si="4"/>
        <v>0.13254968839399051</v>
      </c>
      <c r="X80">
        <f t="shared" si="4"/>
        <v>6.1450661368785797E-2</v>
      </c>
    </row>
    <row r="82" spans="11:24" x14ac:dyDescent="0.35">
      <c r="T82" s="5">
        <v>4.5839714502215578E-2</v>
      </c>
      <c r="U82" s="5"/>
      <c r="V82" s="5"/>
      <c r="W82" s="5"/>
      <c r="X82" s="5"/>
    </row>
    <row r="83" spans="11:24" x14ac:dyDescent="0.35">
      <c r="T83" s="4"/>
      <c r="U83" s="4">
        <v>6.7195565429806356E-2</v>
      </c>
      <c r="V83" s="4"/>
      <c r="W83" s="4">
        <v>0.16575252515498567</v>
      </c>
      <c r="X83" s="4">
        <v>0.25380399353274641</v>
      </c>
    </row>
    <row r="84" spans="11:24" x14ac:dyDescent="0.35">
      <c r="T84" s="5">
        <v>4.3737415489715215E-2</v>
      </c>
      <c r="U84" s="5">
        <v>7.2777644372911274E-2</v>
      </c>
      <c r="V84" s="5">
        <v>0.11994702526853702</v>
      </c>
      <c r="W84" s="5">
        <v>0.16832313485408129</v>
      </c>
      <c r="X84" s="5">
        <v>0.17167770767289062</v>
      </c>
    </row>
    <row r="85" spans="11:24" x14ac:dyDescent="0.35">
      <c r="M85" s="4" t="s">
        <v>47</v>
      </c>
      <c r="N85" s="4" t="s">
        <v>49</v>
      </c>
      <c r="O85" s="4" t="s">
        <v>51</v>
      </c>
      <c r="P85" s="4" t="s">
        <v>53</v>
      </c>
      <c r="Q85" s="4" t="s">
        <v>55</v>
      </c>
      <c r="T85" s="4">
        <v>4.4491605495320163E-2</v>
      </c>
      <c r="U85" s="4"/>
      <c r="V85" s="4"/>
      <c r="W85" s="4"/>
      <c r="X85" s="4">
        <v>0.16012799846055598</v>
      </c>
    </row>
    <row r="86" spans="11:24" x14ac:dyDescent="0.35">
      <c r="M86">
        <f>AVERAGE(M80:M84)</f>
        <v>25.006068381284898</v>
      </c>
      <c r="N86">
        <f t="shared" ref="N86:Q86" si="5">AVERAGE(N80:N84)</f>
        <v>14.035139369589935</v>
      </c>
      <c r="O86">
        <f t="shared" si="5"/>
        <v>7.2462636031468319</v>
      </c>
      <c r="P86">
        <f t="shared" si="5"/>
        <v>6.6387236989713205</v>
      </c>
      <c r="Q86">
        <f t="shared" si="5"/>
        <v>3.3011870518848916</v>
      </c>
      <c r="T86" s="5">
        <v>5.1557434605050911E-2</v>
      </c>
      <c r="U86" s="5">
        <v>7.0925947125999977E-2</v>
      </c>
      <c r="V86" s="5"/>
      <c r="W86" s="5"/>
      <c r="X86" s="5">
        <v>0.15895255183139631</v>
      </c>
    </row>
    <row r="87" spans="11:24" x14ac:dyDescent="0.35">
      <c r="M87">
        <f>1-M86</f>
        <v>-24.006068381284898</v>
      </c>
      <c r="N87">
        <f t="shared" ref="N87:Q87" si="6">1-N86</f>
        <v>-13.035139369589935</v>
      </c>
      <c r="O87">
        <f t="shared" si="6"/>
        <v>-6.2462636031468319</v>
      </c>
      <c r="P87">
        <f t="shared" si="6"/>
        <v>-5.6387236989713205</v>
      </c>
      <c r="Q87">
        <f t="shared" si="6"/>
        <v>-2.3011870518848916</v>
      </c>
    </row>
    <row r="88" spans="11:24" x14ac:dyDescent="0.35">
      <c r="M88" s="4" t="s">
        <v>47</v>
      </c>
      <c r="N88" s="4" t="s">
        <v>49</v>
      </c>
      <c r="O88" s="4" t="s">
        <v>51</v>
      </c>
      <c r="P88" s="4" t="s">
        <v>53</v>
      </c>
      <c r="Q88" s="4" t="s">
        <v>55</v>
      </c>
      <c r="T88">
        <f>AVERAGE(T82:T86)</f>
        <v>4.6406542523075467E-2</v>
      </c>
      <c r="U88">
        <f t="shared" ref="U88:X88" si="7">AVERAGE(U82:U86)</f>
        <v>7.0299718976239198E-2</v>
      </c>
      <c r="V88">
        <f t="shared" si="7"/>
        <v>0.11994702526853702</v>
      </c>
      <c r="W88">
        <f t="shared" si="7"/>
        <v>0.16703783000453348</v>
      </c>
      <c r="X88">
        <f t="shared" si="7"/>
        <v>0.18614056287439734</v>
      </c>
    </row>
    <row r="89" spans="11:24" x14ac:dyDescent="0.35">
      <c r="K89" t="s">
        <v>67</v>
      </c>
      <c r="M89">
        <f>1/M86+( M87/2)</f>
        <v>-11.963043897696261</v>
      </c>
      <c r="N89">
        <f>1/N86+( N87/4)</f>
        <v>-3.1875351046024525</v>
      </c>
      <c r="O89">
        <f>1/O86+( O87/6)</f>
        <v>-0.90304177788245121</v>
      </c>
      <c r="P89">
        <f>1/P86+( P87/8)</f>
        <v>-0.55420909927447648</v>
      </c>
      <c r="Q89">
        <f>1/Q86+( Q87/12)</f>
        <v>0.1111557507230172</v>
      </c>
      <c r="T89">
        <f>1-T88</f>
        <v>0.95359345747692448</v>
      </c>
      <c r="U89">
        <f t="shared" ref="U89:X89" si="8">1-U88</f>
        <v>0.92970028102376079</v>
      </c>
      <c r="V89">
        <f t="shared" si="8"/>
        <v>0.88005297473146293</v>
      </c>
      <c r="W89">
        <f t="shared" si="8"/>
        <v>0.83296216999546657</v>
      </c>
      <c r="X89">
        <f t="shared" si="8"/>
        <v>0.81385943712560271</v>
      </c>
    </row>
    <row r="91" spans="11:24" x14ac:dyDescent="0.35">
      <c r="T91">
        <f>1/T88 + (T89/2)</f>
        <v>22.02548244482589</v>
      </c>
      <c r="U91">
        <f>1/U88 + (U89/4)</f>
        <v>14.457233000682987</v>
      </c>
      <c r="V91">
        <f>1/V88 + (V89/6)</f>
        <v>8.48368925466424</v>
      </c>
      <c r="W91">
        <f>1/W88 + (W89/8)</f>
        <v>6.0907880816062825</v>
      </c>
      <c r="X91">
        <f>1/X88 + (X89/12)</f>
        <v>5.4401057933866808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91B6-9A24-4E72-89B7-16E6C3F61371}">
  <sheetPr codeName="Folha9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03AB-F595-4097-ADFF-FDFEC684459A}">
  <sheetPr codeName="Folha8"/>
  <dimension ref="A1:X64"/>
  <sheetViews>
    <sheetView topLeftCell="D14" zoomScale="46" workbookViewId="0">
      <selection activeCell="W53" sqref="W53:X57"/>
    </sheetView>
  </sheetViews>
  <sheetFormatPr defaultRowHeight="14.5" x14ac:dyDescent="0.35"/>
  <cols>
    <col min="1" max="1" width="66.36328125" bestFit="1" customWidth="1"/>
    <col min="2" max="2" width="42.7265625" bestFit="1" customWidth="1"/>
    <col min="3" max="3" width="10.54296875" bestFit="1" customWidth="1"/>
    <col min="4" max="4" width="25.6328125" bestFit="1" customWidth="1"/>
    <col min="5" max="9" width="10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</row>
    <row r="2" spans="1:18" x14ac:dyDescent="0.35">
      <c r="A2" s="1" t="s">
        <v>66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">
        <v>11</v>
      </c>
      <c r="B4" s="1" t="s">
        <v>12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10</v>
      </c>
      <c r="B5" s="1" t="s">
        <v>13</v>
      </c>
      <c r="C5" s="1" t="s">
        <v>10</v>
      </c>
      <c r="D5" s="1" t="s">
        <v>14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">
        <v>10</v>
      </c>
      <c r="B6" s="1" t="s">
        <v>10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">
        <v>10</v>
      </c>
      <c r="B7" s="1" t="s">
        <v>10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21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">
        <v>23</v>
      </c>
      <c r="B8" s="1" t="s">
        <v>24</v>
      </c>
      <c r="C8" s="3">
        <v>2.6734999999999998E-2</v>
      </c>
      <c r="D8" s="2">
        <v>2.9838E-2</v>
      </c>
      <c r="E8" s="3">
        <v>1.4987E-2</v>
      </c>
      <c r="F8" s="2">
        <v>1.7139999999999999E-2</v>
      </c>
      <c r="G8" s="2">
        <v>2.6856000000000001E-2</v>
      </c>
      <c r="H8" s="3">
        <v>2.2506000000000002E-2</v>
      </c>
      <c r="I8" s="1"/>
      <c r="J8" s="1" t="s">
        <v>41</v>
      </c>
      <c r="K8" s="1" t="s">
        <v>43</v>
      </c>
      <c r="L8" s="1" t="s">
        <v>45</v>
      </c>
      <c r="M8" s="1" t="s">
        <v>47</v>
      </c>
      <c r="N8" s="1" t="s">
        <v>49</v>
      </c>
      <c r="O8" s="1" t="s">
        <v>51</v>
      </c>
      <c r="P8" s="1" t="s">
        <v>53</v>
      </c>
      <c r="Q8" s="1" t="s">
        <v>55</v>
      </c>
      <c r="R8" s="1"/>
    </row>
    <row r="9" spans="1:18" x14ac:dyDescent="0.35">
      <c r="A9" s="1" t="s">
        <v>10</v>
      </c>
      <c r="B9" s="1" t="s">
        <v>25</v>
      </c>
      <c r="C9" s="3">
        <v>2.4274E-2</v>
      </c>
      <c r="D9" s="3">
        <v>2.9104999999999999E-2</v>
      </c>
      <c r="E9" s="2">
        <v>1.8887000000000001E-2</v>
      </c>
      <c r="F9" s="2">
        <v>1.6951000000000001E-2</v>
      </c>
      <c r="G9" s="3">
        <v>1.8200999999999998E-2</v>
      </c>
      <c r="H9" s="2">
        <v>9.8182000000000005E-2</v>
      </c>
      <c r="I9" s="1"/>
      <c r="J9" s="1"/>
      <c r="K9" s="1">
        <v>2.5520699999999997E-2</v>
      </c>
      <c r="L9" s="1">
        <v>2.5948299999999997E-2</v>
      </c>
      <c r="M9" s="1">
        <v>1.41157E-2</v>
      </c>
      <c r="N9" s="1">
        <v>1.2981199999999998E-2</v>
      </c>
      <c r="O9" s="1">
        <v>1.42346E-2</v>
      </c>
      <c r="P9" s="1">
        <v>2.8863199999999999E-2</v>
      </c>
      <c r="Q9" s="1"/>
      <c r="R9" s="1"/>
    </row>
    <row r="10" spans="1:18" x14ac:dyDescent="0.35">
      <c r="A10" s="1" t="s">
        <v>10</v>
      </c>
      <c r="B10" s="1" t="s">
        <v>26</v>
      </c>
      <c r="C10" s="2">
        <v>2.2159999999999999E-2</v>
      </c>
      <c r="D10" s="2">
        <v>2.2061000000000001E-2</v>
      </c>
      <c r="E10" s="3">
        <v>1.6500999999999998E-2</v>
      </c>
      <c r="F10" s="3">
        <v>1.3295E-2</v>
      </c>
      <c r="G10" s="3">
        <v>1.1682E-2</v>
      </c>
      <c r="H10" s="3">
        <v>1.0786E-2</v>
      </c>
      <c r="I10" s="1"/>
      <c r="J10" s="1"/>
      <c r="K10" s="1">
        <v>0.44183849999999997</v>
      </c>
      <c r="L10" s="1">
        <v>0.47780529999999999</v>
      </c>
      <c r="M10" s="1">
        <v>0.28766579999999997</v>
      </c>
      <c r="N10" s="1">
        <v>0.17722299999999999</v>
      </c>
      <c r="O10" s="1">
        <v>0.14780260000000001</v>
      </c>
      <c r="P10" s="1">
        <v>0.14371139999999999</v>
      </c>
      <c r="Q10" s="1"/>
      <c r="R10" s="1"/>
    </row>
    <row r="11" spans="1:18" x14ac:dyDescent="0.35">
      <c r="A11" s="1" t="s">
        <v>10</v>
      </c>
      <c r="B11" s="1" t="s">
        <v>27</v>
      </c>
      <c r="C11" s="2">
        <v>2.1839000000000001E-2</v>
      </c>
      <c r="D11" s="3">
        <v>2.291E-2</v>
      </c>
      <c r="E11" s="3">
        <v>1.1527000000000001E-2</v>
      </c>
      <c r="F11" s="3">
        <v>1.3375E-2</v>
      </c>
      <c r="G11" s="3">
        <v>8.9099999999999995E-3</v>
      </c>
      <c r="H11" s="3">
        <v>6.6940000000000003E-3</v>
      </c>
      <c r="I11" s="1"/>
      <c r="J11" s="1"/>
      <c r="K11" s="1">
        <v>4.368474</v>
      </c>
      <c r="L11" s="1">
        <v>4.3634943999999996</v>
      </c>
      <c r="M11" s="1">
        <v>2.3228589999999998</v>
      </c>
      <c r="N11" s="1">
        <v>1.5007942999999999</v>
      </c>
      <c r="O11" s="1">
        <v>1.2708459000000001</v>
      </c>
      <c r="P11" s="1">
        <v>1.2903191000000001</v>
      </c>
      <c r="Q11" s="1"/>
      <c r="R11" s="1"/>
    </row>
    <row r="12" spans="1:18" x14ac:dyDescent="0.35">
      <c r="A12" s="1" t="s">
        <v>10</v>
      </c>
      <c r="B12" s="1" t="s">
        <v>28</v>
      </c>
      <c r="C12" s="3">
        <v>2.6228000000000001E-2</v>
      </c>
      <c r="D12" s="3">
        <v>2.3299E-2</v>
      </c>
      <c r="E12" s="2">
        <v>1.1227000000000001E-2</v>
      </c>
      <c r="F12" s="2">
        <v>9.9330000000000009E-3</v>
      </c>
      <c r="G12" s="3">
        <v>1.7246000000000001E-2</v>
      </c>
      <c r="H12" s="3">
        <v>2.3609000000000002E-2</v>
      </c>
      <c r="I12" s="1"/>
      <c r="J12" s="1"/>
      <c r="K12" s="1">
        <v>22.430356</v>
      </c>
      <c r="L12" s="1">
        <v>21.932757000000002</v>
      </c>
      <c r="M12" s="1">
        <v>11.893378999999999</v>
      </c>
      <c r="N12" s="1">
        <v>7.3880178999999995</v>
      </c>
      <c r="O12" s="1">
        <v>6.2860275000000003</v>
      </c>
      <c r="P12" s="1">
        <v>6.2056386000000003</v>
      </c>
      <c r="Q12" s="1"/>
      <c r="R12" s="1"/>
    </row>
    <row r="13" spans="1:18" x14ac:dyDescent="0.35">
      <c r="A13" s="1" t="s">
        <v>10</v>
      </c>
      <c r="B13" s="1" t="s">
        <v>29</v>
      </c>
      <c r="C13" s="3">
        <v>2.5878000000000002E-2</v>
      </c>
      <c r="D13" s="3">
        <v>2.4837000000000001E-2</v>
      </c>
      <c r="E13" s="3">
        <v>1.2855999999999999E-2</v>
      </c>
      <c r="F13" s="3">
        <v>1.1435000000000001E-2</v>
      </c>
      <c r="G13" s="3">
        <v>1.2988E-2</v>
      </c>
      <c r="H13" s="3">
        <v>2.8622000000000002E-2</v>
      </c>
      <c r="I13" s="1"/>
      <c r="J13" s="1"/>
      <c r="K13" s="1">
        <v>43.804981999999995</v>
      </c>
      <c r="L13" s="1">
        <v>44.054140000000004</v>
      </c>
      <c r="M13" s="1">
        <v>24.174592999999998</v>
      </c>
      <c r="N13" s="1">
        <v>14.776316000000003</v>
      </c>
      <c r="O13" s="1">
        <v>12.472794</v>
      </c>
      <c r="P13" s="1">
        <v>12.304969000000002</v>
      </c>
      <c r="Q13" s="1"/>
      <c r="R13" s="1"/>
    </row>
    <row r="14" spans="1:18" x14ac:dyDescent="0.35">
      <c r="A14" s="1" t="s">
        <v>10</v>
      </c>
      <c r="B14" s="1" t="s">
        <v>30</v>
      </c>
      <c r="C14" s="2">
        <v>2.8593E-2</v>
      </c>
      <c r="D14" s="3">
        <v>2.8371E-2</v>
      </c>
      <c r="E14" s="2">
        <v>1.1429E-2</v>
      </c>
      <c r="F14" s="3">
        <v>1.2716E-2</v>
      </c>
      <c r="G14" s="2">
        <v>8.8039999999999993E-3</v>
      </c>
      <c r="H14" s="3">
        <v>2.5333000000000001E-2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">
        <v>10</v>
      </c>
      <c r="B15" s="1" t="s">
        <v>31</v>
      </c>
      <c r="C15" s="2">
        <v>2.7997999999999999E-2</v>
      </c>
      <c r="D15" s="2">
        <v>2.1179E-2</v>
      </c>
      <c r="E15" s="3">
        <v>1.4779E-2</v>
      </c>
      <c r="F15" s="3">
        <v>1.1214E-2</v>
      </c>
      <c r="G15" s="3">
        <v>8.9429999999999996E-3</v>
      </c>
      <c r="H15" s="3">
        <v>2.2893E-2</v>
      </c>
      <c r="I15" s="1"/>
      <c r="J15" s="1" t="s">
        <v>57</v>
      </c>
      <c r="K15" s="1" t="s">
        <v>43</v>
      </c>
      <c r="L15" s="1" t="s">
        <v>45</v>
      </c>
      <c r="M15" s="1" t="s">
        <v>47</v>
      </c>
      <c r="N15" s="1" t="s">
        <v>49</v>
      </c>
      <c r="O15" s="1" t="s">
        <v>51</v>
      </c>
      <c r="P15" s="1" t="s">
        <v>53</v>
      </c>
      <c r="Q15" s="1" t="s">
        <v>55</v>
      </c>
      <c r="R15" s="1"/>
    </row>
    <row r="16" spans="1:18" x14ac:dyDescent="0.35">
      <c r="A16" s="1" t="s">
        <v>10</v>
      </c>
      <c r="B16" s="1" t="s">
        <v>32</v>
      </c>
      <c r="C16" s="3">
        <v>2.3352999999999999E-2</v>
      </c>
      <c r="D16" s="3">
        <v>2.6601E-2</v>
      </c>
      <c r="E16" s="2">
        <v>1.7503999999999999E-2</v>
      </c>
      <c r="F16" s="2">
        <v>7.6160000000000004E-3</v>
      </c>
      <c r="G16" s="3">
        <v>1.2367E-2</v>
      </c>
      <c r="H16" s="3">
        <v>2.1000999999999999E-2</v>
      </c>
      <c r="I16" s="1"/>
      <c r="J16" s="1"/>
      <c r="K16" s="1">
        <v>2.3598488955863255E-3</v>
      </c>
      <c r="L16" s="1">
        <v>3.3938287832476163E-3</v>
      </c>
      <c r="M16" s="1">
        <v>2.6840001136363609E-3</v>
      </c>
      <c r="N16" s="1">
        <v>2.9483640819953018E-3</v>
      </c>
      <c r="O16" s="1">
        <v>5.3476425123600031E-3</v>
      </c>
      <c r="P16" s="1">
        <v>2.4086040748948351E-2</v>
      </c>
      <c r="Q16" s="1"/>
      <c r="R16" s="1"/>
    </row>
    <row r="17" spans="1:18" x14ac:dyDescent="0.35">
      <c r="A17" s="1" t="s">
        <v>10</v>
      </c>
      <c r="B17" s="1" t="s">
        <v>33</v>
      </c>
      <c r="C17" s="2">
        <v>2.8149E-2</v>
      </c>
      <c r="D17" s="2">
        <v>3.1281999999999997E-2</v>
      </c>
      <c r="E17" s="3">
        <v>1.146E-2</v>
      </c>
      <c r="F17" s="2">
        <v>1.6136999999999999E-2</v>
      </c>
      <c r="G17" s="3">
        <v>1.6348999999999999E-2</v>
      </c>
      <c r="H17" s="3">
        <v>2.9006000000000001E-2</v>
      </c>
      <c r="I17" s="1"/>
      <c r="J17" s="1"/>
      <c r="K17" s="1">
        <v>6.6345301809924706E-2</v>
      </c>
      <c r="L17" s="1">
        <v>5.9437474731098713E-2</v>
      </c>
      <c r="M17" s="1">
        <v>5.6177576673971968E-2</v>
      </c>
      <c r="N17" s="1">
        <v>2.7501725473140771E-2</v>
      </c>
      <c r="O17" s="1">
        <v>1.6896210996551857E-2</v>
      </c>
      <c r="P17" s="1">
        <v>1.0618913938816907E-2</v>
      </c>
      <c r="Q17" s="1"/>
      <c r="R17" s="1"/>
    </row>
    <row r="18" spans="1:18" x14ac:dyDescent="0.35">
      <c r="A18" s="1" t="s">
        <v>34</v>
      </c>
      <c r="B18" s="1" t="s">
        <v>24</v>
      </c>
      <c r="C18" s="2">
        <v>0.27989000000000003</v>
      </c>
      <c r="D18" s="3">
        <v>0.47694399999999998</v>
      </c>
      <c r="E18" s="2">
        <v>0.22414600000000001</v>
      </c>
      <c r="F18" s="2">
        <v>0.149648</v>
      </c>
      <c r="G18" s="3">
        <v>0.14415900000000001</v>
      </c>
      <c r="H18" s="2">
        <v>0.16188</v>
      </c>
      <c r="I18" s="1"/>
      <c r="J18" s="1"/>
      <c r="K18" s="1">
        <v>0.15164915012158822</v>
      </c>
      <c r="L18" s="1">
        <v>9.7370014585805686E-2</v>
      </c>
      <c r="M18" s="1">
        <v>2.848071172565738E-2</v>
      </c>
      <c r="N18" s="1">
        <v>8.2945482313444868E-2</v>
      </c>
      <c r="O18" s="1">
        <v>5.6465131715865112E-2</v>
      </c>
      <c r="P18" s="1">
        <v>0.10648683007250234</v>
      </c>
      <c r="Q18" s="1"/>
      <c r="R18" s="1"/>
    </row>
    <row r="19" spans="1:18" x14ac:dyDescent="0.35">
      <c r="A19" s="1" t="s">
        <v>10</v>
      </c>
      <c r="B19" s="1" t="s">
        <v>25</v>
      </c>
      <c r="C19" s="3">
        <v>0.42422900000000002</v>
      </c>
      <c r="D19" s="3">
        <v>0.44454700000000003</v>
      </c>
      <c r="E19" s="3">
        <v>0.26347399999999999</v>
      </c>
      <c r="F19" s="3">
        <v>0.18019399999999999</v>
      </c>
      <c r="G19" s="2">
        <v>0.13059000000000001</v>
      </c>
      <c r="H19" s="3">
        <v>0.137652</v>
      </c>
      <c r="I19" s="1"/>
      <c r="J19" s="1"/>
      <c r="K19" s="1">
        <v>1.1379864789372502</v>
      </c>
      <c r="L19" s="1">
        <v>0.76447901658645923</v>
      </c>
      <c r="M19" s="1">
        <v>0.41199748162943917</v>
      </c>
      <c r="N19" s="1">
        <v>0.14679300828816752</v>
      </c>
      <c r="O19" s="1">
        <v>7.8861258835057901E-2</v>
      </c>
      <c r="P19" s="1">
        <v>0.12310775241242938</v>
      </c>
      <c r="Q19" s="1"/>
      <c r="R19" s="1"/>
    </row>
    <row r="20" spans="1:18" x14ac:dyDescent="0.35">
      <c r="A20" s="1" t="s">
        <v>10</v>
      </c>
      <c r="B20" s="1" t="s">
        <v>26</v>
      </c>
      <c r="C20" s="3">
        <v>0.44059999999999999</v>
      </c>
      <c r="D20" s="3">
        <v>0.49930600000000003</v>
      </c>
      <c r="E20" s="2">
        <v>0.40572799999999998</v>
      </c>
      <c r="F20" s="2">
        <v>0.244533</v>
      </c>
      <c r="G20" s="2">
        <v>0.18468599999999999</v>
      </c>
      <c r="H20" s="3">
        <v>0.13804900000000001</v>
      </c>
      <c r="I20" s="1"/>
      <c r="J20" s="1"/>
      <c r="K20" s="1">
        <v>0.43229278279425304</v>
      </c>
      <c r="L20" s="1">
        <v>1.1114765900368744</v>
      </c>
      <c r="M20" s="1">
        <v>1.6214776995016</v>
      </c>
      <c r="N20" s="1">
        <v>0.55487288539268165</v>
      </c>
      <c r="O20" s="1">
        <v>0.37346827980967795</v>
      </c>
      <c r="P20" s="1">
        <v>0.24679655785484511</v>
      </c>
      <c r="Q20" s="1"/>
      <c r="R20" s="1"/>
    </row>
    <row r="21" spans="1:18" x14ac:dyDescent="0.35">
      <c r="A21" s="1" t="s">
        <v>10</v>
      </c>
      <c r="B21" s="1" t="s">
        <v>27</v>
      </c>
      <c r="C21" s="3">
        <v>0.48212100000000002</v>
      </c>
      <c r="D21" s="2">
        <v>0.64104399999999995</v>
      </c>
      <c r="E21" s="3">
        <v>0.322764</v>
      </c>
      <c r="F21" s="3">
        <v>0.164442</v>
      </c>
      <c r="G21" s="3">
        <v>0.141873</v>
      </c>
      <c r="H21" s="3">
        <v>0.151111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 t="s">
        <v>10</v>
      </c>
      <c r="B22" s="1" t="s">
        <v>28</v>
      </c>
      <c r="C22" s="2">
        <v>0.51661599999999996</v>
      </c>
      <c r="D22" s="3">
        <v>0.50254500000000002</v>
      </c>
      <c r="E22" s="2">
        <v>0.35799599999999998</v>
      </c>
      <c r="F22" s="2">
        <v>0.21061199999999999</v>
      </c>
      <c r="G22" s="2">
        <v>0.17422499999999999</v>
      </c>
      <c r="H22" s="2">
        <v>0.15500900000000001</v>
      </c>
      <c r="I22" s="1"/>
      <c r="J22" s="1" t="s">
        <v>58</v>
      </c>
      <c r="K22" s="1" t="s">
        <v>43</v>
      </c>
      <c r="L22" s="1" t="s">
        <v>45</v>
      </c>
      <c r="M22" s="1" t="s">
        <v>47</v>
      </c>
      <c r="N22" s="1" t="s">
        <v>49</v>
      </c>
      <c r="O22" s="1" t="s">
        <v>51</v>
      </c>
      <c r="P22" s="1" t="s">
        <v>53</v>
      </c>
      <c r="Q22" s="1" t="s">
        <v>55</v>
      </c>
      <c r="R22" s="1"/>
    </row>
    <row r="23" spans="1:18" x14ac:dyDescent="0.35">
      <c r="A23" s="1" t="s">
        <v>10</v>
      </c>
      <c r="B23" s="1" t="s">
        <v>29</v>
      </c>
      <c r="C23" s="2">
        <v>0.54087799999999997</v>
      </c>
      <c r="D23" s="3">
        <v>0.43324299999999999</v>
      </c>
      <c r="E23" s="3">
        <v>0.30593300000000001</v>
      </c>
      <c r="F23" s="3">
        <v>0.158694</v>
      </c>
      <c r="G23" s="3">
        <v>0.145791</v>
      </c>
      <c r="H23" s="3">
        <v>0.14651</v>
      </c>
      <c r="I23" s="1"/>
      <c r="J23" s="1"/>
      <c r="K23" s="1">
        <v>2.5293599999999999E-2</v>
      </c>
      <c r="L23" s="1">
        <v>2.5853833333333336E-2</v>
      </c>
      <c r="M23" s="1">
        <v>1.3685000000000001E-2</v>
      </c>
      <c r="N23" s="1">
        <v>1.2407E-2</v>
      </c>
      <c r="O23" s="1">
        <v>1.3335750000000002E-2</v>
      </c>
      <c r="P23" s="1">
        <v>2.116111111111111E-2</v>
      </c>
      <c r="Q23" s="1"/>
      <c r="R23" s="1"/>
    </row>
    <row r="24" spans="1:18" x14ac:dyDescent="0.35">
      <c r="A24" s="1" t="s">
        <v>10</v>
      </c>
      <c r="B24" s="1" t="s">
        <v>30</v>
      </c>
      <c r="C24" s="3">
        <v>0.43996200000000002</v>
      </c>
      <c r="D24" s="3">
        <v>0.43758900000000001</v>
      </c>
      <c r="E24" s="3">
        <v>0.26850200000000002</v>
      </c>
      <c r="F24" s="3">
        <v>0.17568</v>
      </c>
      <c r="G24" s="2">
        <v>0.12998599999999999</v>
      </c>
      <c r="H24" s="2">
        <v>0.13067899999999999</v>
      </c>
      <c r="I24" s="1"/>
      <c r="J24" s="1"/>
      <c r="K24" s="1">
        <v>0.44014300000000001</v>
      </c>
      <c r="L24" s="1">
        <v>0.45966766666666664</v>
      </c>
      <c r="M24" s="1">
        <v>0.26982685714285715</v>
      </c>
      <c r="N24" s="1">
        <v>0.16677671428571431</v>
      </c>
      <c r="O24" s="1">
        <v>0.14308983333333333</v>
      </c>
      <c r="P24" s="1">
        <v>0.14382566666666666</v>
      </c>
      <c r="Q24" s="1"/>
      <c r="R24" s="1"/>
    </row>
    <row r="25" spans="1:18" x14ac:dyDescent="0.35">
      <c r="A25" s="1" t="s">
        <v>10</v>
      </c>
      <c r="B25" s="1" t="s">
        <v>31</v>
      </c>
      <c r="C25" s="3">
        <v>0.44033899999999998</v>
      </c>
      <c r="D25" s="3">
        <v>0.45299200000000001</v>
      </c>
      <c r="E25" s="3">
        <v>0.24585000000000001</v>
      </c>
      <c r="F25" s="3">
        <v>0.15973599999999999</v>
      </c>
      <c r="G25" s="3">
        <v>0.14697399999999999</v>
      </c>
      <c r="H25" s="3">
        <v>0.150864</v>
      </c>
      <c r="I25" s="1"/>
      <c r="J25" s="1"/>
      <c r="K25" s="1">
        <v>4.3195614444444441</v>
      </c>
      <c r="L25" s="1">
        <v>4.3202948750000001</v>
      </c>
      <c r="M25" s="1">
        <v>2.3326922857142862</v>
      </c>
      <c r="N25" s="1">
        <v>1.463012875</v>
      </c>
      <c r="O25" s="1">
        <v>1.2535891111111113</v>
      </c>
      <c r="P25" s="1">
        <v>1.2557830000000001</v>
      </c>
      <c r="Q25" s="1"/>
      <c r="R25" s="1"/>
    </row>
    <row r="26" spans="1:18" x14ac:dyDescent="0.35">
      <c r="A26" s="1" t="s">
        <v>10</v>
      </c>
      <c r="B26" s="1" t="s">
        <v>32</v>
      </c>
      <c r="C26" s="3">
        <v>0.42607299999999998</v>
      </c>
      <c r="D26" s="3">
        <v>0.43722299999999997</v>
      </c>
      <c r="E26" s="3">
        <v>0.24571999999999999</v>
      </c>
      <c r="F26" s="3">
        <v>0.16328100000000001</v>
      </c>
      <c r="G26" s="3">
        <v>0.141212</v>
      </c>
      <c r="H26" s="3">
        <v>0.138768</v>
      </c>
      <c r="I26" s="1"/>
      <c r="J26" s="1"/>
      <c r="K26" s="1">
        <v>22.070204444444446</v>
      </c>
      <c r="L26" s="1">
        <v>21.703332222222222</v>
      </c>
      <c r="M26" s="1">
        <v>11.82225875</v>
      </c>
      <c r="N26" s="1">
        <v>7.4051811428571437</v>
      </c>
      <c r="O26" s="1">
        <v>6.2584987142857145</v>
      </c>
      <c r="P26" s="1">
        <v>6.1892779999999998</v>
      </c>
      <c r="Q26" s="1"/>
      <c r="R26" s="1"/>
    </row>
    <row r="27" spans="1:18" x14ac:dyDescent="0.35">
      <c r="A27" s="1" t="s">
        <v>10</v>
      </c>
      <c r="B27" s="1" t="s">
        <v>33</v>
      </c>
      <c r="C27" s="3">
        <v>0.42767699999999997</v>
      </c>
      <c r="D27" s="3">
        <v>0.45262000000000002</v>
      </c>
      <c r="E27" s="3">
        <v>0.23654500000000001</v>
      </c>
      <c r="F27" s="3">
        <v>0.16541</v>
      </c>
      <c r="G27" s="3">
        <v>0.13852999999999999</v>
      </c>
      <c r="H27" s="2">
        <v>0.12659200000000001</v>
      </c>
      <c r="I27" s="1"/>
      <c r="J27" s="1"/>
      <c r="K27" s="1">
        <v>43.64825857142857</v>
      </c>
      <c r="L27" s="1">
        <v>43.701037777777778</v>
      </c>
      <c r="M27" s="1">
        <v>23.470671249999999</v>
      </c>
      <c r="N27" s="1">
        <v>14.585898571428572</v>
      </c>
      <c r="O27" s="1">
        <v>12.355869999999999</v>
      </c>
      <c r="P27" s="1">
        <v>12.321461666666666</v>
      </c>
      <c r="Q27" s="1"/>
      <c r="R27" s="1"/>
    </row>
    <row r="28" spans="1:18" x14ac:dyDescent="0.35">
      <c r="A28" s="1" t="s">
        <v>35</v>
      </c>
      <c r="B28" s="1" t="s">
        <v>24</v>
      </c>
      <c r="C28" s="3">
        <v>4.3021000000000003</v>
      </c>
      <c r="D28" s="2">
        <v>4.5374850000000002</v>
      </c>
      <c r="E28" s="3">
        <v>2.3142040000000001</v>
      </c>
      <c r="F28" s="3">
        <v>1.4230119999999999</v>
      </c>
      <c r="G28" s="3">
        <v>1.2321120000000001</v>
      </c>
      <c r="H28" s="3">
        <v>1.211217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 t="s">
        <v>10</v>
      </c>
      <c r="B29" s="1" t="s">
        <v>25</v>
      </c>
      <c r="C29" s="3">
        <v>4.3530329999999999</v>
      </c>
      <c r="D29" s="3">
        <v>4.2910680000000001</v>
      </c>
      <c r="E29" s="3">
        <v>2.3283049999999998</v>
      </c>
      <c r="F29" s="3">
        <v>1.4509540000000001</v>
      </c>
      <c r="G29" s="3">
        <v>1.2186360000000001</v>
      </c>
      <c r="H29" s="3">
        <v>1.2647980000000001</v>
      </c>
      <c r="I29" s="1"/>
      <c r="J29" s="1" t="s">
        <v>59</v>
      </c>
      <c r="K29" s="1" t="s">
        <v>43</v>
      </c>
      <c r="L29" s="1" t="s">
        <v>45</v>
      </c>
      <c r="M29" s="1" t="s">
        <v>47</v>
      </c>
      <c r="N29" s="1" t="s">
        <v>49</v>
      </c>
      <c r="O29" s="1" t="s">
        <v>51</v>
      </c>
      <c r="P29" s="1" t="s">
        <v>53</v>
      </c>
      <c r="Q29" s="1" t="s">
        <v>55</v>
      </c>
      <c r="R29" s="1"/>
    </row>
    <row r="30" spans="1:18" x14ac:dyDescent="0.35">
      <c r="A30" s="1" t="s">
        <v>10</v>
      </c>
      <c r="B30" s="1" t="s">
        <v>26</v>
      </c>
      <c r="C30" s="3">
        <v>4.4181410000000003</v>
      </c>
      <c r="D30" s="3">
        <v>4.431705</v>
      </c>
      <c r="E30" s="2">
        <v>2.35324</v>
      </c>
      <c r="F30" s="3">
        <v>1.520321</v>
      </c>
      <c r="G30" s="3">
        <v>1.2427299999999999</v>
      </c>
      <c r="H30" s="3">
        <v>1.2526600000000001</v>
      </c>
      <c r="I30" s="1"/>
      <c r="J30" s="1"/>
      <c r="K30" s="1"/>
      <c r="L30" s="1"/>
      <c r="M30" s="1">
        <v>1.8892095968822313</v>
      </c>
      <c r="N30" s="1">
        <v>2.0838102146637656</v>
      </c>
      <c r="O30" s="1">
        <v>1.938686113141993</v>
      </c>
      <c r="P30" s="1">
        <v>1.2217616172223682</v>
      </c>
      <c r="Q30" s="1"/>
      <c r="R30" s="1"/>
    </row>
    <row r="31" spans="1:18" x14ac:dyDescent="0.35">
      <c r="A31" s="1" t="s">
        <v>10</v>
      </c>
      <c r="B31" s="1" t="s">
        <v>27</v>
      </c>
      <c r="C31" s="3">
        <v>4.3131539999999999</v>
      </c>
      <c r="D31" s="3">
        <v>4.3169389999999996</v>
      </c>
      <c r="E31" s="3">
        <v>2.3443619999999998</v>
      </c>
      <c r="F31" s="3">
        <v>1.4698370000000001</v>
      </c>
      <c r="G31" s="3">
        <v>1.28552</v>
      </c>
      <c r="H31" s="3">
        <v>1.3081339999999999</v>
      </c>
      <c r="I31" s="1"/>
      <c r="J31" s="1"/>
      <c r="K31" s="1"/>
      <c r="L31" s="1"/>
      <c r="M31" s="1">
        <v>1.7035652845457863</v>
      </c>
      <c r="N31" s="1">
        <v>2.7561861296726642</v>
      </c>
      <c r="O31" s="1">
        <v>3.2124411354638518</v>
      </c>
      <c r="P31" s="1">
        <v>3.1960058125925599</v>
      </c>
      <c r="Q31" s="1"/>
      <c r="R31" s="1"/>
    </row>
    <row r="32" spans="1:18" x14ac:dyDescent="0.35">
      <c r="A32" s="1" t="s">
        <v>10</v>
      </c>
      <c r="B32" s="1" t="s">
        <v>28</v>
      </c>
      <c r="C32" s="3">
        <v>4.2747380000000001</v>
      </c>
      <c r="D32" s="3">
        <v>4.268796</v>
      </c>
      <c r="E32" s="2">
        <v>2.2676289999999999</v>
      </c>
      <c r="F32" s="3">
        <v>1.45109</v>
      </c>
      <c r="G32" s="3">
        <v>1.2384120000000001</v>
      </c>
      <c r="H32" s="3">
        <v>1.253566</v>
      </c>
      <c r="I32" s="1"/>
      <c r="J32" s="1"/>
      <c r="K32" s="1"/>
      <c r="L32" s="1"/>
      <c r="M32" s="1">
        <v>1.8520637726021787</v>
      </c>
      <c r="N32" s="1">
        <v>2.9530122043526106</v>
      </c>
      <c r="O32" s="1">
        <v>3.4463404609272112</v>
      </c>
      <c r="P32" s="1">
        <v>3.4403196053776806</v>
      </c>
      <c r="Q32" s="1"/>
      <c r="R32" s="1"/>
    </row>
    <row r="33" spans="1:18" x14ac:dyDescent="0.35">
      <c r="A33" s="1" t="s">
        <v>10</v>
      </c>
      <c r="B33" s="1" t="s">
        <v>29</v>
      </c>
      <c r="C33" s="3">
        <v>4.2863449999999998</v>
      </c>
      <c r="D33" s="3">
        <v>4.2985569999999997</v>
      </c>
      <c r="E33" s="3">
        <v>2.345202</v>
      </c>
      <c r="F33" s="3">
        <v>1.4734640000000001</v>
      </c>
      <c r="G33" s="3">
        <v>1.2564329999999999</v>
      </c>
      <c r="H33" s="3">
        <v>1.2596540000000001</v>
      </c>
      <c r="I33" s="1"/>
      <c r="J33" s="1"/>
      <c r="K33" s="1"/>
      <c r="L33" s="1"/>
      <c r="M33" s="1">
        <v>1.8358025045105888</v>
      </c>
      <c r="N33" s="1">
        <v>2.9308306986057628</v>
      </c>
      <c r="O33" s="1">
        <v>3.4678176369489333</v>
      </c>
      <c r="P33" s="1">
        <v>3.5066016136651519</v>
      </c>
      <c r="Q33" s="1"/>
      <c r="R33" s="1"/>
    </row>
    <row r="34" spans="1:18" x14ac:dyDescent="0.35">
      <c r="A34" s="1" t="s">
        <v>10</v>
      </c>
      <c r="B34" s="1" t="s">
        <v>30</v>
      </c>
      <c r="C34" s="3">
        <v>4.3130559999999996</v>
      </c>
      <c r="D34" s="3">
        <v>4.2859389999999999</v>
      </c>
      <c r="E34" s="2">
        <v>2.2788750000000002</v>
      </c>
      <c r="F34" s="3">
        <v>1.4696579999999999</v>
      </c>
      <c r="G34" s="3">
        <v>1.267917</v>
      </c>
      <c r="H34" s="3">
        <v>1.2693460000000001</v>
      </c>
      <c r="I34" s="1"/>
      <c r="J34" s="1"/>
      <c r="K34" s="1"/>
      <c r="L34" s="1"/>
      <c r="M34" s="1">
        <v>1.8619423923709799</v>
      </c>
      <c r="N34" s="1">
        <v>2.9961155676333222</v>
      </c>
      <c r="O34" s="1">
        <v>3.5368644844740014</v>
      </c>
      <c r="P34" s="1">
        <v>3.546741365596461</v>
      </c>
      <c r="Q34" s="1"/>
      <c r="R34" s="1"/>
    </row>
    <row r="35" spans="1:18" x14ac:dyDescent="0.35">
      <c r="A35" s="1" t="s">
        <v>10</v>
      </c>
      <c r="B35" s="1" t="s">
        <v>31</v>
      </c>
      <c r="C35" s="3">
        <v>4.3034509999999999</v>
      </c>
      <c r="D35" s="3">
        <v>4.3017989999999999</v>
      </c>
      <c r="E35" s="3">
        <v>2.3092570000000001</v>
      </c>
      <c r="F35" s="2">
        <v>1.5969979999999999</v>
      </c>
      <c r="G35" s="2">
        <v>1.4261569999999999</v>
      </c>
      <c r="H35" s="2">
        <v>1.6011439999999999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 t="s">
        <v>10</v>
      </c>
      <c r="B36" s="1" t="s">
        <v>32</v>
      </c>
      <c r="C36" s="2">
        <v>4.8086869999999999</v>
      </c>
      <c r="D36" s="2">
        <v>4.5350999999999999</v>
      </c>
      <c r="E36" s="3">
        <v>2.3374790000000001</v>
      </c>
      <c r="F36" s="3">
        <v>1.445767</v>
      </c>
      <c r="G36" s="3">
        <v>1.2451650000000001</v>
      </c>
      <c r="H36" s="3">
        <v>1.223892</v>
      </c>
      <c r="I36" s="1"/>
      <c r="J36" s="1" t="s">
        <v>60</v>
      </c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 t="s">
        <v>10</v>
      </c>
      <c r="B37" s="1" t="s">
        <v>33</v>
      </c>
      <c r="C37" s="3">
        <v>4.3120349999999998</v>
      </c>
      <c r="D37" s="3">
        <v>4.3675560000000004</v>
      </c>
      <c r="E37" s="3">
        <v>2.3500369999999999</v>
      </c>
      <c r="F37" s="2">
        <v>1.706842</v>
      </c>
      <c r="G37" s="3">
        <v>1.295377</v>
      </c>
      <c r="H37" s="3">
        <v>1.25878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 t="s">
        <v>65</v>
      </c>
      <c r="B38" s="1" t="s">
        <v>24</v>
      </c>
      <c r="C38" s="3">
        <v>22.50187</v>
      </c>
      <c r="D38" s="3">
        <v>21.869129999999998</v>
      </c>
      <c r="E38" s="3">
        <v>12.081910000000001</v>
      </c>
      <c r="F38" s="3">
        <v>7.2988749999999998</v>
      </c>
      <c r="G38" s="2">
        <v>6.4262009999999998</v>
      </c>
      <c r="H38" s="3">
        <v>6.2803719999999998</v>
      </c>
      <c r="I38" s="1"/>
      <c r="J38" s="1"/>
      <c r="K38" s="1" t="s">
        <v>43</v>
      </c>
      <c r="L38" s="1" t="s">
        <v>45</v>
      </c>
      <c r="M38" s="1" t="s">
        <v>47</v>
      </c>
      <c r="N38" s="1" t="s">
        <v>49</v>
      </c>
      <c r="O38" s="1" t="s">
        <v>51</v>
      </c>
      <c r="P38" s="1" t="s">
        <v>53</v>
      </c>
      <c r="Q38" s="1" t="s">
        <v>55</v>
      </c>
      <c r="R38" s="1"/>
    </row>
    <row r="39" spans="1:18" x14ac:dyDescent="0.35">
      <c r="A39" s="1" t="s">
        <v>10</v>
      </c>
      <c r="B39" s="1" t="s">
        <v>25</v>
      </c>
      <c r="C39" s="3">
        <v>21.95852</v>
      </c>
      <c r="D39" s="2">
        <v>23.997579999999999</v>
      </c>
      <c r="E39" s="3">
        <v>12.180389999999999</v>
      </c>
      <c r="F39" s="2">
        <v>7.67577</v>
      </c>
      <c r="G39" s="3">
        <v>6.30945</v>
      </c>
      <c r="H39" s="3">
        <v>6.1736829999999996</v>
      </c>
      <c r="I39" s="1"/>
      <c r="J39" s="1"/>
      <c r="K39" s="1"/>
      <c r="L39" s="1"/>
      <c r="M39" s="1">
        <v>94.460479844111561</v>
      </c>
      <c r="N39" s="1">
        <v>52.095255366594138</v>
      </c>
      <c r="O39" s="1">
        <v>32.311435219033221</v>
      </c>
      <c r="P39" s="1">
        <v>15.272020215279603</v>
      </c>
      <c r="Q39" s="1"/>
      <c r="R39" s="1"/>
    </row>
    <row r="40" spans="1:18" x14ac:dyDescent="0.35">
      <c r="A40" s="1" t="s">
        <v>10</v>
      </c>
      <c r="B40" s="1" t="s">
        <v>26</v>
      </c>
      <c r="C40" s="3">
        <v>21.921520000000001</v>
      </c>
      <c r="D40" s="3">
        <v>21.636679999999998</v>
      </c>
      <c r="E40" s="3">
        <v>11.65916</v>
      </c>
      <c r="F40" s="3">
        <v>7.4405469999999996</v>
      </c>
      <c r="G40" s="2">
        <v>6.1907569999999996</v>
      </c>
      <c r="H40" s="2">
        <v>6.4996520000000002</v>
      </c>
      <c r="I40" s="1"/>
      <c r="J40" s="1"/>
      <c r="K40" s="1"/>
      <c r="L40" s="1"/>
      <c r="M40" s="1">
        <v>85.178264227289318</v>
      </c>
      <c r="N40" s="1">
        <v>68.904653241816604</v>
      </c>
      <c r="O40" s="1">
        <v>53.540685591064197</v>
      </c>
      <c r="P40" s="1">
        <v>39.950072657406999</v>
      </c>
      <c r="Q40" s="1"/>
      <c r="R40" s="1"/>
    </row>
    <row r="41" spans="1:18" x14ac:dyDescent="0.35">
      <c r="A41" s="1" t="s">
        <v>10</v>
      </c>
      <c r="B41" s="1" t="s">
        <v>27</v>
      </c>
      <c r="C41" s="3">
        <v>22.733260000000001</v>
      </c>
      <c r="D41" s="3">
        <v>21.592120000000001</v>
      </c>
      <c r="E41" s="3">
        <v>12.008599999999999</v>
      </c>
      <c r="F41" s="3">
        <v>7.2726740000000003</v>
      </c>
      <c r="G41" s="2">
        <v>6.4338259999999998</v>
      </c>
      <c r="H41" s="3">
        <v>6.2937349999999999</v>
      </c>
      <c r="I41" s="1"/>
      <c r="J41" s="1"/>
      <c r="K41" s="1"/>
      <c r="L41" s="1"/>
      <c r="M41" s="1">
        <v>92.603188630108932</v>
      </c>
      <c r="N41" s="1">
        <v>73.825305108815257</v>
      </c>
      <c r="O41" s="1">
        <v>57.439007682120192</v>
      </c>
      <c r="P41" s="1">
        <v>43.003995067221005</v>
      </c>
      <c r="Q41" s="1"/>
      <c r="R41" s="1"/>
    </row>
    <row r="42" spans="1:18" x14ac:dyDescent="0.35">
      <c r="A42" s="1" t="s">
        <v>10</v>
      </c>
      <c r="B42" s="1" t="s">
        <v>28</v>
      </c>
      <c r="C42" s="2">
        <v>25.671720000000001</v>
      </c>
      <c r="D42" s="3">
        <v>21.559059999999999</v>
      </c>
      <c r="E42" s="2">
        <v>12.90788</v>
      </c>
      <c r="F42" s="3">
        <v>7.4303400000000002</v>
      </c>
      <c r="G42" s="3">
        <v>6.2170670000000001</v>
      </c>
      <c r="H42" s="3">
        <v>6.1143599999999996</v>
      </c>
      <c r="I42" s="1"/>
      <c r="J42" s="1"/>
      <c r="K42" s="1"/>
      <c r="L42" s="1"/>
      <c r="M42" s="1">
        <v>91.790125225529437</v>
      </c>
      <c r="N42" s="1">
        <v>73.270767465144075</v>
      </c>
      <c r="O42" s="1">
        <v>57.79696061581555</v>
      </c>
      <c r="P42" s="1">
        <v>43.832520170814398</v>
      </c>
      <c r="Q42" s="1"/>
      <c r="R42" s="1"/>
    </row>
    <row r="43" spans="1:18" x14ac:dyDescent="0.35">
      <c r="A43" s="1" t="s">
        <v>10</v>
      </c>
      <c r="B43" s="1" t="s">
        <v>29</v>
      </c>
      <c r="C43" s="3">
        <v>21.595859999999998</v>
      </c>
      <c r="D43" s="3">
        <v>21.522099999999998</v>
      </c>
      <c r="E43" s="3">
        <v>11.75994</v>
      </c>
      <c r="F43" s="2">
        <v>7.1351329999999997</v>
      </c>
      <c r="G43" s="3">
        <v>6.2501899999999999</v>
      </c>
      <c r="H43" s="2">
        <v>6.04251</v>
      </c>
      <c r="I43" s="1"/>
      <c r="J43" s="1" t="s">
        <v>61</v>
      </c>
      <c r="K43" s="1"/>
      <c r="L43" s="1"/>
      <c r="M43" s="1">
        <v>93.097119618549002</v>
      </c>
      <c r="N43" s="1">
        <v>74.902889190833051</v>
      </c>
      <c r="O43" s="1">
        <v>58.947741407900025</v>
      </c>
      <c r="P43" s="1">
        <v>44.334267069955764</v>
      </c>
      <c r="Q43" s="1"/>
      <c r="R43" s="1"/>
    </row>
    <row r="44" spans="1:18" x14ac:dyDescent="0.35">
      <c r="A44" s="1" t="s">
        <v>10</v>
      </c>
      <c r="B44" s="1" t="s">
        <v>30</v>
      </c>
      <c r="C44" s="3">
        <v>21.716200000000001</v>
      </c>
      <c r="D44" s="3">
        <v>21.476849999999999</v>
      </c>
      <c r="E44" s="2">
        <v>11.447839999999999</v>
      </c>
      <c r="F44" s="3">
        <v>7.4904900000000003</v>
      </c>
      <c r="G44" s="3">
        <v>6.2926200000000003</v>
      </c>
      <c r="H44" s="3">
        <v>6.1027040000000001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 t="s">
        <v>10</v>
      </c>
      <c r="B45" s="1" t="s">
        <v>31</v>
      </c>
      <c r="C45" s="3">
        <v>22.118819999999999</v>
      </c>
      <c r="D45" s="3">
        <v>21.563970000000001</v>
      </c>
      <c r="E45" s="3">
        <v>11.48521</v>
      </c>
      <c r="F45" s="3">
        <v>7.4638499999999999</v>
      </c>
      <c r="G45" s="3">
        <v>6.2584590000000002</v>
      </c>
      <c r="H45" s="3">
        <v>6.2211809999999996</v>
      </c>
      <c r="I45" s="1"/>
      <c r="J45" s="1"/>
      <c r="K45" s="1" t="s">
        <v>43</v>
      </c>
      <c r="L45" s="1" t="s">
        <v>45</v>
      </c>
      <c r="M45" s="1" t="s">
        <v>47</v>
      </c>
      <c r="N45" s="1" t="s">
        <v>49</v>
      </c>
      <c r="O45" s="1" t="s">
        <v>51</v>
      </c>
      <c r="P45" s="1" t="s">
        <v>53</v>
      </c>
      <c r="Q45" s="1" t="s">
        <v>55</v>
      </c>
      <c r="R45" s="1"/>
    </row>
    <row r="46" spans="1:18" x14ac:dyDescent="0.35">
      <c r="A46" s="1" t="s">
        <v>10</v>
      </c>
      <c r="B46" s="1" t="s">
        <v>32</v>
      </c>
      <c r="C46" s="3">
        <v>21.681249999999999</v>
      </c>
      <c r="D46" s="3">
        <v>21.46725</v>
      </c>
      <c r="E46" s="3">
        <v>11.5884</v>
      </c>
      <c r="F46" s="3">
        <v>7.4394920000000004</v>
      </c>
      <c r="G46" s="3">
        <v>6.2322509999999998</v>
      </c>
      <c r="H46" s="3">
        <v>6.1365949999999998</v>
      </c>
      <c r="I46" s="1"/>
      <c r="J46" s="1"/>
      <c r="K46" s="1"/>
      <c r="L46" s="1"/>
      <c r="M46" s="1">
        <v>5.8643785898931711E-2</v>
      </c>
      <c r="N46" s="1">
        <v>0.30652020224810839</v>
      </c>
      <c r="O46" s="1">
        <v>0.41897590943960605</v>
      </c>
      <c r="P46" s="1">
        <v>0.79256031235428215</v>
      </c>
      <c r="Q46" s="1"/>
      <c r="R46" s="1"/>
    </row>
    <row r="47" spans="1:18" x14ac:dyDescent="0.35">
      <c r="A47" s="1" t="s">
        <v>10</v>
      </c>
      <c r="B47" s="1" t="s">
        <v>33</v>
      </c>
      <c r="C47" s="3">
        <v>22.404540000000001</v>
      </c>
      <c r="D47" s="3">
        <v>22.64283</v>
      </c>
      <c r="E47" s="3">
        <v>11.81446</v>
      </c>
      <c r="F47" s="2">
        <v>7.2330079999999999</v>
      </c>
      <c r="G47" s="3">
        <v>6.2494540000000001</v>
      </c>
      <c r="H47" s="3">
        <v>6.1915940000000003</v>
      </c>
      <c r="I47" s="1"/>
      <c r="J47" s="1"/>
      <c r="K47" s="1"/>
      <c r="L47" s="1"/>
      <c r="M47" s="1">
        <v>0.17400842699917485</v>
      </c>
      <c r="N47" s="1">
        <v>0.15042693197635582</v>
      </c>
      <c r="O47" s="1">
        <v>0.17354770076642329</v>
      </c>
      <c r="P47" s="1">
        <v>0.21473205124074626</v>
      </c>
      <c r="Q47" s="1"/>
      <c r="R47" s="1"/>
    </row>
    <row r="48" spans="1:18" x14ac:dyDescent="0.35">
      <c r="A48" s="1" t="s">
        <v>36</v>
      </c>
      <c r="B48" s="1" t="s">
        <v>24</v>
      </c>
      <c r="C48" s="2">
        <v>44.510669999999998</v>
      </c>
      <c r="D48" s="3">
        <v>43.485669999999999</v>
      </c>
      <c r="E48" s="3">
        <v>23.19426</v>
      </c>
      <c r="F48" s="3">
        <v>14.63503</v>
      </c>
      <c r="G48" s="3">
        <v>12.56643</v>
      </c>
      <c r="H48" s="3">
        <v>12.337300000000001</v>
      </c>
      <c r="I48" s="1"/>
      <c r="J48" s="1"/>
      <c r="K48" s="1"/>
      <c r="L48" s="1"/>
      <c r="M48" s="1">
        <v>7.9876421960334953E-2</v>
      </c>
      <c r="N48" s="1">
        <v>0.11818303065868085</v>
      </c>
      <c r="O48" s="1">
        <v>0.14819543037171359</v>
      </c>
      <c r="P48" s="1">
        <v>0.18933790700703371</v>
      </c>
      <c r="Q48" s="1"/>
      <c r="R48" s="1"/>
    </row>
    <row r="49" spans="1:24" x14ac:dyDescent="0.35">
      <c r="A49" s="1" t="s">
        <v>10</v>
      </c>
      <c r="B49" s="1" t="s">
        <v>25</v>
      </c>
      <c r="C49" s="3">
        <v>43.63702</v>
      </c>
      <c r="D49" s="3">
        <v>43.745379999999997</v>
      </c>
      <c r="E49" s="3">
        <v>23.127109999999998</v>
      </c>
      <c r="F49" s="3">
        <v>14.33881</v>
      </c>
      <c r="G49" s="3">
        <v>12.31512</v>
      </c>
      <c r="H49" s="3">
        <v>12.249359999999999</v>
      </c>
      <c r="I49" s="1"/>
      <c r="J49" s="1"/>
      <c r="K49" s="1"/>
      <c r="L49" s="1"/>
      <c r="M49" s="1">
        <v>8.9441808193406303E-2</v>
      </c>
      <c r="N49" s="1">
        <v>0.12160025732668626</v>
      </c>
      <c r="O49" s="1">
        <v>0.14603895753174262</v>
      </c>
      <c r="P49" s="1">
        <v>0.18305873489853175</v>
      </c>
      <c r="Q49" s="1"/>
      <c r="R49" s="1"/>
    </row>
    <row r="50" spans="1:24" x14ac:dyDescent="0.35">
      <c r="A50" s="1" t="s">
        <v>10</v>
      </c>
      <c r="B50" s="1" t="s">
        <v>26</v>
      </c>
      <c r="C50" s="3">
        <v>44.038780000000003</v>
      </c>
      <c r="D50" s="3">
        <v>44.114559999999997</v>
      </c>
      <c r="E50" s="3">
        <v>23.218360000000001</v>
      </c>
      <c r="F50" s="3">
        <v>14.88363</v>
      </c>
      <c r="G50" s="3">
        <v>12.3673</v>
      </c>
      <c r="H50" s="3">
        <v>12.46847</v>
      </c>
      <c r="I50" s="1"/>
      <c r="J50" s="1" t="s">
        <v>61</v>
      </c>
      <c r="K50" s="1"/>
      <c r="L50" s="1"/>
      <c r="M50" s="1">
        <v>7.4147088650373671E-2</v>
      </c>
      <c r="N50" s="1">
        <v>0.11168732866554738</v>
      </c>
      <c r="O50" s="1">
        <v>0.13928356748405721</v>
      </c>
      <c r="P50" s="1">
        <v>0.17937022729815086</v>
      </c>
      <c r="Q50" s="1"/>
      <c r="R50" s="1"/>
    </row>
    <row r="51" spans="1:24" x14ac:dyDescent="0.35">
      <c r="A51" s="1" t="s">
        <v>10</v>
      </c>
      <c r="B51" s="1" t="s">
        <v>27</v>
      </c>
      <c r="C51" s="3">
        <v>43.440910000000002</v>
      </c>
      <c r="D51" s="3">
        <v>43.438310000000001</v>
      </c>
      <c r="E51" s="2">
        <v>25.978619999999999</v>
      </c>
      <c r="F51" s="3">
        <v>14.27228</v>
      </c>
      <c r="G51" s="3">
        <v>12.351229999999999</v>
      </c>
      <c r="H51" s="3">
        <v>12.38663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24" x14ac:dyDescent="0.35">
      <c r="A52" s="1" t="s">
        <v>10</v>
      </c>
      <c r="B52" s="1" t="s">
        <v>28</v>
      </c>
      <c r="C52" s="3">
        <v>43.873539999999998</v>
      </c>
      <c r="D52" s="3">
        <v>43.68582</v>
      </c>
      <c r="E52" s="3">
        <v>23.126750000000001</v>
      </c>
      <c r="F52" s="3">
        <v>14.418279999999999</v>
      </c>
      <c r="G52" s="3">
        <v>12.285270000000001</v>
      </c>
      <c r="H52" s="2">
        <v>12.717599999999999</v>
      </c>
      <c r="I52" s="1"/>
      <c r="J52" s="1"/>
      <c r="K52" s="1" t="s">
        <v>43</v>
      </c>
      <c r="L52" s="1" t="s">
        <v>45</v>
      </c>
      <c r="M52" s="1" t="s">
        <v>47</v>
      </c>
      <c r="N52" s="1" t="s">
        <v>49</v>
      </c>
      <c r="O52" s="1" t="s">
        <v>51</v>
      </c>
      <c r="P52" s="1" t="s">
        <v>53</v>
      </c>
      <c r="Q52" s="1" t="s">
        <v>55</v>
      </c>
      <c r="R52" s="1"/>
    </row>
    <row r="53" spans="1:24" x14ac:dyDescent="0.35">
      <c r="A53" s="1" t="s">
        <v>10</v>
      </c>
      <c r="B53" s="1" t="s">
        <v>29</v>
      </c>
      <c r="C53" s="2">
        <v>43.36741</v>
      </c>
      <c r="D53" s="3">
        <v>43.45299</v>
      </c>
      <c r="E53" s="3">
        <v>25.287310000000002</v>
      </c>
      <c r="F53" s="2">
        <v>15.97931</v>
      </c>
      <c r="G53" s="3">
        <v>12.575620000000001</v>
      </c>
      <c r="H53" s="2">
        <v>12.561019999999999</v>
      </c>
      <c r="I53" s="1"/>
      <c r="J53" s="1"/>
      <c r="K53" s="1"/>
      <c r="L53" s="1"/>
      <c r="M53" s="1"/>
      <c r="N53" s="1">
        <v>0.94135621410106829</v>
      </c>
      <c r="O53" s="1">
        <v>5.8643785898931711E-2</v>
      </c>
      <c r="P53" s="1"/>
      <c r="Q53" s="1">
        <v>0.69347979775189161</v>
      </c>
      <c r="R53" s="1">
        <v>0.30652020224810839</v>
      </c>
      <c r="T53">
        <v>0.58102409056039395</v>
      </c>
      <c r="U53">
        <v>0.41897590943960605</v>
      </c>
      <c r="W53">
        <v>0.20743968764571785</v>
      </c>
      <c r="X53">
        <v>0.79256031235428215</v>
      </c>
    </row>
    <row r="54" spans="1:24" x14ac:dyDescent="0.35">
      <c r="A54" s="1" t="s">
        <v>10</v>
      </c>
      <c r="B54" s="1" t="s">
        <v>30</v>
      </c>
      <c r="C54" s="2">
        <v>44.633929999999999</v>
      </c>
      <c r="D54" s="3">
        <v>43.642429999999997</v>
      </c>
      <c r="E54" s="3">
        <v>22.773319999999998</v>
      </c>
      <c r="F54" s="3">
        <v>14.824350000000001</v>
      </c>
      <c r="G54" s="3">
        <v>12.17329</v>
      </c>
      <c r="H54" s="3">
        <v>12.30339</v>
      </c>
      <c r="I54" s="1"/>
      <c r="J54" s="1"/>
      <c r="K54" s="1"/>
      <c r="L54" s="1"/>
      <c r="M54" s="1"/>
      <c r="N54" s="1">
        <v>0.82599157300082515</v>
      </c>
      <c r="O54" s="1">
        <v>0.17400842699917485</v>
      </c>
      <c r="P54" s="1"/>
      <c r="Q54" s="1">
        <v>0.84957306802364418</v>
      </c>
      <c r="R54" s="1">
        <v>0.15042693197635582</v>
      </c>
      <c r="T54">
        <v>0.82645229923357677</v>
      </c>
      <c r="U54">
        <v>0.17354770076642329</v>
      </c>
      <c r="W54">
        <v>0.78526794875925376</v>
      </c>
      <c r="X54">
        <v>0.21473205124074626</v>
      </c>
    </row>
    <row r="55" spans="1:24" x14ac:dyDescent="0.35">
      <c r="A55" s="1" t="s">
        <v>10</v>
      </c>
      <c r="B55" s="1" t="s">
        <v>31</v>
      </c>
      <c r="C55" s="3">
        <v>43.55462</v>
      </c>
      <c r="D55" s="2">
        <v>47.232059999999997</v>
      </c>
      <c r="E55" s="2">
        <v>28.001940000000001</v>
      </c>
      <c r="F55" s="2">
        <v>15.55315</v>
      </c>
      <c r="G55" s="2">
        <v>13.52511</v>
      </c>
      <c r="H55" s="3">
        <v>12.183619999999999</v>
      </c>
      <c r="I55" s="1"/>
      <c r="J55" s="1"/>
      <c r="K55" s="1"/>
      <c r="L55" s="1"/>
      <c r="M55" s="1"/>
      <c r="N55" s="1">
        <v>0.92012357803966505</v>
      </c>
      <c r="O55" s="1">
        <v>7.9876421960334953E-2</v>
      </c>
      <c r="P55" s="1"/>
      <c r="Q55" s="1">
        <v>0.88181696934131915</v>
      </c>
      <c r="R55" s="1">
        <v>0.11818303065868085</v>
      </c>
      <c r="T55">
        <v>0.85180456962828643</v>
      </c>
      <c r="U55">
        <v>0.14819543037171359</v>
      </c>
      <c r="W55">
        <v>0.81066209299296632</v>
      </c>
      <c r="X55">
        <v>0.18933790700703371</v>
      </c>
    </row>
    <row r="56" spans="1:24" x14ac:dyDescent="0.35">
      <c r="A56" s="1" t="s">
        <v>10</v>
      </c>
      <c r="B56" s="1" t="s">
        <v>32</v>
      </c>
      <c r="C56" s="3">
        <v>43.399030000000003</v>
      </c>
      <c r="D56" s="3">
        <v>44.472259999999999</v>
      </c>
      <c r="E56" s="3">
        <v>23.877739999999999</v>
      </c>
      <c r="F56" s="2">
        <v>14.12941</v>
      </c>
      <c r="G56" s="3">
        <v>12.387650000000001</v>
      </c>
      <c r="H56" s="2">
        <v>11.80635</v>
      </c>
      <c r="I56" s="1"/>
      <c r="J56" s="1"/>
      <c r="K56" s="1"/>
      <c r="L56" s="1"/>
      <c r="M56" s="1"/>
      <c r="N56" s="1">
        <v>0.9105581918065937</v>
      </c>
      <c r="O56" s="1">
        <v>8.9441808193406303E-2</v>
      </c>
      <c r="P56" s="1"/>
      <c r="Q56" s="1">
        <v>0.87839974267331378</v>
      </c>
      <c r="R56" s="1">
        <v>0.12160025732668626</v>
      </c>
      <c r="T56">
        <v>0.85396104246825733</v>
      </c>
      <c r="U56">
        <v>0.14603895753174262</v>
      </c>
      <c r="W56">
        <v>0.81694126510146825</v>
      </c>
      <c r="X56">
        <v>0.18305873489853175</v>
      </c>
    </row>
    <row r="57" spans="1:24" x14ac:dyDescent="0.35">
      <c r="A57" s="1" t="s">
        <v>10</v>
      </c>
      <c r="B57" s="1" t="s">
        <v>33</v>
      </c>
      <c r="C57" s="3">
        <v>43.593910000000001</v>
      </c>
      <c r="D57" s="3">
        <v>43.271920000000001</v>
      </c>
      <c r="E57" s="3">
        <v>23.160520000000002</v>
      </c>
      <c r="F57" s="3">
        <v>14.728910000000001</v>
      </c>
      <c r="G57" s="3">
        <v>12.18092</v>
      </c>
      <c r="H57" s="2">
        <v>12.03595</v>
      </c>
      <c r="I57" s="1"/>
      <c r="J57" s="1" t="s">
        <v>62</v>
      </c>
      <c r="K57" s="1"/>
      <c r="L57" s="1"/>
      <c r="M57" s="1"/>
      <c r="N57" s="1">
        <v>0.92585291134962633</v>
      </c>
      <c r="O57" s="1">
        <v>7.4147088650373671E-2</v>
      </c>
      <c r="P57" s="1"/>
      <c r="Q57" s="1">
        <v>0.88831267133445257</v>
      </c>
      <c r="R57" s="1">
        <v>0.11168732866554738</v>
      </c>
      <c r="T57">
        <v>0.86071643251594276</v>
      </c>
      <c r="U57">
        <v>0.13928356748405721</v>
      </c>
      <c r="W57">
        <v>0.82062977270184911</v>
      </c>
      <c r="X57">
        <v>0.17937022729815086</v>
      </c>
    </row>
    <row r="58" spans="1:24" x14ac:dyDescent="0.35">
      <c r="A58" s="1" t="s">
        <v>10</v>
      </c>
      <c r="B58" s="1" t="s">
        <v>10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 t="s">
        <v>43</v>
      </c>
      <c r="L59" s="1" t="s">
        <v>45</v>
      </c>
      <c r="M59" s="1" t="s">
        <v>47</v>
      </c>
      <c r="N59" s="1" t="s">
        <v>49</v>
      </c>
      <c r="O59" s="1" t="s">
        <v>51</v>
      </c>
      <c r="P59" s="1" t="s">
        <v>53</v>
      </c>
      <c r="Q59" s="1" t="s">
        <v>55</v>
      </c>
      <c r="R59" s="1"/>
    </row>
    <row r="60" spans="1:2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>
        <v>1.0302076380794889</v>
      </c>
      <c r="N60" s="1">
        <v>1.2985160522091799</v>
      </c>
      <c r="O60" s="1">
        <v>1.5364442845021413</v>
      </c>
      <c r="P60" s="1">
        <v>3.2625392048695963</v>
      </c>
      <c r="Q60" s="1"/>
      <c r="R60" s="1"/>
    </row>
    <row r="61" spans="1:2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>
        <v>1.0952953067101019</v>
      </c>
      <c r="N61" s="1">
        <v>1.127167231324298</v>
      </c>
      <c r="O61" s="1">
        <v>1.169075271102229</v>
      </c>
      <c r="P61" s="1">
        <v>1.2313611098120134</v>
      </c>
      <c r="Q61" s="1"/>
      <c r="R61" s="1"/>
    </row>
    <row r="62" spans="1:2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1.0415996256042459</v>
      </c>
      <c r="N62" s="1">
        <v>1.0972579526981556</v>
      </c>
      <c r="O62" s="1">
        <v>1.1408963553220601</v>
      </c>
      <c r="P62" s="1">
        <v>1.19856747497939</v>
      </c>
      <c r="Q62" s="1"/>
      <c r="R62" s="1"/>
    </row>
    <row r="63" spans="1:2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>
        <v>1.0468144904337258</v>
      </c>
      <c r="N63" s="1">
        <v>1.1003523463496008</v>
      </c>
      <c r="O63" s="1">
        <v>1.1385620071779277</v>
      </c>
      <c r="P63" s="1">
        <v>1.190726233113762</v>
      </c>
      <c r="Q63" s="1"/>
      <c r="R63" s="1"/>
    </row>
    <row r="64" spans="1:2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>
        <v>1.0385009095000988</v>
      </c>
      <c r="N64" s="1">
        <v>1.0914236433785249</v>
      </c>
      <c r="O64" s="1">
        <v>1.1313108416296396</v>
      </c>
      <c r="P64" s="1">
        <v>1.1861677874411867</v>
      </c>
      <c r="Q64" s="1"/>
      <c r="R64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98A1-E408-41A8-BE46-A14320E5F634}">
  <sheetPr codeName="Folha10"/>
  <dimension ref="A1:AB95"/>
  <sheetViews>
    <sheetView topLeftCell="C56" zoomScale="61" workbookViewId="0">
      <selection activeCell="R81" sqref="R81:X95"/>
    </sheetView>
  </sheetViews>
  <sheetFormatPr defaultRowHeight="14.5" x14ac:dyDescent="0.35"/>
  <cols>
    <col min="1" max="1" width="66.36328125" bestFit="1" customWidth="1"/>
    <col min="2" max="2" width="42.7265625" bestFit="1" customWidth="1"/>
    <col min="3" max="3" width="10.54296875" bestFit="1" customWidth="1"/>
    <col min="4" max="4" width="25.6328125" bestFit="1" customWidth="1"/>
    <col min="5" max="9" width="10.54296875" bestFit="1" customWidth="1"/>
    <col min="10" max="10" width="11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  <c r="K1" t="s">
        <v>42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63</v>
      </c>
    </row>
    <row r="2" spans="1:19" x14ac:dyDescent="0.35">
      <c r="A2" s="1" t="s">
        <v>66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 t="s">
        <v>11</v>
      </c>
      <c r="B4" s="1" t="s">
        <v>12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 t="s">
        <v>10</v>
      </c>
      <c r="B5" s="1" t="s">
        <v>13</v>
      </c>
      <c r="C5" s="1" t="s">
        <v>10</v>
      </c>
      <c r="D5" s="1" t="s">
        <v>14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35">
      <c r="A6" s="1" t="s">
        <v>10</v>
      </c>
      <c r="B6" s="1" t="s">
        <v>10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39</v>
      </c>
      <c r="J6" s="1" t="s">
        <v>21</v>
      </c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 t="s">
        <v>10</v>
      </c>
      <c r="B7" s="1" t="s">
        <v>10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  <c r="H7" s="1" t="s">
        <v>22</v>
      </c>
      <c r="I7" s="1" t="s">
        <v>22</v>
      </c>
      <c r="J7" s="1" t="s">
        <v>21</v>
      </c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1" t="s">
        <v>23</v>
      </c>
      <c r="B8" s="1" t="s">
        <v>24</v>
      </c>
      <c r="C8" s="2">
        <v>1.5554999999999999E-2</v>
      </c>
      <c r="D8" s="2">
        <v>1.5454000000000001E-2</v>
      </c>
      <c r="E8" s="2">
        <v>8.3320000000000009E-3</v>
      </c>
      <c r="F8" s="3">
        <v>6.9820000000000004E-3</v>
      </c>
      <c r="G8" s="3">
        <v>5.5469999999999998E-3</v>
      </c>
      <c r="H8" s="3">
        <v>4.5409999999999999E-3</v>
      </c>
      <c r="I8" s="2">
        <v>5.1496E-2</v>
      </c>
      <c r="J8" s="1"/>
      <c r="K8" s="1" t="s">
        <v>41</v>
      </c>
      <c r="L8" s="1" t="s">
        <v>43</v>
      </c>
      <c r="M8" s="1" t="s">
        <v>45</v>
      </c>
      <c r="N8" s="1" t="s">
        <v>47</v>
      </c>
      <c r="O8" s="1" t="s">
        <v>49</v>
      </c>
      <c r="P8" s="1" t="s">
        <v>51</v>
      </c>
      <c r="Q8" s="1" t="s">
        <v>53</v>
      </c>
      <c r="R8" s="1" t="s">
        <v>55</v>
      </c>
      <c r="S8" s="1"/>
    </row>
    <row r="9" spans="1:19" x14ac:dyDescent="0.35">
      <c r="A9" s="1" t="s">
        <v>10</v>
      </c>
      <c r="B9" s="1" t="s">
        <v>25</v>
      </c>
      <c r="C9" s="2">
        <v>1.6022000000000002E-2</v>
      </c>
      <c r="D9" s="3">
        <v>1.6730999999999999E-2</v>
      </c>
      <c r="E9" s="3">
        <v>8.7720000000000003E-3</v>
      </c>
      <c r="F9" s="3">
        <v>8.5070000000000007E-3</v>
      </c>
      <c r="G9" s="3">
        <v>5.9899999999999997E-3</v>
      </c>
      <c r="H9" s="2">
        <v>4.8760000000000001E-3</v>
      </c>
      <c r="I9" s="2">
        <v>6.2615000000000004E-2</v>
      </c>
      <c r="J9" s="1"/>
      <c r="K9" s="1"/>
      <c r="L9" s="1">
        <v>1.7164499999999999E-2</v>
      </c>
      <c r="M9" s="1">
        <v>1.7100799999999999E-2</v>
      </c>
      <c r="N9" s="1">
        <v>8.7778999999999999E-3</v>
      </c>
      <c r="O9" s="1">
        <v>6.7556000000000005E-3</v>
      </c>
      <c r="P9" s="1">
        <v>5.0444999999999986E-3</v>
      </c>
      <c r="Q9" s="1">
        <v>4.5798999999999996E-3</v>
      </c>
      <c r="R9" s="1">
        <v>1.7155900000000005E-2</v>
      </c>
      <c r="S9" s="1"/>
    </row>
    <row r="10" spans="1:19" x14ac:dyDescent="0.35">
      <c r="A10" s="1" t="s">
        <v>10</v>
      </c>
      <c r="B10" s="1" t="s">
        <v>26</v>
      </c>
      <c r="C10" s="2">
        <v>1.8762000000000001E-2</v>
      </c>
      <c r="D10" s="2">
        <v>1.8731999999999999E-2</v>
      </c>
      <c r="E10" s="2">
        <v>9.7350000000000006E-3</v>
      </c>
      <c r="F10" s="2">
        <v>8.6619999999999996E-3</v>
      </c>
      <c r="G10" s="2">
        <v>3.3890000000000001E-3</v>
      </c>
      <c r="H10" s="3">
        <v>4.568E-3</v>
      </c>
      <c r="I10" s="3">
        <v>6.5550000000000001E-3</v>
      </c>
      <c r="J10" s="1"/>
      <c r="K10" s="1"/>
      <c r="L10" s="1">
        <v>0.19992010000000002</v>
      </c>
      <c r="M10" s="1">
        <v>0.18611780000000003</v>
      </c>
      <c r="N10" s="1">
        <v>9.9082400000000001E-2</v>
      </c>
      <c r="O10" s="1">
        <v>5.6231500000000011E-2</v>
      </c>
      <c r="P10" s="1">
        <v>6.0750400000000017E-2</v>
      </c>
      <c r="Q10" s="1">
        <v>5.161389999999999E-2</v>
      </c>
      <c r="R10" s="1">
        <v>7.7312500000000006E-2</v>
      </c>
      <c r="S10" s="1"/>
    </row>
    <row r="11" spans="1:19" x14ac:dyDescent="0.35">
      <c r="A11" s="1" t="s">
        <v>10</v>
      </c>
      <c r="B11" s="1" t="s">
        <v>27</v>
      </c>
      <c r="C11" s="3">
        <v>1.6938000000000002E-2</v>
      </c>
      <c r="D11" s="3">
        <v>1.6621E-2</v>
      </c>
      <c r="E11" s="3">
        <v>8.7650000000000002E-3</v>
      </c>
      <c r="F11" s="3">
        <v>8.208E-3</v>
      </c>
      <c r="G11" s="3">
        <v>5.9480000000000002E-3</v>
      </c>
      <c r="H11" s="2">
        <v>4.8250000000000003E-3</v>
      </c>
      <c r="I11" s="3">
        <v>5.6740000000000002E-3</v>
      </c>
      <c r="J11" s="1"/>
      <c r="K11" s="1"/>
      <c r="L11" s="1">
        <v>1.8700936000000001</v>
      </c>
      <c r="M11" s="1">
        <v>1.8450242999999997</v>
      </c>
      <c r="N11" s="1">
        <v>0.96897750000000005</v>
      </c>
      <c r="O11" s="1">
        <v>0.54426869999999994</v>
      </c>
      <c r="P11" s="1">
        <v>0.45459109999999991</v>
      </c>
      <c r="Q11" s="1">
        <v>0.50300730000000005</v>
      </c>
      <c r="R11" s="1">
        <v>0.42937080000000005</v>
      </c>
      <c r="S11" s="1"/>
    </row>
    <row r="12" spans="1:19" x14ac:dyDescent="0.35">
      <c r="A12" s="1" t="s">
        <v>10</v>
      </c>
      <c r="B12" s="1" t="s">
        <v>28</v>
      </c>
      <c r="C12" s="3">
        <v>1.6975000000000001E-2</v>
      </c>
      <c r="D12" s="3">
        <v>1.6975000000000001E-2</v>
      </c>
      <c r="E12" s="3">
        <v>8.9910000000000007E-3</v>
      </c>
      <c r="F12" s="2">
        <v>4.5360000000000001E-3</v>
      </c>
      <c r="G12" s="3">
        <v>5.62E-3</v>
      </c>
      <c r="H12" s="2">
        <v>4.3179999999999998E-3</v>
      </c>
      <c r="I12" s="3">
        <v>3.1480000000000002E-3</v>
      </c>
      <c r="J12" s="1"/>
      <c r="K12" s="1"/>
      <c r="L12" s="1">
        <v>9.3734035000000002</v>
      </c>
      <c r="M12" s="1">
        <v>9.2657226000000001</v>
      </c>
      <c r="N12" s="1">
        <v>4.9180435000000005</v>
      </c>
      <c r="O12" s="1">
        <v>2.6833013000000001</v>
      </c>
      <c r="P12" s="1">
        <v>2.0354399000000001</v>
      </c>
      <c r="Q12" s="1">
        <v>2.2488812000000005</v>
      </c>
      <c r="R12" s="1">
        <v>2.1798090000000001</v>
      </c>
      <c r="S12" s="1"/>
    </row>
    <row r="13" spans="1:19" x14ac:dyDescent="0.35">
      <c r="A13" s="1" t="s">
        <v>10</v>
      </c>
      <c r="B13" s="1" t="s">
        <v>29</v>
      </c>
      <c r="C13" s="3">
        <v>1.6552999999999998E-2</v>
      </c>
      <c r="D13" s="3">
        <v>1.7024999999999998E-2</v>
      </c>
      <c r="E13" s="2">
        <v>8.1270000000000005E-3</v>
      </c>
      <c r="F13" s="2">
        <v>8.7329999999999994E-3</v>
      </c>
      <c r="G13" s="2">
        <v>3.0799999999999998E-3</v>
      </c>
      <c r="H13" s="3">
        <v>4.6010000000000001E-3</v>
      </c>
      <c r="I13" s="3">
        <v>5.025E-3</v>
      </c>
      <c r="J13" s="1"/>
      <c r="K13" s="1"/>
      <c r="L13" s="1">
        <v>19.041138</v>
      </c>
      <c r="M13" s="1">
        <v>18.651651999999999</v>
      </c>
      <c r="N13" s="1">
        <v>10.049799799999999</v>
      </c>
      <c r="O13" s="1">
        <v>5.5919929000000002</v>
      </c>
      <c r="P13" s="1">
        <v>4.1966410999999999</v>
      </c>
      <c r="Q13" s="1">
        <v>4.6228705000000003</v>
      </c>
      <c r="R13" s="1">
        <v>4.4368777999999995</v>
      </c>
      <c r="S13" s="1"/>
    </row>
    <row r="14" spans="1:19" x14ac:dyDescent="0.35">
      <c r="A14" s="1" t="s">
        <v>10</v>
      </c>
      <c r="B14" s="1" t="s">
        <v>30</v>
      </c>
      <c r="C14" s="3">
        <v>1.7808000000000001E-2</v>
      </c>
      <c r="D14" s="3">
        <v>1.6507000000000001E-2</v>
      </c>
      <c r="E14" s="3">
        <v>9.0849999999999993E-3</v>
      </c>
      <c r="F14" s="3">
        <v>8.1370000000000001E-3</v>
      </c>
      <c r="G14" s="2">
        <v>3.2190000000000001E-3</v>
      </c>
      <c r="H14" s="2">
        <v>4.267E-3</v>
      </c>
      <c r="I14" s="3">
        <v>7.5030000000000001E-3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 t="s">
        <v>10</v>
      </c>
      <c r="B15" s="1" t="s">
        <v>31</v>
      </c>
      <c r="C15" s="3">
        <v>1.8086999999999999E-2</v>
      </c>
      <c r="D15" s="2">
        <v>1.8669999999999999E-2</v>
      </c>
      <c r="E15" s="3">
        <v>8.6060000000000008E-3</v>
      </c>
      <c r="F15" s="2">
        <v>4.3909999999999999E-3</v>
      </c>
      <c r="G15" s="3">
        <v>5.7759999999999999E-3</v>
      </c>
      <c r="H15" s="3">
        <v>4.4650000000000002E-3</v>
      </c>
      <c r="I15" s="3">
        <v>1.1738999999999999E-2</v>
      </c>
      <c r="J15" s="1"/>
      <c r="K15" s="1" t="s">
        <v>57</v>
      </c>
      <c r="L15" s="1" t="s">
        <v>43</v>
      </c>
      <c r="M15" s="1" t="s">
        <v>45</v>
      </c>
      <c r="N15" s="1" t="s">
        <v>47</v>
      </c>
      <c r="O15" s="1" t="s">
        <v>49</v>
      </c>
      <c r="P15" s="1" t="s">
        <v>51</v>
      </c>
      <c r="Q15" s="1" t="s">
        <v>53</v>
      </c>
      <c r="R15" s="1" t="s">
        <v>55</v>
      </c>
      <c r="S15" s="1"/>
    </row>
    <row r="16" spans="1:19" x14ac:dyDescent="0.35">
      <c r="A16" s="1" t="s">
        <v>10</v>
      </c>
      <c r="B16" s="1" t="s">
        <v>32</v>
      </c>
      <c r="C16" s="2">
        <v>1.8279E-2</v>
      </c>
      <c r="D16" s="3">
        <v>1.6905E-2</v>
      </c>
      <c r="E16" s="3">
        <v>8.5710000000000005E-3</v>
      </c>
      <c r="F16" s="2">
        <v>4.4120000000000001E-3</v>
      </c>
      <c r="G16" s="3">
        <v>5.8960000000000002E-3</v>
      </c>
      <c r="H16" s="2">
        <v>4.8570000000000002E-3</v>
      </c>
      <c r="I16" s="3">
        <v>8.4759999999999992E-3</v>
      </c>
      <c r="J16" s="1"/>
      <c r="K16" s="1"/>
      <c r="L16" s="1">
        <v>9.830899501062963E-4</v>
      </c>
      <c r="M16" s="1">
        <v>9.3258262904688451E-4</v>
      </c>
      <c r="N16" s="1">
        <v>4.1846277014807404E-4</v>
      </c>
      <c r="O16" s="1">
        <v>1.8389043041985625E-3</v>
      </c>
      <c r="P16" s="1">
        <v>1.1984024574407382E-3</v>
      </c>
      <c r="Q16" s="1">
        <v>2.0398894577893198E-4</v>
      </c>
      <c r="R16" s="1">
        <v>2.0229936512258268E-2</v>
      </c>
      <c r="S16" s="1"/>
    </row>
    <row r="17" spans="1:19" x14ac:dyDescent="0.35">
      <c r="A17" s="1" t="s">
        <v>10</v>
      </c>
      <c r="B17" s="1" t="s">
        <v>33</v>
      </c>
      <c r="C17" s="3">
        <v>1.6666E-2</v>
      </c>
      <c r="D17" s="3">
        <v>1.7388000000000001E-2</v>
      </c>
      <c r="E17" s="3">
        <v>8.7950000000000007E-3</v>
      </c>
      <c r="F17" s="3">
        <v>4.9880000000000002E-3</v>
      </c>
      <c r="G17" s="3">
        <v>5.9800000000000001E-3</v>
      </c>
      <c r="H17" s="3">
        <v>4.4809999999999997E-3</v>
      </c>
      <c r="I17" s="3">
        <v>9.3279999999999995E-3</v>
      </c>
      <c r="J17" s="1"/>
      <c r="K17" s="1"/>
      <c r="L17" s="1">
        <v>1.2185277784687554E-2</v>
      </c>
      <c r="M17" s="1">
        <v>8.1143504089976285E-3</v>
      </c>
      <c r="N17" s="1">
        <v>8.8907257319073788E-3</v>
      </c>
      <c r="O17" s="1">
        <v>1.3271912554338202E-2</v>
      </c>
      <c r="P17" s="1">
        <v>1.0715567798301684E-2</v>
      </c>
      <c r="Q17" s="1">
        <v>3.4507485405343577E-3</v>
      </c>
      <c r="R17" s="1">
        <v>4.0647586711267378E-2</v>
      </c>
      <c r="S17" s="1"/>
    </row>
    <row r="18" spans="1:19" x14ac:dyDescent="0.35">
      <c r="A18" s="1" t="s">
        <v>34</v>
      </c>
      <c r="B18" s="1" t="s">
        <v>24</v>
      </c>
      <c r="C18" s="2">
        <v>0.18107899999999999</v>
      </c>
      <c r="D18" s="3">
        <v>0.17921000000000001</v>
      </c>
      <c r="E18" s="3">
        <v>9.2811000000000005E-2</v>
      </c>
      <c r="F18" s="3">
        <v>4.9057999999999997E-2</v>
      </c>
      <c r="G18" s="3">
        <v>6.0134E-2</v>
      </c>
      <c r="H18" s="2">
        <v>4.6716000000000001E-2</v>
      </c>
      <c r="I18" s="3">
        <v>3.8131999999999999E-2</v>
      </c>
      <c r="J18" s="1"/>
      <c r="K18" s="1"/>
      <c r="L18" s="1">
        <v>6.3315733945363106E-2</v>
      </c>
      <c r="M18" s="1">
        <v>5.8754141003081621E-2</v>
      </c>
      <c r="N18" s="1">
        <v>2.7773257836451234E-2</v>
      </c>
      <c r="O18" s="1">
        <v>5.3384334301459641E-2</v>
      </c>
      <c r="P18" s="1">
        <v>5.890402733336661E-2</v>
      </c>
      <c r="Q18" s="1">
        <v>4.6900679193482897E-2</v>
      </c>
      <c r="R18" s="1">
        <v>3.561858619541209E-2</v>
      </c>
      <c r="S18" s="1"/>
    </row>
    <row r="19" spans="1:19" x14ac:dyDescent="0.35">
      <c r="A19" s="1" t="s">
        <v>10</v>
      </c>
      <c r="B19" s="1" t="s">
        <v>25</v>
      </c>
      <c r="C19" s="3">
        <v>0.19075600000000001</v>
      </c>
      <c r="D19" s="3">
        <v>0.17832300000000001</v>
      </c>
      <c r="E19" s="3">
        <v>9.5182000000000003E-2</v>
      </c>
      <c r="F19" s="3">
        <v>4.8349000000000003E-2</v>
      </c>
      <c r="G19" s="3">
        <v>6.898E-2</v>
      </c>
      <c r="H19" s="3">
        <v>5.3248999999999998E-2</v>
      </c>
      <c r="I19" s="3">
        <v>4.6315000000000002E-2</v>
      </c>
      <c r="J19" s="1"/>
      <c r="K19" s="1"/>
      <c r="L19" s="1">
        <v>0.14838231419764961</v>
      </c>
      <c r="M19" s="1">
        <v>0.18636568339326851</v>
      </c>
      <c r="N19" s="1">
        <v>0.21336183100604009</v>
      </c>
      <c r="O19" s="1">
        <v>0.11339499893297761</v>
      </c>
      <c r="P19" s="1">
        <v>5.9769050448288036E-2</v>
      </c>
      <c r="Q19" s="1">
        <v>6.8697828096381641E-2</v>
      </c>
      <c r="R19" s="1">
        <v>8.945525544203653E-2</v>
      </c>
      <c r="S19" s="1"/>
    </row>
    <row r="20" spans="1:19" x14ac:dyDescent="0.35">
      <c r="A20" s="1" t="s">
        <v>10</v>
      </c>
      <c r="B20" s="1" t="s">
        <v>26</v>
      </c>
      <c r="C20" s="2">
        <v>0.18764400000000001</v>
      </c>
      <c r="D20" s="3">
        <v>0.179983</v>
      </c>
      <c r="E20" s="2">
        <v>8.9339000000000002E-2</v>
      </c>
      <c r="F20" s="3">
        <v>5.6594999999999999E-2</v>
      </c>
      <c r="G20" s="3">
        <v>6.6614000000000007E-2</v>
      </c>
      <c r="H20" s="3">
        <v>4.8618000000000001E-2</v>
      </c>
      <c r="I20" s="3">
        <v>4.6063E-2</v>
      </c>
      <c r="J20" s="1"/>
      <c r="K20" s="1"/>
      <c r="L20" s="1">
        <v>0.64222718968913106</v>
      </c>
      <c r="M20" s="1">
        <v>0.67441108931867344</v>
      </c>
      <c r="N20" s="1">
        <v>0.5003810130530133</v>
      </c>
      <c r="O20" s="1">
        <v>0.13145259869888459</v>
      </c>
      <c r="P20" s="1">
        <v>0.14088902926519856</v>
      </c>
      <c r="Q20" s="1">
        <v>9.3398198692747902E-2</v>
      </c>
      <c r="R20" s="1">
        <v>0.11723914052892083</v>
      </c>
      <c r="S20" s="1"/>
    </row>
    <row r="21" spans="1:19" x14ac:dyDescent="0.35">
      <c r="A21" s="1" t="s">
        <v>10</v>
      </c>
      <c r="B21" s="1" t="s">
        <v>27</v>
      </c>
      <c r="C21" s="3">
        <v>0.20313000000000001</v>
      </c>
      <c r="D21" s="3">
        <v>0.18310100000000001</v>
      </c>
      <c r="E21" s="3">
        <v>9.8887000000000003E-2</v>
      </c>
      <c r="F21" s="3">
        <v>5.0186000000000001E-2</v>
      </c>
      <c r="G21" s="3">
        <v>6.3977000000000006E-2</v>
      </c>
      <c r="H21" s="3">
        <v>5.0612999999999998E-2</v>
      </c>
      <c r="I21" s="2">
        <v>0.14233100000000001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5">
      <c r="A22" s="1" t="s">
        <v>10</v>
      </c>
      <c r="B22" s="1" t="s">
        <v>28</v>
      </c>
      <c r="C22" s="2">
        <v>0.21310699999999999</v>
      </c>
      <c r="D22" s="2">
        <v>0.20143</v>
      </c>
      <c r="E22" s="2">
        <v>0.110073</v>
      </c>
      <c r="F22" s="3">
        <v>5.4112E-2</v>
      </c>
      <c r="G22" s="2">
        <v>4.2624000000000002E-2</v>
      </c>
      <c r="H22" s="3">
        <v>5.3828000000000001E-2</v>
      </c>
      <c r="I22" s="2">
        <v>0.128332</v>
      </c>
      <c r="J22" s="1"/>
      <c r="K22" s="1" t="s">
        <v>58</v>
      </c>
      <c r="L22" s="1" t="s">
        <v>43</v>
      </c>
      <c r="M22" s="1" t="s">
        <v>45</v>
      </c>
      <c r="N22" s="1" t="s">
        <v>47</v>
      </c>
      <c r="O22" s="1" t="s">
        <v>49</v>
      </c>
      <c r="P22" s="1" t="s">
        <v>51</v>
      </c>
      <c r="Q22" s="1" t="s">
        <v>53</v>
      </c>
      <c r="R22" s="1" t="s">
        <v>55</v>
      </c>
      <c r="S22" s="1"/>
    </row>
    <row r="23" spans="1:19" x14ac:dyDescent="0.35">
      <c r="A23" s="1" t="s">
        <v>10</v>
      </c>
      <c r="B23" s="1" t="s">
        <v>29</v>
      </c>
      <c r="C23" s="2">
        <v>0.217448</v>
      </c>
      <c r="D23" s="3">
        <v>0.192547</v>
      </c>
      <c r="E23" s="2">
        <v>0.11239300000000001</v>
      </c>
      <c r="F23" s="3">
        <v>5.2560999999999997E-2</v>
      </c>
      <c r="G23" s="2">
        <v>3.7741999999999998E-2</v>
      </c>
      <c r="H23" s="3">
        <v>5.1329E-2</v>
      </c>
      <c r="I23" s="3">
        <v>4.367E-2</v>
      </c>
      <c r="J23" s="1"/>
      <c r="K23" s="1"/>
      <c r="L23" s="1">
        <v>1.7171166666666664E-2</v>
      </c>
      <c r="M23" s="1">
        <v>1.6878857142857143E-2</v>
      </c>
      <c r="N23" s="1">
        <v>8.7978571428571455E-3</v>
      </c>
      <c r="O23" s="1">
        <v>7.3644000000000001E-3</v>
      </c>
      <c r="P23" s="1">
        <v>5.8224285714285713E-3</v>
      </c>
      <c r="Q23" s="1">
        <v>4.5312E-3</v>
      </c>
      <c r="R23" s="1">
        <v>7.1809999999999999E-3</v>
      </c>
      <c r="S23" s="1"/>
    </row>
    <row r="24" spans="1:19" x14ac:dyDescent="0.35">
      <c r="A24" s="1" t="s">
        <v>10</v>
      </c>
      <c r="B24" s="1" t="s">
        <v>30</v>
      </c>
      <c r="C24" s="2">
        <v>0.21287200000000001</v>
      </c>
      <c r="D24" s="2">
        <v>0.17797099999999999</v>
      </c>
      <c r="E24" s="3">
        <v>9.1495000000000007E-2</v>
      </c>
      <c r="F24" s="3">
        <v>4.6975999999999997E-2</v>
      </c>
      <c r="G24" s="3">
        <v>6.2967999999999996E-2</v>
      </c>
      <c r="H24" s="3">
        <v>4.9942E-2</v>
      </c>
      <c r="I24" s="3">
        <v>0.11791600000000001</v>
      </c>
      <c r="J24" s="1"/>
      <c r="K24" s="1"/>
      <c r="L24" s="1">
        <v>0.20028000000000001</v>
      </c>
      <c r="M24" s="1">
        <v>0.18357528571428575</v>
      </c>
      <c r="N24" s="1">
        <v>9.4237166666666664E-2</v>
      </c>
      <c r="O24" s="1">
        <v>5.1997888888888899E-2</v>
      </c>
      <c r="P24" s="1">
        <v>6.5892249999999999E-2</v>
      </c>
      <c r="Q24" s="1">
        <v>5.1238374999999996E-2</v>
      </c>
      <c r="R24" s="1">
        <v>6.2807749999999996E-2</v>
      </c>
      <c r="S24" s="1"/>
    </row>
    <row r="25" spans="1:19" x14ac:dyDescent="0.35">
      <c r="A25" s="1" t="s">
        <v>10</v>
      </c>
      <c r="B25" s="1" t="s">
        <v>31</v>
      </c>
      <c r="C25" s="2">
        <v>0.18593100000000001</v>
      </c>
      <c r="D25" s="2">
        <v>0.19675000000000001</v>
      </c>
      <c r="E25" s="3">
        <v>9.6070000000000003E-2</v>
      </c>
      <c r="F25" s="3">
        <v>6.0221999999999998E-2</v>
      </c>
      <c r="G25" s="3">
        <v>6.9012000000000004E-2</v>
      </c>
      <c r="H25" s="3">
        <v>5.3594000000000003E-2</v>
      </c>
      <c r="I25" s="3">
        <v>4.1272999999999997E-2</v>
      </c>
      <c r="J25" s="1"/>
      <c r="K25" s="1"/>
      <c r="L25" s="1">
        <v>1.8842014285714284</v>
      </c>
      <c r="M25" s="1">
        <v>1.871685</v>
      </c>
      <c r="N25" s="1">
        <v>0.96498566666666674</v>
      </c>
      <c r="O25" s="1">
        <v>0.52715244444444442</v>
      </c>
      <c r="P25" s="1">
        <v>0.43756028571428568</v>
      </c>
      <c r="Q25" s="1">
        <v>0.48235724999999996</v>
      </c>
      <c r="R25" s="1">
        <v>0.41658228571428568</v>
      </c>
      <c r="S25" s="1"/>
    </row>
    <row r="26" spans="1:19" x14ac:dyDescent="0.35">
      <c r="A26" s="1" t="s">
        <v>10</v>
      </c>
      <c r="B26" s="1" t="s">
        <v>32</v>
      </c>
      <c r="C26" s="3">
        <v>0.201074</v>
      </c>
      <c r="D26" s="3">
        <v>0.190827</v>
      </c>
      <c r="E26" s="2">
        <v>0.113596</v>
      </c>
      <c r="F26" s="2">
        <v>9.4334000000000001E-2</v>
      </c>
      <c r="G26" s="3">
        <v>6.9581000000000004E-2</v>
      </c>
      <c r="H26" s="2">
        <v>5.9515999999999999E-2</v>
      </c>
      <c r="I26" s="3">
        <v>0.116448</v>
      </c>
      <c r="J26" s="1"/>
      <c r="K26" s="1"/>
      <c r="L26" s="1">
        <v>9.4392401249999995</v>
      </c>
      <c r="M26" s="1">
        <v>9.2671454285714265</v>
      </c>
      <c r="N26" s="1">
        <v>4.8744769999999988</v>
      </c>
      <c r="O26" s="1">
        <v>2.6624555000000001</v>
      </c>
      <c r="P26" s="1">
        <v>2.0373204999999999</v>
      </c>
      <c r="Q26" s="1">
        <v>2.2385073333333332</v>
      </c>
      <c r="R26" s="1">
        <v>2.1424605000000003</v>
      </c>
      <c r="S26" s="1"/>
    </row>
    <row r="27" spans="1:19" x14ac:dyDescent="0.35">
      <c r="A27" s="1" t="s">
        <v>10</v>
      </c>
      <c r="B27" s="1" t="s">
        <v>33</v>
      </c>
      <c r="C27" s="3">
        <v>0.20616000000000001</v>
      </c>
      <c r="D27" s="3">
        <v>0.181036</v>
      </c>
      <c r="E27" s="3">
        <v>9.0978000000000003E-2</v>
      </c>
      <c r="F27" s="3">
        <v>4.9922000000000001E-2</v>
      </c>
      <c r="G27" s="3">
        <v>6.5872E-2</v>
      </c>
      <c r="H27" s="3">
        <v>4.8734E-2</v>
      </c>
      <c r="I27" s="3">
        <v>5.2644999999999997E-2</v>
      </c>
      <c r="J27" s="1"/>
      <c r="K27" s="1"/>
      <c r="L27" s="1">
        <v>19.236771666666666</v>
      </c>
      <c r="M27" s="1">
        <v>18.761338333333331</v>
      </c>
      <c r="N27" s="1">
        <v>9.7302097142857154</v>
      </c>
      <c r="O27" s="1">
        <v>5.5647257142857152</v>
      </c>
      <c r="P27" s="1">
        <v>4.1570084444444451</v>
      </c>
      <c r="Q27" s="1">
        <v>4.5817418750000005</v>
      </c>
      <c r="R27" s="1">
        <v>4.3807444999999996</v>
      </c>
      <c r="S27" s="1"/>
    </row>
    <row r="28" spans="1:19" x14ac:dyDescent="0.35">
      <c r="A28" s="1" t="s">
        <v>35</v>
      </c>
      <c r="B28" s="1" t="s">
        <v>24</v>
      </c>
      <c r="C28" s="2">
        <v>1.7609269999999999</v>
      </c>
      <c r="D28" s="2">
        <v>1.7387520000000001</v>
      </c>
      <c r="E28" s="2">
        <v>0.93907600000000002</v>
      </c>
      <c r="F28" s="3">
        <v>0.51381299999999996</v>
      </c>
      <c r="G28" s="2">
        <v>0.37570799999999999</v>
      </c>
      <c r="H28" s="3">
        <v>0.469337</v>
      </c>
      <c r="I28" s="3">
        <v>0.40484199999999998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 t="s">
        <v>10</v>
      </c>
      <c r="B29" s="1" t="s">
        <v>25</v>
      </c>
      <c r="C29" s="3">
        <v>1.926893</v>
      </c>
      <c r="D29" s="3">
        <v>1.869038</v>
      </c>
      <c r="E29" s="2">
        <v>1.00404</v>
      </c>
      <c r="F29" s="3">
        <v>0.50878800000000002</v>
      </c>
      <c r="G29" s="3">
        <v>0.426145</v>
      </c>
      <c r="H29" s="3">
        <v>0.46993600000000002</v>
      </c>
      <c r="I29" s="3">
        <v>0.40971600000000002</v>
      </c>
      <c r="J29" s="1"/>
      <c r="K29" s="1" t="s">
        <v>59</v>
      </c>
      <c r="L29" s="1" t="s">
        <v>43</v>
      </c>
      <c r="M29" s="1" t="s">
        <v>45</v>
      </c>
      <c r="N29" s="1" t="s">
        <v>47</v>
      </c>
      <c r="O29" s="1" t="s">
        <v>49</v>
      </c>
      <c r="P29" s="1" t="s">
        <v>51</v>
      </c>
      <c r="Q29" s="1" t="s">
        <v>53</v>
      </c>
      <c r="R29" s="1" t="s">
        <v>55</v>
      </c>
      <c r="S29" s="1"/>
    </row>
    <row r="30" spans="1:19" x14ac:dyDescent="0.35">
      <c r="A30" s="1" t="s">
        <v>10</v>
      </c>
      <c r="B30" s="1" t="s">
        <v>26</v>
      </c>
      <c r="C30" s="3">
        <v>1.8853439999999999</v>
      </c>
      <c r="D30" s="3">
        <v>1.897934</v>
      </c>
      <c r="E30" s="2">
        <v>1.02752</v>
      </c>
      <c r="F30" s="3">
        <v>0.510216</v>
      </c>
      <c r="G30" s="3">
        <v>0.442662</v>
      </c>
      <c r="H30" s="3">
        <v>0.476605</v>
      </c>
      <c r="I30" s="3">
        <v>0.41194199999999997</v>
      </c>
      <c r="J30" s="1"/>
      <c r="K30" s="1"/>
      <c r="L30" s="1"/>
      <c r="M30" s="1"/>
      <c r="N30" s="1">
        <v>1.9185191199155633</v>
      </c>
      <c r="O30" s="1">
        <v>2.2919527921972112</v>
      </c>
      <c r="P30" s="1">
        <v>2.8989376058100449</v>
      </c>
      <c r="Q30" s="1">
        <v>3.7250302663438259</v>
      </c>
      <c r="R30" s="1">
        <v>2.3504883919867905</v>
      </c>
      <c r="S30" s="1"/>
    </row>
    <row r="31" spans="1:19" x14ac:dyDescent="0.35">
      <c r="A31" s="1" t="s">
        <v>10</v>
      </c>
      <c r="B31" s="1" t="s">
        <v>27</v>
      </c>
      <c r="C31" s="3">
        <v>1.8168489999999999</v>
      </c>
      <c r="D31" s="3">
        <v>1.853383</v>
      </c>
      <c r="E31" s="3">
        <v>0.95268200000000003</v>
      </c>
      <c r="F31" s="3">
        <v>0.52696100000000001</v>
      </c>
      <c r="G31" s="3">
        <v>0.48141499999999998</v>
      </c>
      <c r="H31" s="3">
        <v>0.48663400000000001</v>
      </c>
      <c r="I31" s="3">
        <v>0.41501700000000002</v>
      </c>
      <c r="J31" s="1"/>
      <c r="K31" s="1"/>
      <c r="L31" s="1"/>
      <c r="M31" s="1"/>
      <c r="N31" s="1">
        <v>1.9480136363142542</v>
      </c>
      <c r="O31" s="1">
        <v>3.5304372857628223</v>
      </c>
      <c r="P31" s="1">
        <v>2.7859920660515578</v>
      </c>
      <c r="Q31" s="1">
        <v>3.5827694714027478</v>
      </c>
      <c r="R31" s="1">
        <v>2.9228126419794651</v>
      </c>
      <c r="S31" s="1"/>
    </row>
    <row r="32" spans="1:19" x14ac:dyDescent="0.35">
      <c r="A32" s="1" t="s">
        <v>10</v>
      </c>
      <c r="B32" s="1" t="s">
        <v>28</v>
      </c>
      <c r="C32" s="2">
        <v>1.9571000000000001</v>
      </c>
      <c r="D32" s="2">
        <v>1.7671969999999999</v>
      </c>
      <c r="E32" s="3">
        <v>0.97574399999999994</v>
      </c>
      <c r="F32" s="3">
        <v>0.55635999999999997</v>
      </c>
      <c r="G32" s="2">
        <v>0.55028299999999997</v>
      </c>
      <c r="H32" s="2">
        <v>0.61659200000000003</v>
      </c>
      <c r="I32" s="3">
        <v>0.431894</v>
      </c>
      <c r="J32" s="1"/>
      <c r="K32" s="1"/>
      <c r="L32" s="1"/>
      <c r="M32" s="1"/>
      <c r="N32" s="1">
        <v>1.9395987574254123</v>
      </c>
      <c r="O32" s="1">
        <v>3.5505573761922551</v>
      </c>
      <c r="P32" s="1">
        <v>4.277547714241499</v>
      </c>
      <c r="Q32" s="1">
        <v>3.8802878986477349</v>
      </c>
      <c r="R32" s="1">
        <v>4.4929538873472437</v>
      </c>
      <c r="S32" s="1"/>
    </row>
    <row r="33" spans="1:19" x14ac:dyDescent="0.35">
      <c r="A33" s="1" t="s">
        <v>10</v>
      </c>
      <c r="B33" s="1" t="s">
        <v>29</v>
      </c>
      <c r="C33" s="3">
        <v>1.9140740000000001</v>
      </c>
      <c r="D33" s="2">
        <v>1.9285159999999999</v>
      </c>
      <c r="E33" s="3">
        <v>0.96912799999999999</v>
      </c>
      <c r="F33" s="3">
        <v>0.53365799999999997</v>
      </c>
      <c r="G33" s="3">
        <v>0.402669</v>
      </c>
      <c r="H33" s="3">
        <v>0.47296700000000003</v>
      </c>
      <c r="I33" s="2">
        <v>0.46564100000000003</v>
      </c>
      <c r="J33" s="1"/>
      <c r="K33" s="1"/>
      <c r="L33" s="1"/>
      <c r="M33" s="1"/>
      <c r="N33" s="1">
        <v>1.9011568684335629</v>
      </c>
      <c r="O33" s="1">
        <v>3.4806761760230081</v>
      </c>
      <c r="P33" s="1">
        <v>4.5486929663601909</v>
      </c>
      <c r="Q33" s="1">
        <v>4.1398771809122632</v>
      </c>
      <c r="R33" s="1">
        <v>4.3254685108880304</v>
      </c>
      <c r="S33" s="1"/>
    </row>
    <row r="34" spans="1:19" x14ac:dyDescent="0.35">
      <c r="A34" s="1" t="s">
        <v>10</v>
      </c>
      <c r="B34" s="1" t="s">
        <v>30</v>
      </c>
      <c r="C34" s="2">
        <v>1.793499</v>
      </c>
      <c r="D34" s="3">
        <v>1.8851279999999999</v>
      </c>
      <c r="E34" s="3">
        <v>0.97566699999999995</v>
      </c>
      <c r="F34" s="2">
        <v>0.69831500000000002</v>
      </c>
      <c r="G34" s="2">
        <v>0.55699799999999999</v>
      </c>
      <c r="H34" s="3">
        <v>0.53190199999999999</v>
      </c>
      <c r="I34" s="2">
        <v>0.39331899999999997</v>
      </c>
      <c r="J34" s="1"/>
      <c r="K34" s="1"/>
      <c r="L34" s="1"/>
      <c r="M34" s="1"/>
      <c r="N34" s="1">
        <v>1.9281535428561503</v>
      </c>
      <c r="O34" s="1">
        <v>3.3714758456413021</v>
      </c>
      <c r="P34" s="1">
        <v>4.5131826370010302</v>
      </c>
      <c r="Q34" s="1">
        <v>4.0948047369720779</v>
      </c>
      <c r="R34" s="1">
        <v>4.2826826201193278</v>
      </c>
      <c r="S34" s="1"/>
    </row>
    <row r="35" spans="1:19" x14ac:dyDescent="0.35">
      <c r="A35" s="1" t="s">
        <v>10</v>
      </c>
      <c r="B35" s="1" t="s">
        <v>31</v>
      </c>
      <c r="C35" s="3">
        <v>1.8201400000000001</v>
      </c>
      <c r="D35" s="2">
        <v>1.785668</v>
      </c>
      <c r="E35" s="3">
        <v>0.95787900000000004</v>
      </c>
      <c r="F35" s="3">
        <v>0.52575899999999998</v>
      </c>
      <c r="G35" s="3">
        <v>0.42699599999999999</v>
      </c>
      <c r="H35" s="3">
        <v>0.47309200000000001</v>
      </c>
      <c r="I35" s="3">
        <v>0.406109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s="1" t="s">
        <v>10</v>
      </c>
      <c r="B36" s="1" t="s">
        <v>32</v>
      </c>
      <c r="C36" s="3">
        <v>1.9004080000000001</v>
      </c>
      <c r="D36" s="3">
        <v>1.884935</v>
      </c>
      <c r="E36" s="2">
        <v>0.92922499999999997</v>
      </c>
      <c r="F36" s="3">
        <v>0.54719899999999999</v>
      </c>
      <c r="G36" s="3">
        <v>0.48250500000000002</v>
      </c>
      <c r="H36" s="3">
        <v>0.478385</v>
      </c>
      <c r="I36" s="3">
        <v>0.436556</v>
      </c>
      <c r="J36" s="1"/>
      <c r="K36" s="1" t="s">
        <v>60</v>
      </c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1" t="s">
        <v>10</v>
      </c>
      <c r="B37" s="1" t="s">
        <v>33</v>
      </c>
      <c r="C37" s="3">
        <v>1.925702</v>
      </c>
      <c r="D37" s="3">
        <v>1.8396920000000001</v>
      </c>
      <c r="E37" s="3">
        <v>0.95881400000000006</v>
      </c>
      <c r="F37" s="3">
        <v>0.52161800000000003</v>
      </c>
      <c r="G37" s="3">
        <v>0.40053</v>
      </c>
      <c r="H37" s="2">
        <v>0.55462299999999998</v>
      </c>
      <c r="I37" s="2">
        <v>0.51867200000000002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1" t="s">
        <v>65</v>
      </c>
      <c r="B38" s="1" t="s">
        <v>24</v>
      </c>
      <c r="C38" s="3">
        <v>9.3092260000000007</v>
      </c>
      <c r="D38" s="3">
        <v>9.2070659999999993</v>
      </c>
      <c r="E38" s="3">
        <v>4.8361580000000002</v>
      </c>
      <c r="F38" s="3">
        <v>2.6366010000000002</v>
      </c>
      <c r="G38" s="3">
        <v>2.0807069999999999</v>
      </c>
      <c r="H38" s="2">
        <v>2.329418</v>
      </c>
      <c r="I38" s="3">
        <v>2.2629609999999998</v>
      </c>
      <c r="J38" s="1"/>
      <c r="K38" s="1"/>
      <c r="L38" s="1" t="s">
        <v>43</v>
      </c>
      <c r="M38" s="1" t="s">
        <v>45</v>
      </c>
      <c r="N38" s="1" t="s">
        <v>47</v>
      </c>
      <c r="O38" s="1" t="s">
        <v>49</v>
      </c>
      <c r="P38" s="1" t="s">
        <v>51</v>
      </c>
      <c r="Q38" s="1" t="s">
        <v>53</v>
      </c>
      <c r="R38" s="1" t="s">
        <v>55</v>
      </c>
      <c r="S38" s="1"/>
    </row>
    <row r="39" spans="1:19" x14ac:dyDescent="0.35">
      <c r="A39" s="1" t="s">
        <v>10</v>
      </c>
      <c r="B39" s="1" t="s">
        <v>25</v>
      </c>
      <c r="C39" s="3">
        <v>9.4449930000000002</v>
      </c>
      <c r="D39" s="2">
        <v>8.8003879999999999</v>
      </c>
      <c r="E39" s="3">
        <v>4.9946570000000001</v>
      </c>
      <c r="F39" s="3">
        <v>2.6743030000000001</v>
      </c>
      <c r="G39" s="2">
        <v>1.9443900000000001</v>
      </c>
      <c r="H39" s="2">
        <v>2.17591</v>
      </c>
      <c r="I39" s="3">
        <v>2.1498650000000001</v>
      </c>
      <c r="J39" s="1"/>
      <c r="K39" s="1"/>
      <c r="L39" s="1"/>
      <c r="M39" s="1"/>
      <c r="N39" s="1">
        <v>95.925955995778168</v>
      </c>
      <c r="O39" s="1">
        <v>57.298819804930275</v>
      </c>
      <c r="P39" s="1">
        <v>48.315626763500745</v>
      </c>
      <c r="Q39" s="1">
        <v>46.562878329297824</v>
      </c>
      <c r="R39" s="1">
        <v>19.587403266556588</v>
      </c>
      <c r="S39" s="1"/>
    </row>
    <row r="40" spans="1:19" x14ac:dyDescent="0.35">
      <c r="A40" s="1" t="s">
        <v>10</v>
      </c>
      <c r="B40" s="1" t="s">
        <v>26</v>
      </c>
      <c r="C40" s="3">
        <v>9.3294630000000005</v>
      </c>
      <c r="D40" s="3">
        <v>9.3505029999999998</v>
      </c>
      <c r="E40" s="3">
        <v>4.8497729999999999</v>
      </c>
      <c r="F40" s="2">
        <v>2.555682</v>
      </c>
      <c r="G40" s="3">
        <v>2.0111699999999999</v>
      </c>
      <c r="H40" s="3">
        <v>2.2214680000000002</v>
      </c>
      <c r="I40" s="3">
        <v>2.140787</v>
      </c>
      <c r="J40" s="1"/>
      <c r="K40" s="1"/>
      <c r="L40" s="1"/>
      <c r="M40" s="1"/>
      <c r="N40" s="1">
        <v>97.400681815712716</v>
      </c>
      <c r="O40" s="1">
        <v>88.260932144070551</v>
      </c>
      <c r="P40" s="1">
        <v>46.433201100859293</v>
      </c>
      <c r="Q40" s="1">
        <v>44.784618392534348</v>
      </c>
      <c r="R40" s="1">
        <v>24.356772016495544</v>
      </c>
      <c r="S40" s="1"/>
    </row>
    <row r="41" spans="1:19" x14ac:dyDescent="0.35">
      <c r="A41" s="1" t="s">
        <v>10</v>
      </c>
      <c r="B41" s="1" t="s">
        <v>27</v>
      </c>
      <c r="C41" s="2">
        <v>9.0746549999999999</v>
      </c>
      <c r="D41" s="3">
        <v>9.3415339999999993</v>
      </c>
      <c r="E41" s="2">
        <v>5.4867569999999999</v>
      </c>
      <c r="F41" s="2">
        <v>2.8303569999999998</v>
      </c>
      <c r="G41" s="2">
        <v>1.9494560000000001</v>
      </c>
      <c r="H41" s="3">
        <v>2.2293980000000002</v>
      </c>
      <c r="I41" s="3">
        <v>2.1053259999999998</v>
      </c>
      <c r="J41" s="1"/>
      <c r="K41" s="1"/>
      <c r="L41" s="1"/>
      <c r="M41" s="1"/>
      <c r="N41" s="1">
        <v>96.979937871270621</v>
      </c>
      <c r="O41" s="1">
        <v>88.763934404806378</v>
      </c>
      <c r="P41" s="1">
        <v>71.292461904024989</v>
      </c>
      <c r="Q41" s="1">
        <v>48.503598733096688</v>
      </c>
      <c r="R41" s="1">
        <v>37.441282394560368</v>
      </c>
      <c r="S41" s="1"/>
    </row>
    <row r="42" spans="1:19" x14ac:dyDescent="0.35">
      <c r="A42" s="1" t="s">
        <v>10</v>
      </c>
      <c r="B42" s="1" t="s">
        <v>28</v>
      </c>
      <c r="C42" s="3">
        <v>9.4337490000000006</v>
      </c>
      <c r="D42" s="3">
        <v>9.2486770000000007</v>
      </c>
      <c r="E42" s="3">
        <v>4.8713309999999996</v>
      </c>
      <c r="F42" s="3">
        <v>2.643211</v>
      </c>
      <c r="G42" s="3">
        <v>2.0006590000000002</v>
      </c>
      <c r="H42" s="3">
        <v>2.2164809999999999</v>
      </c>
      <c r="I42" s="3">
        <v>2.1121569999999998</v>
      </c>
      <c r="J42" s="1"/>
      <c r="K42" s="1"/>
      <c r="L42" s="1"/>
      <c r="M42" s="1"/>
      <c r="N42" s="1">
        <v>95.057843421678143</v>
      </c>
      <c r="O42" s="1">
        <v>87.0169044005752</v>
      </c>
      <c r="P42" s="1">
        <v>75.811549439336517</v>
      </c>
      <c r="Q42" s="1">
        <v>51.748464761403291</v>
      </c>
      <c r="R42" s="1">
        <v>36.045570924066922</v>
      </c>
      <c r="S42" s="1"/>
    </row>
    <row r="43" spans="1:19" x14ac:dyDescent="0.35">
      <c r="A43" s="1" t="s">
        <v>10</v>
      </c>
      <c r="B43" s="1" t="s">
        <v>29</v>
      </c>
      <c r="C43" s="3">
        <v>9.5103480000000005</v>
      </c>
      <c r="D43" s="3">
        <v>9.3128729999999997</v>
      </c>
      <c r="E43" s="2">
        <v>4.6978619999999998</v>
      </c>
      <c r="F43" s="2">
        <v>2.5465309999999999</v>
      </c>
      <c r="G43" s="3">
        <v>2.0421119999999999</v>
      </c>
      <c r="H43" s="3">
        <v>2.2590309999999998</v>
      </c>
      <c r="I43" s="3">
        <v>2.1501990000000002</v>
      </c>
      <c r="J43" s="1"/>
      <c r="K43" s="1" t="s">
        <v>61</v>
      </c>
      <c r="L43" s="1"/>
      <c r="M43" s="1"/>
      <c r="N43" s="1">
        <v>96.407677142807515</v>
      </c>
      <c r="O43" s="1">
        <v>84.286896141032557</v>
      </c>
      <c r="P43" s="1">
        <v>75.219710616683827</v>
      </c>
      <c r="Q43" s="1">
        <v>51.185059212150975</v>
      </c>
      <c r="R43" s="1">
        <v>35.689021834327733</v>
      </c>
      <c r="S43" s="1"/>
    </row>
    <row r="44" spans="1:19" x14ac:dyDescent="0.35">
      <c r="A44" s="1" t="s">
        <v>10</v>
      </c>
      <c r="B44" s="1" t="s">
        <v>30</v>
      </c>
      <c r="C44" s="3">
        <v>9.4799059999999997</v>
      </c>
      <c r="D44" s="2">
        <v>9.5034170000000007</v>
      </c>
      <c r="E44" s="3">
        <v>4.8685700000000001</v>
      </c>
      <c r="F44" s="3">
        <v>2.7480229999999999</v>
      </c>
      <c r="G44" s="2">
        <v>2.1404960000000002</v>
      </c>
      <c r="H44" s="2">
        <v>2.387721</v>
      </c>
      <c r="I44" s="2">
        <v>2.3774350000000002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1" t="s">
        <v>10</v>
      </c>
      <c r="B45" s="1" t="s">
        <v>31</v>
      </c>
      <c r="C45" s="3">
        <v>9.4889880000000009</v>
      </c>
      <c r="D45" s="3">
        <v>9.1879369999999998</v>
      </c>
      <c r="E45" s="3">
        <v>5.0313379999999999</v>
      </c>
      <c r="F45" s="3">
        <v>2.6172270000000002</v>
      </c>
      <c r="G45" s="2">
        <v>2.0961340000000002</v>
      </c>
      <c r="H45" s="3">
        <v>2.310279</v>
      </c>
      <c r="I45" s="2">
        <v>2.2809710000000001</v>
      </c>
      <c r="J45" s="1"/>
      <c r="K45" s="1"/>
      <c r="L45" s="1" t="s">
        <v>43</v>
      </c>
      <c r="M45" s="1" t="s">
        <v>45</v>
      </c>
      <c r="N45" s="1" t="s">
        <v>47</v>
      </c>
      <c r="O45" s="1" t="s">
        <v>49</v>
      </c>
      <c r="P45" s="1" t="s">
        <v>51</v>
      </c>
      <c r="Q45" s="1" t="s">
        <v>53</v>
      </c>
      <c r="R45" s="1" t="s">
        <v>55</v>
      </c>
      <c r="S45" s="1"/>
    </row>
    <row r="46" spans="1:19" x14ac:dyDescent="0.35">
      <c r="A46" s="1" t="s">
        <v>10</v>
      </c>
      <c r="B46" s="1" t="s">
        <v>32</v>
      </c>
      <c r="C46" s="2">
        <v>9.1454590000000007</v>
      </c>
      <c r="D46" s="2">
        <v>9.4834029999999991</v>
      </c>
      <c r="E46" s="3">
        <v>4.8265659999999997</v>
      </c>
      <c r="F46" s="3">
        <v>2.6553680000000002</v>
      </c>
      <c r="G46" s="3">
        <v>2.019558</v>
      </c>
      <c r="H46" s="2">
        <v>2.1647189999999998</v>
      </c>
      <c r="I46" s="3">
        <v>2.0946180000000001</v>
      </c>
      <c r="J46" s="1"/>
      <c r="K46" s="1"/>
      <c r="L46" s="1"/>
      <c r="M46" s="1"/>
      <c r="N46" s="1">
        <v>4.2470715688266214E-2</v>
      </c>
      <c r="O46" s="1">
        <v>0.24841221477418918</v>
      </c>
      <c r="P46" s="1">
        <v>0.21394474913670525</v>
      </c>
      <c r="Q46" s="1">
        <v>0.16394765096776062</v>
      </c>
      <c r="R46" s="1">
        <v>0.37321108710505418</v>
      </c>
      <c r="S46" s="1"/>
    </row>
    <row r="47" spans="1:19" x14ac:dyDescent="0.35">
      <c r="A47" s="1" t="s">
        <v>10</v>
      </c>
      <c r="B47" s="1" t="s">
        <v>33</v>
      </c>
      <c r="C47" s="3">
        <v>9.5172480000000004</v>
      </c>
      <c r="D47" s="3">
        <v>9.2214279999999995</v>
      </c>
      <c r="E47" s="3">
        <v>4.7174230000000001</v>
      </c>
      <c r="F47" s="2">
        <v>2.92571</v>
      </c>
      <c r="G47" s="3">
        <v>2.0697169999999998</v>
      </c>
      <c r="H47" s="3">
        <v>2.1943869999999999</v>
      </c>
      <c r="I47" s="3">
        <v>2.1237710000000001</v>
      </c>
      <c r="J47" s="1"/>
      <c r="K47" s="1"/>
      <c r="L47" s="1"/>
      <c r="M47" s="1"/>
      <c r="N47" s="1">
        <v>2.6686858200903885E-2</v>
      </c>
      <c r="O47" s="1">
        <v>4.4334707594701372E-2</v>
      </c>
      <c r="P47" s="1">
        <v>0.23072628045947666</v>
      </c>
      <c r="Q47" s="1">
        <v>0.17612992900982949</v>
      </c>
      <c r="R47" s="1">
        <v>0.28233039602917426</v>
      </c>
      <c r="S47" s="1"/>
    </row>
    <row r="48" spans="1:19" x14ac:dyDescent="0.35">
      <c r="A48" s="1" t="s">
        <v>36</v>
      </c>
      <c r="B48" s="1" t="s">
        <v>24</v>
      </c>
      <c r="C48" s="3">
        <v>18.913160000000001</v>
      </c>
      <c r="D48" s="3">
        <v>18.822649999999999</v>
      </c>
      <c r="E48" s="3">
        <v>9.6842279999999992</v>
      </c>
      <c r="F48" s="2">
        <v>5.8336199999999998</v>
      </c>
      <c r="G48" s="3">
        <v>4.1559790000000003</v>
      </c>
      <c r="H48" s="3">
        <v>4.5554249999999996</v>
      </c>
      <c r="I48" s="3">
        <v>4.3478529999999997</v>
      </c>
      <c r="J48" s="1"/>
      <c r="K48" s="1"/>
      <c r="L48" s="1"/>
      <c r="M48" s="1"/>
      <c r="N48" s="1">
        <v>3.1141101912625979E-2</v>
      </c>
      <c r="O48" s="1">
        <v>4.2194560476750041E-2</v>
      </c>
      <c r="P48" s="1">
        <v>8.0534567973319635E-2</v>
      </c>
      <c r="Q48" s="1">
        <v>0.15167181290807857</v>
      </c>
      <c r="R48" s="1">
        <v>0.15189533536851593</v>
      </c>
      <c r="S48" s="1"/>
    </row>
    <row r="49" spans="1:28" x14ac:dyDescent="0.35">
      <c r="A49" s="1" t="s">
        <v>10</v>
      </c>
      <c r="B49" s="1" t="s">
        <v>25</v>
      </c>
      <c r="C49" s="3">
        <v>19.053560000000001</v>
      </c>
      <c r="D49" s="2">
        <v>17.785640000000001</v>
      </c>
      <c r="E49" s="2">
        <v>10.7265</v>
      </c>
      <c r="F49" s="2">
        <v>5.3578749999999999</v>
      </c>
      <c r="G49" s="3">
        <v>4.0857000000000001</v>
      </c>
      <c r="H49" s="3">
        <v>4.5543659999999999</v>
      </c>
      <c r="I49" s="3">
        <v>4.3875529999999996</v>
      </c>
      <c r="J49" s="1"/>
      <c r="K49" s="1"/>
      <c r="L49" s="1"/>
      <c r="M49" s="1"/>
      <c r="N49" s="1">
        <v>5.199104461478643E-2</v>
      </c>
      <c r="O49" s="1">
        <v>4.973399781287776E-2</v>
      </c>
      <c r="P49" s="1">
        <v>6.3812046421815441E-2</v>
      </c>
      <c r="Q49" s="1">
        <v>0.1332034968464976</v>
      </c>
      <c r="R49" s="1">
        <v>0.16129690438669367</v>
      </c>
      <c r="S49" s="1"/>
    </row>
    <row r="50" spans="1:28" x14ac:dyDescent="0.35">
      <c r="A50" s="1" t="s">
        <v>10</v>
      </c>
      <c r="B50" s="1" t="s">
        <v>26</v>
      </c>
      <c r="C50" s="3">
        <v>19.16799</v>
      </c>
      <c r="D50" s="3">
        <v>18.79823</v>
      </c>
      <c r="E50" s="3">
        <v>9.6204549999999998</v>
      </c>
      <c r="F50" s="3">
        <v>5.6544480000000004</v>
      </c>
      <c r="G50" s="3">
        <v>4.1203279999999998</v>
      </c>
      <c r="H50" s="3">
        <v>4.5842679999999998</v>
      </c>
      <c r="I50" s="3">
        <v>4.3645459999999998</v>
      </c>
      <c r="J50" s="1"/>
      <c r="K50" s="1" t="s">
        <v>61</v>
      </c>
      <c r="L50" s="1"/>
      <c r="M50" s="1"/>
      <c r="N50" s="1">
        <v>3.7261792459445164E-2</v>
      </c>
      <c r="O50" s="1">
        <v>6.214134730455053E-2</v>
      </c>
      <c r="P50" s="1">
        <v>6.5887755164588085E-2</v>
      </c>
      <c r="Q50" s="1">
        <v>0.13624215888446689</v>
      </c>
      <c r="R50" s="1">
        <v>0.16381655366335124</v>
      </c>
      <c r="S50" s="1"/>
    </row>
    <row r="51" spans="1:28" x14ac:dyDescent="0.35">
      <c r="A51" s="1" t="s">
        <v>10</v>
      </c>
      <c r="B51" s="1" t="s">
        <v>27</v>
      </c>
      <c r="C51" s="2">
        <v>18.150010000000002</v>
      </c>
      <c r="D51" s="2">
        <v>17.974699999999999</v>
      </c>
      <c r="E51" s="2">
        <v>10.63777</v>
      </c>
      <c r="F51" s="3">
        <v>5.5406950000000004</v>
      </c>
      <c r="G51" s="3">
        <v>4.1190119999999997</v>
      </c>
      <c r="H51" s="3">
        <v>4.5322500000000003</v>
      </c>
      <c r="I51" s="3">
        <v>4.3758189999999999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8" x14ac:dyDescent="0.35">
      <c r="A52" s="1" t="s">
        <v>10</v>
      </c>
      <c r="B52" s="1" t="s">
        <v>28</v>
      </c>
      <c r="C52" s="2">
        <v>18.286570000000001</v>
      </c>
      <c r="D52" s="3">
        <v>18.769919999999999</v>
      </c>
      <c r="E52" s="3">
        <v>9.8682200000000009</v>
      </c>
      <c r="F52" s="3">
        <v>5.5335419999999997</v>
      </c>
      <c r="G52" s="3">
        <v>4.2841459999999998</v>
      </c>
      <c r="H52" s="3">
        <v>4.6551</v>
      </c>
      <c r="I52" s="2">
        <v>4.6615460000000004</v>
      </c>
      <c r="J52" s="1"/>
      <c r="K52" s="1"/>
      <c r="L52" s="1" t="s">
        <v>43</v>
      </c>
      <c r="M52" s="1" t="s">
        <v>45</v>
      </c>
      <c r="N52" s="1" t="s">
        <v>47</v>
      </c>
      <c r="O52" s="1" t="s">
        <v>49</v>
      </c>
      <c r="P52" s="1" t="s">
        <v>51</v>
      </c>
      <c r="Q52" s="1" t="s">
        <v>53</v>
      </c>
      <c r="R52" s="1" t="s">
        <v>55</v>
      </c>
      <c r="S52" s="1"/>
    </row>
    <row r="53" spans="1:28" x14ac:dyDescent="0.35">
      <c r="A53" s="1" t="s">
        <v>10</v>
      </c>
      <c r="B53" s="1" t="s">
        <v>29</v>
      </c>
      <c r="C53" s="2">
        <v>20.301079999999999</v>
      </c>
      <c r="D53" s="2">
        <v>20.284749999999999</v>
      </c>
      <c r="E53" s="3">
        <v>9.7992810000000006</v>
      </c>
      <c r="F53" s="3">
        <v>5.4700860000000002</v>
      </c>
      <c r="G53" s="3">
        <v>4.3158180000000002</v>
      </c>
      <c r="H53" s="2">
        <v>4.7316209999999996</v>
      </c>
      <c r="I53" s="3">
        <v>4.4514820000000004</v>
      </c>
      <c r="J53" s="1"/>
      <c r="K53" s="1"/>
      <c r="L53" s="1"/>
      <c r="M53" s="1"/>
      <c r="N53" s="1"/>
      <c r="O53" s="1">
        <v>0.95752928431173379</v>
      </c>
      <c r="P53" s="1">
        <v>4.2470715688266214E-2</v>
      </c>
      <c r="Q53" s="1"/>
      <c r="R53" s="1">
        <v>0.75158778522581082</v>
      </c>
      <c r="S53" s="1">
        <v>0.24841221477418918</v>
      </c>
      <c r="U53">
        <v>0.78605525086329475</v>
      </c>
      <c r="V53">
        <v>0.21394474913670525</v>
      </c>
      <c r="X53">
        <v>0.83605234903223935</v>
      </c>
      <c r="Y53">
        <v>0.16394765096776062</v>
      </c>
      <c r="AA53">
        <v>0.62678891289494576</v>
      </c>
      <c r="AB53">
        <v>0.37321108710505418</v>
      </c>
    </row>
    <row r="54" spans="1:28" x14ac:dyDescent="0.35">
      <c r="A54" s="1" t="s">
        <v>10</v>
      </c>
      <c r="B54" s="1" t="s">
        <v>30</v>
      </c>
      <c r="C54" s="3">
        <v>19.507629999999999</v>
      </c>
      <c r="D54" s="3">
        <v>18.724710000000002</v>
      </c>
      <c r="E54" s="3">
        <v>9.7226250000000007</v>
      </c>
      <c r="F54" s="3">
        <v>5.6085159999999998</v>
      </c>
      <c r="G54" s="3">
        <v>4.1381030000000001</v>
      </c>
      <c r="H54" s="3">
        <v>4.618805</v>
      </c>
      <c r="I54" s="3">
        <v>4.4233419999999999</v>
      </c>
      <c r="J54" s="1"/>
      <c r="K54" s="1"/>
      <c r="L54" s="1"/>
      <c r="M54" s="1"/>
      <c r="N54" s="1"/>
      <c r="O54" s="1">
        <v>0.97331314179909612</v>
      </c>
      <c r="P54" s="1">
        <v>2.6686858200903885E-2</v>
      </c>
      <c r="Q54" s="1"/>
      <c r="R54" s="1">
        <v>0.95566529240529863</v>
      </c>
      <c r="S54" s="1">
        <v>4.4334707594701372E-2</v>
      </c>
      <c r="U54">
        <v>0.76927371954052337</v>
      </c>
      <c r="V54">
        <v>0.23072628045947666</v>
      </c>
      <c r="X54">
        <v>0.82387007099017051</v>
      </c>
      <c r="Y54">
        <v>0.17612992900982949</v>
      </c>
      <c r="AA54">
        <v>0.71766960397082569</v>
      </c>
      <c r="AB54">
        <v>0.28233039602917426</v>
      </c>
    </row>
    <row r="55" spans="1:28" x14ac:dyDescent="0.35">
      <c r="A55" s="1" t="s">
        <v>10</v>
      </c>
      <c r="B55" s="1" t="s">
        <v>31</v>
      </c>
      <c r="C55" s="3">
        <v>19.562560000000001</v>
      </c>
      <c r="D55" s="3">
        <v>18.599789999999999</v>
      </c>
      <c r="E55" s="2">
        <v>11.022259999999999</v>
      </c>
      <c r="F55" s="2">
        <v>5.7753540000000001</v>
      </c>
      <c r="G55" s="3">
        <v>4.0845510000000003</v>
      </c>
      <c r="H55" s="3">
        <v>4.5404609999999996</v>
      </c>
      <c r="I55" s="3">
        <v>4.3254029999999997</v>
      </c>
      <c r="J55" s="1"/>
      <c r="K55" s="1"/>
      <c r="L55" s="1"/>
      <c r="M55" s="1"/>
      <c r="N55" s="1"/>
      <c r="O55" s="1">
        <v>0.96885889808737402</v>
      </c>
      <c r="P55" s="1">
        <v>3.1141101912625979E-2</v>
      </c>
      <c r="Q55" s="1"/>
      <c r="R55" s="1">
        <v>0.95780543952324992</v>
      </c>
      <c r="S55" s="1">
        <v>4.2194560476750041E-2</v>
      </c>
      <c r="U55">
        <v>0.91946543202668041</v>
      </c>
      <c r="V55">
        <v>8.0534567973319635E-2</v>
      </c>
      <c r="X55">
        <v>0.84832818709192148</v>
      </c>
      <c r="Y55">
        <v>0.15167181290807857</v>
      </c>
      <c r="AA55">
        <v>0.84810466463148404</v>
      </c>
      <c r="AB55">
        <v>0.15189533536851593</v>
      </c>
    </row>
    <row r="56" spans="1:28" x14ac:dyDescent="0.35">
      <c r="A56" s="1" t="s">
        <v>10</v>
      </c>
      <c r="B56" s="1" t="s">
        <v>32</v>
      </c>
      <c r="C56" s="3">
        <v>19.215730000000001</v>
      </c>
      <c r="D56" s="3">
        <v>18.852730000000001</v>
      </c>
      <c r="E56" s="3">
        <v>9.7248029999999996</v>
      </c>
      <c r="F56" s="3">
        <v>5.5636919999999996</v>
      </c>
      <c r="G56" s="3">
        <v>4.1094390000000001</v>
      </c>
      <c r="H56" s="3">
        <v>4.6132600000000004</v>
      </c>
      <c r="I56" s="3">
        <v>4.3699579999999996</v>
      </c>
      <c r="J56" s="1"/>
      <c r="K56" s="1"/>
      <c r="L56" s="1"/>
      <c r="M56" s="1"/>
      <c r="N56" s="1"/>
      <c r="O56" s="1">
        <v>0.94800895538521357</v>
      </c>
      <c r="P56" s="1">
        <v>5.199104461478643E-2</v>
      </c>
      <c r="Q56" s="1"/>
      <c r="R56" s="1">
        <v>0.95026600218712221</v>
      </c>
      <c r="S56" s="1">
        <v>4.973399781287776E-2</v>
      </c>
      <c r="U56">
        <v>0.93618795357818452</v>
      </c>
      <c r="V56">
        <v>6.3812046421815441E-2</v>
      </c>
      <c r="X56">
        <v>0.86679650315350243</v>
      </c>
      <c r="Y56">
        <v>0.1332034968464976</v>
      </c>
      <c r="AA56">
        <v>0.83870309561330636</v>
      </c>
      <c r="AB56">
        <v>0.16129690438669367</v>
      </c>
    </row>
    <row r="57" spans="1:28" x14ac:dyDescent="0.35">
      <c r="A57" s="1" t="s">
        <v>10</v>
      </c>
      <c r="B57" s="1" t="s">
        <v>33</v>
      </c>
      <c r="C57" s="2">
        <v>18.25309</v>
      </c>
      <c r="D57" s="2">
        <v>17.903400000000001</v>
      </c>
      <c r="E57" s="3">
        <v>9.6918559999999996</v>
      </c>
      <c r="F57" s="3">
        <v>5.5821009999999998</v>
      </c>
      <c r="G57" s="2">
        <v>4.5533349999999997</v>
      </c>
      <c r="H57" s="2">
        <v>4.8431490000000004</v>
      </c>
      <c r="I57" s="2">
        <v>4.661276</v>
      </c>
      <c r="J57" s="1"/>
      <c r="K57" s="1" t="s">
        <v>62</v>
      </c>
      <c r="L57" s="1"/>
      <c r="M57" s="1"/>
      <c r="N57" s="1"/>
      <c r="O57" s="1">
        <v>0.96273820754055484</v>
      </c>
      <c r="P57" s="1">
        <v>3.7261792459445164E-2</v>
      </c>
      <c r="Q57" s="1"/>
      <c r="R57" s="1">
        <v>0.93785865269544944</v>
      </c>
      <c r="S57" s="1">
        <v>6.214134730455053E-2</v>
      </c>
      <c r="U57">
        <v>0.93411224483541189</v>
      </c>
      <c r="V57">
        <v>6.5887755164588085E-2</v>
      </c>
      <c r="X57">
        <v>0.86375784111553311</v>
      </c>
      <c r="Y57">
        <v>0.13624215888446689</v>
      </c>
      <c r="AA57">
        <v>0.83618344633664876</v>
      </c>
      <c r="AB57">
        <v>0.16381655366335124</v>
      </c>
    </row>
    <row r="58" spans="1:28" x14ac:dyDescent="0.35">
      <c r="A58" s="1" t="s">
        <v>10</v>
      </c>
      <c r="B58" s="1" t="s">
        <v>10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 t="s">
        <v>43</v>
      </c>
      <c r="M59" s="1" t="s">
        <v>45</v>
      </c>
      <c r="N59" s="1" t="s">
        <v>47</v>
      </c>
      <c r="O59" s="1" t="s">
        <v>49</v>
      </c>
      <c r="P59" s="1" t="s">
        <v>51</v>
      </c>
      <c r="Q59" s="1" t="s">
        <v>53</v>
      </c>
      <c r="R59" s="1" t="s">
        <v>55</v>
      </c>
      <c r="S59" s="1"/>
    </row>
    <row r="60" spans="1:2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v>1.0216960819072491</v>
      </c>
      <c r="O60" s="1">
        <v>1.2289679964052125</v>
      </c>
      <c r="P60" s="1">
        <v>1.2169703461843502</v>
      </c>
      <c r="Q60" s="1">
        <v>1.1674798868803766</v>
      </c>
      <c r="R60" s="1">
        <v>1.5200113210945441</v>
      </c>
      <c r="S60" s="1"/>
    </row>
    <row r="61" spans="1:2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v>1.0135238840889556</v>
      </c>
      <c r="O61" s="1">
        <v>1.0343946895748601</v>
      </c>
      <c r="P61" s="1">
        <v>1.238040375807208</v>
      </c>
      <c r="Q61" s="1">
        <v>1.1821919632415021</v>
      </c>
      <c r="R61" s="1">
        <v>1.3491687300406843</v>
      </c>
      <c r="S61" s="1"/>
    </row>
    <row r="62" spans="1:2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v>1.0158168276776349</v>
      </c>
      <c r="O62" s="1">
        <v>1.0326801125981189</v>
      </c>
      <c r="P62" s="1">
        <v>1.0719402008041641</v>
      </c>
      <c r="Q62" s="1">
        <v>1.1530206393549758</v>
      </c>
      <c r="R62" s="1">
        <v>1.1617605008151048</v>
      </c>
      <c r="S62" s="1"/>
    </row>
    <row r="63" spans="1:2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>
        <v>1.0266893252574936</v>
      </c>
      <c r="O63" s="1">
        <v>1.0387457335296237</v>
      </c>
      <c r="P63" s="1">
        <v>1.0561632837426702</v>
      </c>
      <c r="Q63" s="1">
        <v>1.1319298923673606</v>
      </c>
      <c r="R63" s="1">
        <v>1.1735098858698185</v>
      </c>
      <c r="S63" s="1"/>
    </row>
    <row r="64" spans="1:2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v>1.0189845962728452</v>
      </c>
      <c r="O64" s="1">
        <v>1.0488843132961221</v>
      </c>
      <c r="P64" s="1">
        <v>1.0580963264126912</v>
      </c>
      <c r="Q64" s="1">
        <v>1.1353468416958963</v>
      </c>
      <c r="R64" s="1">
        <v>1.1766992474667384</v>
      </c>
      <c r="S64" s="1"/>
    </row>
    <row r="71" spans="13:17" x14ac:dyDescent="0.35">
      <c r="M71" s="4" t="s">
        <v>47</v>
      </c>
      <c r="N71" s="4" t="s">
        <v>49</v>
      </c>
      <c r="O71" s="4" t="s">
        <v>51</v>
      </c>
      <c r="P71" s="4" t="s">
        <v>53</v>
      </c>
      <c r="Q71" s="4" t="s">
        <v>55</v>
      </c>
    </row>
    <row r="72" spans="13:17" x14ac:dyDescent="0.35">
      <c r="M72" s="5">
        <v>4.2470715688266214E-2</v>
      </c>
      <c r="N72" s="5">
        <v>0.24841221477418918</v>
      </c>
      <c r="O72" s="5">
        <v>0.21394474913670525</v>
      </c>
      <c r="P72" s="5">
        <v>0.16394765096776062</v>
      </c>
      <c r="Q72" s="5">
        <v>0.37321108710505418</v>
      </c>
    </row>
    <row r="73" spans="13:17" x14ac:dyDescent="0.35">
      <c r="M73" s="4">
        <v>2.6686858200903885E-2</v>
      </c>
      <c r="N73" s="4">
        <v>4.4334707594701372E-2</v>
      </c>
      <c r="O73" s="4">
        <v>0.23072628045947666</v>
      </c>
      <c r="P73" s="4">
        <v>0.17612992900982949</v>
      </c>
      <c r="Q73" s="4">
        <v>0.28233039602917426</v>
      </c>
    </row>
    <row r="74" spans="13:17" x14ac:dyDescent="0.35">
      <c r="M74" s="5">
        <v>3.1141101912625979E-2</v>
      </c>
      <c r="N74" s="5">
        <v>4.2194560476750041E-2</v>
      </c>
      <c r="O74" s="5">
        <v>8.0534567973319635E-2</v>
      </c>
      <c r="P74" s="5">
        <v>0.15167181290807857</v>
      </c>
      <c r="Q74" s="5">
        <v>0.15189533536851593</v>
      </c>
    </row>
    <row r="75" spans="13:17" x14ac:dyDescent="0.35">
      <c r="M75" s="4">
        <v>5.199104461478643E-2</v>
      </c>
      <c r="N75" s="4">
        <v>4.973399781287776E-2</v>
      </c>
      <c r="O75" s="4">
        <v>6.3812046421815441E-2</v>
      </c>
      <c r="P75" s="4">
        <v>0.1332034968464976</v>
      </c>
      <c r="Q75" s="4">
        <v>0.16129690438669367</v>
      </c>
    </row>
    <row r="76" spans="13:17" x14ac:dyDescent="0.35">
      <c r="M76" s="5">
        <v>3.7261792459445164E-2</v>
      </c>
      <c r="N76" s="5">
        <v>6.214134730455053E-2</v>
      </c>
      <c r="O76" s="5">
        <v>6.5887755164588085E-2</v>
      </c>
      <c r="P76" s="5">
        <v>0.13624215888446689</v>
      </c>
      <c r="Q76" s="5">
        <v>0.16381655366335124</v>
      </c>
    </row>
    <row r="77" spans="13:17" x14ac:dyDescent="0.35">
      <c r="M77" s="4" t="s">
        <v>47</v>
      </c>
      <c r="N77" s="4" t="s">
        <v>49</v>
      </c>
      <c r="O77" s="4" t="s">
        <v>51</v>
      </c>
      <c r="P77" s="4" t="s">
        <v>53</v>
      </c>
      <c r="Q77" s="4" t="s">
        <v>55</v>
      </c>
    </row>
    <row r="78" spans="13:17" x14ac:dyDescent="0.35">
      <c r="M78">
        <f>AVERAGE(M72:M76)</f>
        <v>3.7910302575205536E-2</v>
      </c>
      <c r="N78">
        <f t="shared" ref="N78:Q78" si="0">AVERAGE(N72:N76)</f>
        <v>8.9363365592613764E-2</v>
      </c>
      <c r="O78">
        <f t="shared" si="0"/>
        <v>0.13098107983118101</v>
      </c>
      <c r="P78">
        <f t="shared" si="0"/>
        <v>0.15223900972332666</v>
      </c>
      <c r="Q78">
        <f t="shared" si="0"/>
        <v>0.22651005531055785</v>
      </c>
    </row>
    <row r="79" spans="13:17" x14ac:dyDescent="0.35">
      <c r="M79">
        <f>1-M78</f>
        <v>0.96208969742479444</v>
      </c>
      <c r="N79">
        <f t="shared" ref="N79:Q79" si="1">1-N78</f>
        <v>0.91063663440738618</v>
      </c>
      <c r="O79">
        <f t="shared" si="1"/>
        <v>0.86901892016881899</v>
      </c>
      <c r="P79">
        <f t="shared" si="1"/>
        <v>0.8477609902766734</v>
      </c>
      <c r="Q79">
        <f t="shared" si="1"/>
        <v>0.7734899446894421</v>
      </c>
    </row>
    <row r="80" spans="13:17" x14ac:dyDescent="0.35">
      <c r="M80" s="4" t="s">
        <v>47</v>
      </c>
      <c r="N80" s="4" t="s">
        <v>49</v>
      </c>
      <c r="O80" s="4" t="s">
        <v>51</v>
      </c>
      <c r="P80" s="4" t="s">
        <v>53</v>
      </c>
      <c r="Q80" s="4" t="s">
        <v>55</v>
      </c>
    </row>
    <row r="81" spans="11:24" x14ac:dyDescent="0.35">
      <c r="K81" t="s">
        <v>67</v>
      </c>
      <c r="M81">
        <f>1/M78+( M79/2)</f>
        <v>26.85909862489169</v>
      </c>
      <c r="N81">
        <f>1/N78+( N79/4)</f>
        <v>11.417927042633444</v>
      </c>
      <c r="O81">
        <f>1/O78+( O79/6)</f>
        <v>7.779526941903149</v>
      </c>
      <c r="P81">
        <f>1/P78+( P79/8)</f>
        <v>6.6745887834655804</v>
      </c>
      <c r="Q81">
        <f>1/Q78+( Q79/12)</f>
        <v>4.4792725402634952</v>
      </c>
      <c r="S81" t="s">
        <v>68</v>
      </c>
      <c r="T81">
        <f>_xlfn.STDEV.P(M72:M76)</f>
        <v>8.8461631315565371E-3</v>
      </c>
      <c r="U81">
        <f t="shared" ref="U81:X81" si="2">_xlfn.STDEV.P(N72:N76)</f>
        <v>7.9825481788000571E-2</v>
      </c>
      <c r="V81">
        <f t="shared" si="2"/>
        <v>7.5000994655990555E-2</v>
      </c>
      <c r="W81">
        <f t="shared" si="2"/>
        <v>1.6287664065893086E-2</v>
      </c>
      <c r="X81">
        <f t="shared" si="2"/>
        <v>8.7621561047208599E-2</v>
      </c>
    </row>
    <row r="83" spans="11:24" x14ac:dyDescent="0.35">
      <c r="S83" t="s">
        <v>69</v>
      </c>
      <c r="T83">
        <f>M78+T81</f>
        <v>4.6756465706762076E-2</v>
      </c>
      <c r="U83">
        <f t="shared" ref="U83:X83" si="3">N78+U81</f>
        <v>0.16918884738061435</v>
      </c>
      <c r="V83">
        <f t="shared" si="3"/>
        <v>0.20598207448717157</v>
      </c>
      <c r="W83">
        <f t="shared" si="3"/>
        <v>0.16852667378921973</v>
      </c>
      <c r="X83">
        <f t="shared" si="3"/>
        <v>0.31413161635776643</v>
      </c>
    </row>
    <row r="84" spans="11:24" x14ac:dyDescent="0.35">
      <c r="S84" t="s">
        <v>70</v>
      </c>
      <c r="T84">
        <f>M78-T81</f>
        <v>2.9064139443648999E-2</v>
      </c>
      <c r="U84">
        <f t="shared" ref="U84:X84" si="4">N78-U81</f>
        <v>9.5378838046131925E-3</v>
      </c>
      <c r="V84">
        <f t="shared" si="4"/>
        <v>5.5980085175190458E-2</v>
      </c>
      <c r="W84">
        <f t="shared" si="4"/>
        <v>0.13595134565743358</v>
      </c>
      <c r="X84">
        <f t="shared" si="4"/>
        <v>0.13888849426334926</v>
      </c>
    </row>
    <row r="86" spans="11:24" x14ac:dyDescent="0.35">
      <c r="T86" s="5">
        <v>4.2470715688266214E-2</v>
      </c>
      <c r="U86" s="5"/>
      <c r="V86" s="5"/>
      <c r="W86" s="5">
        <v>0.16394765096776062</v>
      </c>
      <c r="X86" s="5"/>
    </row>
    <row r="87" spans="11:24" x14ac:dyDescent="0.35">
      <c r="T87" s="4"/>
      <c r="U87" s="4">
        <v>4.4334707594701372E-2</v>
      </c>
      <c r="V87" s="4"/>
      <c r="W87" s="4"/>
      <c r="X87" s="4">
        <v>0.28233039602917426</v>
      </c>
    </row>
    <row r="88" spans="11:24" x14ac:dyDescent="0.35">
      <c r="T88" s="5">
        <v>3.1141101912625979E-2</v>
      </c>
      <c r="U88" s="5">
        <v>4.2194560476750041E-2</v>
      </c>
      <c r="V88" s="5">
        <v>8.0534567973319635E-2</v>
      </c>
      <c r="W88" s="5">
        <v>0.15167181290807857</v>
      </c>
      <c r="X88" s="5">
        <v>0.15189533536851593</v>
      </c>
    </row>
    <row r="89" spans="11:24" x14ac:dyDescent="0.35">
      <c r="T89" s="4">
        <v>5.199104461478643E-2</v>
      </c>
      <c r="U89" s="4">
        <v>4.973399781287776E-2</v>
      </c>
      <c r="V89" s="4">
        <v>6.3812046421815441E-2</v>
      </c>
      <c r="W89" s="4"/>
      <c r="X89" s="4">
        <v>0.16129690438669367</v>
      </c>
    </row>
    <row r="90" spans="11:24" x14ac:dyDescent="0.35">
      <c r="T90" s="5">
        <v>3.7261792459445164E-2</v>
      </c>
      <c r="U90" s="5">
        <v>6.214134730455053E-2</v>
      </c>
      <c r="V90" s="5">
        <v>6.5887755164588085E-2</v>
      </c>
      <c r="W90" s="5">
        <v>0.13624215888446689</v>
      </c>
      <c r="X90" s="5">
        <v>0.16381655366335124</v>
      </c>
    </row>
    <row r="92" spans="11:24" x14ac:dyDescent="0.35">
      <c r="T92">
        <f>AVERAGE(T86:T90)</f>
        <v>4.0716163668780947E-2</v>
      </c>
      <c r="U92">
        <f t="shared" ref="U92:X92" si="5">AVERAGE(U86:U90)</f>
        <v>4.9601153297219931E-2</v>
      </c>
      <c r="V92">
        <f t="shared" si="5"/>
        <v>7.0078123186574387E-2</v>
      </c>
      <c r="W92">
        <f t="shared" si="5"/>
        <v>0.15062054092010202</v>
      </c>
      <c r="X92">
        <f t="shared" si="5"/>
        <v>0.18983479736193376</v>
      </c>
    </row>
    <row r="93" spans="11:24" x14ac:dyDescent="0.35">
      <c r="T93">
        <f>1-T92</f>
        <v>0.95928383633121905</v>
      </c>
      <c r="U93">
        <f t="shared" ref="U93:X93" si="6">1-U92</f>
        <v>0.95039884670278008</v>
      </c>
      <c r="V93">
        <f t="shared" si="6"/>
        <v>0.92992187681342564</v>
      </c>
      <c r="W93">
        <f t="shared" si="6"/>
        <v>0.84937945907989798</v>
      </c>
      <c r="X93">
        <f t="shared" si="6"/>
        <v>0.81016520263806624</v>
      </c>
    </row>
    <row r="95" spans="11:24" x14ac:dyDescent="0.35">
      <c r="T95">
        <f>1/T92 + (T93/2)</f>
        <v>25.039912579587192</v>
      </c>
      <c r="U95">
        <f>1/U92 + (U93/4)</f>
        <v>20.398421255638635</v>
      </c>
      <c r="V95">
        <f>1/V92 + (V93/6)</f>
        <v>14.42477553156273</v>
      </c>
      <c r="W95">
        <f>1/W92 + (W93/8)</f>
        <v>6.7453731276637194</v>
      </c>
      <c r="X95">
        <f>1/X92 + (X93/12)</f>
        <v>5.3352518944407903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3652-72D4-425A-A3CD-14D45B8C2EBD}">
  <sheetPr codeName="Folha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z A r E U i o X + 0 S k A A A A 9 Q A A A B I A H A B D b 2 5 m a W c v U G F j a 2 F n Z S 5 4 b W w g o h g A K K A U A A A A A A A A A A A A A A A A A A A A A A A A A A A A h Y + x D o I w G I R f h X S n r c V B y U 8 Z X C U h 0 R j X p l R o h E J o s b y b g 4 / k K 4 h R 1 M 3 x v r t L 7 u 7 X G 6 R j U w c X 1 V v d m g Q t M E W B M r I t t C k T N L h T u E I p h 1 z I s y h V M I W N j U e r E 1 Q 5 1 8 W E e O + x j 3 D b l 4 R R u i D H b L u T l W p E q I 1 1 w k i F P q 3 i f w t x O L z G c I b X E V 4 y h i m Q m U G m z d d n 0 9 y n + w N h M 9 R u 6 B X v X J j v g c w S y P s C f w B Q S w M E F A A C A A g A z A r E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K x F K 5 M u 8 O c w E A A D 4 P A A A T A B w A R m 9 y b X V s Y X M v U 2 V j d G l v b j E u b S C i G A A o o B Q A A A A A A A A A A A A A A A A A A A A A A A A A A A D t l U 9 r g z A Y h + + C 3 y G k F w U r 1 b b r u u F h 2 P W 2 j V F 3 m q M 4 + 8 6 F 5 U 9 J Y l k p / e 6 L S C m D y g 4 9 1 I F e N I / y J q 8 8 / F 4 F u S a C o 0 V 9 D 2 5 t y 7 b U Z y Z h h X p Y g 9 L 9 o M 8 w i h A F b V v I X E + S F M A M i d X G n 4 m 8 Z M C 1 M y c U / F h w b R b K w f F N + q J A q v Q h k 5 o w N C d F C c R U F e k M 1 J c W 6 1 S C K q n O V k K h v F p l F F X 7 K U R J Y W h a L Z Y K 9 H I Q L I P 0 c B Q / V x v s e q 8 z o I Q R D T L C H v Z Q L G j J u I q m H r r n u V g R X k R B O A 4 9 9 F w K D Q u 9 p R A d H / 1 H w e H N 9 e q O e j g h a 4 H u q C l n d q 6 6 T b J 3 8 1 U i M 6 4 + h G R 1 + W S 7 B u X U / X u 7 H a 5 p Y L b X 5 o 0 5 / b f e e + j A w w Y + b O C j B j 5 u 4 F c N f N L A r x v 4 9 B f f u 7 Z F + O n / c l I O 2 R 4 5 5 B 9 y B I P O j v P s O P J g c J 4 2 D D m h 2 x 5 1 u l x p W 6 4 Y Q Y a X F m T S C d J e Q W Q L E m T S D Z 9 / O n x G l 1 c n 7 L K l x d n S g u E T d t n S 7 m z 5 A V B L A Q I t A B Q A A g A I A M w K x F I q F / t E p A A A A P U A A A A S A A A A A A A A A A A A A A A A A A A A A A B D b 2 5 m a W c v U G F j a 2 F n Z S 5 4 b W x Q S w E C L Q A U A A I A C A D M C s R S D 8 r p q 6 Q A A A D p A A A A E w A A A A A A A A A A A A A A A A D w A A A A W 0 N v b n R l b n R f V H l w Z X N d L n h t b F B L A Q I t A B Q A A g A I A M w K x F K 5 M u 8 O c w E A A D 4 P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5 R A A A A A A A A L F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E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0 V D A w O j A w O j Q z L j A 5 M j I x N T d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0 x L W 0 v Q X V 0 b 1 J l b W 9 2 Z W R D b 2 x 1 b W 5 z M S 5 7 Q 2 9 s d W 1 u M S w w f S Z x d W 9 0 O y w m c X V v d D t T Z W N 0 a W 9 u M S 9 0 Z X N 0 L T E t b S 9 B d X R v U m V t b 3 Z l Z E N v b H V t b n M x L n t D b 2 x 1 b W 4 y L D F 9 J n F 1 b 3 Q 7 L C Z x d W 9 0 O 1 N l Y 3 R p b 2 4 x L 3 R l c 3 Q t M S 1 t L 0 F 1 d G 9 S Z W 1 v d m V k Q 2 9 s d W 1 u c z E u e 0 N v b H V t b j M s M n 0 m c X V v d D s s J n F 1 b 3 Q 7 U 2 V j d G l v b j E v d G V z d C 0 x L W 0 v Q X V 0 b 1 J l b W 9 2 Z W R D b 2 x 1 b W 5 z M S 5 7 Q 2 9 s d W 1 u N C w z f S Z x d W 9 0 O y w m c X V v d D t T Z W N 0 a W 9 u M S 9 0 Z X N 0 L T E t b S 9 B d X R v U m V t b 3 Z l Z E N v b H V t b n M x L n t D b 2 x 1 b W 4 1 L D R 9 J n F 1 b 3 Q 7 L C Z x d W 9 0 O 1 N l Y 3 R p b 2 4 x L 3 R l c 3 Q t M S 1 t L 0 F 1 d G 9 S Z W 1 v d m V k Q 2 9 s d W 1 u c z E u e 0 N v b H V t b j Y s N X 0 m c X V v d D s s J n F 1 b 3 Q 7 U 2 V j d G l v b j E v d G V z d C 0 x L W 0 v Q X V 0 b 1 J l b W 9 2 Z W R D b 2 x 1 b W 5 z M S 5 7 Q 2 9 s d W 1 u N y w 2 f S Z x d W 9 0 O y w m c X V v d D t T Z W N 0 a W 9 u M S 9 0 Z X N 0 L T E t b S 9 B d X R v U m V t b 3 Z l Z E N v b H V t b n M x L n t D b 2 x 1 b W 4 4 L D d 9 J n F 1 b 3 Q 7 L C Z x d W 9 0 O 1 N l Y 3 R p b 2 4 x L 3 R l c 3 Q t M S 1 t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C 0 x L W 0 v Q X V 0 b 1 J l b W 9 2 Z W R D b 2 x 1 b W 5 z M S 5 7 Q 2 9 s d W 1 u M S w w f S Z x d W 9 0 O y w m c X V v d D t T Z W N 0 a W 9 u M S 9 0 Z X N 0 L T E t b S 9 B d X R v U m V t b 3 Z l Z E N v b H V t b n M x L n t D b 2 x 1 b W 4 y L D F 9 J n F 1 b 3 Q 7 L C Z x d W 9 0 O 1 N l Y 3 R p b 2 4 x L 3 R l c 3 Q t M S 1 t L 0 F 1 d G 9 S Z W 1 v d m V k Q 2 9 s d W 1 u c z E u e 0 N v b H V t b j M s M n 0 m c X V v d D s s J n F 1 b 3 Q 7 U 2 V j d G l v b j E v d G V z d C 0 x L W 0 v Q X V 0 b 1 J l b W 9 2 Z W R D b 2 x 1 b W 5 z M S 5 7 Q 2 9 s d W 1 u N C w z f S Z x d W 9 0 O y w m c X V v d D t T Z W N 0 a W 9 u M S 9 0 Z X N 0 L T E t b S 9 B d X R v U m V t b 3 Z l Z E N v b H V t b n M x L n t D b 2 x 1 b W 4 1 L D R 9 J n F 1 b 3 Q 7 L C Z x d W 9 0 O 1 N l Y 3 R p b 2 4 x L 3 R l c 3 Q t M S 1 t L 0 F 1 d G 9 S Z W 1 v d m V k Q 2 9 s d W 1 u c z E u e 0 N v b H V t b j Y s N X 0 m c X V v d D s s J n F 1 b 3 Q 7 U 2 V j d G l v b j E v d G V z d C 0 x L W 0 v Q X V 0 b 1 J l b W 9 2 Z W R D b 2 x 1 b W 5 z M S 5 7 Q 2 9 s d W 1 u N y w 2 f S Z x d W 9 0 O y w m c X V v d D t T Z W N 0 a W 9 u M S 9 0 Z X N 0 L T E t b S 9 B d X R v U m V t b 3 Z l Z E N v b H V t b n M x L n t D b 2 x 1 b W 4 4 L D d 9 J n F 1 b 3 Q 7 L C Z x d W 9 0 O 1 N l Y 3 R p b 2 4 x L 3 R l c 3 Q t M S 1 t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t M S 1 t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S 1 t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S 1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8 x X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R U M D A 6 M D E 6 M T E u N j Q w M j A y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t M S 1 y L 0 F 1 d G 9 S Z W 1 v d m V k Q 2 9 s d W 1 u c z E u e 0 N v b H V t b j E s M H 0 m c X V v d D s s J n F 1 b 3 Q 7 U 2 V j d G l v b j E v d G V z d C 0 x L X I v Q X V 0 b 1 J l b W 9 2 Z W R D b 2 x 1 b W 5 z M S 5 7 Q 2 9 s d W 1 u M i w x f S Z x d W 9 0 O y w m c X V v d D t T Z W N 0 a W 9 u M S 9 0 Z X N 0 L T E t c i 9 B d X R v U m V t b 3 Z l Z E N v b H V t b n M x L n t D b 2 x 1 b W 4 z L D J 9 J n F 1 b 3 Q 7 L C Z x d W 9 0 O 1 N l Y 3 R p b 2 4 x L 3 R l c 3 Q t M S 1 y L 0 F 1 d G 9 S Z W 1 v d m V k Q 2 9 s d W 1 u c z E u e 0 N v b H V t b j Q s M 3 0 m c X V v d D s s J n F 1 b 3 Q 7 U 2 V j d G l v b j E v d G V z d C 0 x L X I v Q X V 0 b 1 J l b W 9 2 Z W R D b 2 x 1 b W 5 z M S 5 7 Q 2 9 s d W 1 u N S w 0 f S Z x d W 9 0 O y w m c X V v d D t T Z W N 0 a W 9 u M S 9 0 Z X N 0 L T E t c i 9 B d X R v U m V t b 3 Z l Z E N v b H V t b n M x L n t D b 2 x 1 b W 4 2 L D V 9 J n F 1 b 3 Q 7 L C Z x d W 9 0 O 1 N l Y 3 R p b 2 4 x L 3 R l c 3 Q t M S 1 y L 0 F 1 d G 9 S Z W 1 v d m V k Q 2 9 s d W 1 u c z E u e 0 N v b H V t b j c s N n 0 m c X V v d D s s J n F 1 b 3 Q 7 U 2 V j d G l v b j E v d G V z d C 0 x L X I v Q X V 0 b 1 J l b W 9 2 Z W R D b 2 x 1 b W 5 z M S 5 7 Q 2 9 s d W 1 u O C w 3 f S Z x d W 9 0 O y w m c X V v d D t T Z W N 0 a W 9 u M S 9 0 Z X N 0 L T E t c i 9 B d X R v U m V t b 3 Z l Z E N v b H V t b n M x L n t D b 2 x 1 b W 4 5 L D h 9 J n F 1 b 3 Q 7 L C Z x d W 9 0 O 1 N l Y 3 R p b 2 4 x L 3 R l c 3 Q t M S 1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L T E t c i 9 B d X R v U m V t b 3 Z l Z E N v b H V t b n M x L n t D b 2 x 1 b W 4 x L D B 9 J n F 1 b 3 Q 7 L C Z x d W 9 0 O 1 N l Y 3 R p b 2 4 x L 3 R l c 3 Q t M S 1 y L 0 F 1 d G 9 S Z W 1 v d m V k Q 2 9 s d W 1 u c z E u e 0 N v b H V t b j I s M X 0 m c X V v d D s s J n F 1 b 3 Q 7 U 2 V j d G l v b j E v d G V z d C 0 x L X I v Q X V 0 b 1 J l b W 9 2 Z W R D b 2 x 1 b W 5 z M S 5 7 Q 2 9 s d W 1 u M y w y f S Z x d W 9 0 O y w m c X V v d D t T Z W N 0 a W 9 u M S 9 0 Z X N 0 L T E t c i 9 B d X R v U m V t b 3 Z l Z E N v b H V t b n M x L n t D b 2 x 1 b W 4 0 L D N 9 J n F 1 b 3 Q 7 L C Z x d W 9 0 O 1 N l Y 3 R p b 2 4 x L 3 R l c 3 Q t M S 1 y L 0 F 1 d G 9 S Z W 1 v d m V k Q 2 9 s d W 1 u c z E u e 0 N v b H V t b j U s N H 0 m c X V v d D s s J n F 1 b 3 Q 7 U 2 V j d G l v b j E v d G V z d C 0 x L X I v Q X V 0 b 1 J l b W 9 2 Z W R D b 2 x 1 b W 5 z M S 5 7 Q 2 9 s d W 1 u N i w 1 f S Z x d W 9 0 O y w m c X V v d D t T Z W N 0 a W 9 u M S 9 0 Z X N 0 L T E t c i 9 B d X R v U m V t b 3 Z l Z E N v b H V t b n M x L n t D b 2 x 1 b W 4 3 L D Z 9 J n F 1 b 3 Q 7 L C Z x d W 9 0 O 1 N l Y 3 R p b 2 4 x L 3 R l c 3 Q t M S 1 y L 0 F 1 d G 9 S Z W 1 v d m V k Q 2 9 s d W 1 u c z E u e 0 N v b H V t b j g s N 3 0 m c X V v d D s s J n F 1 b 3 Q 7 U 2 V j d G l v b j E v d G V z d C 0 x L X I v Q X V 0 b 1 J l b W 9 2 Z W R D b 2 x 1 b W 5 z M S 5 7 Q 2 9 s d W 1 u O S w 4 f S Z x d W 9 0 O y w m c X V v d D t T Z W N 0 a W 9 u M S 9 0 Z X N 0 L T E t c i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0 x L X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0 x L X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0 x L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z F f b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F Q w M D o x N T o y N i 4 x N D g 0 M j Y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t M S 1 t I C g y K S 9 B d X R v U m V t b 3 Z l Z E N v b H V t b n M x L n t D b 2 x 1 b W 4 x L D B 9 J n F 1 b 3 Q 7 L C Z x d W 9 0 O 1 N l Y 3 R p b 2 4 x L 3 R l c 3 Q t M S 1 t I C g y K S 9 B d X R v U m V t b 3 Z l Z E N v b H V t b n M x L n t D b 2 x 1 b W 4 y L D F 9 J n F 1 b 3 Q 7 L C Z x d W 9 0 O 1 N l Y 3 R p b 2 4 x L 3 R l c 3 Q t M S 1 t I C g y K S 9 B d X R v U m V t b 3 Z l Z E N v b H V t b n M x L n t D b 2 x 1 b W 4 z L D J 9 J n F 1 b 3 Q 7 L C Z x d W 9 0 O 1 N l Y 3 R p b 2 4 x L 3 R l c 3 Q t M S 1 t I C g y K S 9 B d X R v U m V t b 3 Z l Z E N v b H V t b n M x L n t D b 2 x 1 b W 4 0 L D N 9 J n F 1 b 3 Q 7 L C Z x d W 9 0 O 1 N l Y 3 R p b 2 4 x L 3 R l c 3 Q t M S 1 t I C g y K S 9 B d X R v U m V t b 3 Z l Z E N v b H V t b n M x L n t D b 2 x 1 b W 4 1 L D R 9 J n F 1 b 3 Q 7 L C Z x d W 9 0 O 1 N l Y 3 R p b 2 4 x L 3 R l c 3 Q t M S 1 t I C g y K S 9 B d X R v U m V t b 3 Z l Z E N v b H V t b n M x L n t D b 2 x 1 b W 4 2 L D V 9 J n F 1 b 3 Q 7 L C Z x d W 9 0 O 1 N l Y 3 R p b 2 4 x L 3 R l c 3 Q t M S 1 t I C g y K S 9 B d X R v U m V t b 3 Z l Z E N v b H V t b n M x L n t D b 2 x 1 b W 4 3 L D Z 9 J n F 1 b 3 Q 7 L C Z x d W 9 0 O 1 N l Y 3 R p b 2 4 x L 3 R l c 3 Q t M S 1 t I C g y K S 9 B d X R v U m V t b 3 Z l Z E N v b H V t b n M x L n t D b 2 x 1 b W 4 4 L D d 9 J n F 1 b 3 Q 7 L C Z x d W 9 0 O 1 N l Y 3 R p b 2 4 x L 3 R l c 3 Q t M S 1 t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l c 3 Q t M S 1 t I C g y K S 9 B d X R v U m V t b 3 Z l Z E N v b H V t b n M x L n t D b 2 x 1 b W 4 x L D B 9 J n F 1 b 3 Q 7 L C Z x d W 9 0 O 1 N l Y 3 R p b 2 4 x L 3 R l c 3 Q t M S 1 t I C g y K S 9 B d X R v U m V t b 3 Z l Z E N v b H V t b n M x L n t D b 2 x 1 b W 4 y L D F 9 J n F 1 b 3 Q 7 L C Z x d W 9 0 O 1 N l Y 3 R p b 2 4 x L 3 R l c 3 Q t M S 1 t I C g y K S 9 B d X R v U m V t b 3 Z l Z E N v b H V t b n M x L n t D b 2 x 1 b W 4 z L D J 9 J n F 1 b 3 Q 7 L C Z x d W 9 0 O 1 N l Y 3 R p b 2 4 x L 3 R l c 3 Q t M S 1 t I C g y K S 9 B d X R v U m V t b 3 Z l Z E N v b H V t b n M x L n t D b 2 x 1 b W 4 0 L D N 9 J n F 1 b 3 Q 7 L C Z x d W 9 0 O 1 N l Y 3 R p b 2 4 x L 3 R l c 3 Q t M S 1 t I C g y K S 9 B d X R v U m V t b 3 Z l Z E N v b H V t b n M x L n t D b 2 x 1 b W 4 1 L D R 9 J n F 1 b 3 Q 7 L C Z x d W 9 0 O 1 N l Y 3 R p b 2 4 x L 3 R l c 3 Q t M S 1 t I C g y K S 9 B d X R v U m V t b 3 Z l Z E N v b H V t b n M x L n t D b 2 x 1 b W 4 2 L D V 9 J n F 1 b 3 Q 7 L C Z x d W 9 0 O 1 N l Y 3 R p b 2 4 x L 3 R l c 3 Q t M S 1 t I C g y K S 9 B d X R v U m V t b 3 Z l Z E N v b H V t b n M x L n t D b 2 x 1 b W 4 3 L D Z 9 J n F 1 b 3 Q 7 L C Z x d W 9 0 O 1 N l Y 3 R p b 2 4 x L 3 R l c 3 Q t M S 1 t I C g y K S 9 B d X R v U m V t b 3 Z l Z E N v b H V t b n M x L n t D b 2 x 1 b W 4 4 L D d 9 J n F 1 b 3 Q 7 L C Z x d W 9 0 O 1 N l Y 3 R p b 2 4 x L 3 R l c 3 Q t M S 1 t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T E t b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E t b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E t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M V 9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0 V D A w O j E 5 O j I 0 L j M 0 M T E 5 O T R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0 x L W 0 g K D M p L 0 F 1 d G 9 S Z W 1 v d m V k Q 2 9 s d W 1 u c z E u e 0 N v b H V t b j E s M H 0 m c X V v d D s s J n F 1 b 3 Q 7 U 2 V j d G l v b j E v d G V z d C 0 x L W 0 g K D M p L 0 F 1 d G 9 S Z W 1 v d m V k Q 2 9 s d W 1 u c z E u e 0 N v b H V t b j I s M X 0 m c X V v d D s s J n F 1 b 3 Q 7 U 2 V j d G l v b j E v d G V z d C 0 x L W 0 g K D M p L 0 F 1 d G 9 S Z W 1 v d m V k Q 2 9 s d W 1 u c z E u e 0 N v b H V t b j M s M n 0 m c X V v d D s s J n F 1 b 3 Q 7 U 2 V j d G l v b j E v d G V z d C 0 x L W 0 g K D M p L 0 F 1 d G 9 S Z W 1 v d m V k Q 2 9 s d W 1 u c z E u e 0 N v b H V t b j Q s M 3 0 m c X V v d D s s J n F 1 b 3 Q 7 U 2 V j d G l v b j E v d G V z d C 0 x L W 0 g K D M p L 0 F 1 d G 9 S Z W 1 v d m V k Q 2 9 s d W 1 u c z E u e 0 N v b H V t b j U s N H 0 m c X V v d D s s J n F 1 b 3 Q 7 U 2 V j d G l v b j E v d G V z d C 0 x L W 0 g K D M p L 0 F 1 d G 9 S Z W 1 v d m V k Q 2 9 s d W 1 u c z E u e 0 N v b H V t b j Y s N X 0 m c X V v d D s s J n F 1 b 3 Q 7 U 2 V j d G l v b j E v d G V z d C 0 x L W 0 g K D M p L 0 F 1 d G 9 S Z W 1 v d m V k Q 2 9 s d W 1 u c z E u e 0 N v b H V t b j c s N n 0 m c X V v d D s s J n F 1 b 3 Q 7 U 2 V j d G l v b j E v d G V z d C 0 x L W 0 g K D M p L 0 F 1 d G 9 S Z W 1 v d m V k Q 2 9 s d W 1 u c z E u e 0 N v b H V t b j g s N 3 0 m c X V v d D s s J n F 1 b 3 Q 7 U 2 V j d G l v b j E v d G V z d C 0 x L W 0 g K D M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C 0 x L W 0 g K D M p L 0 F 1 d G 9 S Z W 1 v d m V k Q 2 9 s d W 1 u c z E u e 0 N v b H V t b j E s M H 0 m c X V v d D s s J n F 1 b 3 Q 7 U 2 V j d G l v b j E v d G V z d C 0 x L W 0 g K D M p L 0 F 1 d G 9 S Z W 1 v d m V k Q 2 9 s d W 1 u c z E u e 0 N v b H V t b j I s M X 0 m c X V v d D s s J n F 1 b 3 Q 7 U 2 V j d G l v b j E v d G V z d C 0 x L W 0 g K D M p L 0 F 1 d G 9 S Z W 1 v d m V k Q 2 9 s d W 1 u c z E u e 0 N v b H V t b j M s M n 0 m c X V v d D s s J n F 1 b 3 Q 7 U 2 V j d G l v b j E v d G V z d C 0 x L W 0 g K D M p L 0 F 1 d G 9 S Z W 1 v d m V k Q 2 9 s d W 1 u c z E u e 0 N v b H V t b j Q s M 3 0 m c X V v d D s s J n F 1 b 3 Q 7 U 2 V j d G l v b j E v d G V z d C 0 x L W 0 g K D M p L 0 F 1 d G 9 S Z W 1 v d m V k Q 2 9 s d W 1 u c z E u e 0 N v b H V t b j U s N H 0 m c X V v d D s s J n F 1 b 3 Q 7 U 2 V j d G l v b j E v d G V z d C 0 x L W 0 g K D M p L 0 F 1 d G 9 S Z W 1 v d m V k Q 2 9 s d W 1 u c z E u e 0 N v b H V t b j Y s N X 0 m c X V v d D s s J n F 1 b 3 Q 7 U 2 V j d G l v b j E v d G V z d C 0 x L W 0 g K D M p L 0 F 1 d G 9 S Z W 1 v d m V k Q 2 9 s d W 1 u c z E u e 0 N v b H V t b j c s N n 0 m c X V v d D s s J n F 1 b 3 Q 7 U 2 V j d G l v b j E v d G V z d C 0 x L W 0 g K D M p L 0 F 1 d G 9 S Z W 1 v d m V k Q 2 9 s d W 1 u c z E u e 0 N v b H V t b j g s N 3 0 m c X V v d D s s J n F 1 b 3 Q 7 U 2 V j d G l v b j E v d G V z d C 0 x L W 0 g K D M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t M S 1 t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S 1 t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S 1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8 x X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R U M D A 6 M T k 6 N D U u O T I 4 O D k 2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t M S 1 y I C g y K S 9 B d X R v U m V t b 3 Z l Z E N v b H V t b n M x L n t D b 2 x 1 b W 4 x L D B 9 J n F 1 b 3 Q 7 L C Z x d W 9 0 O 1 N l Y 3 R p b 2 4 x L 3 R l c 3 Q t M S 1 y I C g y K S 9 B d X R v U m V t b 3 Z l Z E N v b H V t b n M x L n t D b 2 x 1 b W 4 y L D F 9 J n F 1 b 3 Q 7 L C Z x d W 9 0 O 1 N l Y 3 R p b 2 4 x L 3 R l c 3 Q t M S 1 y I C g y K S 9 B d X R v U m V t b 3 Z l Z E N v b H V t b n M x L n t D b 2 x 1 b W 4 z L D J 9 J n F 1 b 3 Q 7 L C Z x d W 9 0 O 1 N l Y 3 R p b 2 4 x L 3 R l c 3 Q t M S 1 y I C g y K S 9 B d X R v U m V t b 3 Z l Z E N v b H V t b n M x L n t D b 2 x 1 b W 4 0 L D N 9 J n F 1 b 3 Q 7 L C Z x d W 9 0 O 1 N l Y 3 R p b 2 4 x L 3 R l c 3 Q t M S 1 y I C g y K S 9 B d X R v U m V t b 3 Z l Z E N v b H V t b n M x L n t D b 2 x 1 b W 4 1 L D R 9 J n F 1 b 3 Q 7 L C Z x d W 9 0 O 1 N l Y 3 R p b 2 4 x L 3 R l c 3 Q t M S 1 y I C g y K S 9 B d X R v U m V t b 3 Z l Z E N v b H V t b n M x L n t D b 2 x 1 b W 4 2 L D V 9 J n F 1 b 3 Q 7 L C Z x d W 9 0 O 1 N l Y 3 R p b 2 4 x L 3 R l c 3 Q t M S 1 y I C g y K S 9 B d X R v U m V t b 3 Z l Z E N v b H V t b n M x L n t D b 2 x 1 b W 4 3 L D Z 9 J n F 1 b 3 Q 7 L C Z x d W 9 0 O 1 N l Y 3 R p b 2 4 x L 3 R l c 3 Q t M S 1 y I C g y K S 9 B d X R v U m V t b 3 Z l Z E N v b H V t b n M x L n t D b 2 x 1 b W 4 4 L D d 9 J n F 1 b 3 Q 7 L C Z x d W 9 0 O 1 N l Y 3 R p b 2 4 x L 3 R l c 3 Q t M S 1 y I C g y K S 9 B d X R v U m V t b 3 Z l Z E N v b H V t b n M x L n t D b 2 x 1 b W 4 5 L D h 9 J n F 1 b 3 Q 7 L C Z x d W 9 0 O 1 N l Y 3 R p b 2 4 x L 3 R l c 3 Q t M S 1 y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V z d C 0 x L X I g K D I p L 0 F 1 d G 9 S Z W 1 v d m V k Q 2 9 s d W 1 u c z E u e 0 N v b H V t b j E s M H 0 m c X V v d D s s J n F 1 b 3 Q 7 U 2 V j d G l v b j E v d G V z d C 0 x L X I g K D I p L 0 F 1 d G 9 S Z W 1 v d m V k Q 2 9 s d W 1 u c z E u e 0 N v b H V t b j I s M X 0 m c X V v d D s s J n F 1 b 3 Q 7 U 2 V j d G l v b j E v d G V z d C 0 x L X I g K D I p L 0 F 1 d G 9 S Z W 1 v d m V k Q 2 9 s d W 1 u c z E u e 0 N v b H V t b j M s M n 0 m c X V v d D s s J n F 1 b 3 Q 7 U 2 V j d G l v b j E v d G V z d C 0 x L X I g K D I p L 0 F 1 d G 9 S Z W 1 v d m V k Q 2 9 s d W 1 u c z E u e 0 N v b H V t b j Q s M 3 0 m c X V v d D s s J n F 1 b 3 Q 7 U 2 V j d G l v b j E v d G V z d C 0 x L X I g K D I p L 0 F 1 d G 9 S Z W 1 v d m V k Q 2 9 s d W 1 u c z E u e 0 N v b H V t b j U s N H 0 m c X V v d D s s J n F 1 b 3 Q 7 U 2 V j d G l v b j E v d G V z d C 0 x L X I g K D I p L 0 F 1 d G 9 S Z W 1 v d m V k Q 2 9 s d W 1 u c z E u e 0 N v b H V t b j Y s N X 0 m c X V v d D s s J n F 1 b 3 Q 7 U 2 V j d G l v b j E v d G V z d C 0 x L X I g K D I p L 0 F 1 d G 9 S Z W 1 v d m V k Q 2 9 s d W 1 u c z E u e 0 N v b H V t b j c s N n 0 m c X V v d D s s J n F 1 b 3 Q 7 U 2 V j d G l v b j E v d G V z d C 0 x L X I g K D I p L 0 F 1 d G 9 S Z W 1 v d m V k Q 2 9 s d W 1 u c z E u e 0 N v b H V t b j g s N 3 0 m c X V v d D s s J n F 1 b 3 Q 7 U 2 V j d G l v b j E v d G V z d C 0 x L X I g K D I p L 0 F 1 d G 9 S Z W 1 v d m V k Q 2 9 s d W 1 u c z E u e 0 N v b H V t b j k s O H 0 m c X V v d D s s J n F 1 b 3 Q 7 U 2 V j d G l v b j E v d G V z d C 0 x L X I g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T E t c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E t c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E t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M V 9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0 V D A w O j I x O j A 0 L j I 4 M D k w M T d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0 x L W 0 g K D Q p L 0 F 1 d G 9 S Z W 1 v d m V k Q 2 9 s d W 1 u c z E u e 0 N v b H V t b j E s M H 0 m c X V v d D s s J n F 1 b 3 Q 7 U 2 V j d G l v b j E v d G V z d C 0 x L W 0 g K D Q p L 0 F 1 d G 9 S Z W 1 v d m V k Q 2 9 s d W 1 u c z E u e 0 N v b H V t b j I s M X 0 m c X V v d D s s J n F 1 b 3 Q 7 U 2 V j d G l v b j E v d G V z d C 0 x L W 0 g K D Q p L 0 F 1 d G 9 S Z W 1 v d m V k Q 2 9 s d W 1 u c z E u e 0 N v b H V t b j M s M n 0 m c X V v d D s s J n F 1 b 3 Q 7 U 2 V j d G l v b j E v d G V z d C 0 x L W 0 g K D Q p L 0 F 1 d G 9 S Z W 1 v d m V k Q 2 9 s d W 1 u c z E u e 0 N v b H V t b j Q s M 3 0 m c X V v d D s s J n F 1 b 3 Q 7 U 2 V j d G l v b j E v d G V z d C 0 x L W 0 g K D Q p L 0 F 1 d G 9 S Z W 1 v d m V k Q 2 9 s d W 1 u c z E u e 0 N v b H V t b j U s N H 0 m c X V v d D s s J n F 1 b 3 Q 7 U 2 V j d G l v b j E v d G V z d C 0 x L W 0 g K D Q p L 0 F 1 d G 9 S Z W 1 v d m V k Q 2 9 s d W 1 u c z E u e 0 N v b H V t b j Y s N X 0 m c X V v d D s s J n F 1 b 3 Q 7 U 2 V j d G l v b j E v d G V z d C 0 x L W 0 g K D Q p L 0 F 1 d G 9 S Z W 1 v d m V k Q 2 9 s d W 1 u c z E u e 0 N v b H V t b j c s N n 0 m c X V v d D s s J n F 1 b 3 Q 7 U 2 V j d G l v b j E v d G V z d C 0 x L W 0 g K D Q p L 0 F 1 d G 9 S Z W 1 v d m V k Q 2 9 s d W 1 u c z E u e 0 N v b H V t b j g s N 3 0 m c X V v d D s s J n F 1 b 3 Q 7 U 2 V j d G l v b j E v d G V z d C 0 x L W 0 g K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C 0 x L W 0 g K D Q p L 0 F 1 d G 9 S Z W 1 v d m V k Q 2 9 s d W 1 u c z E u e 0 N v b H V t b j E s M H 0 m c X V v d D s s J n F 1 b 3 Q 7 U 2 V j d G l v b j E v d G V z d C 0 x L W 0 g K D Q p L 0 F 1 d G 9 S Z W 1 v d m V k Q 2 9 s d W 1 u c z E u e 0 N v b H V t b j I s M X 0 m c X V v d D s s J n F 1 b 3 Q 7 U 2 V j d G l v b j E v d G V z d C 0 x L W 0 g K D Q p L 0 F 1 d G 9 S Z W 1 v d m V k Q 2 9 s d W 1 u c z E u e 0 N v b H V t b j M s M n 0 m c X V v d D s s J n F 1 b 3 Q 7 U 2 V j d G l v b j E v d G V z d C 0 x L W 0 g K D Q p L 0 F 1 d G 9 S Z W 1 v d m V k Q 2 9 s d W 1 u c z E u e 0 N v b H V t b j Q s M 3 0 m c X V v d D s s J n F 1 b 3 Q 7 U 2 V j d G l v b j E v d G V z d C 0 x L W 0 g K D Q p L 0 F 1 d G 9 S Z W 1 v d m V k Q 2 9 s d W 1 u c z E u e 0 N v b H V t b j U s N H 0 m c X V v d D s s J n F 1 b 3 Q 7 U 2 V j d G l v b j E v d G V z d C 0 x L W 0 g K D Q p L 0 F 1 d G 9 S Z W 1 v d m V k Q 2 9 s d W 1 u c z E u e 0 N v b H V t b j Y s N X 0 m c X V v d D s s J n F 1 b 3 Q 7 U 2 V j d G l v b j E v d G V z d C 0 x L W 0 g K D Q p L 0 F 1 d G 9 S Z W 1 v d m V k Q 2 9 s d W 1 u c z E u e 0 N v b H V t b j c s N n 0 m c X V v d D s s J n F 1 b 3 Q 7 U 2 V j d G l v b j E v d G V z d C 0 x L W 0 g K D Q p L 0 F 1 d G 9 S Z W 1 v d m V k Q 2 9 s d W 1 u c z E u e 0 N v b H V t b j g s N 3 0 m c X V v d D s s J n F 1 b 3 Q 7 U 2 V j d G l v b j E v d G V z d C 0 x L W 0 g K D Q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t M S 1 t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S 1 t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S 1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8 x X 3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R U M D A 6 M j I 6 M j Q u N T A 4 O T I 4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t M S 1 y I C g z K S 9 B d X R v U m V t b 3 Z l Z E N v b H V t b n M x L n t D b 2 x 1 b W 4 x L D B 9 J n F 1 b 3 Q 7 L C Z x d W 9 0 O 1 N l Y 3 R p b 2 4 x L 3 R l c 3 Q t M S 1 y I C g z K S 9 B d X R v U m V t b 3 Z l Z E N v b H V t b n M x L n t D b 2 x 1 b W 4 y L D F 9 J n F 1 b 3 Q 7 L C Z x d W 9 0 O 1 N l Y 3 R p b 2 4 x L 3 R l c 3 Q t M S 1 y I C g z K S 9 B d X R v U m V t b 3 Z l Z E N v b H V t b n M x L n t D b 2 x 1 b W 4 z L D J 9 J n F 1 b 3 Q 7 L C Z x d W 9 0 O 1 N l Y 3 R p b 2 4 x L 3 R l c 3 Q t M S 1 y I C g z K S 9 B d X R v U m V t b 3 Z l Z E N v b H V t b n M x L n t D b 2 x 1 b W 4 0 L D N 9 J n F 1 b 3 Q 7 L C Z x d W 9 0 O 1 N l Y 3 R p b 2 4 x L 3 R l c 3 Q t M S 1 y I C g z K S 9 B d X R v U m V t b 3 Z l Z E N v b H V t b n M x L n t D b 2 x 1 b W 4 1 L D R 9 J n F 1 b 3 Q 7 L C Z x d W 9 0 O 1 N l Y 3 R p b 2 4 x L 3 R l c 3 Q t M S 1 y I C g z K S 9 B d X R v U m V t b 3 Z l Z E N v b H V t b n M x L n t D b 2 x 1 b W 4 2 L D V 9 J n F 1 b 3 Q 7 L C Z x d W 9 0 O 1 N l Y 3 R p b 2 4 x L 3 R l c 3 Q t M S 1 y I C g z K S 9 B d X R v U m V t b 3 Z l Z E N v b H V t b n M x L n t D b 2 x 1 b W 4 3 L D Z 9 J n F 1 b 3 Q 7 L C Z x d W 9 0 O 1 N l Y 3 R p b 2 4 x L 3 R l c 3 Q t M S 1 y I C g z K S 9 B d X R v U m V t b 3 Z l Z E N v b H V t b n M x L n t D b 2 x 1 b W 4 4 L D d 9 J n F 1 b 3 Q 7 L C Z x d W 9 0 O 1 N l Y 3 R p b 2 4 x L 3 R l c 3 Q t M S 1 y I C g z K S 9 B d X R v U m V t b 3 Z l Z E N v b H V t b n M x L n t D b 2 x 1 b W 4 5 L D h 9 J n F 1 b 3 Q 7 L C Z x d W 9 0 O 1 N l Y 3 R p b 2 4 x L 3 R l c 3 Q t M S 1 y I C g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V z d C 0 x L X I g K D M p L 0 F 1 d G 9 S Z W 1 v d m V k Q 2 9 s d W 1 u c z E u e 0 N v b H V t b j E s M H 0 m c X V v d D s s J n F 1 b 3 Q 7 U 2 V j d G l v b j E v d G V z d C 0 x L X I g K D M p L 0 F 1 d G 9 S Z W 1 v d m V k Q 2 9 s d W 1 u c z E u e 0 N v b H V t b j I s M X 0 m c X V v d D s s J n F 1 b 3 Q 7 U 2 V j d G l v b j E v d G V z d C 0 x L X I g K D M p L 0 F 1 d G 9 S Z W 1 v d m V k Q 2 9 s d W 1 u c z E u e 0 N v b H V t b j M s M n 0 m c X V v d D s s J n F 1 b 3 Q 7 U 2 V j d G l v b j E v d G V z d C 0 x L X I g K D M p L 0 F 1 d G 9 S Z W 1 v d m V k Q 2 9 s d W 1 u c z E u e 0 N v b H V t b j Q s M 3 0 m c X V v d D s s J n F 1 b 3 Q 7 U 2 V j d G l v b j E v d G V z d C 0 x L X I g K D M p L 0 F 1 d G 9 S Z W 1 v d m V k Q 2 9 s d W 1 u c z E u e 0 N v b H V t b j U s N H 0 m c X V v d D s s J n F 1 b 3 Q 7 U 2 V j d G l v b j E v d G V z d C 0 x L X I g K D M p L 0 F 1 d G 9 S Z W 1 v d m V k Q 2 9 s d W 1 u c z E u e 0 N v b H V t b j Y s N X 0 m c X V v d D s s J n F 1 b 3 Q 7 U 2 V j d G l v b j E v d G V z d C 0 x L X I g K D M p L 0 F 1 d G 9 S Z W 1 v d m V k Q 2 9 s d W 1 u c z E u e 0 N v b H V t b j c s N n 0 m c X V v d D s s J n F 1 b 3 Q 7 U 2 V j d G l v b j E v d G V z d C 0 x L X I g K D M p L 0 F 1 d G 9 S Z W 1 v d m V k Q 2 9 s d W 1 u c z E u e 0 N v b H V t b j g s N 3 0 m c X V v d D s s J n F 1 b 3 Q 7 U 2 V j d G l v b j E v d G V z d C 0 x L X I g K D M p L 0 F 1 d G 9 S Z W 1 v d m V k Q 2 9 s d W 1 u c z E u e 0 N v b H V t b j k s O H 0 m c X V v d D s s J n F 1 b 3 Q 7 U 2 V j d G l v b j E v d G V z d C 0 x L X I g K D M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T E t c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T E t c i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w 8 z p G t t H U e 6 7 k + k e l 6 r X w A A A A A C A A A A A A A Q Z g A A A A E A A C A A A A A K i u 4 8 B v y t c A P B b l a R V / e F q O C B 3 s m / 3 0 d Z 2 Z l D p V 7 s v w A A A A A O g A A A A A I A A C A A A A A g H y P d L j 5 7 a 9 j i K v / / w A j k Y y i m i S e Y e K l d 9 8 W b k c K i O V A A A A D j W X l S z s 6 8 / B y f 1 4 5 7 P R q W M 9 K M O 1 m z v k E p A g C H N 4 y n a b y g P C l x s Y / P q J i Q c o / 9 o H t l l 7 C 4 X 5 E L V t H n n B g s q m v c Q a e E U l n x V L z p S 4 p q w o M r M U A A A A D + h 8 B T i y B y J S h l F F Q E r X F V f X a S B 2 X i c I x W W J c + k j O m G j r 8 8 u Y r z C K V P e K L z L d 3 y B q w / v 1 P E Z F b m 3 K 8 D 9 e + D 9 R S < / D a t a M a s h u p > 
</file>

<file path=customXml/itemProps1.xml><?xml version="1.0" encoding="utf-8"?>
<ds:datastoreItem xmlns:ds="http://schemas.openxmlformats.org/officeDocument/2006/customXml" ds:itemID="{872E24C2-1472-4821-B980-80F6E41F59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test-1-m</vt:lpstr>
      <vt:lpstr>test-1-r</vt:lpstr>
      <vt:lpstr>Folha2</vt:lpstr>
      <vt:lpstr>test-07_1-m</vt:lpstr>
      <vt:lpstr>test-07_1-r</vt:lpstr>
      <vt:lpstr>Folha3</vt:lpstr>
      <vt:lpstr>test-07-2-m</vt:lpstr>
      <vt:lpstr>test-07-2-r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Figueiredo</dc:creator>
  <cp:lastModifiedBy>Martim Figueiredo</cp:lastModifiedBy>
  <dcterms:created xsi:type="dcterms:W3CDTF">2021-06-04T00:00:06Z</dcterms:created>
  <dcterms:modified xsi:type="dcterms:W3CDTF">2021-06-06T16:49:07Z</dcterms:modified>
</cp:coreProperties>
</file>