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defaultThemeVersion="166925"/>
  <mc:AlternateContent xmlns:mc="http://schemas.openxmlformats.org/markup-compatibility/2006">
    <mc:Choice Requires="x15">
      <x15ac:absPath xmlns:x15ac="http://schemas.microsoft.com/office/spreadsheetml/2010/11/ac" url="/Users/rubenandino/Developer/SDSN/mitigation-toolkit/tests/source/"/>
    </mc:Choice>
  </mc:AlternateContent>
  <xr:revisionPtr revIDLastSave="0" documentId="13_ncr:1_{F98C1260-52D0-AC47-A1F9-E3EE05030FF0}" xr6:coauthVersionLast="47" xr6:coauthVersionMax="47" xr10:uidLastSave="{00000000-0000-0000-0000-000000000000}"/>
  <bookViews>
    <workbookView xWindow="34400" yWindow="500" windowWidth="34400" windowHeight="28300" activeTab="8" xr2:uid="{B02E8DE7-CAD9-6042-862B-B8E054F4C180}"/>
  </bookViews>
  <sheets>
    <sheet name="Tests" sheetId="8" r:id="rId1"/>
    <sheet name="To update" sheetId="15" r:id="rId2"/>
    <sheet name="Params" sheetId="10" r:id="rId3"/>
    <sheet name="Data--&gt;&gt;" sheetId="11" r:id="rId4"/>
    <sheet name="codebook" sheetId="14" r:id="rId5"/>
    <sheet name="tradeoff" sheetId="16" r:id="rId6"/>
    <sheet name="README" sheetId="9" r:id="rId7"/>
    <sheet name="Calcs--&gt;&gt;" sheetId="13" r:id="rId8"/>
    <sheet name="Retrieving" sheetId="7" r:id="rId9"/>
  </sheets>
  <definedNames>
    <definedName name="_xlnm._FilterDatabase" localSheetId="4" hidden="1">codebook!$A$1:$K$84</definedName>
    <definedName name="_xlnm._FilterDatabase" localSheetId="5" hidden="1">tradeoff!$C$1:$O$25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7" l="1"/>
  <c r="B27" i="7"/>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26" i="16"/>
  <c r="A27" i="16"/>
  <c r="A28" i="16"/>
  <c r="A29" i="16"/>
  <c r="A30" i="16"/>
  <c r="A31" i="16"/>
  <c r="A32" i="16"/>
  <c r="A33" i="16"/>
  <c r="A34" i="16"/>
  <c r="A35" i="16"/>
  <c r="A36" i="16"/>
  <c r="A37" i="16"/>
  <c r="A38" i="16"/>
  <c r="A39" i="16"/>
  <c r="A40" i="16"/>
  <c r="A41" i="16"/>
  <c r="A42" i="16"/>
  <c r="A43" i="16"/>
  <c r="A44" i="16"/>
  <c r="A45" i="16"/>
  <c r="A46" i="16"/>
  <c r="A47" i="16"/>
  <c r="K2" i="8"/>
  <c r="JM25" i="7"/>
  <c r="JL25" i="7"/>
  <c r="JK25" i="7"/>
  <c r="JJ25" i="7"/>
  <c r="JI25" i="7"/>
  <c r="JH25" i="7"/>
  <c r="JG25" i="7"/>
  <c r="JF25" i="7"/>
  <c r="JE25" i="7"/>
  <c r="JD25" i="7"/>
  <c r="JC25" i="7"/>
  <c r="JB25" i="7"/>
  <c r="JA25" i="7"/>
  <c r="IZ25" i="7"/>
  <c r="IY25" i="7"/>
  <c r="IX25" i="7"/>
  <c r="IW25" i="7"/>
  <c r="IV25" i="7"/>
  <c r="IU25" i="7"/>
  <c r="IT25" i="7"/>
  <c r="IS25" i="7"/>
  <c r="IR25" i="7"/>
  <c r="IQ25" i="7"/>
  <c r="IP25" i="7"/>
  <c r="IO25" i="7"/>
  <c r="IN25" i="7"/>
  <c r="IM25" i="7"/>
  <c r="IL25" i="7"/>
  <c r="IK25" i="7"/>
  <c r="IJ25" i="7"/>
  <c r="II25" i="7"/>
  <c r="IH25" i="7"/>
  <c r="IG25" i="7"/>
  <c r="IF25" i="7"/>
  <c r="IE25" i="7"/>
  <c r="ID25" i="7"/>
  <c r="IC25" i="7"/>
  <c r="IB25" i="7"/>
  <c r="IA25" i="7"/>
  <c r="HZ25" i="7"/>
  <c r="HY25" i="7"/>
  <c r="HX25" i="7"/>
  <c r="HW25" i="7"/>
  <c r="HV25" i="7"/>
  <c r="HU25" i="7"/>
  <c r="HT25" i="7"/>
  <c r="HS25" i="7"/>
  <c r="HR25" i="7"/>
  <c r="HQ25" i="7"/>
  <c r="HP25" i="7"/>
  <c r="HO25" i="7"/>
  <c r="HN25" i="7"/>
  <c r="HM25" i="7"/>
  <c r="HL25" i="7"/>
  <c r="HK25" i="7"/>
  <c r="HJ25" i="7"/>
  <c r="HI25" i="7"/>
  <c r="HH25" i="7"/>
  <c r="HG25" i="7"/>
  <c r="HF25" i="7"/>
  <c r="HE25" i="7"/>
  <c r="HD25" i="7"/>
  <c r="HC25" i="7"/>
  <c r="HB25" i="7"/>
  <c r="HA25" i="7"/>
  <c r="GZ25" i="7"/>
  <c r="GY25" i="7"/>
  <c r="GX25" i="7"/>
  <c r="GW25" i="7"/>
  <c r="GV25" i="7"/>
  <c r="GU25" i="7"/>
  <c r="GT25" i="7"/>
  <c r="GS25" i="7"/>
  <c r="GR25" i="7"/>
  <c r="GQ25" i="7"/>
  <c r="GP25" i="7"/>
  <c r="GO25" i="7"/>
  <c r="GN25" i="7"/>
  <c r="GM25" i="7"/>
  <c r="GL25" i="7"/>
  <c r="GK25" i="7"/>
  <c r="GJ25" i="7"/>
  <c r="GI25" i="7"/>
  <c r="GH25" i="7"/>
  <c r="GG25" i="7"/>
  <c r="GF25" i="7"/>
  <c r="GE25" i="7"/>
  <c r="GD25" i="7"/>
  <c r="GC25" i="7"/>
  <c r="GB25" i="7"/>
  <c r="GA25" i="7"/>
  <c r="FZ25" i="7"/>
  <c r="FY25" i="7"/>
  <c r="FX25" i="7"/>
  <c r="FW25" i="7"/>
  <c r="FV25" i="7"/>
  <c r="FU25" i="7"/>
  <c r="FT25" i="7"/>
  <c r="FS25" i="7"/>
  <c r="FR25" i="7"/>
  <c r="FQ25" i="7"/>
  <c r="FP25" i="7"/>
  <c r="FO25" i="7"/>
  <c r="FN25" i="7"/>
  <c r="FM25" i="7"/>
  <c r="FL25" i="7"/>
  <c r="FK25" i="7"/>
  <c r="FJ25" i="7"/>
  <c r="FI25" i="7"/>
  <c r="FH25" i="7"/>
  <c r="FG25" i="7"/>
  <c r="FF25" i="7"/>
  <c r="FE25" i="7"/>
  <c r="FD25" i="7"/>
  <c r="FC25" i="7"/>
  <c r="FB25" i="7"/>
  <c r="FA25" i="7"/>
  <c r="EZ25" i="7"/>
  <c r="EY25" i="7"/>
  <c r="EX25" i="7"/>
  <c r="EW25" i="7"/>
  <c r="EV25" i="7"/>
  <c r="EU25" i="7"/>
  <c r="ET25" i="7"/>
  <c r="ES25" i="7"/>
  <c r="ER25" i="7"/>
  <c r="EQ25" i="7"/>
  <c r="EP25" i="7"/>
  <c r="EO25" i="7"/>
  <c r="EN25" i="7"/>
  <c r="EM25" i="7"/>
  <c r="EL25" i="7"/>
  <c r="EK25" i="7"/>
  <c r="EJ25" i="7"/>
  <c r="EI25" i="7"/>
  <c r="EH25" i="7"/>
  <c r="EG25" i="7"/>
  <c r="EF25" i="7"/>
  <c r="EE25" i="7"/>
  <c r="ED25" i="7"/>
  <c r="EC25" i="7"/>
  <c r="EB25" i="7"/>
  <c r="EA25" i="7"/>
  <c r="DZ25" i="7"/>
  <c r="DY25" i="7"/>
  <c r="DX25" i="7"/>
  <c r="DW25" i="7"/>
  <c r="DV25" i="7"/>
  <c r="DU25" i="7"/>
  <c r="DT25" i="7"/>
  <c r="DS25" i="7"/>
  <c r="DR25" i="7"/>
  <c r="DQ25" i="7"/>
  <c r="DP25" i="7"/>
  <c r="DO25" i="7"/>
  <c r="DN25" i="7"/>
  <c r="DM25" i="7"/>
  <c r="DL25" i="7"/>
  <c r="DK25" i="7"/>
  <c r="DJ25" i="7"/>
  <c r="DI25" i="7"/>
  <c r="DH25" i="7"/>
  <c r="DG25" i="7"/>
  <c r="DF25" i="7"/>
  <c r="DE25" i="7"/>
  <c r="DD25" i="7"/>
  <c r="DC25" i="7"/>
  <c r="DB25" i="7"/>
  <c r="DA25" i="7"/>
  <c r="CZ25" i="7"/>
  <c r="CY25" i="7"/>
  <c r="CX25" i="7"/>
  <c r="CW25" i="7"/>
  <c r="CV25" i="7"/>
  <c r="CU25" i="7"/>
  <c r="CT25" i="7"/>
  <c r="CS25" i="7"/>
  <c r="CR25" i="7"/>
  <c r="CQ25" i="7"/>
  <c r="CP25" i="7"/>
  <c r="CO25" i="7"/>
  <c r="CN25" i="7"/>
  <c r="CM25" i="7"/>
  <c r="CL25" i="7"/>
  <c r="CK25" i="7"/>
  <c r="CJ25" i="7"/>
  <c r="CI25" i="7"/>
  <c r="CH25" i="7"/>
  <c r="CG25" i="7"/>
  <c r="CF25" i="7"/>
  <c r="CE25" i="7"/>
  <c r="CD25" i="7"/>
  <c r="CC25" i="7"/>
  <c r="CB25" i="7"/>
  <c r="CA25" i="7"/>
  <c r="BZ25" i="7"/>
  <c r="BY25" i="7"/>
  <c r="BX25" i="7"/>
  <c r="BW25" i="7"/>
  <c r="BV25" i="7"/>
  <c r="BU25" i="7"/>
  <c r="BT25" i="7"/>
  <c r="BS25" i="7"/>
  <c r="BR25" i="7"/>
  <c r="BQ25" i="7"/>
  <c r="BP25" i="7"/>
  <c r="BO25" i="7"/>
  <c r="BN25" i="7"/>
  <c r="BM25" i="7"/>
  <c r="BL25" i="7"/>
  <c r="BK25" i="7"/>
  <c r="BJ25" i="7"/>
  <c r="BI25" i="7"/>
  <c r="BH25" i="7"/>
  <c r="BG25" i="7"/>
  <c r="BF25" i="7"/>
  <c r="BE25" i="7"/>
  <c r="BD25" i="7"/>
  <c r="BC25" i="7"/>
  <c r="BB25" i="7"/>
  <c r="BA25" i="7"/>
  <c r="AZ25" i="7"/>
  <c r="AY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B25" i="7"/>
  <c r="B26" i="7" s="1"/>
  <c r="A2" i="16"/>
  <c r="A3" i="16"/>
  <c r="A4" i="16"/>
  <c r="A5" i="16"/>
  <c r="A6" i="16"/>
  <c r="A7" i="16"/>
  <c r="A8" i="16"/>
  <c r="A9" i="16"/>
  <c r="A10" i="16"/>
  <c r="A11" i="16"/>
  <c r="A12" i="16"/>
  <c r="A13" i="16"/>
  <c r="A14" i="16"/>
  <c r="A15" i="16"/>
  <c r="A16" i="16"/>
  <c r="A17" i="16"/>
  <c r="A18" i="16"/>
  <c r="A19" i="16"/>
  <c r="A20" i="16"/>
  <c r="A21" i="16"/>
  <c r="A22" i="16"/>
  <c r="A23" i="16"/>
  <c r="A24" i="16"/>
  <c r="A25" i="16"/>
  <c r="G3" i="7"/>
  <c r="I3" i="7"/>
  <c r="JN6" i="8"/>
  <c r="JM6" i="8"/>
  <c r="JL6" i="8"/>
  <c r="JK6" i="8"/>
  <c r="JJ6" i="8"/>
  <c r="JI6" i="8"/>
  <c r="JH6" i="8"/>
  <c r="JG6" i="8"/>
  <c r="JF6" i="8"/>
  <c r="JE6" i="8"/>
  <c r="JD6" i="8"/>
  <c r="JC6" i="8"/>
  <c r="JB6" i="8"/>
  <c r="JA6" i="8"/>
  <c r="IZ6" i="8"/>
  <c r="IY6" i="8"/>
  <c r="IX6" i="8"/>
  <c r="IW6" i="8"/>
  <c r="IV6" i="8"/>
  <c r="IU6" i="8"/>
  <c r="IT6" i="8"/>
  <c r="IS6" i="8"/>
  <c r="IR6" i="8"/>
  <c r="IQ6" i="8"/>
  <c r="IP6" i="8"/>
  <c r="IO6" i="8"/>
  <c r="IN6" i="8"/>
  <c r="IM6" i="8"/>
  <c r="IL6" i="8"/>
  <c r="IK6" i="8"/>
  <c r="IJ6" i="8"/>
  <c r="II6" i="8"/>
  <c r="IH6" i="8"/>
  <c r="IG6" i="8"/>
  <c r="IF6" i="8"/>
  <c r="IE6" i="8"/>
  <c r="ID6" i="8"/>
  <c r="IC6" i="8"/>
  <c r="IB6" i="8"/>
  <c r="IA6" i="8"/>
  <c r="HZ6" i="8"/>
  <c r="HY6" i="8"/>
  <c r="HX6" i="8"/>
  <c r="HW6" i="8"/>
  <c r="HV6" i="8"/>
  <c r="HU6" i="8"/>
  <c r="HT6" i="8"/>
  <c r="HS6" i="8"/>
  <c r="HR6" i="8"/>
  <c r="HQ6" i="8"/>
  <c r="HP6" i="8"/>
  <c r="HO6" i="8"/>
  <c r="HN6" i="8"/>
  <c r="HM6" i="8"/>
  <c r="HL6" i="8"/>
  <c r="HK6" i="8"/>
  <c r="HJ6" i="8"/>
  <c r="HI6" i="8"/>
  <c r="HH6" i="8"/>
  <c r="HG6" i="8"/>
  <c r="HF6" i="8"/>
  <c r="HE6" i="8"/>
  <c r="HD6" i="8"/>
  <c r="HC6" i="8"/>
  <c r="HB6" i="8"/>
  <c r="HA6" i="8"/>
  <c r="GZ6" i="8"/>
  <c r="GY6" i="8"/>
  <c r="GX6" i="8"/>
  <c r="GW6" i="8"/>
  <c r="GV6" i="8"/>
  <c r="GU6" i="8"/>
  <c r="GT6" i="8"/>
  <c r="GS6" i="8"/>
  <c r="GR6" i="8"/>
  <c r="GQ6" i="8"/>
  <c r="GP6" i="8"/>
  <c r="GO6" i="8"/>
  <c r="GN6" i="8"/>
  <c r="GM6" i="8"/>
  <c r="GL6" i="8"/>
  <c r="GK6" i="8"/>
  <c r="GJ6" i="8"/>
  <c r="GI6" i="8"/>
  <c r="GH6" i="8"/>
  <c r="GG6" i="8"/>
  <c r="GF6" i="8"/>
  <c r="GE6" i="8"/>
  <c r="GD6" i="8"/>
  <c r="GC6" i="8"/>
  <c r="GB6" i="8"/>
  <c r="GA6" i="8"/>
  <c r="FZ6" i="8"/>
  <c r="FY6" i="8"/>
  <c r="FX6" i="8"/>
  <c r="FW6" i="8"/>
  <c r="FV6" i="8"/>
  <c r="FU6" i="8"/>
  <c r="FT6" i="8"/>
  <c r="FS6" i="8"/>
  <c r="FR6" i="8"/>
  <c r="FQ6" i="8"/>
  <c r="FP6" i="8"/>
  <c r="FO6" i="8"/>
  <c r="FN6" i="8"/>
  <c r="FM6" i="8"/>
  <c r="FL6" i="8"/>
  <c r="FK6" i="8"/>
  <c r="FJ6" i="8"/>
  <c r="FI6" i="8"/>
  <c r="FH6" i="8"/>
  <c r="FG6" i="8"/>
  <c r="FF6" i="8"/>
  <c r="FE6" i="8"/>
  <c r="FD6" i="8"/>
  <c r="FC6" i="8"/>
  <c r="FB6" i="8"/>
  <c r="FA6" i="8"/>
  <c r="EZ6" i="8"/>
  <c r="EY6" i="8"/>
  <c r="EX6" i="8"/>
  <c r="EW6" i="8"/>
  <c r="EV6" i="8"/>
  <c r="EU6" i="8"/>
  <c r="ET6" i="8"/>
  <c r="ES6" i="8"/>
  <c r="ER6" i="8"/>
  <c r="EQ6" i="8"/>
  <c r="EP6" i="8"/>
  <c r="EO6" i="8"/>
  <c r="EN6" i="8"/>
  <c r="EM6" i="8"/>
  <c r="EL6" i="8"/>
  <c r="EK6" i="8"/>
  <c r="EJ6" i="8"/>
  <c r="EI6" i="8"/>
  <c r="EH6" i="8"/>
  <c r="EG6" i="8"/>
  <c r="EF6" i="8"/>
  <c r="EE6" i="8"/>
  <c r="ED6" i="8"/>
  <c r="EC6" i="8"/>
  <c r="EB6" i="8"/>
  <c r="EA6" i="8"/>
  <c r="DZ6" i="8"/>
  <c r="DY6" i="8"/>
  <c r="DX6" i="8"/>
  <c r="DW6" i="8"/>
  <c r="DV6" i="8"/>
  <c r="DU6" i="8"/>
  <c r="DT6" i="8"/>
  <c r="DS6" i="8"/>
  <c r="DR6" i="8"/>
  <c r="DQ6" i="8"/>
  <c r="DP6" i="8"/>
  <c r="DO6" i="8"/>
  <c r="DN6" i="8"/>
  <c r="DM6" i="8"/>
  <c r="DL6" i="8"/>
  <c r="DK6" i="8"/>
  <c r="DJ6" i="8"/>
  <c r="DI6" i="8"/>
  <c r="DH6" i="8"/>
  <c r="DG6" i="8"/>
  <c r="DF6" i="8"/>
  <c r="DE6" i="8"/>
  <c r="DD6" i="8"/>
  <c r="DC6" i="8"/>
  <c r="DB6" i="8"/>
  <c r="DA6" i="8"/>
  <c r="CZ6" i="8"/>
  <c r="CY6" i="8"/>
  <c r="CX6" i="8"/>
  <c r="CW6" i="8"/>
  <c r="CV6" i="8"/>
  <c r="CU6" i="8"/>
  <c r="CT6" i="8"/>
  <c r="CS6" i="8"/>
  <c r="CR6" i="8"/>
  <c r="CQ6" i="8"/>
  <c r="CP6" i="8"/>
  <c r="CO6" i="8"/>
  <c r="CN6" i="8"/>
  <c r="CM6" i="8"/>
  <c r="CL6" i="8"/>
  <c r="CK6" i="8"/>
  <c r="CJ6" i="8"/>
  <c r="CI6" i="8"/>
  <c r="CH6" i="8"/>
  <c r="CG6" i="8"/>
  <c r="CF6" i="8"/>
  <c r="CE6" i="8"/>
  <c r="CD6" i="8"/>
  <c r="CC6" i="8"/>
  <c r="CB6" i="8"/>
  <c r="CA6" i="8"/>
  <c r="BZ6" i="8"/>
  <c r="BY6" i="8"/>
  <c r="BX6" i="8"/>
  <c r="BW6" i="8"/>
  <c r="BV6" i="8"/>
  <c r="BU6" i="8"/>
  <c r="BT6" i="8"/>
  <c r="BS6" i="8"/>
  <c r="BR6" i="8"/>
  <c r="BQ6" i="8"/>
  <c r="BP6" i="8"/>
  <c r="BO6" i="8"/>
  <c r="BN6" i="8"/>
  <c r="BM6" i="8"/>
  <c r="BL6" i="8"/>
  <c r="BK6" i="8"/>
  <c r="BJ6" i="8"/>
  <c r="BI6" i="8"/>
  <c r="BH6" i="8"/>
  <c r="BG6" i="8"/>
  <c r="BF6" i="8"/>
  <c r="BE6" i="8"/>
  <c r="BD6" i="8"/>
  <c r="BC6" i="8"/>
  <c r="BB6" i="8"/>
  <c r="BA6" i="8"/>
  <c r="AZ6" i="8"/>
  <c r="B52" i="10" s="1" a="1"/>
  <c r="B52" i="10" s="1"/>
  <c r="D52" i="10" s="1"/>
  <c r="AY6" i="8"/>
  <c r="B51" i="10" s="1" a="1"/>
  <c r="B51" i="10" s="1"/>
  <c r="D51" i="10" s="1"/>
  <c r="AX6" i="8"/>
  <c r="B50" i="10" s="1" a="1"/>
  <c r="B50" i="10" s="1"/>
  <c r="D50" i="10" s="1"/>
  <c r="AW6" i="8"/>
  <c r="B49" i="10" s="1" a="1"/>
  <c r="B49" i="10" s="1"/>
  <c r="D49" i="10" s="1"/>
  <c r="AV6" i="8"/>
  <c r="B48" i="10" s="1" a="1"/>
  <c r="B48" i="10" s="1"/>
  <c r="D48" i="10" s="1"/>
  <c r="AU6" i="8"/>
  <c r="B47" i="10" s="1" a="1"/>
  <c r="B47" i="10" s="1"/>
  <c r="AT6" i="8"/>
  <c r="B46" i="10" s="1" a="1"/>
  <c r="B46" i="10" s="1"/>
  <c r="E46" i="10" s="1"/>
  <c r="AS6" i="8"/>
  <c r="B45" i="10" s="1" a="1"/>
  <c r="B45" i="10" s="1"/>
  <c r="D45" i="10" s="1"/>
  <c r="AR6" i="8"/>
  <c r="B44" i="10" s="1" a="1"/>
  <c r="B44" i="10" s="1"/>
  <c r="D44" i="10" s="1"/>
  <c r="AQ6" i="8"/>
  <c r="B43" i="10" s="1" a="1"/>
  <c r="B43" i="10" s="1"/>
  <c r="E43" i="10" s="1"/>
  <c r="AZ5" i="8"/>
  <c r="C52" i="10" s="1" a="1"/>
  <c r="C52" i="10" s="1"/>
  <c r="AY5" i="8"/>
  <c r="C51" i="10" s="1" a="1"/>
  <c r="C51" i="10" s="1"/>
  <c r="AX5" i="8"/>
  <c r="C50" i="10" s="1" a="1"/>
  <c r="C50" i="10" s="1"/>
  <c r="AW5" i="8"/>
  <c r="C49" i="10" s="1" a="1"/>
  <c r="C49" i="10" s="1"/>
  <c r="AV5" i="8"/>
  <c r="C48" i="10" s="1" a="1"/>
  <c r="C48" i="10" s="1"/>
  <c r="AU5" i="8"/>
  <c r="C47" i="10" s="1" a="1"/>
  <c r="C47" i="10" s="1"/>
  <c r="AT5" i="8"/>
  <c r="C46" i="10" s="1" a="1"/>
  <c r="C46" i="10" s="1"/>
  <c r="AS5" i="8"/>
  <c r="C45" i="10" s="1" a="1"/>
  <c r="C45" i="10" s="1"/>
  <c r="AR5" i="8"/>
  <c r="C44" i="10" s="1" a="1"/>
  <c r="C44" i="10" s="1"/>
  <c r="AQ5" i="8"/>
  <c r="C43" i="10" s="1" a="1"/>
  <c r="C43" i="10" s="1"/>
  <c r="AP5" i="8"/>
  <c r="C42" i="10" s="1" a="1"/>
  <c r="C42" i="10" s="1"/>
  <c r="AO5" i="8"/>
  <c r="C41" i="10" s="1" a="1"/>
  <c r="C41" i="10" s="1"/>
  <c r="AN5" i="8"/>
  <c r="C40" i="10" s="1" a="1"/>
  <c r="C40" i="10" s="1"/>
  <c r="AM5" i="8"/>
  <c r="C39" i="10" s="1" a="1"/>
  <c r="C39" i="10" s="1"/>
  <c r="AL5" i="8"/>
  <c r="C38" i="10" s="1" a="1"/>
  <c r="C38" i="10" s="1"/>
  <c r="AK5" i="8"/>
  <c r="C37" i="10" s="1" a="1"/>
  <c r="C37" i="10" s="1"/>
  <c r="AJ5" i="8"/>
  <c r="C36" i="10" s="1" a="1"/>
  <c r="C36" i="10" s="1"/>
  <c r="AI5" i="8"/>
  <c r="C35" i="10" s="1" a="1"/>
  <c r="C35" i="10" s="1"/>
  <c r="AH5" i="8"/>
  <c r="C34" i="10" s="1" a="1"/>
  <c r="C34" i="10" s="1"/>
  <c r="AG5" i="8"/>
  <c r="C33" i="10" s="1" a="1"/>
  <c r="C33" i="10" s="1"/>
  <c r="AF5" i="8"/>
  <c r="C32" i="10" s="1" a="1"/>
  <c r="C32" i="10" s="1"/>
  <c r="AE5" i="8"/>
  <c r="C31" i="10" s="1" a="1"/>
  <c r="C31" i="10" s="1"/>
  <c r="AD5" i="8"/>
  <c r="C30" i="10" s="1" a="1"/>
  <c r="C30" i="10" s="1"/>
  <c r="AC5" i="8"/>
  <c r="C29" i="10" s="1" a="1"/>
  <c r="C29" i="10" s="1"/>
  <c r="AB5" i="8"/>
  <c r="C28" i="10" s="1" a="1"/>
  <c r="C28" i="10" s="1"/>
  <c r="AA5" i="8"/>
  <c r="C27" i="10" s="1" a="1"/>
  <c r="C27" i="10" s="1"/>
  <c r="Z5" i="8"/>
  <c r="C26" i="10" s="1" a="1"/>
  <c r="C26" i="10" s="1"/>
  <c r="Y5" i="8"/>
  <c r="C25" i="10" s="1" a="1"/>
  <c r="C25" i="10" s="1"/>
  <c r="X5" i="8"/>
  <c r="C24" i="10" s="1" a="1"/>
  <c r="C24" i="10" s="1"/>
  <c r="W5" i="8"/>
  <c r="C23" i="10" s="1" a="1"/>
  <c r="C23" i="10" s="1"/>
  <c r="V5" i="8"/>
  <c r="C22" i="10" s="1" a="1"/>
  <c r="C22" i="10" s="1"/>
  <c r="U5" i="8"/>
  <c r="C21" i="10" s="1" a="1"/>
  <c r="C21" i="10" s="1"/>
  <c r="T5" i="8"/>
  <c r="C20" i="10" s="1" a="1"/>
  <c r="C20" i="10" s="1"/>
  <c r="S5" i="8"/>
  <c r="C19" i="10" s="1" a="1"/>
  <c r="C19" i="10" s="1"/>
  <c r="R5" i="8"/>
  <c r="C18" i="10" s="1" a="1"/>
  <c r="C18" i="10" s="1"/>
  <c r="Q5" i="8"/>
  <c r="C17" i="10" s="1" a="1"/>
  <c r="C17" i="10" s="1"/>
  <c r="P5" i="8"/>
  <c r="C16" i="10" s="1" a="1"/>
  <c r="C16" i="10" s="1"/>
  <c r="O5" i="8"/>
  <c r="C15" i="10" s="1" a="1"/>
  <c r="C15" i="10" s="1"/>
  <c r="N5" i="8"/>
  <c r="C14" i="10" s="1" a="1"/>
  <c r="C14" i="10" s="1"/>
  <c r="M5" i="8"/>
  <c r="C13" i="10" s="1" a="1"/>
  <c r="C13" i="10" s="1"/>
  <c r="L5" i="8"/>
  <c r="C12" i="10" s="1" a="1"/>
  <c r="C12" i="10" s="1"/>
  <c r="K5" i="8"/>
  <c r="C11" i="10" s="1" a="1"/>
  <c r="C11" i="10" s="1"/>
  <c r="J5" i="8"/>
  <c r="C10" i="10" s="1" a="1"/>
  <c r="C10" i="10" s="1"/>
  <c r="I5" i="8"/>
  <c r="C9" i="10" s="1" a="1"/>
  <c r="C9" i="10" s="1"/>
  <c r="H5" i="8"/>
  <c r="C8" i="10" s="1" a="1"/>
  <c r="C8" i="10" s="1"/>
  <c r="G5" i="8"/>
  <c r="C7" i="10" s="1" a="1"/>
  <c r="C7" i="10" s="1"/>
  <c r="F5" i="8"/>
  <c r="C6" i="10" s="1" a="1"/>
  <c r="C6" i="10" s="1"/>
  <c r="E5" i="8"/>
  <c r="C5" i="10" s="1" a="1"/>
  <c r="C5" i="10" s="1"/>
  <c r="D5" i="8"/>
  <c r="C4" i="10" s="1" a="1"/>
  <c r="C4" i="10" s="1"/>
  <c r="C5" i="8"/>
  <c r="C3" i="10" s="1" a="1"/>
  <c r="C3" i="10" s="1"/>
  <c r="B13" i="7"/>
  <c r="H3" i="7"/>
  <c r="C3" i="7"/>
  <c r="C2" i="7"/>
  <c r="JM26" i="7" l="1"/>
  <c r="E47" i="10"/>
  <c r="E49" i="10"/>
  <c r="E50" i="10"/>
  <c r="E51" i="10"/>
  <c r="E48" i="10"/>
  <c r="E44" i="10"/>
  <c r="E52" i="10"/>
  <c r="E45" i="10"/>
  <c r="T26" i="7"/>
  <c r="HD26" i="7"/>
  <c r="IG26" i="7"/>
  <c r="ER26" i="7"/>
  <c r="FX26" i="7"/>
  <c r="I26" i="7"/>
  <c r="Q26" i="7"/>
  <c r="Y26" i="7"/>
  <c r="AG26" i="7"/>
  <c r="AO26" i="7"/>
  <c r="AW26" i="7"/>
  <c r="BE26" i="7"/>
  <c r="BM26" i="7"/>
  <c r="BU26" i="7"/>
  <c r="CC26" i="7"/>
  <c r="CS26" i="7"/>
  <c r="DA26" i="7"/>
  <c r="DI26" i="7"/>
  <c r="DQ26" i="7"/>
  <c r="DY26" i="7"/>
  <c r="EG26" i="7"/>
  <c r="EO26" i="7"/>
  <c r="EW26" i="7"/>
  <c r="FE26" i="7"/>
  <c r="FU26" i="7"/>
  <c r="GC26" i="7"/>
  <c r="GK26" i="7"/>
  <c r="GS26" i="7"/>
  <c r="HA26" i="7"/>
  <c r="HI26" i="7"/>
  <c r="HY26" i="7"/>
  <c r="IO26" i="7"/>
  <c r="IW26" i="7"/>
  <c r="JE26" i="7"/>
  <c r="C22" i="7"/>
  <c r="IJ26" i="7"/>
  <c r="CF26" i="7"/>
  <c r="DL26" i="7"/>
  <c r="CK26" i="7"/>
  <c r="FM26" i="7"/>
  <c r="FS26" i="7"/>
  <c r="FI26" i="7"/>
  <c r="GO26" i="7"/>
  <c r="HU26" i="7"/>
  <c r="JA26" i="7"/>
  <c r="DG26" i="7"/>
  <c r="GY26" i="7"/>
  <c r="F26" i="7"/>
  <c r="AL26" i="7"/>
  <c r="BR26" i="7"/>
  <c r="CX26" i="7"/>
  <c r="ED26" i="7"/>
  <c r="FJ26" i="7"/>
  <c r="GP26" i="7"/>
  <c r="HV26" i="7"/>
  <c r="JB26" i="7"/>
  <c r="HQ26" i="7"/>
  <c r="AZ26" i="7"/>
  <c r="IE26" i="7"/>
  <c r="JK26" i="7"/>
  <c r="EM26" i="7"/>
  <c r="E26" i="7"/>
  <c r="AK26" i="7"/>
  <c r="BQ26" i="7"/>
  <c r="CW26" i="7"/>
  <c r="EC26" i="7"/>
  <c r="BI26" i="7"/>
  <c r="FA26" i="7"/>
  <c r="GG26" i="7"/>
  <c r="GQ26" i="7"/>
  <c r="HM26" i="7"/>
  <c r="HW26" i="7"/>
  <c r="JC26" i="7"/>
  <c r="AC26" i="7"/>
  <c r="CY26" i="7"/>
  <c r="H26" i="7"/>
  <c r="AD26" i="7"/>
  <c r="BT26" i="7"/>
  <c r="CP26" i="7"/>
  <c r="EF26" i="7"/>
  <c r="IT26" i="7"/>
  <c r="R26" i="7"/>
  <c r="BF26" i="7"/>
  <c r="CL26" i="7"/>
  <c r="DZ26" i="7"/>
  <c r="FF26" i="7"/>
  <c r="IP26" i="7"/>
  <c r="G26" i="7"/>
  <c r="BS26" i="7"/>
  <c r="DU26" i="7"/>
  <c r="AN26" i="7"/>
  <c r="DV26" i="7"/>
  <c r="FL26" i="7"/>
  <c r="HX26" i="7"/>
  <c r="AH26" i="7"/>
  <c r="CT26" i="7"/>
  <c r="EH26" i="7"/>
  <c r="GD26" i="7"/>
  <c r="HR26" i="7"/>
  <c r="JF26" i="7"/>
  <c r="BA26" i="7"/>
  <c r="BB26" i="7"/>
  <c r="CH26" i="7"/>
  <c r="DX26" i="7"/>
  <c r="GJ26" i="7"/>
  <c r="IV26" i="7"/>
  <c r="M26" i="7"/>
  <c r="W26" i="7"/>
  <c r="AS26" i="7"/>
  <c r="BC26" i="7"/>
  <c r="BY26" i="7"/>
  <c r="CI26" i="7"/>
  <c r="DE26" i="7"/>
  <c r="DO26" i="7"/>
  <c r="EK26" i="7"/>
  <c r="EU26" i="7"/>
  <c r="FQ26" i="7"/>
  <c r="GA26" i="7"/>
  <c r="GW26" i="7"/>
  <c r="HG26" i="7"/>
  <c r="IC26" i="7"/>
  <c r="IM26" i="7"/>
  <c r="JI26" i="7"/>
  <c r="IS26" i="7"/>
  <c r="BJ26" i="7"/>
  <c r="GR26" i="7"/>
  <c r="J26" i="7"/>
  <c r="BN26" i="7"/>
  <c r="DR26" i="7"/>
  <c r="FN26" i="7"/>
  <c r="HB26" i="7"/>
  <c r="IH26" i="7"/>
  <c r="U26" i="7"/>
  <c r="CQ26" i="7"/>
  <c r="FY26" i="7"/>
  <c r="IK26" i="7"/>
  <c r="AF26" i="7"/>
  <c r="FZ26" i="7"/>
  <c r="IL26" i="7"/>
  <c r="N26" i="7"/>
  <c r="X26" i="7"/>
  <c r="AT26" i="7"/>
  <c r="BD26" i="7"/>
  <c r="BZ26" i="7"/>
  <c r="CJ26" i="7"/>
  <c r="DF26" i="7"/>
  <c r="DP26" i="7"/>
  <c r="EL26" i="7"/>
  <c r="EV26" i="7"/>
  <c r="FR26" i="7"/>
  <c r="GB26" i="7"/>
  <c r="GX26" i="7"/>
  <c r="HH26" i="7"/>
  <c r="ID26" i="7"/>
  <c r="IN26" i="7"/>
  <c r="JJ26" i="7"/>
  <c r="AM26" i="7"/>
  <c r="FB26" i="7"/>
  <c r="GH26" i="7"/>
  <c r="Z26" i="7"/>
  <c r="AX26" i="7"/>
  <c r="CD26" i="7"/>
  <c r="DJ26" i="7"/>
  <c r="EP26" i="7"/>
  <c r="FV26" i="7"/>
  <c r="GT26" i="7"/>
  <c r="IX26" i="7"/>
  <c r="AE26" i="7"/>
  <c r="CG26" i="7"/>
  <c r="DW26" i="7"/>
  <c r="FC26" i="7"/>
  <c r="GI26" i="7"/>
  <c r="HO26" i="7"/>
  <c r="V26" i="7"/>
  <c r="BL26" i="7"/>
  <c r="DN26" i="7"/>
  <c r="FD26" i="7"/>
  <c r="HP26" i="7"/>
  <c r="O26" i="7"/>
  <c r="AU26" i="7"/>
  <c r="CA26" i="7"/>
  <c r="CO26" i="7"/>
  <c r="EE26" i="7"/>
  <c r="FK26" i="7"/>
  <c r="CZ26" i="7"/>
  <c r="HN26" i="7"/>
  <c r="JD26" i="7"/>
  <c r="AP26" i="7"/>
  <c r="BV26" i="7"/>
  <c r="DB26" i="7"/>
  <c r="EX26" i="7"/>
  <c r="GL26" i="7"/>
  <c r="HJ26" i="7"/>
  <c r="HZ26" i="7"/>
  <c r="BK26" i="7"/>
  <c r="DM26" i="7"/>
  <c r="ES26" i="7"/>
  <c r="HE26" i="7"/>
  <c r="IU26" i="7"/>
  <c r="CR26" i="7"/>
  <c r="ET26" i="7"/>
  <c r="HF26" i="7"/>
  <c r="P26" i="7"/>
  <c r="AV26" i="7"/>
  <c r="CB26" i="7"/>
  <c r="DH26" i="7"/>
  <c r="EN26" i="7"/>
  <c r="FT26" i="7"/>
  <c r="GZ26" i="7"/>
  <c r="IF26" i="7"/>
  <c r="JL26" i="7"/>
  <c r="AA26" i="7"/>
  <c r="AY26" i="7"/>
  <c r="BG26" i="7"/>
  <c r="BW26" i="7"/>
  <c r="CM26" i="7"/>
  <c r="CU26" i="7"/>
  <c r="DC26" i="7"/>
  <c r="DK26" i="7"/>
  <c r="DS26" i="7"/>
  <c r="EA26" i="7"/>
  <c r="EI26" i="7"/>
  <c r="EQ26" i="7"/>
  <c r="EY26" i="7"/>
  <c r="FG26" i="7"/>
  <c r="FO26" i="7"/>
  <c r="FW26" i="7"/>
  <c r="GE26" i="7"/>
  <c r="GM26" i="7"/>
  <c r="GU26" i="7"/>
  <c r="HC26" i="7"/>
  <c r="HK26" i="7"/>
  <c r="HS26" i="7"/>
  <c r="IA26" i="7"/>
  <c r="II26" i="7"/>
  <c r="IQ26" i="7"/>
  <c r="IY26" i="7"/>
  <c r="JG26" i="7"/>
  <c r="CE26" i="7"/>
  <c r="L26" i="7"/>
  <c r="AR26" i="7"/>
  <c r="BX26" i="7"/>
  <c r="DD26" i="7"/>
  <c r="EJ26" i="7"/>
  <c r="FP26" i="7"/>
  <c r="GV26" i="7"/>
  <c r="IB26" i="7"/>
  <c r="JH26" i="7"/>
  <c r="BO26" i="7"/>
  <c r="K26" i="7"/>
  <c r="D26" i="7"/>
  <c r="AJ26" i="7"/>
  <c r="BP26" i="7"/>
  <c r="CV26" i="7"/>
  <c r="EB26" i="7"/>
  <c r="FH26" i="7"/>
  <c r="GN26" i="7"/>
  <c r="HT26" i="7"/>
  <c r="IZ26" i="7"/>
  <c r="AI26" i="7"/>
  <c r="AQ26" i="7"/>
  <c r="AB26" i="7"/>
  <c r="BH26" i="7"/>
  <c r="CN26" i="7"/>
  <c r="DT26" i="7"/>
  <c r="EZ26" i="7"/>
  <c r="GF26" i="7"/>
  <c r="HL26" i="7"/>
  <c r="IR26" i="7"/>
  <c r="S26" i="7"/>
  <c r="C26" i="7"/>
  <c r="D43" i="10"/>
  <c r="D47" i="10"/>
  <c r="D46" i="10"/>
  <c r="C31" i="7" l="1" a="1"/>
  <c r="AK6" i="8" l="1"/>
  <c r="B37" i="10" s="1" a="1"/>
  <c r="B37" i="10" s="1"/>
  <c r="D37" i="10" s="1"/>
  <c r="E37" i="10" s="1"/>
  <c r="AL6" i="8"/>
  <c r="B38" i="10" s="1" a="1"/>
  <c r="B38" i="10" s="1"/>
  <c r="D38" i="10" s="1"/>
  <c r="E38" i="10" s="1"/>
  <c r="AP6" i="8"/>
  <c r="B42" i="10" s="1" a="1"/>
  <c r="B42" i="10" s="1"/>
  <c r="AN6" i="8"/>
  <c r="B40" i="10" s="1" a="1"/>
  <c r="B40" i="10" s="1"/>
  <c r="AO6" i="8"/>
  <c r="B41" i="10" s="1" a="1"/>
  <c r="B41" i="10" s="1"/>
  <c r="AM6" i="8"/>
  <c r="B39" i="10" s="1" a="1"/>
  <c r="B39" i="10" s="1"/>
  <c r="D39" i="10" s="1"/>
  <c r="E39" i="10" s="1"/>
  <c r="C31" i="7"/>
  <c r="AI6" i="8"/>
  <c r="B35" i="10" s="1" a="1"/>
  <c r="B35" i="10" s="1"/>
  <c r="AA6" i="8"/>
  <c r="B27" i="10" s="1" a="1"/>
  <c r="B27" i="10" s="1"/>
  <c r="S6" i="8"/>
  <c r="B19" i="10" s="1" a="1"/>
  <c r="B19" i="10" s="1"/>
  <c r="K6" i="8"/>
  <c r="B11" i="10" s="1" a="1"/>
  <c r="B11" i="10" s="1"/>
  <c r="W6" i="8"/>
  <c r="B23" i="10" s="1" a="1"/>
  <c r="B23" i="10" s="1"/>
  <c r="V6" i="8"/>
  <c r="B22" i="10" s="1" a="1"/>
  <c r="B22" i="10" s="1"/>
  <c r="F6" i="8"/>
  <c r="B6" i="10" s="1" a="1"/>
  <c r="B6" i="10" s="1"/>
  <c r="AJ6" i="8"/>
  <c r="B36" i="10" s="1" a="1"/>
  <c r="B36" i="10" s="1"/>
  <c r="AB6" i="8"/>
  <c r="B28" i="10" s="1" a="1"/>
  <c r="B28" i="10" s="1"/>
  <c r="T6" i="8"/>
  <c r="B20" i="10" s="1" a="1"/>
  <c r="B20" i="10" s="1"/>
  <c r="D6" i="8"/>
  <c r="B4" i="10" s="1" a="1"/>
  <c r="B4" i="10" s="1"/>
  <c r="AH6" i="8"/>
  <c r="B34" i="10" s="1" a="1"/>
  <c r="B34" i="10" s="1"/>
  <c r="Z6" i="8"/>
  <c r="B26" i="10" s="1" a="1"/>
  <c r="B26" i="10" s="1"/>
  <c r="R6" i="8"/>
  <c r="B18" i="10" s="1" a="1"/>
  <c r="B18" i="10" s="1"/>
  <c r="J6" i="8"/>
  <c r="B10" i="10" s="1" a="1"/>
  <c r="B10" i="10" s="1"/>
  <c r="AE6" i="8"/>
  <c r="B31" i="10" s="1" a="1"/>
  <c r="B31" i="10" s="1"/>
  <c r="O6" i="8"/>
  <c r="B15" i="10" s="1" a="1"/>
  <c r="B15" i="10" s="1"/>
  <c r="G6" i="8"/>
  <c r="B7" i="10" s="1" a="1"/>
  <c r="B7" i="10" s="1"/>
  <c r="AC6" i="8"/>
  <c r="B29" i="10" s="1" a="1"/>
  <c r="B29" i="10" s="1"/>
  <c r="M6" i="8"/>
  <c r="B13" i="10" s="1" a="1"/>
  <c r="B13" i="10" s="1"/>
  <c r="AG6" i="8"/>
  <c r="B33" i="10" s="1" a="1"/>
  <c r="B33" i="10" s="1"/>
  <c r="Y6" i="8"/>
  <c r="B25" i="10" s="1" a="1"/>
  <c r="B25" i="10" s="1"/>
  <c r="Q6" i="8"/>
  <c r="B17" i="10" s="1" a="1"/>
  <c r="B17" i="10" s="1"/>
  <c r="I6" i="8"/>
  <c r="B9" i="10" s="1" a="1"/>
  <c r="B9" i="10" s="1"/>
  <c r="AF6" i="8"/>
  <c r="B32" i="10" s="1" a="1"/>
  <c r="B32" i="10" s="1"/>
  <c r="X6" i="8"/>
  <c r="B24" i="10" s="1" a="1"/>
  <c r="B24" i="10" s="1"/>
  <c r="P6" i="8"/>
  <c r="B16" i="10" s="1" a="1"/>
  <c r="B16" i="10" s="1"/>
  <c r="H6" i="8"/>
  <c r="B8" i="10" s="1" a="1"/>
  <c r="B8" i="10" s="1"/>
  <c r="AD6" i="8"/>
  <c r="B30" i="10" s="1" a="1"/>
  <c r="B30" i="10" s="1"/>
  <c r="N6" i="8"/>
  <c r="B14" i="10" s="1" a="1"/>
  <c r="B14" i="10" s="1"/>
  <c r="U6" i="8"/>
  <c r="B21" i="10" s="1" a="1"/>
  <c r="B21" i="10" s="1"/>
  <c r="E6" i="8"/>
  <c r="B5" i="10" s="1" a="1"/>
  <c r="B5" i="10" s="1"/>
  <c r="L6" i="8"/>
  <c r="B12" i="10" s="1" a="1"/>
  <c r="B12" i="10" s="1"/>
  <c r="C32" i="7"/>
  <c r="E32" i="7"/>
  <c r="H32" i="7"/>
  <c r="G32" i="7"/>
  <c r="D32" i="7"/>
  <c r="F32" i="7"/>
  <c r="D41" i="10" l="1"/>
  <c r="E41" i="10"/>
  <c r="D40" i="10"/>
  <c r="E40" i="10"/>
  <c r="D42" i="10"/>
  <c r="E42" i="10"/>
  <c r="O8" i="8"/>
  <c r="GR8" i="8"/>
  <c r="FQ8" i="8"/>
  <c r="CK8" i="8"/>
  <c r="DQ8" i="8"/>
  <c r="BA8" i="8"/>
  <c r="P8" i="8"/>
  <c r="L8" i="8"/>
  <c r="H8" i="8"/>
  <c r="V8" i="8"/>
  <c r="BW8" i="8"/>
  <c r="FD8" i="8"/>
  <c r="EU8" i="8"/>
  <c r="DN8" i="8"/>
  <c r="IW8" i="8"/>
  <c r="EX8" i="8"/>
  <c r="R8" i="8"/>
  <c r="AC8" i="8"/>
  <c r="HH8" i="8"/>
  <c r="HW8" i="8"/>
  <c r="JF8" i="8"/>
  <c r="FY8" i="8"/>
  <c r="IC8" i="8"/>
  <c r="AQ8" i="8"/>
  <c r="FR8" i="8"/>
  <c r="IB8" i="8"/>
  <c r="CI8" i="8"/>
  <c r="AH8" i="8"/>
  <c r="AG8" i="8"/>
  <c r="AA8" i="8"/>
  <c r="FL8" i="8"/>
  <c r="DO8" i="8"/>
  <c r="CD8" i="8"/>
  <c r="FC8" i="8"/>
  <c r="HA8" i="8"/>
  <c r="HY8" i="8"/>
  <c r="IN8" i="8"/>
  <c r="FF8" i="8"/>
  <c r="CR8" i="8"/>
  <c r="DH8" i="8"/>
  <c r="AF8" i="8"/>
  <c r="E8" i="8"/>
  <c r="N8" i="8"/>
  <c r="D8" i="8"/>
  <c r="HO8" i="8"/>
  <c r="HF8" i="8"/>
  <c r="DL8" i="8"/>
  <c r="X8" i="8"/>
  <c r="S8" i="8"/>
  <c r="HL8" i="8"/>
  <c r="IH8" i="8"/>
  <c r="BN8" i="8"/>
  <c r="IJ8" i="8"/>
  <c r="GL8" i="8"/>
  <c r="AD8" i="8"/>
  <c r="BH8" i="8"/>
  <c r="F8" i="8"/>
  <c r="AJ8" i="8"/>
  <c r="CL8" i="8"/>
  <c r="IV8" i="8"/>
  <c r="JE8" i="8"/>
  <c r="I8" i="8"/>
  <c r="U8" i="8"/>
  <c r="G8" i="8"/>
  <c r="J8" i="8"/>
  <c r="M8" i="8"/>
  <c r="GW8" i="8"/>
  <c r="AU8" i="8"/>
  <c r="EH8" i="8"/>
  <c r="EW8" i="8"/>
  <c r="CW8" i="8"/>
  <c r="ES8" i="8"/>
  <c r="EO8" i="8"/>
  <c r="CM8" i="8"/>
  <c r="BT8" i="8"/>
  <c r="JI8" i="8"/>
  <c r="DJ8" i="8"/>
  <c r="CY8" i="8"/>
  <c r="EP8" i="8"/>
  <c r="T8" i="8"/>
  <c r="JK8" i="8"/>
  <c r="DK8" i="8"/>
  <c r="AP8" i="8"/>
  <c r="BY8" i="8"/>
  <c r="Z8" i="8"/>
  <c r="BS8" i="8"/>
  <c r="HQ8" i="8"/>
  <c r="CN8" i="8"/>
  <c r="AN8" i="8"/>
  <c r="DW8" i="8"/>
  <c r="IP8" i="8"/>
  <c r="IL8" i="8"/>
  <c r="FK8" i="8"/>
  <c r="EK8" i="8"/>
  <c r="IA8" i="8"/>
  <c r="DZ8" i="8"/>
  <c r="AR8" i="8"/>
  <c r="FH8" i="8"/>
  <c r="FT8" i="8"/>
  <c r="GB8" i="8"/>
  <c r="BL8" i="8"/>
  <c r="GX8" i="8"/>
  <c r="CO8" i="8"/>
  <c r="CF8" i="8"/>
  <c r="GN8" i="8"/>
  <c r="IY8" i="8"/>
  <c r="GE8" i="8"/>
  <c r="GD8" i="8"/>
  <c r="EB8" i="8"/>
  <c r="HJ8" i="8"/>
  <c r="EF8" i="8"/>
  <c r="EJ8" i="8"/>
  <c r="HD8" i="8"/>
  <c r="AT8" i="8"/>
  <c r="EC8" i="8"/>
  <c r="BB8" i="8"/>
  <c r="IK8" i="8"/>
  <c r="HE8" i="8"/>
  <c r="DP8" i="8"/>
  <c r="HP8" i="8"/>
  <c r="ET8" i="8"/>
  <c r="IU8" i="8"/>
  <c r="EY8" i="8"/>
  <c r="EZ8" i="8"/>
  <c r="GQ8" i="8"/>
  <c r="HZ8" i="8"/>
  <c r="GZ8" i="8"/>
  <c r="FJ8" i="8"/>
  <c r="CP8" i="8"/>
  <c r="AL8" i="8"/>
  <c r="IX8" i="8"/>
  <c r="DU8" i="8"/>
  <c r="HG8" i="8"/>
  <c r="GF8" i="8"/>
  <c r="AB8" i="8"/>
  <c r="W8" i="8"/>
  <c r="Q8" i="8"/>
  <c r="AI8" i="8"/>
  <c r="Y8" i="8"/>
  <c r="AE8" i="8"/>
  <c r="K8" i="8"/>
  <c r="BK8" i="8"/>
  <c r="CX8" i="8"/>
  <c r="JD8" i="8"/>
  <c r="CJ8" i="8"/>
  <c r="GI8" i="8"/>
  <c r="BE8" i="8"/>
  <c r="ER8" i="8"/>
  <c r="FP8" i="8"/>
  <c r="IM8" i="8"/>
  <c r="GO8" i="8"/>
  <c r="GP8" i="8"/>
  <c r="FW8" i="8"/>
  <c r="BQ8" i="8"/>
  <c r="BZ8" i="8"/>
  <c r="AV8" i="8"/>
  <c r="EA8" i="8"/>
  <c r="CU8" i="8"/>
  <c r="IO8" i="8"/>
  <c r="AW8" i="8"/>
  <c r="AY8" i="8"/>
  <c r="DX8" i="8"/>
  <c r="CE8" i="8"/>
  <c r="DT8" i="8"/>
  <c r="DA8" i="8"/>
  <c r="CB8" i="8"/>
  <c r="BF8" i="8"/>
  <c r="CT8" i="8"/>
  <c r="HR8" i="8"/>
  <c r="HI8" i="8"/>
  <c r="GK8" i="8"/>
  <c r="GJ8" i="8"/>
  <c r="EN8" i="8"/>
  <c r="AM8" i="8"/>
  <c r="EE8" i="8"/>
  <c r="JB8" i="8"/>
  <c r="JG8" i="8"/>
  <c r="GC8" i="8"/>
  <c r="HM8" i="8"/>
  <c r="GS8" i="8"/>
  <c r="HT8" i="8"/>
  <c r="AK8" i="8"/>
  <c r="BP8" i="8"/>
  <c r="BG8" i="8"/>
  <c r="JM8" i="8"/>
  <c r="ID8" i="8"/>
  <c r="HV8" i="8"/>
  <c r="IG8" i="8"/>
  <c r="JA8" i="8"/>
  <c r="FU8" i="8"/>
  <c r="FG8" i="8"/>
  <c r="BJ8" i="8"/>
  <c r="FX8" i="8"/>
  <c r="BO8" i="8"/>
  <c r="DV8" i="8"/>
  <c r="GY8" i="8"/>
  <c r="BI8" i="8"/>
  <c r="DD8" i="8"/>
  <c r="II8" i="8"/>
  <c r="BC8" i="8"/>
  <c r="DS8" i="8"/>
  <c r="AZ8" i="8"/>
  <c r="IF8" i="8"/>
  <c r="BX8" i="8"/>
  <c r="JN8" i="8"/>
  <c r="EQ8" i="8"/>
  <c r="DR8" i="8"/>
  <c r="HN8" i="8"/>
  <c r="EM8" i="8"/>
  <c r="DM8" i="8"/>
  <c r="EI8" i="8"/>
  <c r="AS8" i="8"/>
  <c r="GT8" i="8"/>
  <c r="HK8" i="8"/>
  <c r="DF8" i="8"/>
  <c r="CA8" i="8"/>
  <c r="BR8" i="8"/>
  <c r="FA8" i="8"/>
  <c r="GV8" i="8"/>
  <c r="HB8" i="8"/>
  <c r="GG8" i="8"/>
  <c r="FZ8" i="8"/>
  <c r="CC8" i="8"/>
  <c r="CS8" i="8"/>
  <c r="CH8" i="8"/>
  <c r="IE8" i="8"/>
  <c r="JH8" i="8"/>
  <c r="HC8" i="8"/>
  <c r="AX8" i="8"/>
  <c r="ED8" i="8"/>
  <c r="JJ8" i="8"/>
  <c r="GM8" i="8"/>
  <c r="FM8" i="8"/>
  <c r="AO8" i="8"/>
  <c r="DG8" i="8"/>
  <c r="CG8" i="8"/>
  <c r="JC8" i="8"/>
  <c r="DE8" i="8"/>
  <c r="HX8" i="8"/>
  <c r="FV8" i="8"/>
  <c r="GH8" i="8"/>
  <c r="EG8" i="8"/>
  <c r="HU8" i="8"/>
  <c r="CZ8" i="8"/>
  <c r="CQ8" i="8"/>
  <c r="FI8" i="8"/>
  <c r="DI8" i="8"/>
  <c r="IT8" i="8"/>
  <c r="DY8" i="8"/>
  <c r="DB8" i="8"/>
  <c r="GA8" i="8"/>
  <c r="IR8" i="8"/>
  <c r="EV8" i="8"/>
  <c r="IS8" i="8"/>
  <c r="DC8" i="8"/>
  <c r="IZ8" i="8"/>
  <c r="BV8" i="8"/>
  <c r="GU8" i="8"/>
  <c r="FE8" i="8"/>
  <c r="BU8" i="8"/>
  <c r="FS8" i="8"/>
  <c r="IQ8" i="8"/>
  <c r="FN8" i="8"/>
  <c r="BM8" i="8"/>
  <c r="FO8" i="8"/>
  <c r="HS8" i="8"/>
  <c r="BD8" i="8"/>
  <c r="EL8" i="8"/>
  <c r="CV8" i="8"/>
  <c r="FB8" i="8"/>
  <c r="JL8" i="8"/>
  <c r="C8" i="8"/>
  <c r="D22" i="10"/>
  <c r="E22" i="10" s="1"/>
  <c r="D18" i="10"/>
  <c r="E18" i="10" s="1"/>
  <c r="D33" i="10"/>
  <c r="E33" i="10" s="1"/>
  <c r="D6" i="10"/>
  <c r="E6" i="10" s="1"/>
  <c r="D25" i="10"/>
  <c r="E25" i="10" s="1"/>
  <c r="D23" i="10"/>
  <c r="E23" i="10" s="1"/>
  <c r="D34" i="10"/>
  <c r="E34" i="10" s="1"/>
  <c r="D29" i="10"/>
  <c r="E29" i="10" s="1"/>
  <c r="D12" i="10"/>
  <c r="E12" i="10" s="1"/>
  <c r="D21" i="10"/>
  <c r="E21" i="10" s="1"/>
  <c r="D17" i="10"/>
  <c r="E17" i="10" s="1"/>
  <c r="D10" i="10"/>
  <c r="E10" i="10" s="1"/>
  <c r="D14" i="10"/>
  <c r="E14" i="10" s="1"/>
  <c r="D30" i="10"/>
  <c r="E30" i="10" s="1"/>
  <c r="D26" i="10"/>
  <c r="E26" i="10" s="1"/>
  <c r="D8" i="10"/>
  <c r="E8" i="10" s="1"/>
  <c r="D13" i="10"/>
  <c r="E13" i="10" s="1"/>
  <c r="D11" i="10"/>
  <c r="E11" i="10" s="1"/>
  <c r="D16" i="10"/>
  <c r="E16" i="10" s="1"/>
  <c r="D4" i="10"/>
  <c r="E4" i="10" s="1"/>
  <c r="D19" i="10"/>
  <c r="E19" i="10" s="1"/>
  <c r="D24" i="10"/>
  <c r="E24" i="10" s="1"/>
  <c r="D7" i="10"/>
  <c r="E7" i="10" s="1"/>
  <c r="D20" i="10"/>
  <c r="E20" i="10" s="1"/>
  <c r="D27" i="10"/>
  <c r="E27" i="10" s="1"/>
  <c r="D32" i="10"/>
  <c r="E32" i="10" s="1"/>
  <c r="D15" i="10"/>
  <c r="E15" i="10" s="1"/>
  <c r="D28" i="10"/>
  <c r="E28" i="10" s="1"/>
  <c r="D35" i="10"/>
  <c r="E35" i="10" s="1"/>
  <c r="D5" i="10"/>
  <c r="E5" i="10" s="1"/>
  <c r="D9" i="10"/>
  <c r="E9" i="10" s="1"/>
  <c r="D31" i="10"/>
  <c r="E31" i="10" s="1"/>
  <c r="D36" i="10"/>
  <c r="E36" i="10" s="1"/>
  <c r="C6" i="8"/>
  <c r="B3" i="10" s="1" a="1"/>
  <c r="B3" i="10" s="1"/>
  <c r="GR7" i="8" l="1"/>
  <c r="FB7" i="8"/>
  <c r="GU7" i="8"/>
  <c r="DY7" i="8"/>
  <c r="JN7" i="8"/>
  <c r="BI7" i="8"/>
  <c r="JM7" i="8"/>
  <c r="AM7" i="8"/>
  <c r="BF7" i="8"/>
  <c r="ER7" i="8"/>
  <c r="EB7" i="8"/>
  <c r="CO7" i="8"/>
  <c r="BT7" i="8"/>
  <c r="GL7" i="8"/>
  <c r="HO7" i="8"/>
  <c r="FL7" i="8"/>
  <c r="IW7" i="8"/>
  <c r="DQ7" i="8"/>
  <c r="FN7" i="8"/>
  <c r="FE7" i="8"/>
  <c r="EV7" i="8"/>
  <c r="EG7" i="8"/>
  <c r="FZ7" i="8"/>
  <c r="DM7" i="8"/>
  <c r="BC7" i="8"/>
  <c r="GY7" i="8"/>
  <c r="FG7" i="8"/>
  <c r="IG7" i="8"/>
  <c r="AK7" i="8"/>
  <c r="JG7" i="8"/>
  <c r="EN7" i="8"/>
  <c r="DA7" i="8"/>
  <c r="AV7" i="8"/>
  <c r="GP7" i="8"/>
  <c r="W7" i="8"/>
  <c r="HP7" i="8"/>
  <c r="AT7" i="8"/>
  <c r="GE7" i="8"/>
  <c r="DW7" i="8"/>
  <c r="BY7" i="8"/>
  <c r="T7" i="8"/>
  <c r="CM7" i="8"/>
  <c r="EW7" i="8"/>
  <c r="BH7" i="8"/>
  <c r="IH7" i="8"/>
  <c r="DL7" i="8"/>
  <c r="N7" i="8"/>
  <c r="HA7" i="8"/>
  <c r="CI7" i="8"/>
  <c r="EX7" i="8"/>
  <c r="V7" i="8"/>
  <c r="IR7" i="8"/>
  <c r="AX7" i="8"/>
  <c r="GG7" i="8"/>
  <c r="HK7" i="8"/>
  <c r="EM7" i="8"/>
  <c r="AZ7" i="8"/>
  <c r="FX7" i="8"/>
  <c r="HV7" i="8"/>
  <c r="EE7" i="8"/>
  <c r="HR7" i="8"/>
  <c r="EA7" i="8"/>
  <c r="IM7" i="8"/>
  <c r="CX7" i="8"/>
  <c r="HZ7" i="8"/>
  <c r="EJ7" i="8"/>
  <c r="EP7" i="8"/>
  <c r="CW7" i="8"/>
  <c r="R7" i="8"/>
  <c r="EU7" i="8"/>
  <c r="BD7" i="8"/>
  <c r="IT7" i="8"/>
  <c r="HU7" i="8"/>
  <c r="HC7" i="8"/>
  <c r="CC7" i="8"/>
  <c r="CA7" i="8"/>
  <c r="DS7" i="8"/>
  <c r="GC7" i="8"/>
  <c r="GJ7" i="8"/>
  <c r="BQ7" i="8"/>
  <c r="BE7" i="8"/>
  <c r="K7" i="8"/>
  <c r="DU7" i="8"/>
  <c r="GZ7" i="8"/>
  <c r="EC7" i="8"/>
  <c r="FK7" i="8"/>
  <c r="HQ7" i="8"/>
  <c r="JI7" i="8"/>
  <c r="AD7" i="8"/>
  <c r="IN7" i="8"/>
  <c r="AG7" i="8"/>
  <c r="JF7" i="8"/>
  <c r="FD7" i="8"/>
  <c r="CV7" i="8"/>
  <c r="BM7" i="8"/>
  <c r="IS7" i="8"/>
  <c r="DB7" i="8"/>
  <c r="FV7" i="8"/>
  <c r="JJ7" i="8"/>
  <c r="IE7" i="8"/>
  <c r="HN7" i="8"/>
  <c r="IF7" i="8"/>
  <c r="II7" i="8"/>
  <c r="BO7" i="8"/>
  <c r="JA7" i="8"/>
  <c r="BG7" i="8"/>
  <c r="JB7" i="8"/>
  <c r="AY7" i="8"/>
  <c r="CU7" i="8"/>
  <c r="FP7" i="8"/>
  <c r="CJ7" i="8"/>
  <c r="AE7" i="8"/>
  <c r="AB7" i="8"/>
  <c r="AL7" i="8"/>
  <c r="EZ7" i="8"/>
  <c r="HD7" i="8"/>
  <c r="GD7" i="8"/>
  <c r="GX7" i="8"/>
  <c r="FH7" i="8"/>
  <c r="Z7" i="8"/>
  <c r="EH7" i="8"/>
  <c r="AJ7" i="8"/>
  <c r="HL7" i="8"/>
  <c r="AF7" i="8"/>
  <c r="FC7" i="8"/>
  <c r="DO7" i="8"/>
  <c r="DN7" i="8"/>
  <c r="BZ7" i="8"/>
  <c r="CZ7" i="8"/>
  <c r="O7" i="8"/>
  <c r="CS7" i="8"/>
  <c r="HB7" i="8"/>
  <c r="HI7" i="8"/>
  <c r="IZ7" i="8"/>
  <c r="FI7" i="8"/>
  <c r="DE7" i="8"/>
  <c r="CG7" i="8"/>
  <c r="BR7" i="8"/>
  <c r="DR7" i="8"/>
  <c r="EQ7" i="8"/>
  <c r="BX7" i="8"/>
  <c r="DV7" i="8"/>
  <c r="FU7" i="8"/>
  <c r="GS7" i="8"/>
  <c r="HM7" i="8"/>
  <c r="CT7" i="8"/>
  <c r="AW7" i="8"/>
  <c r="GO7" i="8"/>
  <c r="JD7" i="8"/>
  <c r="AI7" i="8"/>
  <c r="GF7" i="8"/>
  <c r="HG7" i="8"/>
  <c r="IX7" i="8"/>
  <c r="CP7" i="8"/>
  <c r="IU7" i="8"/>
  <c r="DP7" i="8"/>
  <c r="HE7" i="8"/>
  <c r="IK7" i="8"/>
  <c r="BB7" i="8"/>
  <c r="EF7" i="8"/>
  <c r="HJ7" i="8"/>
  <c r="IY7" i="8"/>
  <c r="CF7" i="8"/>
  <c r="GB7" i="8"/>
  <c r="AR7" i="8"/>
  <c r="EK7" i="8"/>
  <c r="IL7" i="8"/>
  <c r="CN7" i="8"/>
  <c r="AP7" i="8"/>
  <c r="JK7" i="8"/>
  <c r="DJ7" i="8"/>
  <c r="ES7" i="8"/>
  <c r="AU7" i="8"/>
  <c r="GW7" i="8"/>
  <c r="J7" i="8"/>
  <c r="U7" i="8"/>
  <c r="IV7" i="8"/>
  <c r="CL7" i="8"/>
  <c r="F7" i="8"/>
  <c r="BN7" i="8"/>
  <c r="X7" i="8"/>
  <c r="D7" i="8"/>
  <c r="DH7" i="8"/>
  <c r="CR7" i="8"/>
  <c r="FF7" i="8"/>
  <c r="IB7" i="8"/>
  <c r="FR7" i="8"/>
  <c r="AQ7" i="8"/>
  <c r="IC7" i="8"/>
  <c r="HW7" i="8"/>
  <c r="HH7" i="8"/>
  <c r="P7" i="8"/>
  <c r="CK7" i="8"/>
  <c r="IQ7" i="8"/>
  <c r="AO7" i="8"/>
  <c r="FM7" i="8"/>
  <c r="GM7" i="8"/>
  <c r="GV7" i="8"/>
  <c r="FA7" i="8"/>
  <c r="DF7" i="8"/>
  <c r="GT7" i="8"/>
  <c r="EI7" i="8"/>
  <c r="DD7" i="8"/>
  <c r="GK7" i="8"/>
  <c r="CB7" i="8"/>
  <c r="DT7" i="8"/>
  <c r="DX7" i="8"/>
  <c r="GI7" i="8"/>
  <c r="BK7" i="8"/>
  <c r="Y7" i="8"/>
  <c r="Q7" i="8"/>
  <c r="FJ7" i="8"/>
  <c r="GQ7" i="8"/>
  <c r="EY7" i="8"/>
  <c r="ET7" i="8"/>
  <c r="GN7" i="8"/>
  <c r="BL7" i="8"/>
  <c r="FT7" i="8"/>
  <c r="DZ7" i="8"/>
  <c r="BS7" i="8"/>
  <c r="CY7" i="8"/>
  <c r="EO7" i="8"/>
  <c r="JE7" i="8"/>
  <c r="S7" i="8"/>
  <c r="HF7" i="8"/>
  <c r="E7" i="8"/>
  <c r="HY7" i="8"/>
  <c r="CD7" i="8"/>
  <c r="AA7" i="8"/>
  <c r="FY7" i="8"/>
  <c r="AC7" i="8"/>
  <c r="BW7" i="8"/>
  <c r="H7" i="8"/>
  <c r="L7" i="8"/>
  <c r="BA7" i="8"/>
  <c r="HS7" i="8"/>
  <c r="DI7" i="8"/>
  <c r="EL7" i="8"/>
  <c r="DG7" i="8"/>
  <c r="ED7" i="8"/>
  <c r="JH7" i="8"/>
  <c r="CH7" i="8"/>
  <c r="AS7" i="8"/>
  <c r="BJ7" i="8"/>
  <c r="ID7" i="8"/>
  <c r="BP7" i="8"/>
  <c r="HT7" i="8"/>
  <c r="CE7" i="8"/>
  <c r="IO7" i="8"/>
  <c r="FW7" i="8"/>
  <c r="IA7" i="8"/>
  <c r="IP7" i="8"/>
  <c r="AN7" i="8"/>
  <c r="DK7" i="8"/>
  <c r="M7" i="8"/>
  <c r="G7" i="8"/>
  <c r="I7" i="8"/>
  <c r="IJ7" i="8"/>
  <c r="AH7" i="8"/>
  <c r="FQ7" i="8"/>
  <c r="CQ7" i="8"/>
  <c r="HX7" i="8"/>
  <c r="DC7" i="8"/>
  <c r="BU7" i="8"/>
  <c r="GH7" i="8"/>
  <c r="FS7" i="8"/>
  <c r="JC7" i="8"/>
  <c r="BV7" i="8"/>
  <c r="GA7" i="8"/>
  <c r="FO7" i="8"/>
  <c r="JL7" i="8"/>
  <c r="D3" i="10"/>
  <c r="E3" i="10" s="1"/>
  <c r="G5" i="10" l="1"/>
  <c r="C4" i="15" s="1"/>
  <c r="C7"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tc={B3BA767D-DC07-794E-AE18-B4AF9F1E0DD8}</author>
  </authors>
  <commentList>
    <comment ref="JA31" authorId="0" shapeId="0" xr:uid="{B3BA767D-DC07-794E-AE18-B4AF9F1E0DD8}">
      <text>
        <t xml:space="preserve">[Threaded comment]
Your version of Excel allows you to read this threaded comment; however, any edits to it will get removed if the file is opened in a newer version of Excel. Learn more: https://go.microsoft.com/fwlink/?linkid=870924
Comment:
    I’ve changed Q1 for q1 for consistency with the rest of the fields (mean, avg, etc)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<sst xmlns="http://schemas.openxmlformats.org/spreadsheetml/2006/main" count="870" uniqueCount="399">
  <si>
    <t>id</t>
  </si>
  <si>
    <t>country</t>
  </si>
  <si>
    <t>tot_em</t>
  </si>
  <si>
    <t>tot_em_cap</t>
  </si>
  <si>
    <t>share_glob</t>
  </si>
  <si>
    <t>rank_glob</t>
  </si>
  <si>
    <t>rank_cap_ghg</t>
  </si>
  <si>
    <t>CHN</t>
  </si>
  <si>
    <t>China</t>
  </si>
  <si>
    <t>potential</t>
  </si>
  <si>
    <t>filters</t>
  </si>
  <si>
    <t>Country</t>
  </si>
  <si>
    <t>Filter</t>
  </si>
  <si>
    <t>JS format-&gt;</t>
  </si>
  <si>
    <t>Overview</t>
  </si>
  <si>
    <t>Countries</t>
  </si>
  <si>
    <t>Area</t>
  </si>
  <si>
    <t>Row</t>
  </si>
  <si>
    <t>Column</t>
  </si>
  <si>
    <t>Tab Name</t>
  </si>
  <si>
    <t>Filters</t>
  </si>
  <si>
    <t>Indicators</t>
  </si>
  <si>
    <t>Not found</t>
  </si>
  <si>
    <t>Check formulas highlighted in blue are properly updated (e.g., taking the right cell reference)</t>
  </si>
  <si>
    <t>Create a unique id for each individual sheet to crosscheck with test tab</t>
  </si>
  <si>
    <t>Number of observations</t>
  </si>
  <si>
    <t xml:space="preserve">Some cells are locked, use this password if you need to unlock them to change the formula logic: </t>
  </si>
  <si>
    <t>MITIGATIONTOOLKIT</t>
  </si>
  <si>
    <t>Limitations:</t>
  </si>
  <si>
    <t>Tests</t>
  </si>
  <si>
    <t>1000 lines</t>
  </si>
  <si>
    <t>Retrieving</t>
  </si>
  <si>
    <t>Homepage</t>
  </si>
  <si>
    <t>4640 lines</t>
  </si>
  <si>
    <t>51 columns</t>
  </si>
  <si>
    <t>55 columns</t>
  </si>
  <si>
    <t>General comments:</t>
  </si>
  <si>
    <t>reference-&gt;</t>
  </si>
  <si>
    <t>Add this to the file parameters.py:</t>
  </si>
  <si>
    <t>Underlying calcs</t>
  </si>
  <si>
    <t>Limitation (indicators)</t>
  </si>
  <si>
    <t>indCode</t>
  </si>
  <si>
    <t>label</t>
  </si>
  <si>
    <t>general</t>
  </si>
  <si>
    <t>share</t>
  </si>
  <si>
    <t>afolu_e</t>
  </si>
  <si>
    <t>afolu_r</t>
  </si>
  <si>
    <t>trade</t>
  </si>
  <si>
    <t>color</t>
  </si>
  <si>
    <t>filter</t>
  </si>
  <si>
    <t>description</t>
  </si>
  <si>
    <t>rice_cult</t>
  </si>
  <si>
    <t>rice cultivation</t>
  </si>
  <si>
    <t>yes</t>
  </si>
  <si>
    <t>#F0BA63</t>
  </si>
  <si>
    <t>Conventional rice farming refers to the traditional method of growing rice using the flooding of the fields and using a variety of pesticides, fertilizers, and other inputs. This approach is widely used for rice production around the world.</t>
  </si>
  <si>
    <t>other_lucf</t>
  </si>
  <si>
    <t>other lucf</t>
  </si>
  <si>
    <t>#04D939</t>
  </si>
  <si>
    <t>other_agric</t>
  </si>
  <si>
    <t>other agriculture</t>
  </si>
  <si>
    <t>#FFF27E</t>
  </si>
  <si>
    <t>other</t>
  </si>
  <si>
    <t>manure_manag</t>
  </si>
  <si>
    <t>manure management</t>
  </si>
  <si>
    <t>#E18248</t>
  </si>
  <si>
    <t>land-us_forestry</t>
  </si>
  <si>
    <t>land-use change and forestry</t>
  </si>
  <si>
    <t>#61543f</t>
  </si>
  <si>
    <t>ippu</t>
  </si>
  <si>
    <t>forestland</t>
  </si>
  <si>
    <t>#147314</t>
  </si>
  <si>
    <t>forest_grassland</t>
  </si>
  <si>
    <t>forest and grassland conversion</t>
  </si>
  <si>
    <t>#143b13</t>
  </si>
  <si>
    <t>enteric_ferm</t>
  </si>
  <si>
    <t>enteric fermentation</t>
  </si>
  <si>
    <t>#D1492C</t>
  </si>
  <si>
    <t>energy</t>
  </si>
  <si>
    <t>changes_forest_woody</t>
  </si>
  <si>
    <t>changes in forest and other woody biomass stocks</t>
  </si>
  <si>
    <t>#025939</t>
  </si>
  <si>
    <t>agriculture</t>
  </si>
  <si>
    <t>#E0D039</t>
  </si>
  <si>
    <t>agric_soils</t>
  </si>
  <si>
    <t>agricultural soils</t>
  </si>
  <si>
    <t>#C21111</t>
  </si>
  <si>
    <t>waste</t>
  </si>
  <si>
    <t>afolu</t>
  </si>
  <si>
    <t>totalEmissionsMtCo2e</t>
  </si>
  <si>
    <t>totalEmissionsCapitatCo2e_cap</t>
  </si>
  <si>
    <t>shareGlobalGHG</t>
  </si>
  <si>
    <t>rankGlobalGHG</t>
  </si>
  <si>
    <t>rankCapitaGHG</t>
  </si>
  <si>
    <t>aband_man_lands</t>
  </si>
  <si>
    <t>abandonment of managed lands</t>
  </si>
  <si>
    <t>#2563ba</t>
  </si>
  <si>
    <t>co2_em_rem_soil</t>
  </si>
  <si>
    <t>co2 emissions and removals from soil</t>
  </si>
  <si>
    <t>#76c4c4</t>
  </si>
  <si>
    <t>cropland</t>
  </si>
  <si>
    <t>#96325f</t>
  </si>
  <si>
    <t>drain_org_soil</t>
  </si>
  <si>
    <t>drained organic soils (co2)</t>
  </si>
  <si>
    <t>fire_humid_trop_for</t>
  </si>
  <si>
    <t>fires in humid tropical forests</t>
  </si>
  <si>
    <t>#83a1cc</t>
  </si>
  <si>
    <t>fire_org_soil</t>
  </si>
  <si>
    <t>fires in organic soils</t>
  </si>
  <si>
    <t>#bf2cac</t>
  </si>
  <si>
    <t>forest_fire</t>
  </si>
  <si>
    <t>forest fires</t>
  </si>
  <si>
    <t>#734339</t>
  </si>
  <si>
    <t>grassland</t>
  </si>
  <si>
    <t>#c6e065</t>
  </si>
  <si>
    <t>harv_wood</t>
  </si>
  <si>
    <t>harvested wood products</t>
  </si>
  <si>
    <t>liming</t>
  </si>
  <si>
    <t>#D9B24E</t>
  </si>
  <si>
    <t>net_forest_conv</t>
  </si>
  <si>
    <t>net forest conversion</t>
  </si>
  <si>
    <t>other_land</t>
  </si>
  <si>
    <t>other land</t>
  </si>
  <si>
    <t>#D62767</t>
  </si>
  <si>
    <t>presc_burn_sav</t>
  </si>
  <si>
    <t>prescribed burning of savannas</t>
  </si>
  <si>
    <t>#694232</t>
  </si>
  <si>
    <t>savanna_fire</t>
  </si>
  <si>
    <t>savanna fires</t>
  </si>
  <si>
    <t>settlements</t>
  </si>
  <si>
    <t>#9ea39e</t>
  </si>
  <si>
    <t>wetlands</t>
  </si>
  <si>
    <t>yield</t>
  </si>
  <si>
    <t>Yield (output)</t>
  </si>
  <si>
    <t>A mitigation option can have a positive or negative effect on productivity measured with yield. When implementing a mitigation option the trade off between productivity and emission factor needs to be considered as it can cancel out the benefits of the mitigation option.</t>
  </si>
  <si>
    <t>upstream</t>
  </si>
  <si>
    <t>Output upstream emissions</t>
  </si>
  <si>
    <t>The thin-shallow-wet-dry (TSWD) method is a technique used in rice cultivation that aims to improve water use efficiency and reduce the amount of water required for rice production. It involves using a combination of thin soil layers, shallow flooding, and intermittent periods of dryness during the growing season.</t>
  </si>
  <si>
    <t>n2O_em</t>
  </si>
  <si>
    <t>N2O emissions (output)</t>
  </si>
  <si>
    <t>manure_em</t>
  </si>
  <si>
    <t>Manure emissions (output)</t>
  </si>
  <si>
    <t>irrigration_wa</t>
  </si>
  <si>
    <t>Irrigation water (input)</t>
  </si>
  <si>
    <t>above_biomass</t>
  </si>
  <si>
    <t>Aboveground biomass (output)</t>
  </si>
  <si>
    <t>conventional_rice</t>
  </si>
  <si>
    <t>Conventional rice farming</t>
  </si>
  <si>
    <t>double_rice</t>
  </si>
  <si>
    <t>Double rice cropping</t>
  </si>
  <si>
    <t>Double rice cropping refers to the practice of growing two rice crops in the same field within the same year. This is typically achieved by planting the first crop during the main growing season, and then planting a second crop during the same year in the same field after the first one is harvested. In this case, emissions reflects both late and early rice emissions at once.</t>
  </si>
  <si>
    <t>inte_rice</t>
  </si>
  <si>
    <t>Integrated rice-duck farming</t>
  </si>
  <si>
    <t>The integrated rice-duck farming system is about growing rice and ducks together in an irrigated paddy field. The paddling movement of the ducks stimulates plant growth, while duck manure naturally fertilizes the soil. The ducks also eat the harmful insects and weeds, thus eliminating the need for pesticides and herbicides.</t>
  </si>
  <si>
    <t>ground_cover</t>
  </si>
  <si>
    <t>Ground cover rice production system</t>
  </si>
  <si>
    <t>Ground cover rice production system, also known as no-till or direct-seeding rice production system, is a method of growing rice that does not require plowing or other forms of tillage. Instead, the seed is directly sown into the soil, and the crop is established among a cover of natural or planted vegetation, such as grasses, legumes, or other cover crops, or a film. This system relies on a cover to suppress weeds, protect the soil from erosion and to provide the necessary soil moisture for the rice crop.</t>
  </si>
  <si>
    <t>rice_wheat</t>
  </si>
  <si>
    <t>Rice-wheat rotation</t>
  </si>
  <si>
    <t>Rice-wheat rotation refers to the practices of planting both wheat and rice in the same field at different moments of the year. In this case, emissions accounts only for rice (not for emissions related to wheat).</t>
  </si>
  <si>
    <t>rapeseed</t>
  </si>
  <si>
    <t>Rapeseed-rice rotation</t>
  </si>
  <si>
    <t>Rapeseed-rice rotation refers to the practices of planting both rapeseed and rice in the same field at different moments of the year. In this case, emissions accounts only for rice (not for emissions related to rapeseed).</t>
  </si>
  <si>
    <t>irr-awd</t>
  </si>
  <si>
    <t>Alternate wetting and drying irrigation</t>
  </si>
  <si>
    <t>Alternate wetting and drying (AWD) is a water management technique, practiced to cultivate irrigated lowland rice with much less water than the usual system of maintaining continuous standing water in the crop field. Instead of keeping the fields continuously submerged, water is applied to flood the fields for a specific period (typically up to a few days or until the water reaches a certain depth), and then the water is allowed to drain or evaporate, allowing the soil to dry. This cycle of wetting and drying is repeated throughout the growing season.</t>
  </si>
  <si>
    <t>bdf</t>
  </si>
  <si>
    <t>Biodegradable film</t>
  </si>
  <si>
    <t>The biodegradable film is laid on top of the soil, covering the rice plants and the soil surface between the rows. It creates a barrier that prevents weed growth and helps to retain moisture in the soil, which can be beneficial in regions with low rainfall or limited irrigation. Biodegradable film in rice cultivation refers to the use of plastic film that is specifically designed to degrade or break down in the environment over time.</t>
  </si>
  <si>
    <t>bioch</t>
  </si>
  <si>
    <t>Biochar incorporation</t>
  </si>
  <si>
    <t>Biochar incorporation refers to the practice of adding biochar, a type of charcoal produced from biomass, to the soil. Biochar is produced through a process called pyrolysis, which involves heating organic materials (such as crop residues, wood, or other biomass) in a low-oxygen environment. This process transforms the biomass into a stable form of carbon, creating biochar.</t>
  </si>
  <si>
    <t>irr-cf</t>
  </si>
  <si>
    <t>Continuously flooded</t>
  </si>
  <si>
    <t>Fields are continuously flooded when they have standing water throughout the rice-growing season and may only be dried in preparation for harvest and seeding (pre-water regime).</t>
  </si>
  <si>
    <t>irr-cfd</t>
  </si>
  <si>
    <t>Continuously flooded with midseason drainage</t>
  </si>
  <si>
    <t>Fields are continuously flooded up to mid-season when they are drained. Mid-season drainage involves the removal of surface flood water from the rice crop for about seven days towards the end of tillering. The duration of the dry period must be long enough for rice plant to experience visible moisture stress.</t>
  </si>
  <si>
    <t>iff-ci</t>
  </si>
  <si>
    <t>Controlled irrigation</t>
  </si>
  <si>
    <t>In fields with controlled irrigation, except that the field surface maintained a shallow water layer of 5–25 mm at the regreening stage of rice, no water layer is established at other growth stages.</t>
  </si>
  <si>
    <t>n-conv</t>
  </si>
  <si>
    <t>Conventional nitrogen application rate</t>
  </si>
  <si>
    <t>Conventional nitrogen application rate refers to the commonly used amount of nitrogen spread in the rice fields. It is the "By-default" irrigation system.</t>
  </si>
  <si>
    <t>n-crf</t>
  </si>
  <si>
    <t>Controlled-released fertilizer</t>
  </si>
  <si>
    <t>Controlled-release fertilizer (CRF) is a type of fertilizer designed to provide a gradual and controlled release of essential nutrients to plants over an extended period. CRF are formulated in various ways, using different technologies to achieve the controlled nutrient release such as Coating Technology, Polymer-Coated Fertilizers, Sulfur-Coated Fertilizers, Nutrient-Embedded Fertilizers, etc.</t>
  </si>
  <si>
    <t>irr-cfdii</t>
  </si>
  <si>
    <t>Continuously flooded, drainage during the midseason, and intermittent irrigation after midseason</t>
  </si>
  <si>
    <t>Fields are continuously flooded up to mid-season when they are drained. Mid-season drainage involves the removal of surface flood water from the rice crop for about seven days towards the end of tillering. The duration of the dry period must be long enough for rice plant to experience visible moisture stress. This is followed by intermittent irrigation, in which the soil is repeatedly drained for a few days until the final drainage.</t>
  </si>
  <si>
    <t>r-f</t>
  </si>
  <si>
    <t>Rice-Fallow rotation system</t>
  </si>
  <si>
    <t>Fields are not continuously flooded, and the cultivation method allows for multiple cropping on the same field, here leaving the field fallowed.</t>
  </si>
  <si>
    <t>r-gm</t>
  </si>
  <si>
    <t>Rice-green manure rotation system</t>
  </si>
  <si>
    <t>The rice-green manure rotation system is a method of crop rotation where rice is followed by a cover crop, such as legumes or grasses, that is grown for the primary purpose of improving soil fertility. The green manure crop is typically grown for a certain period of time, then plowed under and incorporated into the soil as organic matter.</t>
  </si>
  <si>
    <t>rpf</t>
  </si>
  <si>
    <t>Regular Polyethylene film</t>
  </si>
  <si>
    <t>The regular polyethylene film is laid on top of the soil, covering the rice plants and the soil surface between the rows. It creates a barrier that prevents weed growth and helps to retain moisture in the soil, which can be beneficial in regions with low rainfall or limited irrigation. It takes hundreds of years to degrade, it can cause damage to wildlife and aquatic ecosystems, and it can create a litter problem in farmland and nearby waterways.</t>
  </si>
  <si>
    <t>straw</t>
  </si>
  <si>
    <t>Annual straw incorporation</t>
  </si>
  <si>
    <t>Annual straw incorporation refers to the practice of plowing or mixing rice straw (the remaining above-ground plant material after rice is harvested) back into the soil rather than removing it from the field. It can also be wheat or rapeseed straw if planted on the same field. This practice is a part of conservation agriculture and sustainable farming techniques.</t>
  </si>
  <si>
    <t>irr-tswd</t>
  </si>
  <si>
    <t>Thin-shallow-wet-dry</t>
  </si>
  <si>
    <t>var</t>
  </si>
  <si>
    <t>Conventional rice variety</t>
  </si>
  <si>
    <t>Conventional rice variety refers to an unspecific rice variety by opposition to drought-resistant rice variety.</t>
  </si>
  <si>
    <t>d-mulch</t>
  </si>
  <si>
    <t>Ditch mulching</t>
  </si>
  <si>
    <t>Ditch mulching in rice fields involves applying mulch or organic materials to the sides and bottoms of the irrigation ditches, canals, or water channels within or around the rice field.</t>
  </si>
  <si>
    <t>nostraw</t>
  </si>
  <si>
    <t>No straw application</t>
  </si>
  <si>
    <t>No straw application refers to the practice of removing straw from the field.</t>
  </si>
  <si>
    <t>var-d</t>
  </si>
  <si>
    <t>Drought-resistant rice variety</t>
  </si>
  <si>
    <t>Drought-resistant rice varieties, also known as drought-tolerant rice varieties, are developed to withstand and thrive in conditions of water scarcity or limited water availability. These rice varieties are specifically bred and selected for their ability to endure periods of drought or reduced water supply.</t>
  </si>
  <si>
    <t>n-high</t>
  </si>
  <si>
    <t>High nitrogen application rate</t>
  </si>
  <si>
    <t>Low nitrogen application rate refers to applying more fertilizer composed with nitrogen compared to conventional application (usually around 50% to 100% more).</t>
  </si>
  <si>
    <t>duck</t>
  </si>
  <si>
    <t>Integrated rice-duck system</t>
  </si>
  <si>
    <t>The Integrated Rice-Duck Farming System (IRDFS), also known as the Integrated Rice-Duck Farming (IRDF) system, is an innovative and sustainable agricultural practice that combines rice cultivation with duck farming in the same field. Farmers usually prepare the rice fields to accommodate ducks by ensuring proper water management and constructing shelters or platforms for the ducks to rest. The timing and duration of duck introduction and their management vary depending on the specific farming practices and local conditions.</t>
  </si>
  <si>
    <t>irr-inter</t>
  </si>
  <si>
    <t>intermittent irrigation pattern</t>
  </si>
  <si>
    <t>Intermittent irrigation refers to a general approach where water is applied to crops intermittently or in a non-continuous manner. In intermittent irrigation, the timing, frequency, and duration of irrigation are adjusted based on the needs of the crop, soil conditions, and local climate.</t>
  </si>
  <si>
    <t>n-low</t>
  </si>
  <si>
    <t>Low nitrogen application rate</t>
  </si>
  <si>
    <t>Low nitrogen application rate refers to applying less fertilizer composed with nitrogen compared to conventional application (usually around 20% to 50% less).</t>
  </si>
  <si>
    <t>n-no</t>
  </si>
  <si>
    <t>No nitrogen</t>
  </si>
  <si>
    <t xml:space="preserve">No nitrogen involes not spreading fertilizer with nitrogen in the field. </t>
  </si>
  <si>
    <t>notill</t>
  </si>
  <si>
    <t>No tillage</t>
  </si>
  <si>
    <t>No-till farming involves planting rice without any prior tilling or plowing of the soil. Crop residues from the previous season are left on the surface or removed from the field. No-till farming is effective for reducing soil erosion, conserving soil moisture, and maintaining soil health.</t>
  </si>
  <si>
    <t>n-pig</t>
  </si>
  <si>
    <t>pig manure</t>
  </si>
  <si>
    <t>Pig manure refers to the practice of applying pig manure in the rice field instead of mineral fertilizer or as a complement to mineral fertilizer.</t>
  </si>
  <si>
    <t>irr-rf</t>
  </si>
  <si>
    <t>rain-fed with limited irrigation</t>
  </si>
  <si>
    <t>Rain-fed with limited irrigation combines the use of natural rainfall as the primary water source for rice cultivation with supplemental irrigation when needed.</t>
  </si>
  <si>
    <t>r-till</t>
  </si>
  <si>
    <t>Rotary tillage</t>
  </si>
  <si>
    <t>Rotary tillers are machines equipped with rotating blades that break up the soil and prepare a seedbed. They are often used for seedbed preparation in rice cultivation. Rotary tilling provides a fine, well-aerated soil structure and is less labor-intensive than manual tillage.</t>
  </si>
  <si>
    <t>s-ditch</t>
  </si>
  <si>
    <t>Shallow ditch</t>
  </si>
  <si>
    <t>Shallow ditch, often referred to as a "shallow water furrow" or simply "shallow ditch," is a small, man-made channel or trench that is incorporated into a rice field to manage water levels. It has a lesser depth compared to a deep ditch.</t>
  </si>
  <si>
    <t>s-mulch</t>
  </si>
  <si>
    <t>Strip mulching</t>
  </si>
  <si>
    <t>Strip mulching in rice fields involves placing mulch materials in narrow strips or rows either within the rice field (between rice rows) or directly over the soil surface within the rice rows.</t>
  </si>
  <si>
    <t>till</t>
  </si>
  <si>
    <t>Tillage</t>
  </si>
  <si>
    <t>Tillage involves plowing and turning over the soil to bury crop residues, weeds, and organic matter. Conventional tillage is often used in the preparation of rice fields for planting. It helps to control weeds, improve seedbed preparation, and bury pests and diseases. However, it can be labor-intensive and may increase the risk of soil erosion.</t>
  </si>
  <si>
    <t>n-urea</t>
  </si>
  <si>
    <t>Urea</t>
  </si>
  <si>
    <t>Urea refers to the practice of applying urea as main fertilizer in the field. Urea is a synthetic chemical compound made from two primary raw materials: ammonia and carbon dioxide.</t>
  </si>
  <si>
    <t>d-ditch</t>
  </si>
  <si>
    <t>Deep ditch</t>
  </si>
  <si>
    <t>A deep ditch is a relatively deeper and wider water channel or ditch incorporated into a rice field. It typically has a greater depth compared to a shallow ditch.</t>
  </si>
  <si>
    <t>irr-swd</t>
  </si>
  <si>
    <t>Shallow water depth</t>
  </si>
  <si>
    <t>Shallow water depth often referred to as "shallow flooding" or "shallow water management," is a water management practice used in rice cultivation. It involves maintaining a relatively shallow layer of water in rice fields during specific growth stages of the rice crop.</t>
  </si>
  <si>
    <t>ratoon</t>
  </si>
  <si>
    <t>Ratooning rice field</t>
  </si>
  <si>
    <t>Ratooning rice field involves allowing the rice plant to regrow from the remaining stubble or base of the plant after the initial harvest, rather than replanting the entire rice plant from seed. There are two rice harvests in one year but one seeding and planting. In this case, emissions reflects emissions from the two rice growing periods at once.</t>
  </si>
  <si>
    <t>LIMITATION</t>
  </si>
  <si>
    <t>input</t>
  </si>
  <si>
    <t>yield_arrow</t>
  </si>
  <si>
    <t>irrigration_wa_arrow</t>
  </si>
  <si>
    <t>above_biomass_arrow</t>
  </si>
  <si>
    <t>source_1</t>
  </si>
  <si>
    <t>source_2</t>
  </si>
  <si>
    <t>source_3</t>
  </si>
  <si>
    <t>source_4</t>
  </si>
  <si>
    <t>source_5</t>
  </si>
  <si>
    <t>Rice Cultivation_Ground cover rice production system_BDF</t>
  </si>
  <si>
    <t>Rice Cultivation_Conventional rice farming_R-GM</t>
  </si>
  <si>
    <t>Rice Cultivation_Conventional rice farming_R-F</t>
  </si>
  <si>
    <t>tradeoff</t>
  </si>
  <si>
    <t>_arrow</t>
  </si>
  <si>
    <t>source_6</t>
  </si>
  <si>
    <t>source_7</t>
  </si>
  <si>
    <t>source_8</t>
  </si>
  <si>
    <t>source_9</t>
  </si>
  <si>
    <t>source_10</t>
  </si>
  <si>
    <t>Rice Cultivation_Conventional rice farming_Bioch</t>
  </si>
  <si>
    <t>Yang, S., et al., Biochar improved rice yield and mitigated CH4 and N2O emissions from paddy field under controlled irrigation in the Taihu Lake Region of China, 2019, Atmospheric Environment, https://doi.org/10.1016/j.atmosenv.2018.12.003</t>
  </si>
  <si>
    <t>Rice Cultivation_Conventional rice farming_Duck</t>
  </si>
  <si>
    <t>Sheng, F., et al., Integrated rice-duck farming decreases global warming potential and increases net ecosystem economic budget in central China, 2018, Environmental Science and Pollution Research, https://doi.org/10.1007/s11356-018-2380-9</t>
  </si>
  <si>
    <t>Qin, Z., et al., Estimation of Ecological Services Value for the Rice-Duck Farming System 稻鸭共作系统生态服务功能价值的评估研究, 2010, Resources Science, Article ID：1007-7558（2010）05-00864-09</t>
  </si>
  <si>
    <t>Xu, G., et al., Integrated rice-duck farming mitigates the global warming potential in rice season, 2017, Science of The Total Environment, https://doi.org/10.1016/j.scitotenv.2016.09.233</t>
  </si>
  <si>
    <t>Rice Cultivation_Conventional rice farming_Irr-AWD</t>
  </si>
  <si>
    <t>Lu, W., et al., Methane Emissions and Mitigation Options in Irrigated Rice Fields in Southeast China, 2000, Nutrient Cycling in Agroecosystems, https://doi.org/10.1023/A:1009830232650</t>
  </si>
  <si>
    <t>Feng, Z., et al., Effects of irrigation regime and rice variety on greenhouse gas emissions _x000D_
and grain yields from paddy fields in central China, 2021, Agricultural Water Management, https://doi.org/10.1016/j.agwat.2021.106830</t>
  </si>
  <si>
    <t>Wang, H., et al., Water-saving irrigation is a ‘win-win’ management strategy in rice paddies – With both reduced greenhouse gas emissions and enhanced water use efficiency, 2019, Agricultural Water Management, https://doi.org/10.1016/j.agwat.2019.105889</t>
  </si>
  <si>
    <t>Wang, C., et al., Effects of Different Irrigations on Carbon Emission, Water Consumption and Yield of Paddy Field in Cold Regions不同灌溉模式对寒地水稻田碳排放、耗水量及产量的影响, 2018, Journal of Irrigation and Drainage, doi：10.13522/j.cnki.ggps.20180099</t>
  </si>
  <si>
    <t>Wang, Z., et al., A Four-Year Record of Methane Emissions from Irrigated Rice Fields in the Beijing Region of China, 2000, Nutrient Cycling in Agroecosystems, https://doi.org/10.1023/A:1009878115811</t>
  </si>
  <si>
    <t>Rice Cultivation_Conventional rice farming_Irr-CFD</t>
  </si>
  <si>
    <t>Yao, Z., et al., Improving rice production sustainability by reducing water demand and greenhouse gas emissions with biodegradable films, 2017, Scientific Reports, https://doi.org/10.1038/srep39855</t>
  </si>
  <si>
    <t>Rice Cultivation_Conventional rice farming_Irr-CI</t>
  </si>
  <si>
    <t>Li, D., Effect of water-saving irrigation on CH4 emissions from rice fields, 2012, Advanced Materials Research, doi:10.4028/www.scientific.net/AMR.396-398.1950</t>
  </si>
  <si>
    <t>Wang, M., et al., Methane and nitrous oxide emissions and their GWPs: research on different irrigation modes in a rice paddy field, 2016, International Journal of Environmental Engineering, DOI: 10.1504/IJEE.2016.085502</t>
  </si>
  <si>
    <t>Yang, S., et al., Methane and nitrous oxide emissions from paddy field as affected by water-saving irrigation, 2012, Physics and Chemistry of the Earth, http://dx.doi.org/10.1016/j.pce.2011.08.020</t>
  </si>
  <si>
    <t>Wang, C., et al., CH4 and N2O Emission from Paddy Field in Cold Region is Impacted by Irrigation Methods不同灌溉模式寒地稻田CH4和N2O排放特征及增温潜势分析, 2019, Journal of Irrigation and Drainage, doi:10.13522/j.cnki.ggps.2017.0321</t>
  </si>
  <si>
    <t>Rice Cultivation_Conventional rice farming_Irr-Inter</t>
  </si>
  <si>
    <t>Yuan, W., et al., CH4 and N2O Emissions and Their GWPs Assessment in Intermittent Irrigation Rice Paddy Field间歇灌溉模式下稻田CH4和N2O排放及温室效应评估, 2008, Scientia Agricultura Sinica, doi: 10.3864/j.issn.0578-1752.2008.12.047</t>
  </si>
  <si>
    <t>Peng, Z., et al., Effects of different water and fertilizer managements on greenhouse gas emissions of rice fields in Poyang Lake Basin水肥管理对鄱阳湖流域稻田温室气体排放的影响, 2020, Transactions of the Chinese Society of Agricultural Engineering, doi：10.11975/j.issn.1002-6819.2020.16.011</t>
  </si>
  <si>
    <t>Yue, J., et al., CH4 and N2O emissions from phaeozem rice field and their mitigative measures黑土稻田CH4与N2O排放及减排措施研究, 2003, Chinese Journal of Applied Ecology, DOI: 10. 13287/j. 1001-9332. 2003. 044</t>
  </si>
  <si>
    <t>Rice Cultivation_Conventional rice farming_Irr-SWD</t>
  </si>
  <si>
    <t>Rice Cultivation_Conventional rice farming_N-High</t>
  </si>
  <si>
    <t>Rice Cultivation_Conventional rice farming_N-Low</t>
  </si>
  <si>
    <t>Rice Cultivation_Conventional rice farming_N-No</t>
  </si>
  <si>
    <t>Rice Cultivation_Conventional rice farming_N-Urea</t>
  </si>
  <si>
    <t>Rice Cultivation_Conventional rice farming_Var-D</t>
  </si>
  <si>
    <t>Sun, H., et al., Synergistical mitigation of greenhouse gas emission and non-point source pollution by planting water-saving and drought-resistance rice(WDR)利用节水抗旱稻协同减排温室气体和面源污染效果研究, 2020, Acta Agriculturae Shanghai, DOI:10. 15955∕j. issn1000-3924. 2020. 05. 16</t>
  </si>
  <si>
    <t>Rice Cultivation_Double rice cropping_Bioch</t>
  </si>
  <si>
    <t>Yang, F., et al., Greenhouse Gas Emissions from Double-Season Rice Field under Different Tillage Practices and Fertilization Managements in Southeast China, 2023, Agronomy Journal, https://doi.org/10.3390/agronomy13071887_x000D_</t>
  </si>
  <si>
    <t>Rice Cultivation_Double rice cropping_Irr-CFD</t>
  </si>
  <si>
    <t>Cheng, C., et al., Mitigating net global warming potential and greenhouse gas intensity by intermittent irrigation under straw incorporation in Chinese double-rice cropping systems, 2020, Paddy Water Environ, https://doi.org/10.1007/s10333-019-00767-6</t>
  </si>
  <si>
    <t>Ma, J., et al., Timing of midseason aeration to reduce CH4 and N2O emissions from double rice cultivation in China, 2013, Soil Science and Plant Nutrition, http://dx.doi.org/10.1080/00380768.2012.730477</t>
  </si>
  <si>
    <t>Wu, X., et al., Net global warming potential and greenhouse gas intensity as afected by diferent water management strategies in Chinese double rice-cropping systems, 2018, Scientific Reports, DOI:10.1038/s41598-017-19110-2</t>
  </si>
  <si>
    <t>Rice Cultivation_Double rice cropping_Irr-CFDII</t>
  </si>
  <si>
    <t>Rice Cultivation_Double rice cropping_Irr-Inter</t>
  </si>
  <si>
    <t>Fu, Z., et al., Effects of Water and Nitrogenous Fertilizer Coupling on CH4 and N2O Emission from Double-Season Rice Paddy Field水氮组合模式对双季稻甲烷和氧化亚氮排放的影响, 2015, Environmental Science, DOI: 10.13227 /j.hjkx.2015. 09. 032</t>
  </si>
  <si>
    <t>Rice Cultivation_Double rice cropping_Irr-RF</t>
  </si>
  <si>
    <t>Rice Cultivation_Double rice cropping_Irr-SWD</t>
  </si>
  <si>
    <t>Li, L., et al., Greenhouse Gas Emissions and Global Warming Potential in Double-Cropping Rice Fields as Influenced by Two Water-Saving Irrigation Modes in South China, 2020, Journal of Soil Science and Plant Nutrition, https://doi.org/10.1007/s42729-020-00328-5</t>
  </si>
  <si>
    <t>Liu, Y., et al., Rice Yield and Greenhouse Gas Emissions Affected by Chinese Milk Vetch and Rice Straw Retention with Reduced Nitrogen Fertilization, 2019, Agronomy Journal, doi:10.2134/agronj2019.03.0145</t>
  </si>
  <si>
    <t>Li, J., et al., Combination of modified nitrogen fertilizers and water saving irrigation can reduce greenhouse gas emissions and increase rice yield, 2018, Geoderma, https://doi.org/10.1016/j.geoderma.2017.11.033</t>
  </si>
  <si>
    <t>Zeng, Y., et al., Nitrous Oxide Emission in Relation to Paddy Soil Microbial Communities in South China Under Different Irrigation and Nitrogen Strategies, 2019, Communications in Soil Science and Plant Analysis, https://doi.org/10.1080/00103624.2019.1614606</t>
  </si>
  <si>
    <t>Rice Cultivation_Double rice cropping_Irr-TSWD</t>
  </si>
  <si>
    <t>Rice Cultivation_Double rice cropping_N-High</t>
  </si>
  <si>
    <t>Rice Cultivation_Double rice cropping_N-Low</t>
  </si>
  <si>
    <t>Rice Cultivation_Double rice cropping_N-No</t>
  </si>
  <si>
    <t>Rice Cultivation_Double rice cropping_N-Urea</t>
  </si>
  <si>
    <t>Rice Cultivation_Double rice cropping_NoTill</t>
  </si>
  <si>
    <t>Rice Cultivation_Double rice cropping_R-Till</t>
  </si>
  <si>
    <t>Zhang, J., et al., Innovative Rice Cropping for Higher Yield and Less CH4 Emission under Crop Straw Incorporation秸秆还田下水稻丰产与甲烷减排的技术模式, 2021, Crops作物杂志, DOI：10.16035/j.issn.1001-7283.2021.06.037</t>
  </si>
  <si>
    <t>Zhang, J., et al., Interactive effects of straw incorporation and tillage on crop yield and greenhouse gas emissions in double rice cropping system, 2017, Agriculture, Ecosystems &amp; Environment, http://dx.doi.org/10.1016/j.agee.2017.07.034</t>
  </si>
  <si>
    <t>Rice Cultivation_Double rice cropping_Straw</t>
  </si>
  <si>
    <t>Rice Cultivation_Double rice cropping_Till</t>
  </si>
  <si>
    <t>Hu, G., et al., Effect of Biodegradable Film Mulching on Greenhouse Gas Emission and Yield of Rice (Oryza sativa L.)生物可降解膜覆盖对水稻温室气体排放及产量的影响, 2020, Ecology and Environmental Sciences, DOI: 10.16258/j.cnki.1674-5906.2020.05.014</t>
  </si>
  <si>
    <t>Rice Cultivation_Ground cover rice production system_N-No</t>
  </si>
  <si>
    <t>Rice Cultivation_Rapeseed-rice rotation_Irr-RF</t>
  </si>
  <si>
    <t>Xu, Y. et al., Improved water management to reduce greenhouse gas emissions in no-till rapeseed–rice rotations in Central China, 2016, Agriculture, Ecosystems and Environment, http://dx.doi.org/10.1016/j.agee.2016.01.021</t>
  </si>
  <si>
    <t>Liu, t., et al., Key influencing factors and technical system of carbon sequestration and emis?sion reduction in rice production in the middle and lower reaches of the Yangtze River长江中下游水稻生产固碳减排关键影响因素及技术体系, 2022, Chinese Journal of Eco-Agriculture, DOI: 10.12357/cjea.20210733</t>
  </si>
  <si>
    <t>Rice Cultivation_Rice-wheat rotation_Bioch</t>
  </si>
  <si>
    <t>Hang, Y., et al., Effects of Water Regimes and Straw Incorporation on Greenhouse Gas Emissions in A Rice-wheat Cropping System水分管理和秸秆还田对稻麦轮作系统温室气体, 2017, Ecology and Environmental Sciences, DOI: 10.16258/j.cnki.1674-5906.2017.11.004</t>
  </si>
  <si>
    <t>Rice Cultivation_Rice-wheat rotation_D-DITCH</t>
  </si>
  <si>
    <t>He, H., et al., Effects of Drainage on Greenhouse Gas Emissions and Yields of Lowland Rice—Wheat Rotation System in East China, 2022, Agronomy, https://doi.org/10.3390/agronomy12081932_x000D_</t>
  </si>
  <si>
    <t>Rice Cultivation_Rice-wheat rotation_D-MULCH</t>
  </si>
  <si>
    <t>Ma, J. et al., Wheat straw management affects CH4 and N2O emissions from rice fields, 2009, Soil Biology &amp; Biochemistry, doi:10.1016/j.soilbio.2009.01.024</t>
  </si>
  <si>
    <t>Rice Cultivation_Rice-wheat rotation_Duck</t>
  </si>
  <si>
    <t>Rice Cultivation_Rice-wheat rotation_Irr-CI</t>
  </si>
  <si>
    <t>Hou, H., et al., Controlled irrigation mitigates the annual integrative global warming potential of methane and nitrous oxide from the rice–winter wheat rotation systems in Southeast China, 2015, Ecological engineering, http://dx.doi.org/10.1016/j.ecoleng.2015.11.022</t>
  </si>
  <si>
    <t>Cao, K., et al., Effects of Water-nitrogen Interaction on Greenhouse Gas Emissions in a Paddy Soil水氮互作对稻田温室气体排放的影响, 2022, Chinese Journal of Applied Ecology, DOI：10.11766/trxb202011250646</t>
  </si>
  <si>
    <t>Jin, G., et al., Effects of management approaches on greenhouse gas emissions in the rice-wheat field不同稻—麦栽培管理方式对稻季农田温室气体排放的影响, 2014, Acta Agriculturae Zhejiangensis, DOI: 10. 3969/j.  Issn. 1004-1524. 2014. 04. 32</t>
  </si>
  <si>
    <t>Rice Cultivation_Rice-wheat rotation_Irr-SWD</t>
  </si>
  <si>
    <t>Rice Cultivation_Rice-wheat rotation_N-CRF</t>
  </si>
  <si>
    <t>Lan, T., et al., How are annual CH4, N2O, and NO emissions from rice–wheat system affected by nitrogen fertilizer rate and type?, 2019, Applied soil ecology, https://doi.org/10.1016/j.apsoil.2019.103469</t>
  </si>
  <si>
    <t>Rice Cultivation_Rice-wheat rotation_N-High</t>
  </si>
  <si>
    <t>Rice Cultivation_Rice-wheat rotation_N-Low</t>
  </si>
  <si>
    <t>Rice Cultivation_Rice-wheat rotation_N-No</t>
  </si>
  <si>
    <t>Rice Cultivation_Rice-wheat rotation_NoTill</t>
  </si>
  <si>
    <t>Guo, L., et al., Effects of long-term no tillage and straw return on greenhouse gas emissions and crop yields from a rice-wheat system in central China长期免耕和秸秆还田对中国中部稻麦系统温室气体排放和作物产量的影响, 2021, Agriculture, Ecosystems &amp; Environment, https://doi.org/10.1016/j.agee.2021.107650</t>
  </si>
  <si>
    <t>Rice Cultivation_Rice-wheat rotation_S-DITCH</t>
  </si>
  <si>
    <t>Rice Cultivation_Rice-wheat rotation_S-MULCH</t>
  </si>
  <si>
    <t>Rice Cultivation_Rice-wheat rotation_Straw</t>
  </si>
  <si>
    <t>Rice Cultivation_Conventional rice farming_Irr-CF</t>
  </si>
  <si>
    <t>Rice Cultivation_Double rice cropping_Irr-CF</t>
  </si>
  <si>
    <t>Chen, Y., et al., Effects of Different Rotation Patterns of Oil-Rice on Methane and Nitrous Oxide Emissions in Rice Fields, 2020, Environmental Science, DOI: 10.13227 /j. hjkx.202002107</t>
  </si>
  <si>
    <t>Rice Cultivation_Double rice cropping_Ratoon</t>
  </si>
  <si>
    <t>Song, K., et al., Greenhouse gas emissions from ratoon rice fields among different varieties不同品种轮作稻田的温室气体排放量, 2022, Field Crops Research, https://doi.org/10.1016/j.fcr.2021.108423</t>
  </si>
  <si>
    <t>Song, K., et al., Greenhouse gas emissions from ratoon rice fields among different varieties不同品种轮作稻田的温室气体排放量, 2022, Field Crops Research, https://doi.org/10.1016/j.fcr.2021.108424</t>
  </si>
  <si>
    <t>Ding, Z., et al., Reducing Gas Emissions from Ratooning Rice Field Using Controlled Nitrogen Fertilization and Alternate Wetting-drying Irrigation再生稻干湿交替灌溉与根区分层施氮减少温室气体排放, 2021, Journal of Irrigation and Drainage, doi：10.13522/j.cnki.ggps.2020288</t>
  </si>
  <si>
    <t>Rice Cultivation_Conventional rice farming_Var</t>
  </si>
  <si>
    <t>Rice Cultivation_Rice-wheat rotation_Irr-CF</t>
  </si>
  <si>
    <t>Rice Cultivation_Rice-wheat rotation_N-Conv</t>
  </si>
  <si>
    <t>Rice Cultivation_Rice-wheat rotation_NoStraw</t>
  </si>
  <si>
    <t>Rice Cultivation_Conventional rice farming_Irr-CFDII</t>
  </si>
  <si>
    <t>Rice Cultivation_Conventional rice farming_N-Conv</t>
  </si>
  <si>
    <t>Rice Cultivation_Rapeseed-rice rotation_Irr-AWD</t>
  </si>
  <si>
    <t>Rice Cultivation_Rapeseed-rice rotation_Irr-CF</t>
  </si>
  <si>
    <t>Rice Cultivation_Double rice cropping_NoStraw</t>
  </si>
  <si>
    <t>Rice Cultivation_Conventional rice farming_Irr-RF</t>
  </si>
  <si>
    <t>Rice Cultivation_Conventional rice farming_R-Till</t>
  </si>
  <si>
    <t>Rice Cultivation_Rice-wheat rotation_R-Till</t>
  </si>
  <si>
    <t>Rice Cultivation_Conventional rice farming_Straw</t>
  </si>
  <si>
    <t>Rice Cultivation_Conventional rice farming_Irr-TSWD</t>
  </si>
  <si>
    <t>Rice Cultivation_Rapeseed-rice rotation_Irr-Inter</t>
  </si>
  <si>
    <t>Rice Cultivation_Double rice cropping_N-Conv</t>
  </si>
  <si>
    <t>Rice Cultivation_Ground cover rice production system_N-Conv</t>
  </si>
  <si>
    <t>Rice Cultivation_Conventional rice farming_N-Pig</t>
  </si>
  <si>
    <t>Rice Cultivation_Rice-wheat rotation_Till</t>
  </si>
  <si>
    <t>Rice Cultivation_Rapeseed-rice rotation_NoTill</t>
  </si>
  <si>
    <t>Rice Cultivation_Rapeseed-rice rotation_Var-D</t>
  </si>
  <si>
    <t>Rice Cultivation_Ground cover rice production system_RPF</t>
  </si>
  <si>
    <t>Rice Cultivation_Ground cover rice production system_Irr-CI</t>
  </si>
  <si>
    <t>Rice Cultivation_Double rice cropping_Irr-AWD</t>
  </si>
  <si>
    <t>Rice Cultivation_Double rice cropping_N-Pig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</si>
</sst>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0"/>
    <numFmt numFmtId="165" formatCode="0.000"/>
  </numFmts>
  <fonts count="3" x14ac:knownFonts="1">
    <font>
      <sz val="12"/>
      <color theme="1"/>
      <name val="Calibri"/>
      <family val="2"/>
      <scheme val="minor"/>
    </font>
    <font>
      <i/>
      <sz val="10"/>
      <color theme="1"/>
      <name val="Calibri"/>
      <family val="2"/>
      <scheme val="minor"/>
    </font>
    <font>
      <b/>
      <u/>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0" fillId="2" borderId="0" xfId="0" applyFill="1"/>
    <xf numFmtId="164" fontId="0" fillId="0" borderId="0" xfId="0" applyNumberFormat="1" applyAlignment="1">
      <alignment horizontal="center" vertical="center"/>
    </xf>
    <xf numFmtId="165" fontId="0" fillId="0" borderId="0" xfId="0" applyNumberFormat="1" applyAlignment="1">
      <alignment horizontal="center" vertical="center"/>
    </xf>
    <xf numFmtId="0" fontId="0" fillId="3" borderId="0" xfId="0" applyFill="1"/>
    <xf numFmtId="0" fontId="0" fillId="0" borderId="1" xfId="0" applyBorder="1"/>
    <xf numFmtId="0" fontId="0" fillId="4" borderId="0" xfId="0" applyFill="1"/>
    <xf numFmtId="0" fontId="0" fillId="0" borderId="0" xfId="0" applyAlignment="1">
      <alignment horizontal="left" indent="1"/>
    </xf>
    <xf numFmtId="0" fontId="0" fillId="0" borderId="2" xfId="0" applyBorder="1"/>
    <xf numFmtId="0" fontId="0" fillId="0" borderId="0" xfId="0" applyAlignment="1">
      <alignment horizontal="center"/>
    </xf>
    <xf numFmtId="0" fontId="0" fillId="0" borderId="0" xfId="0" applyAlignment="1">
      <alignment horizontal="left"/>
    </xf>
    <xf numFmtId="0" fontId="0" fillId="5" borderId="0" xfId="0" applyFill="1"/>
    <xf numFmtId="0" fontId="1" fillId="0" borderId="0" xfId="0" applyFont="1"/>
    <xf numFmtId="0" fontId="2" fillId="0" borderId="0" xfId="0" applyFont="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uben andino" id="{04A577D3-B687-4445-8EF4-D87A4EB965A1}" userId="9a6a5d501f39505f"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A31" dT="2023-11-20T10:13:41.40" personId="{04A577D3-B687-4445-8EF4-D87A4EB965A1}" id="{B3BA767D-DC07-794E-AE18-B4AF9F1E0DD8}">
    <text xml:space="preserve">I’ve changed Q1 for q1 for consistency with the rest of the fields (mean, avg, etc)
</text>
  </threadedComment>
</ThreadedComment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AEF7-DF96-D041-82DF-044AC19EBA5E}">
  <dimension ref="B2:JN15"/>
  <sheetViews>
    <sheetView workbookViewId="0">
      <selection activeCell="C6" sqref="C6"/>
    </sheetView>
  </sheetViews>
  <sheetFormatPr baseColWidth="10" defaultRowHeight="16" outlineLevelRow="1" x14ac:dyDescent="0.2"/>
  <cols>
    <col min="1" max="1" width="2.33203125" customWidth="1"/>
    <col min="3" max="3" width="13.5" customWidth="1"/>
    <col min="4" max="5" width="9.33203125" customWidth="1"/>
    <col min="6" max="6" width="11.1640625" customWidth="1"/>
    <col min="7" max="25" width="9.33203125" customWidth="1"/>
    <col min="26" max="26" width="11.83203125" customWidth="1"/>
    <col min="27" max="53" width="9.33203125" customWidth="1"/>
  </cols>
  <sheetData>
    <row r="2" spans="2:274" x14ac:dyDescent="0.2">
      <c r="B2" t="s">
        <v>11</v>
      </c>
      <c r="C2" t="s">
        <v>8</v>
      </c>
      <c r="F2" t="s">
        <v>40</v>
      </c>
      <c r="H2">
        <v>272</v>
      </c>
      <c r="J2" t="s">
        <v>25</v>
      </c>
      <c r="K2">
        <f>COUNTIFS(tradeoff!E2:J25, "&lt;&gt;0",tradeoff!E2:J25, "&lt;&gt;")</f>
        <v>129</v>
      </c>
    </row>
    <row r="3" spans="2:274" x14ac:dyDescent="0.2">
      <c r="B3" t="s">
        <v>12</v>
      </c>
      <c r="C3" t="s">
        <v>290</v>
      </c>
      <c r="F3" t="s">
        <v>22</v>
      </c>
    </row>
    <row r="5" spans="2:274" s="12" customFormat="1" ht="14" hidden="1" outlineLevel="1" x14ac:dyDescent="0.2">
      <c r="B5" s="12" t="s">
        <v>37</v>
      </c>
      <c r="C5" s="12" t="str">
        <f>SUBSTITUTE(ADDRESS(1, COLUMN(), 4), "1", "")</f>
        <v>C</v>
      </c>
      <c r="D5" s="12" t="str">
        <f t="shared" ref="D5:AZ5" si="0">SUBSTITUTE(ADDRESS(1, COLUMN(), 4), "1", "")</f>
        <v>D</v>
      </c>
      <c r="E5" s="12" t="str">
        <f t="shared" si="0"/>
        <v>E</v>
      </c>
      <c r="F5" s="12" t="str">
        <f t="shared" si="0"/>
        <v>F</v>
      </c>
      <c r="G5" s="12" t="str">
        <f t="shared" si="0"/>
        <v>G</v>
      </c>
      <c r="H5" s="12" t="str">
        <f t="shared" si="0"/>
        <v>H</v>
      </c>
      <c r="I5" s="12" t="str">
        <f t="shared" si="0"/>
        <v>I</v>
      </c>
      <c r="J5" s="12" t="str">
        <f t="shared" si="0"/>
        <v>J</v>
      </c>
      <c r="K5" s="12" t="str">
        <f t="shared" si="0"/>
        <v>K</v>
      </c>
      <c r="L5" s="12" t="str">
        <f t="shared" si="0"/>
        <v>L</v>
      </c>
      <c r="M5" s="12" t="str">
        <f t="shared" si="0"/>
        <v>M</v>
      </c>
      <c r="N5" s="12" t="str">
        <f t="shared" si="0"/>
        <v>N</v>
      </c>
      <c r="O5" s="12" t="str">
        <f t="shared" si="0"/>
        <v>O</v>
      </c>
      <c r="P5" s="12" t="str">
        <f t="shared" si="0"/>
        <v>P</v>
      </c>
      <c r="Q5" s="12" t="str">
        <f t="shared" si="0"/>
        <v>Q</v>
      </c>
      <c r="R5" s="12" t="str">
        <f t="shared" si="0"/>
        <v>R</v>
      </c>
      <c r="S5" s="12" t="str">
        <f t="shared" si="0"/>
        <v>S</v>
      </c>
      <c r="T5" s="12" t="str">
        <f t="shared" si="0"/>
        <v>T</v>
      </c>
      <c r="U5" s="12" t="str">
        <f t="shared" si="0"/>
        <v>U</v>
      </c>
      <c r="V5" s="12" t="str">
        <f t="shared" si="0"/>
        <v>V</v>
      </c>
      <c r="W5" s="12" t="str">
        <f t="shared" si="0"/>
        <v>W</v>
      </c>
      <c r="X5" s="12" t="str">
        <f t="shared" si="0"/>
        <v>X</v>
      </c>
      <c r="Y5" s="12" t="str">
        <f t="shared" si="0"/>
        <v>Y</v>
      </c>
      <c r="Z5" s="12" t="str">
        <f t="shared" si="0"/>
        <v>Z</v>
      </c>
      <c r="AA5" s="12" t="str">
        <f t="shared" si="0"/>
        <v>AA</v>
      </c>
      <c r="AB5" s="12" t="str">
        <f t="shared" si="0"/>
        <v>AB</v>
      </c>
      <c r="AC5" s="12" t="str">
        <f t="shared" si="0"/>
        <v>AC</v>
      </c>
      <c r="AD5" s="12" t="str">
        <f t="shared" si="0"/>
        <v>AD</v>
      </c>
      <c r="AE5" s="12" t="str">
        <f t="shared" si="0"/>
        <v>AE</v>
      </c>
      <c r="AF5" s="12" t="str">
        <f t="shared" si="0"/>
        <v>AF</v>
      </c>
      <c r="AG5" s="12" t="str">
        <f t="shared" si="0"/>
        <v>AG</v>
      </c>
      <c r="AH5" s="12" t="str">
        <f t="shared" si="0"/>
        <v>AH</v>
      </c>
      <c r="AI5" s="12" t="str">
        <f t="shared" si="0"/>
        <v>AI</v>
      </c>
      <c r="AJ5" s="12" t="str">
        <f t="shared" si="0"/>
        <v>AJ</v>
      </c>
      <c r="AK5" s="12" t="str">
        <f t="shared" si="0"/>
        <v>AK</v>
      </c>
      <c r="AL5" s="12" t="str">
        <f t="shared" si="0"/>
        <v>AL</v>
      </c>
      <c r="AM5" s="12" t="str">
        <f t="shared" si="0"/>
        <v>AM</v>
      </c>
      <c r="AN5" s="12" t="str">
        <f t="shared" si="0"/>
        <v>AN</v>
      </c>
      <c r="AO5" s="12" t="str">
        <f t="shared" si="0"/>
        <v>AO</v>
      </c>
      <c r="AP5" s="12" t="str">
        <f t="shared" si="0"/>
        <v>AP</v>
      </c>
      <c r="AQ5" s="12" t="str">
        <f t="shared" si="0"/>
        <v>AQ</v>
      </c>
      <c r="AR5" s="12" t="str">
        <f t="shared" si="0"/>
        <v>AR</v>
      </c>
      <c r="AS5" s="12" t="str">
        <f t="shared" si="0"/>
        <v>AS</v>
      </c>
      <c r="AT5" s="12" t="str">
        <f t="shared" si="0"/>
        <v>AT</v>
      </c>
      <c r="AU5" s="12" t="str">
        <f t="shared" si="0"/>
        <v>AU</v>
      </c>
      <c r="AV5" s="12" t="str">
        <f t="shared" si="0"/>
        <v>AV</v>
      </c>
      <c r="AW5" s="12" t="str">
        <f t="shared" si="0"/>
        <v>AW</v>
      </c>
      <c r="AX5" s="12" t="str">
        <f t="shared" si="0"/>
        <v>AX</v>
      </c>
      <c r="AY5" s="12" t="str">
        <f t="shared" si="0"/>
        <v>AY</v>
      </c>
      <c r="AZ5" s="12" t="str">
        <f t="shared" si="0"/>
        <v>AZ</v>
      </c>
    </row>
    <row r="6" spans="2:274" collapsed="1" x14ac:dyDescent="0.2">
      <c r="C6" t="str">
        <f>Retrieving!C31</f>
        <v>yield</v>
      </c>
      <c r="D6" t="str">
        <f>Retrieving!D31</f>
        <v>above_biomass</v>
      </c>
      <c r="E6" t="str">
        <f>Retrieving!E31</f>
        <v>irrigration_wa</v>
      </c>
      <c r="F6">
        <f>Retrieving!F31</f>
        <v>0</v>
      </c>
      <c r="G6">
        <f>Retrieving!G31</f>
        <v>0</v>
      </c>
      <c r="H6">
        <f>Retrieving!H31</f>
        <v>0</v>
      </c>
      <c r="I6">
        <f>Retrieving!I31</f>
        <v>0</v>
      </c>
      <c r="J6">
        <f>Retrieving!J31</f>
        <v>0</v>
      </c>
      <c r="K6">
        <f>Retrieving!K31</f>
        <v>0</v>
      </c>
      <c r="L6">
        <f>Retrieving!L31</f>
        <v>0</v>
      </c>
      <c r="M6">
        <f>Retrieving!M31</f>
        <v>0</v>
      </c>
      <c r="N6">
        <f>Retrieving!N31</f>
        <v>0</v>
      </c>
      <c r="O6">
        <f>Retrieving!O31</f>
        <v>0</v>
      </c>
      <c r="P6">
        <f>Retrieving!P31</f>
        <v>0</v>
      </c>
      <c r="Q6">
        <f>Retrieving!Q31</f>
        <v>0</v>
      </c>
      <c r="R6">
        <f>Retrieving!R31</f>
        <v>0</v>
      </c>
      <c r="S6">
        <f>Retrieving!S31</f>
        <v>0</v>
      </c>
      <c r="T6">
        <f>Retrieving!T31</f>
        <v>0</v>
      </c>
      <c r="U6">
        <f>Retrieving!U31</f>
        <v>0</v>
      </c>
      <c r="V6">
        <f>Retrieving!V31</f>
        <v>0</v>
      </c>
      <c r="W6">
        <f>Retrieving!W31</f>
        <v>0</v>
      </c>
      <c r="X6">
        <f>Retrieving!X31</f>
        <v>0</v>
      </c>
      <c r="Y6">
        <f>Retrieving!Y31</f>
        <v>0</v>
      </c>
      <c r="Z6">
        <f>Retrieving!Z31</f>
        <v>0</v>
      </c>
      <c r="AA6">
        <f>Retrieving!AA31</f>
        <v>0</v>
      </c>
      <c r="AB6">
        <f>Retrieving!AB31</f>
        <v>0</v>
      </c>
      <c r="AC6">
        <f>Retrieving!AC31</f>
        <v>0</v>
      </c>
      <c r="AD6">
        <f>Retrieving!AD31</f>
        <v>0</v>
      </c>
      <c r="AE6">
        <f>Retrieving!AE31</f>
        <v>0</v>
      </c>
      <c r="AF6">
        <f>Retrieving!AF31</f>
        <v>0</v>
      </c>
      <c r="AG6">
        <f>Retrieving!AG31</f>
        <v>0</v>
      </c>
      <c r="AH6">
        <f>Retrieving!AH31</f>
        <v>0</v>
      </c>
      <c r="AI6">
        <f>Retrieving!AI31</f>
        <v>0</v>
      </c>
      <c r="AJ6">
        <f>Retrieving!AJ31</f>
        <v>0</v>
      </c>
      <c r="AK6">
        <f>Retrieving!AK31</f>
        <v>0</v>
      </c>
      <c r="AL6">
        <f>Retrieving!AL31</f>
        <v>0</v>
      </c>
      <c r="AM6">
        <f>Retrieving!AM31</f>
        <v>0</v>
      </c>
      <c r="AN6">
        <f>Retrieving!AN31</f>
        <v>0</v>
      </c>
      <c r="AO6">
        <f>Retrieving!AO31</f>
        <v>0</v>
      </c>
      <c r="AP6">
        <f>Retrieving!AP31</f>
        <v>0</v>
      </c>
      <c r="AQ6">
        <f>Retrieving!AQ31</f>
        <v>0</v>
      </c>
      <c r="AR6">
        <f>Retrieving!AR31</f>
        <v>0</v>
      </c>
      <c r="AS6">
        <f>Retrieving!AS31</f>
        <v>0</v>
      </c>
      <c r="AT6">
        <f>Retrieving!AT31</f>
        <v>0</v>
      </c>
      <c r="AU6">
        <f>Retrieving!AU31</f>
        <v>0</v>
      </c>
      <c r="AV6">
        <f>Retrieving!AV31</f>
        <v>0</v>
      </c>
      <c r="AW6">
        <f>Retrieving!AW31</f>
        <v>0</v>
      </c>
      <c r="AX6">
        <f>Retrieving!AX31</f>
        <v>0</v>
      </c>
      <c r="AY6">
        <f>Retrieving!AY31</f>
        <v>0</v>
      </c>
      <c r="AZ6">
        <f>Retrieving!AZ31</f>
        <v>0</v>
      </c>
      <c r="BA6">
        <f>Retrieving!BA31</f>
        <v>0</v>
      </c>
      <c r="BB6">
        <f>Retrieving!BB31</f>
        <v>0</v>
      </c>
      <c r="BC6">
        <f>Retrieving!BC31</f>
        <v>0</v>
      </c>
      <c r="BD6">
        <f>Retrieving!BD31</f>
        <v>0</v>
      </c>
      <c r="BE6">
        <f>Retrieving!BE31</f>
        <v>0</v>
      </c>
      <c r="BF6">
        <f>Retrieving!BF31</f>
        <v>0</v>
      </c>
      <c r="BG6">
        <f>Retrieving!BG31</f>
        <v>0</v>
      </c>
      <c r="BH6">
        <f>Retrieving!BH31</f>
        <v>0</v>
      </c>
      <c r="BI6">
        <f>Retrieving!BI31</f>
        <v>0</v>
      </c>
      <c r="BJ6">
        <f>Retrieving!BJ31</f>
        <v>0</v>
      </c>
      <c r="BK6">
        <f>Retrieving!BK31</f>
        <v>0</v>
      </c>
      <c r="BL6">
        <f>Retrieving!BL31</f>
        <v>0</v>
      </c>
      <c r="BM6">
        <f>Retrieving!BM31</f>
        <v>0</v>
      </c>
      <c r="BN6">
        <f>Retrieving!BN31</f>
        <v>0</v>
      </c>
      <c r="BO6">
        <f>Retrieving!BO31</f>
        <v>0</v>
      </c>
      <c r="BP6">
        <f>Retrieving!BP31</f>
        <v>0</v>
      </c>
      <c r="BQ6">
        <f>Retrieving!BQ31</f>
        <v>0</v>
      </c>
      <c r="BR6">
        <f>Retrieving!BR31</f>
        <v>0</v>
      </c>
      <c r="BS6">
        <f>Retrieving!BS31</f>
        <v>0</v>
      </c>
      <c r="BT6">
        <f>Retrieving!BT31</f>
        <v>0</v>
      </c>
      <c r="BU6">
        <f>Retrieving!BU31</f>
        <v>0</v>
      </c>
      <c r="BV6">
        <f>Retrieving!BV31</f>
        <v>0</v>
      </c>
      <c r="BW6">
        <f>Retrieving!BW31</f>
        <v>0</v>
      </c>
      <c r="BX6">
        <f>Retrieving!BX31</f>
        <v>0</v>
      </c>
      <c r="BY6">
        <f>Retrieving!BY31</f>
        <v>0</v>
      </c>
      <c r="BZ6">
        <f>Retrieving!BZ31</f>
        <v>0</v>
      </c>
      <c r="CA6">
        <f>Retrieving!CA31</f>
        <v>0</v>
      </c>
      <c r="CB6">
        <f>Retrieving!CB31</f>
        <v>0</v>
      </c>
      <c r="CC6">
        <f>Retrieving!CC31</f>
        <v>0</v>
      </c>
      <c r="CD6">
        <f>Retrieving!CD31</f>
        <v>0</v>
      </c>
      <c r="CE6">
        <f>Retrieving!CE31</f>
        <v>0</v>
      </c>
      <c r="CF6">
        <f>Retrieving!CF31</f>
        <v>0</v>
      </c>
      <c r="CG6">
        <f>Retrieving!CG31</f>
        <v>0</v>
      </c>
      <c r="CH6">
        <f>Retrieving!CH31</f>
        <v>0</v>
      </c>
      <c r="CI6">
        <f>Retrieving!CI31</f>
        <v>0</v>
      </c>
      <c r="CJ6">
        <f>Retrieving!CJ31</f>
        <v>0</v>
      </c>
      <c r="CK6">
        <f>Retrieving!CK31</f>
        <v>0</v>
      </c>
      <c r="CL6">
        <f>Retrieving!CL31</f>
        <v>0</v>
      </c>
      <c r="CM6">
        <f>Retrieving!CM31</f>
        <v>0</v>
      </c>
      <c r="CN6">
        <f>Retrieving!CN31</f>
        <v>0</v>
      </c>
      <c r="CO6">
        <f>Retrieving!CO31</f>
        <v>0</v>
      </c>
      <c r="CP6">
        <f>Retrieving!CP31</f>
        <v>0</v>
      </c>
      <c r="CQ6">
        <f>Retrieving!CQ31</f>
        <v>0</v>
      </c>
      <c r="CR6">
        <f>Retrieving!CR31</f>
        <v>0</v>
      </c>
      <c r="CS6">
        <f>Retrieving!CS31</f>
        <v>0</v>
      </c>
      <c r="CT6">
        <f>Retrieving!CT31</f>
        <v>0</v>
      </c>
      <c r="CU6">
        <f>Retrieving!CU31</f>
        <v>0</v>
      </c>
      <c r="CV6">
        <f>Retrieving!CV31</f>
        <v>0</v>
      </c>
      <c r="CW6">
        <f>Retrieving!CW31</f>
        <v>0</v>
      </c>
      <c r="CX6">
        <f>Retrieving!CX31</f>
        <v>0</v>
      </c>
      <c r="CY6">
        <f>Retrieving!CY31</f>
        <v>0</v>
      </c>
      <c r="CZ6">
        <f>Retrieving!CZ31</f>
        <v>0</v>
      </c>
      <c r="DA6">
        <f>Retrieving!DA31</f>
        <v>0</v>
      </c>
      <c r="DB6">
        <f>Retrieving!DB31</f>
        <v>0</v>
      </c>
      <c r="DC6">
        <f>Retrieving!DC31</f>
        <v>0</v>
      </c>
      <c r="DD6">
        <f>Retrieving!DD31</f>
        <v>0</v>
      </c>
      <c r="DE6">
        <f>Retrieving!DE31</f>
        <v>0</v>
      </c>
      <c r="DF6">
        <f>Retrieving!DF31</f>
        <v>0</v>
      </c>
      <c r="DG6">
        <f>Retrieving!DG31</f>
        <v>0</v>
      </c>
      <c r="DH6">
        <f>Retrieving!DH31</f>
        <v>0</v>
      </c>
      <c r="DI6">
        <f>Retrieving!DI31</f>
        <v>0</v>
      </c>
      <c r="DJ6">
        <f>Retrieving!DJ31</f>
        <v>0</v>
      </c>
      <c r="DK6">
        <f>Retrieving!DK31</f>
        <v>0</v>
      </c>
      <c r="DL6">
        <f>Retrieving!DL31</f>
        <v>0</v>
      </c>
      <c r="DM6">
        <f>Retrieving!DM31</f>
        <v>0</v>
      </c>
      <c r="DN6">
        <f>Retrieving!DN31</f>
        <v>0</v>
      </c>
      <c r="DO6">
        <f>Retrieving!DO31</f>
        <v>0</v>
      </c>
      <c r="DP6">
        <f>Retrieving!DP31</f>
        <v>0</v>
      </c>
      <c r="DQ6">
        <f>Retrieving!DQ31</f>
        <v>0</v>
      </c>
      <c r="DR6">
        <f>Retrieving!DR31</f>
        <v>0</v>
      </c>
      <c r="DS6">
        <f>Retrieving!DS31</f>
        <v>0</v>
      </c>
      <c r="DT6">
        <f>Retrieving!DT31</f>
        <v>0</v>
      </c>
      <c r="DU6">
        <f>Retrieving!DU31</f>
        <v>0</v>
      </c>
      <c r="DV6">
        <f>Retrieving!DV31</f>
        <v>0</v>
      </c>
      <c r="DW6">
        <f>Retrieving!DW31</f>
        <v>0</v>
      </c>
      <c r="DX6">
        <f>Retrieving!DX31</f>
        <v>0</v>
      </c>
      <c r="DY6">
        <f>Retrieving!DY31</f>
        <v>0</v>
      </c>
      <c r="DZ6">
        <f>Retrieving!DZ31</f>
        <v>0</v>
      </c>
      <c r="EA6">
        <f>Retrieving!EA31</f>
        <v>0</v>
      </c>
      <c r="EB6">
        <f>Retrieving!EB31</f>
        <v>0</v>
      </c>
      <c r="EC6">
        <f>Retrieving!EC31</f>
        <v>0</v>
      </c>
      <c r="ED6">
        <f>Retrieving!ED31</f>
        <v>0</v>
      </c>
      <c r="EE6">
        <f>Retrieving!EE31</f>
        <v>0</v>
      </c>
      <c r="EF6">
        <f>Retrieving!EF31</f>
        <v>0</v>
      </c>
      <c r="EG6">
        <f>Retrieving!EG31</f>
        <v>0</v>
      </c>
      <c r="EH6">
        <f>Retrieving!EH31</f>
        <v>0</v>
      </c>
      <c r="EI6">
        <f>Retrieving!EI31</f>
        <v>0</v>
      </c>
      <c r="EJ6">
        <f>Retrieving!EJ31</f>
        <v>0</v>
      </c>
      <c r="EK6">
        <f>Retrieving!EK31</f>
        <v>0</v>
      </c>
      <c r="EL6">
        <f>Retrieving!EL31</f>
        <v>0</v>
      </c>
      <c r="EM6">
        <f>Retrieving!EM31</f>
        <v>0</v>
      </c>
      <c r="EN6">
        <f>Retrieving!EN31</f>
        <v>0</v>
      </c>
      <c r="EO6">
        <f>Retrieving!EO31</f>
        <v>0</v>
      </c>
      <c r="EP6">
        <f>Retrieving!EP31</f>
        <v>0</v>
      </c>
      <c r="EQ6">
        <f>Retrieving!EQ31</f>
        <v>0</v>
      </c>
      <c r="ER6">
        <f>Retrieving!ER31</f>
        <v>0</v>
      </c>
      <c r="ES6">
        <f>Retrieving!ES31</f>
        <v>0</v>
      </c>
      <c r="ET6">
        <f>Retrieving!ET31</f>
        <v>0</v>
      </c>
      <c r="EU6">
        <f>Retrieving!EU31</f>
        <v>0</v>
      </c>
      <c r="EV6">
        <f>Retrieving!EV31</f>
        <v>0</v>
      </c>
      <c r="EW6">
        <f>Retrieving!EW31</f>
        <v>0</v>
      </c>
      <c r="EX6">
        <f>Retrieving!EX31</f>
        <v>0</v>
      </c>
      <c r="EY6">
        <f>Retrieving!EY31</f>
        <v>0</v>
      </c>
      <c r="EZ6">
        <f>Retrieving!EZ31</f>
        <v>0</v>
      </c>
      <c r="FA6">
        <f>Retrieving!FA31</f>
        <v>0</v>
      </c>
      <c r="FB6">
        <f>Retrieving!FB31</f>
        <v>0</v>
      </c>
      <c r="FC6">
        <f>Retrieving!FC31</f>
        <v>0</v>
      </c>
      <c r="FD6">
        <f>Retrieving!FD31</f>
        <v>0</v>
      </c>
      <c r="FE6">
        <f>Retrieving!FE31</f>
        <v>0</v>
      </c>
      <c r="FF6">
        <f>Retrieving!FF31</f>
        <v>0</v>
      </c>
      <c r="FG6">
        <f>Retrieving!FG31</f>
        <v>0</v>
      </c>
      <c r="FH6">
        <f>Retrieving!FH31</f>
        <v>0</v>
      </c>
      <c r="FI6">
        <f>Retrieving!FI31</f>
        <v>0</v>
      </c>
      <c r="FJ6">
        <f>Retrieving!FJ31</f>
        <v>0</v>
      </c>
      <c r="FK6">
        <f>Retrieving!FK31</f>
        <v>0</v>
      </c>
      <c r="FL6">
        <f>Retrieving!FL31</f>
        <v>0</v>
      </c>
      <c r="FM6">
        <f>Retrieving!FM31</f>
        <v>0</v>
      </c>
      <c r="FN6">
        <f>Retrieving!FN31</f>
        <v>0</v>
      </c>
      <c r="FO6">
        <f>Retrieving!FO31</f>
        <v>0</v>
      </c>
      <c r="FP6">
        <f>Retrieving!FP31</f>
        <v>0</v>
      </c>
      <c r="FQ6">
        <f>Retrieving!FQ31</f>
        <v>0</v>
      </c>
      <c r="FR6">
        <f>Retrieving!FR31</f>
        <v>0</v>
      </c>
      <c r="FS6">
        <f>Retrieving!FS31</f>
        <v>0</v>
      </c>
      <c r="FT6">
        <f>Retrieving!FT31</f>
        <v>0</v>
      </c>
      <c r="FU6">
        <f>Retrieving!FU31</f>
        <v>0</v>
      </c>
      <c r="FV6">
        <f>Retrieving!FV31</f>
        <v>0</v>
      </c>
      <c r="FW6">
        <f>Retrieving!FW31</f>
        <v>0</v>
      </c>
      <c r="FX6">
        <f>Retrieving!FX31</f>
        <v>0</v>
      </c>
      <c r="FY6">
        <f>Retrieving!FY31</f>
        <v>0</v>
      </c>
      <c r="FZ6">
        <f>Retrieving!FZ31</f>
        <v>0</v>
      </c>
      <c r="GA6">
        <f>Retrieving!GA31</f>
        <v>0</v>
      </c>
      <c r="GB6">
        <f>Retrieving!GB31</f>
        <v>0</v>
      </c>
      <c r="GC6">
        <f>Retrieving!GC31</f>
        <v>0</v>
      </c>
      <c r="GD6">
        <f>Retrieving!GD31</f>
        <v>0</v>
      </c>
      <c r="GE6">
        <f>Retrieving!GE31</f>
        <v>0</v>
      </c>
      <c r="GF6">
        <f>Retrieving!GF31</f>
        <v>0</v>
      </c>
      <c r="GG6">
        <f>Retrieving!GG31</f>
        <v>0</v>
      </c>
      <c r="GH6">
        <f>Retrieving!GH31</f>
        <v>0</v>
      </c>
      <c r="GI6">
        <f>Retrieving!GI31</f>
        <v>0</v>
      </c>
      <c r="GJ6">
        <f>Retrieving!GJ31</f>
        <v>0</v>
      </c>
      <c r="GK6">
        <f>Retrieving!GK31</f>
        <v>0</v>
      </c>
      <c r="GL6">
        <f>Retrieving!GL31</f>
        <v>0</v>
      </c>
      <c r="GM6">
        <f>Retrieving!GM31</f>
        <v>0</v>
      </c>
      <c r="GN6">
        <f>Retrieving!GN31</f>
        <v>0</v>
      </c>
      <c r="GO6">
        <f>Retrieving!GO31</f>
        <v>0</v>
      </c>
      <c r="GP6">
        <f>Retrieving!GP31</f>
        <v>0</v>
      </c>
      <c r="GQ6">
        <f>Retrieving!GQ31</f>
        <v>0</v>
      </c>
      <c r="GR6">
        <f>Retrieving!GR31</f>
        <v>0</v>
      </c>
      <c r="GS6">
        <f>Retrieving!GS31</f>
        <v>0</v>
      </c>
      <c r="GT6">
        <f>Retrieving!GT31</f>
        <v>0</v>
      </c>
      <c r="GU6">
        <f>Retrieving!GU31</f>
        <v>0</v>
      </c>
      <c r="GV6">
        <f>Retrieving!GV31</f>
        <v>0</v>
      </c>
      <c r="GW6">
        <f>Retrieving!GW31</f>
        <v>0</v>
      </c>
      <c r="GX6">
        <f>Retrieving!GX31</f>
        <v>0</v>
      </c>
      <c r="GY6">
        <f>Retrieving!GY31</f>
        <v>0</v>
      </c>
      <c r="GZ6">
        <f>Retrieving!GZ31</f>
        <v>0</v>
      </c>
      <c r="HA6">
        <f>Retrieving!HA31</f>
        <v>0</v>
      </c>
      <c r="HB6">
        <f>Retrieving!HB31</f>
        <v>0</v>
      </c>
      <c r="HC6">
        <f>Retrieving!HC31</f>
        <v>0</v>
      </c>
      <c r="HD6">
        <f>Retrieving!HD31</f>
        <v>0</v>
      </c>
      <c r="HE6">
        <f>Retrieving!HE31</f>
        <v>0</v>
      </c>
      <c r="HF6">
        <f>Retrieving!HF31</f>
        <v>0</v>
      </c>
      <c r="HG6">
        <f>Retrieving!HG31</f>
        <v>0</v>
      </c>
      <c r="HH6">
        <f>Retrieving!HH31</f>
        <v>0</v>
      </c>
      <c r="HI6">
        <f>Retrieving!HI31</f>
        <v>0</v>
      </c>
      <c r="HJ6">
        <f>Retrieving!HJ31</f>
        <v>0</v>
      </c>
      <c r="HK6">
        <f>Retrieving!HK31</f>
        <v>0</v>
      </c>
      <c r="HL6">
        <f>Retrieving!HL31</f>
        <v>0</v>
      </c>
      <c r="HM6">
        <f>Retrieving!HM31</f>
        <v>0</v>
      </c>
      <c r="HN6">
        <f>Retrieving!HN31</f>
        <v>0</v>
      </c>
      <c r="HO6">
        <f>Retrieving!HO31</f>
        <v>0</v>
      </c>
      <c r="HP6">
        <f>Retrieving!HP31</f>
        <v>0</v>
      </c>
      <c r="HQ6">
        <f>Retrieving!HQ31</f>
        <v>0</v>
      </c>
      <c r="HR6">
        <f>Retrieving!HR31</f>
        <v>0</v>
      </c>
      <c r="HS6">
        <f>Retrieving!HS31</f>
        <v>0</v>
      </c>
      <c r="HT6">
        <f>Retrieving!HT31</f>
        <v>0</v>
      </c>
      <c r="HU6">
        <f>Retrieving!HU31</f>
        <v>0</v>
      </c>
      <c r="HV6">
        <f>Retrieving!HV31</f>
        <v>0</v>
      </c>
      <c r="HW6">
        <f>Retrieving!HW31</f>
        <v>0</v>
      </c>
      <c r="HX6">
        <f>Retrieving!HX31</f>
        <v>0</v>
      </c>
      <c r="HY6">
        <f>Retrieving!HY31</f>
        <v>0</v>
      </c>
      <c r="HZ6">
        <f>Retrieving!HZ31</f>
        <v>0</v>
      </c>
      <c r="IA6">
        <f>Retrieving!IA31</f>
        <v>0</v>
      </c>
      <c r="IB6">
        <f>Retrieving!IB31</f>
        <v>0</v>
      </c>
      <c r="IC6">
        <f>Retrieving!IC31</f>
        <v>0</v>
      </c>
      <c r="ID6">
        <f>Retrieving!ID31</f>
        <v>0</v>
      </c>
      <c r="IE6">
        <f>Retrieving!IE31</f>
        <v>0</v>
      </c>
      <c r="IF6">
        <f>Retrieving!IF31</f>
        <v>0</v>
      </c>
      <c r="IG6">
        <f>Retrieving!IG31</f>
        <v>0</v>
      </c>
      <c r="IH6">
        <f>Retrieving!IH31</f>
        <v>0</v>
      </c>
      <c r="II6">
        <f>Retrieving!II31</f>
        <v>0</v>
      </c>
      <c r="IJ6">
        <f>Retrieving!IJ31</f>
        <v>0</v>
      </c>
      <c r="IK6">
        <f>Retrieving!IK31</f>
        <v>0</v>
      </c>
      <c r="IL6">
        <f>Retrieving!IL31</f>
        <v>0</v>
      </c>
      <c r="IM6">
        <f>Retrieving!IM31</f>
        <v>0</v>
      </c>
      <c r="IN6">
        <f>Retrieving!IN31</f>
        <v>0</v>
      </c>
      <c r="IO6">
        <f>Retrieving!IO31</f>
        <v>0</v>
      </c>
      <c r="IP6">
        <f>Retrieving!IP31</f>
        <v>0</v>
      </c>
      <c r="IQ6">
        <f>Retrieving!IQ31</f>
        <v>0</v>
      </c>
      <c r="IR6">
        <f>Retrieving!IR31</f>
        <v>0</v>
      </c>
      <c r="IS6">
        <f>Retrieving!IS31</f>
        <v>0</v>
      </c>
      <c r="IT6">
        <f>Retrieving!IT31</f>
        <v>0</v>
      </c>
      <c r="IU6">
        <f>Retrieving!IU31</f>
        <v>0</v>
      </c>
      <c r="IV6">
        <f>Retrieving!IV31</f>
        <v>0</v>
      </c>
      <c r="IW6">
        <f>Retrieving!IW31</f>
        <v>0</v>
      </c>
      <c r="IX6">
        <f>Retrieving!IX31</f>
        <v>0</v>
      </c>
      <c r="IY6">
        <f>Retrieving!IY31</f>
        <v>0</v>
      </c>
      <c r="IZ6">
        <f>Retrieving!IZ31</f>
        <v>0</v>
      </c>
      <c r="JA6">
        <f>Retrieving!JA31</f>
        <v>0</v>
      </c>
      <c r="JB6">
        <f>Retrieving!JB31</f>
        <v>0</v>
      </c>
      <c r="JC6">
        <f>Retrieving!JC31</f>
        <v>0</v>
      </c>
      <c r="JD6">
        <f>Retrieving!JD31</f>
        <v>0</v>
      </c>
      <c r="JE6">
        <f>Retrieving!JE31</f>
        <v>0</v>
      </c>
      <c r="JF6">
        <f>Retrieving!JF31</f>
        <v>0</v>
      </c>
      <c r="JG6">
        <f>Retrieving!JG31</f>
        <v>0</v>
      </c>
      <c r="JH6">
        <f>Retrieving!JH31</f>
        <v>0</v>
      </c>
      <c r="JI6">
        <f>Retrieving!JI31</f>
        <v>0</v>
      </c>
      <c r="JJ6">
        <f>Retrieving!JJ31</f>
        <v>0</v>
      </c>
      <c r="JK6">
        <f>Retrieving!JK31</f>
        <v>0</v>
      </c>
      <c r="JL6">
        <f>Retrieving!JL31</f>
        <v>0</v>
      </c>
      <c r="JM6">
        <f>Retrieving!JM31</f>
        <v>0</v>
      </c>
      <c r="JN6">
        <f>Retrieving!JN31</f>
        <v>0</v>
      </c>
    </row>
    <row r="7" spans="2:274" x14ac:dyDescent="0.2">
      <c r="B7" t="s">
        <v>13</v>
      </c>
      <c r="C7" s="6" t="str">
        <f ca="1">IF(SUM(C$8:C$1048576)=0,"",_xlfn.TEXTJOIN(",", TRUE, C$8:C$1048576))</f>
        <v>2</v>
      </c>
      <c r="D7" s="6" t="str">
        <f t="shared" ref="D7:BO7" ca="1" si="1">IF(SUM(D$8:D$1048576)=0,"",_xlfn.TEXTJOIN(",", TRUE, D$8:D$1048576))</f>
        <v>1</v>
      </c>
      <c r="E7" s="6" t="str">
        <f t="shared" ca="1" si="1"/>
        <v>1</v>
      </c>
      <c r="F7" s="6" t="str">
        <f t="shared" ca="1" si="1"/>
        <v/>
      </c>
      <c r="G7" s="6" t="str">
        <f t="shared" ca="1" si="1"/>
        <v/>
      </c>
      <c r="H7" s="6" t="str">
        <f t="shared" ca="1" si="1"/>
        <v/>
      </c>
      <c r="I7" s="6" t="str">
        <f t="shared" si="1"/>
        <v/>
      </c>
      <c r="J7" s="6" t="str">
        <f t="shared" si="1"/>
        <v/>
      </c>
      <c r="K7" s="6" t="str">
        <f t="shared" si="1"/>
        <v/>
      </c>
      <c r="L7" s="6" t="str">
        <f t="shared" si="1"/>
        <v/>
      </c>
      <c r="M7" s="6" t="str">
        <f t="shared" si="1"/>
        <v/>
      </c>
      <c r="N7" s="6" t="str">
        <f t="shared" si="1"/>
        <v/>
      </c>
      <c r="O7" s="6" t="str">
        <f t="shared" si="1"/>
        <v/>
      </c>
      <c r="P7" s="6" t="str">
        <f t="shared" si="1"/>
        <v/>
      </c>
      <c r="Q7" s="6" t="str">
        <f t="shared" si="1"/>
        <v/>
      </c>
      <c r="R7" s="6" t="str">
        <f t="shared" si="1"/>
        <v/>
      </c>
      <c r="S7" s="6" t="str">
        <f t="shared" si="1"/>
        <v/>
      </c>
      <c r="T7" s="6" t="str">
        <f t="shared" si="1"/>
        <v/>
      </c>
      <c r="U7" s="6" t="str">
        <f t="shared" si="1"/>
        <v/>
      </c>
      <c r="V7" s="6" t="str">
        <f t="shared" si="1"/>
        <v/>
      </c>
      <c r="W7" s="6" t="str">
        <f t="shared" si="1"/>
        <v/>
      </c>
      <c r="X7" s="6" t="str">
        <f t="shared" si="1"/>
        <v/>
      </c>
      <c r="Y7" s="6" t="str">
        <f t="shared" si="1"/>
        <v/>
      </c>
      <c r="Z7" s="6" t="str">
        <f t="shared" si="1"/>
        <v/>
      </c>
      <c r="AA7" s="6" t="str">
        <f t="shared" si="1"/>
        <v/>
      </c>
      <c r="AB7" s="6" t="str">
        <f t="shared" si="1"/>
        <v/>
      </c>
      <c r="AC7" s="6" t="str">
        <f t="shared" si="1"/>
        <v/>
      </c>
      <c r="AD7" s="6" t="str">
        <f t="shared" si="1"/>
        <v/>
      </c>
      <c r="AE7" s="6" t="str">
        <f t="shared" si="1"/>
        <v/>
      </c>
      <c r="AF7" s="6" t="str">
        <f t="shared" si="1"/>
        <v/>
      </c>
      <c r="AG7" s="6" t="str">
        <f t="shared" si="1"/>
        <v/>
      </c>
      <c r="AH7" s="6" t="str">
        <f t="shared" si="1"/>
        <v/>
      </c>
      <c r="AI7" s="6" t="str">
        <f t="shared" si="1"/>
        <v/>
      </c>
      <c r="AJ7" s="6" t="str">
        <f t="shared" si="1"/>
        <v/>
      </c>
      <c r="AK7" s="6" t="str">
        <f t="shared" si="1"/>
        <v/>
      </c>
      <c r="AL7" s="6" t="str">
        <f t="shared" si="1"/>
        <v/>
      </c>
      <c r="AM7" s="6" t="str">
        <f t="shared" si="1"/>
        <v/>
      </c>
      <c r="AN7" s="6" t="str">
        <f t="shared" si="1"/>
        <v/>
      </c>
      <c r="AO7" s="6" t="str">
        <f t="shared" si="1"/>
        <v/>
      </c>
      <c r="AP7" s="6" t="str">
        <f t="shared" si="1"/>
        <v/>
      </c>
      <c r="AQ7" s="6" t="str">
        <f t="shared" si="1"/>
        <v/>
      </c>
      <c r="AR7" s="6" t="str">
        <f t="shared" si="1"/>
        <v/>
      </c>
      <c r="AS7" s="6" t="str">
        <f t="shared" si="1"/>
        <v/>
      </c>
      <c r="AT7" s="6" t="str">
        <f t="shared" si="1"/>
        <v/>
      </c>
      <c r="AU7" s="6" t="str">
        <f t="shared" si="1"/>
        <v/>
      </c>
      <c r="AV7" s="6" t="str">
        <f t="shared" si="1"/>
        <v/>
      </c>
      <c r="AW7" s="6" t="str">
        <f t="shared" si="1"/>
        <v/>
      </c>
      <c r="AX7" s="6" t="str">
        <f t="shared" si="1"/>
        <v/>
      </c>
      <c r="AY7" s="6" t="str">
        <f t="shared" si="1"/>
        <v/>
      </c>
      <c r="AZ7" s="6" t="str">
        <f t="shared" si="1"/>
        <v/>
      </c>
      <c r="BA7" s="6" t="str">
        <f t="shared" si="1"/>
        <v/>
      </c>
      <c r="BB7" s="6" t="str">
        <f t="shared" si="1"/>
        <v/>
      </c>
      <c r="BC7" s="6" t="str">
        <f t="shared" si="1"/>
        <v/>
      </c>
      <c r="BD7" s="6" t="str">
        <f t="shared" si="1"/>
        <v/>
      </c>
      <c r="BE7" s="6" t="str">
        <f t="shared" si="1"/>
        <v/>
      </c>
      <c r="BF7" s="6" t="str">
        <f t="shared" si="1"/>
        <v/>
      </c>
      <c r="BG7" s="6" t="str">
        <f t="shared" si="1"/>
        <v/>
      </c>
      <c r="BH7" s="6" t="str">
        <f t="shared" si="1"/>
        <v/>
      </c>
      <c r="BI7" s="6" t="str">
        <f t="shared" si="1"/>
        <v/>
      </c>
      <c r="BJ7" s="6" t="str">
        <f t="shared" si="1"/>
        <v/>
      </c>
      <c r="BK7" s="6" t="str">
        <f t="shared" si="1"/>
        <v/>
      </c>
      <c r="BL7" s="6" t="str">
        <f t="shared" si="1"/>
        <v/>
      </c>
      <c r="BM7" s="6" t="str">
        <f t="shared" si="1"/>
        <v/>
      </c>
      <c r="BN7" s="6" t="str">
        <f t="shared" si="1"/>
        <v/>
      </c>
      <c r="BO7" s="6" t="str">
        <f t="shared" si="1"/>
        <v/>
      </c>
      <c r="BP7" s="6" t="str">
        <f t="shared" ref="BP7:EA7" si="2">IF(SUM(BP$8:BP$1048576)=0,"",_xlfn.TEXTJOIN(",", TRUE, BP$8:BP$1048576))</f>
        <v/>
      </c>
      <c r="BQ7" s="6" t="str">
        <f t="shared" si="2"/>
        <v/>
      </c>
      <c r="BR7" s="6" t="str">
        <f t="shared" si="2"/>
        <v/>
      </c>
      <c r="BS7" s="6" t="str">
        <f t="shared" si="2"/>
        <v/>
      </c>
      <c r="BT7" s="6" t="str">
        <f t="shared" si="2"/>
        <v/>
      </c>
      <c r="BU7" s="6" t="str">
        <f t="shared" si="2"/>
        <v/>
      </c>
      <c r="BV7" s="6" t="str">
        <f t="shared" si="2"/>
        <v/>
      </c>
      <c r="BW7" s="6" t="str">
        <f t="shared" si="2"/>
        <v/>
      </c>
      <c r="BX7" s="6" t="str">
        <f t="shared" si="2"/>
        <v/>
      </c>
      <c r="BY7" s="6" t="str">
        <f t="shared" si="2"/>
        <v/>
      </c>
      <c r="BZ7" s="6" t="str">
        <f t="shared" si="2"/>
        <v/>
      </c>
      <c r="CA7" s="6" t="str">
        <f t="shared" si="2"/>
        <v/>
      </c>
      <c r="CB7" s="6" t="str">
        <f t="shared" si="2"/>
        <v/>
      </c>
      <c r="CC7" s="6" t="str">
        <f t="shared" si="2"/>
        <v/>
      </c>
      <c r="CD7" s="6" t="str">
        <f t="shared" si="2"/>
        <v/>
      </c>
      <c r="CE7" s="6" t="str">
        <f t="shared" si="2"/>
        <v/>
      </c>
      <c r="CF7" s="6" t="str">
        <f t="shared" si="2"/>
        <v/>
      </c>
      <c r="CG7" s="6" t="str">
        <f t="shared" si="2"/>
        <v/>
      </c>
      <c r="CH7" s="6" t="str">
        <f t="shared" si="2"/>
        <v/>
      </c>
      <c r="CI7" s="6" t="str">
        <f t="shared" si="2"/>
        <v/>
      </c>
      <c r="CJ7" s="6" t="str">
        <f t="shared" si="2"/>
        <v/>
      </c>
      <c r="CK7" s="6" t="str">
        <f t="shared" si="2"/>
        <v/>
      </c>
      <c r="CL7" s="6" t="str">
        <f t="shared" si="2"/>
        <v/>
      </c>
      <c r="CM7" s="6" t="str">
        <f t="shared" si="2"/>
        <v/>
      </c>
      <c r="CN7" s="6" t="str">
        <f t="shared" si="2"/>
        <v/>
      </c>
      <c r="CO7" s="6" t="str">
        <f t="shared" si="2"/>
        <v/>
      </c>
      <c r="CP7" s="6" t="str">
        <f t="shared" si="2"/>
        <v/>
      </c>
      <c r="CQ7" s="6" t="str">
        <f t="shared" si="2"/>
        <v/>
      </c>
      <c r="CR7" s="6" t="str">
        <f t="shared" si="2"/>
        <v/>
      </c>
      <c r="CS7" s="6" t="str">
        <f t="shared" si="2"/>
        <v/>
      </c>
      <c r="CT7" s="6" t="str">
        <f t="shared" si="2"/>
        <v/>
      </c>
      <c r="CU7" s="6" t="str">
        <f t="shared" si="2"/>
        <v/>
      </c>
      <c r="CV7" s="6" t="str">
        <f t="shared" si="2"/>
        <v/>
      </c>
      <c r="CW7" s="6" t="str">
        <f t="shared" si="2"/>
        <v/>
      </c>
      <c r="CX7" s="6" t="str">
        <f t="shared" si="2"/>
        <v/>
      </c>
      <c r="CY7" s="6" t="str">
        <f t="shared" si="2"/>
        <v/>
      </c>
      <c r="CZ7" s="6" t="str">
        <f t="shared" si="2"/>
        <v/>
      </c>
      <c r="DA7" s="6" t="str">
        <f t="shared" si="2"/>
        <v/>
      </c>
      <c r="DB7" s="6" t="str">
        <f t="shared" si="2"/>
        <v/>
      </c>
      <c r="DC7" s="6" t="str">
        <f t="shared" si="2"/>
        <v/>
      </c>
      <c r="DD7" s="6" t="str">
        <f t="shared" si="2"/>
        <v/>
      </c>
      <c r="DE7" s="6" t="str">
        <f t="shared" si="2"/>
        <v/>
      </c>
      <c r="DF7" s="6" t="str">
        <f t="shared" si="2"/>
        <v/>
      </c>
      <c r="DG7" s="6" t="str">
        <f t="shared" si="2"/>
        <v/>
      </c>
      <c r="DH7" s="6" t="str">
        <f t="shared" si="2"/>
        <v/>
      </c>
      <c r="DI7" s="6" t="str">
        <f t="shared" si="2"/>
        <v/>
      </c>
      <c r="DJ7" s="6" t="str">
        <f t="shared" si="2"/>
        <v/>
      </c>
      <c r="DK7" s="6" t="str">
        <f t="shared" si="2"/>
        <v/>
      </c>
      <c r="DL7" s="6" t="str">
        <f t="shared" si="2"/>
        <v/>
      </c>
      <c r="DM7" s="6" t="str">
        <f t="shared" si="2"/>
        <v/>
      </c>
      <c r="DN7" s="6" t="str">
        <f t="shared" si="2"/>
        <v/>
      </c>
      <c r="DO7" s="6" t="str">
        <f t="shared" si="2"/>
        <v/>
      </c>
      <c r="DP7" s="6" t="str">
        <f t="shared" si="2"/>
        <v/>
      </c>
      <c r="DQ7" s="6" t="str">
        <f t="shared" si="2"/>
        <v/>
      </c>
      <c r="DR7" s="6" t="str">
        <f t="shared" si="2"/>
        <v/>
      </c>
      <c r="DS7" s="6" t="str">
        <f t="shared" si="2"/>
        <v/>
      </c>
      <c r="DT7" s="6" t="str">
        <f t="shared" si="2"/>
        <v/>
      </c>
      <c r="DU7" s="6" t="str">
        <f t="shared" si="2"/>
        <v/>
      </c>
      <c r="DV7" s="6" t="str">
        <f t="shared" si="2"/>
        <v/>
      </c>
      <c r="DW7" s="6" t="str">
        <f t="shared" si="2"/>
        <v/>
      </c>
      <c r="DX7" s="6" t="str">
        <f t="shared" si="2"/>
        <v/>
      </c>
      <c r="DY7" s="6" t="str">
        <f t="shared" si="2"/>
        <v/>
      </c>
      <c r="DZ7" s="6" t="str">
        <f t="shared" si="2"/>
        <v/>
      </c>
      <c r="EA7" s="6" t="str">
        <f t="shared" si="2"/>
        <v/>
      </c>
      <c r="EB7" s="6" t="str">
        <f t="shared" ref="EB7:GM7" si="3">IF(SUM(EB$8:EB$1048576)=0,"",_xlfn.TEXTJOIN(",", TRUE, EB$8:EB$1048576))</f>
        <v/>
      </c>
      <c r="EC7" s="6" t="str">
        <f t="shared" si="3"/>
        <v/>
      </c>
      <c r="ED7" s="6" t="str">
        <f t="shared" si="3"/>
        <v/>
      </c>
      <c r="EE7" s="6" t="str">
        <f t="shared" si="3"/>
        <v/>
      </c>
      <c r="EF7" s="6" t="str">
        <f t="shared" si="3"/>
        <v/>
      </c>
      <c r="EG7" s="6" t="str">
        <f t="shared" si="3"/>
        <v/>
      </c>
      <c r="EH7" s="6" t="str">
        <f t="shared" si="3"/>
        <v/>
      </c>
      <c r="EI7" s="6" t="str">
        <f t="shared" si="3"/>
        <v/>
      </c>
      <c r="EJ7" s="6" t="str">
        <f t="shared" si="3"/>
        <v/>
      </c>
      <c r="EK7" s="6" t="str">
        <f t="shared" si="3"/>
        <v/>
      </c>
      <c r="EL7" s="6" t="str">
        <f t="shared" si="3"/>
        <v/>
      </c>
      <c r="EM7" s="6" t="str">
        <f t="shared" si="3"/>
        <v/>
      </c>
      <c r="EN7" s="6" t="str">
        <f t="shared" si="3"/>
        <v/>
      </c>
      <c r="EO7" s="6" t="str">
        <f t="shared" si="3"/>
        <v/>
      </c>
      <c r="EP7" s="6" t="str">
        <f t="shared" si="3"/>
        <v/>
      </c>
      <c r="EQ7" s="6" t="str">
        <f t="shared" si="3"/>
        <v/>
      </c>
      <c r="ER7" s="6" t="str">
        <f t="shared" si="3"/>
        <v/>
      </c>
      <c r="ES7" s="6" t="str">
        <f t="shared" si="3"/>
        <v/>
      </c>
      <c r="ET7" s="6" t="str">
        <f t="shared" si="3"/>
        <v/>
      </c>
      <c r="EU7" s="6" t="str">
        <f t="shared" si="3"/>
        <v/>
      </c>
      <c r="EV7" s="6" t="str">
        <f t="shared" si="3"/>
        <v/>
      </c>
      <c r="EW7" s="6" t="str">
        <f t="shared" si="3"/>
        <v/>
      </c>
      <c r="EX7" s="6" t="str">
        <f t="shared" si="3"/>
        <v/>
      </c>
      <c r="EY7" s="6" t="str">
        <f t="shared" si="3"/>
        <v/>
      </c>
      <c r="EZ7" s="6" t="str">
        <f t="shared" si="3"/>
        <v/>
      </c>
      <c r="FA7" s="6" t="str">
        <f t="shared" si="3"/>
        <v/>
      </c>
      <c r="FB7" s="6" t="str">
        <f t="shared" si="3"/>
        <v/>
      </c>
      <c r="FC7" s="6" t="str">
        <f t="shared" si="3"/>
        <v/>
      </c>
      <c r="FD7" s="6" t="str">
        <f t="shared" si="3"/>
        <v/>
      </c>
      <c r="FE7" s="6" t="str">
        <f t="shared" si="3"/>
        <v/>
      </c>
      <c r="FF7" s="6" t="str">
        <f t="shared" si="3"/>
        <v/>
      </c>
      <c r="FG7" s="6" t="str">
        <f t="shared" si="3"/>
        <v/>
      </c>
      <c r="FH7" s="6" t="str">
        <f t="shared" si="3"/>
        <v/>
      </c>
      <c r="FI7" s="6" t="str">
        <f t="shared" si="3"/>
        <v/>
      </c>
      <c r="FJ7" s="6" t="str">
        <f t="shared" si="3"/>
        <v/>
      </c>
      <c r="FK7" s="6" t="str">
        <f t="shared" si="3"/>
        <v/>
      </c>
      <c r="FL7" s="6" t="str">
        <f t="shared" si="3"/>
        <v/>
      </c>
      <c r="FM7" s="6" t="str">
        <f t="shared" si="3"/>
        <v/>
      </c>
      <c r="FN7" s="6" t="str">
        <f t="shared" si="3"/>
        <v/>
      </c>
      <c r="FO7" s="6" t="str">
        <f t="shared" si="3"/>
        <v/>
      </c>
      <c r="FP7" s="6" t="str">
        <f t="shared" si="3"/>
        <v/>
      </c>
      <c r="FQ7" s="6" t="str">
        <f t="shared" si="3"/>
        <v/>
      </c>
      <c r="FR7" s="6" t="str">
        <f t="shared" si="3"/>
        <v/>
      </c>
      <c r="FS7" s="6" t="str">
        <f t="shared" si="3"/>
        <v/>
      </c>
      <c r="FT7" s="6" t="str">
        <f t="shared" si="3"/>
        <v/>
      </c>
      <c r="FU7" s="6" t="str">
        <f t="shared" si="3"/>
        <v/>
      </c>
      <c r="FV7" s="6" t="str">
        <f t="shared" si="3"/>
        <v/>
      </c>
      <c r="FW7" s="6" t="str">
        <f t="shared" si="3"/>
        <v/>
      </c>
      <c r="FX7" s="6" t="str">
        <f t="shared" si="3"/>
        <v/>
      </c>
      <c r="FY7" s="6" t="str">
        <f t="shared" si="3"/>
        <v/>
      </c>
      <c r="FZ7" s="6" t="str">
        <f t="shared" si="3"/>
        <v/>
      </c>
      <c r="GA7" s="6" t="str">
        <f t="shared" si="3"/>
        <v/>
      </c>
      <c r="GB7" s="6" t="str">
        <f t="shared" si="3"/>
        <v/>
      </c>
      <c r="GC7" s="6" t="str">
        <f t="shared" si="3"/>
        <v/>
      </c>
      <c r="GD7" s="6" t="str">
        <f t="shared" si="3"/>
        <v/>
      </c>
      <c r="GE7" s="6" t="str">
        <f t="shared" si="3"/>
        <v/>
      </c>
      <c r="GF7" s="6" t="str">
        <f t="shared" si="3"/>
        <v/>
      </c>
      <c r="GG7" s="6" t="str">
        <f t="shared" si="3"/>
        <v/>
      </c>
      <c r="GH7" s="6" t="str">
        <f t="shared" si="3"/>
        <v/>
      </c>
      <c r="GI7" s="6" t="str">
        <f t="shared" si="3"/>
        <v/>
      </c>
      <c r="GJ7" s="6" t="str">
        <f t="shared" si="3"/>
        <v/>
      </c>
      <c r="GK7" s="6" t="str">
        <f t="shared" si="3"/>
        <v/>
      </c>
      <c r="GL7" s="6" t="str">
        <f t="shared" si="3"/>
        <v/>
      </c>
      <c r="GM7" s="6" t="str">
        <f t="shared" si="3"/>
        <v/>
      </c>
      <c r="GN7" s="6" t="str">
        <f t="shared" ref="GN7:IY7" si="4">IF(SUM(GN$8:GN$1048576)=0,"",_xlfn.TEXTJOIN(",", TRUE, GN$8:GN$1048576))</f>
        <v/>
      </c>
      <c r="GO7" s="6" t="str">
        <f t="shared" si="4"/>
        <v/>
      </c>
      <c r="GP7" s="6" t="str">
        <f t="shared" si="4"/>
        <v/>
      </c>
      <c r="GQ7" s="6" t="str">
        <f t="shared" si="4"/>
        <v/>
      </c>
      <c r="GR7" s="6" t="str">
        <f t="shared" si="4"/>
        <v/>
      </c>
      <c r="GS7" s="6" t="str">
        <f t="shared" si="4"/>
        <v/>
      </c>
      <c r="GT7" s="6" t="str">
        <f t="shared" si="4"/>
        <v/>
      </c>
      <c r="GU7" s="6" t="str">
        <f t="shared" si="4"/>
        <v/>
      </c>
      <c r="GV7" s="6" t="str">
        <f t="shared" si="4"/>
        <v/>
      </c>
      <c r="GW7" s="6" t="str">
        <f t="shared" si="4"/>
        <v/>
      </c>
      <c r="GX7" s="6" t="str">
        <f t="shared" si="4"/>
        <v/>
      </c>
      <c r="GY7" s="6" t="str">
        <f t="shared" si="4"/>
        <v/>
      </c>
      <c r="GZ7" s="6" t="str">
        <f t="shared" si="4"/>
        <v/>
      </c>
      <c r="HA7" s="6" t="str">
        <f t="shared" si="4"/>
        <v/>
      </c>
      <c r="HB7" s="6" t="str">
        <f t="shared" si="4"/>
        <v/>
      </c>
      <c r="HC7" s="6" t="str">
        <f t="shared" si="4"/>
        <v/>
      </c>
      <c r="HD7" s="6" t="str">
        <f t="shared" si="4"/>
        <v/>
      </c>
      <c r="HE7" s="6" t="str">
        <f t="shared" si="4"/>
        <v/>
      </c>
      <c r="HF7" s="6" t="str">
        <f t="shared" si="4"/>
        <v/>
      </c>
      <c r="HG7" s="6" t="str">
        <f t="shared" si="4"/>
        <v/>
      </c>
      <c r="HH7" s="6" t="str">
        <f t="shared" si="4"/>
        <v/>
      </c>
      <c r="HI7" s="6" t="str">
        <f t="shared" si="4"/>
        <v/>
      </c>
      <c r="HJ7" s="6" t="str">
        <f t="shared" si="4"/>
        <v/>
      </c>
      <c r="HK7" s="6" t="str">
        <f t="shared" si="4"/>
        <v/>
      </c>
      <c r="HL7" s="6" t="str">
        <f t="shared" si="4"/>
        <v/>
      </c>
      <c r="HM7" s="6" t="str">
        <f t="shared" si="4"/>
        <v/>
      </c>
      <c r="HN7" s="6" t="str">
        <f t="shared" si="4"/>
        <v/>
      </c>
      <c r="HO7" s="6" t="str">
        <f t="shared" si="4"/>
        <v/>
      </c>
      <c r="HP7" s="6" t="str">
        <f t="shared" si="4"/>
        <v/>
      </c>
      <c r="HQ7" s="6" t="str">
        <f t="shared" si="4"/>
        <v/>
      </c>
      <c r="HR7" s="6" t="str">
        <f t="shared" si="4"/>
        <v/>
      </c>
      <c r="HS7" s="6" t="str">
        <f t="shared" si="4"/>
        <v/>
      </c>
      <c r="HT7" s="6" t="str">
        <f t="shared" si="4"/>
        <v/>
      </c>
      <c r="HU7" s="6" t="str">
        <f t="shared" si="4"/>
        <v/>
      </c>
      <c r="HV7" s="6" t="str">
        <f t="shared" si="4"/>
        <v/>
      </c>
      <c r="HW7" s="6" t="str">
        <f t="shared" si="4"/>
        <v/>
      </c>
      <c r="HX7" s="6" t="str">
        <f t="shared" si="4"/>
        <v/>
      </c>
      <c r="HY7" s="6" t="str">
        <f t="shared" si="4"/>
        <v/>
      </c>
      <c r="HZ7" s="6" t="str">
        <f t="shared" si="4"/>
        <v/>
      </c>
      <c r="IA7" s="6" t="str">
        <f t="shared" si="4"/>
        <v/>
      </c>
      <c r="IB7" s="6" t="str">
        <f t="shared" si="4"/>
        <v/>
      </c>
      <c r="IC7" s="6" t="str">
        <f t="shared" si="4"/>
        <v/>
      </c>
      <c r="ID7" s="6" t="str">
        <f t="shared" si="4"/>
        <v/>
      </c>
      <c r="IE7" s="6" t="str">
        <f t="shared" si="4"/>
        <v/>
      </c>
      <c r="IF7" s="6" t="str">
        <f t="shared" si="4"/>
        <v/>
      </c>
      <c r="IG7" s="6" t="str">
        <f t="shared" si="4"/>
        <v/>
      </c>
      <c r="IH7" s="6" t="str">
        <f t="shared" si="4"/>
        <v/>
      </c>
      <c r="II7" s="6" t="str">
        <f t="shared" si="4"/>
        <v/>
      </c>
      <c r="IJ7" s="6" t="str">
        <f t="shared" si="4"/>
        <v/>
      </c>
      <c r="IK7" s="6" t="str">
        <f t="shared" si="4"/>
        <v/>
      </c>
      <c r="IL7" s="6" t="str">
        <f t="shared" si="4"/>
        <v/>
      </c>
      <c r="IM7" s="6" t="str">
        <f t="shared" si="4"/>
        <v/>
      </c>
      <c r="IN7" s="6" t="str">
        <f t="shared" si="4"/>
        <v/>
      </c>
      <c r="IO7" s="6" t="str">
        <f t="shared" si="4"/>
        <v/>
      </c>
      <c r="IP7" s="6" t="str">
        <f t="shared" si="4"/>
        <v/>
      </c>
      <c r="IQ7" s="6" t="str">
        <f t="shared" si="4"/>
        <v/>
      </c>
      <c r="IR7" s="6" t="str">
        <f t="shared" si="4"/>
        <v/>
      </c>
      <c r="IS7" s="6" t="str">
        <f t="shared" si="4"/>
        <v/>
      </c>
      <c r="IT7" s="6" t="str">
        <f t="shared" si="4"/>
        <v/>
      </c>
      <c r="IU7" s="6" t="str">
        <f t="shared" si="4"/>
        <v/>
      </c>
      <c r="IV7" s="6" t="str">
        <f t="shared" si="4"/>
        <v/>
      </c>
      <c r="IW7" s="6" t="str">
        <f t="shared" si="4"/>
        <v/>
      </c>
      <c r="IX7" s="6" t="str">
        <f t="shared" si="4"/>
        <v/>
      </c>
      <c r="IY7" s="6" t="str">
        <f t="shared" si="4"/>
        <v/>
      </c>
      <c r="IZ7" s="6" t="str">
        <f t="shared" ref="IZ7:JN7" si="5">IF(SUM(IZ$8:IZ$1048576)=0,"",_xlfn.TEXTJOIN(",", TRUE, IZ$8:IZ$1048576))</f>
        <v/>
      </c>
      <c r="JA7" s="6" t="str">
        <f t="shared" si="5"/>
        <v/>
      </c>
      <c r="JB7" s="6" t="str">
        <f t="shared" si="5"/>
        <v/>
      </c>
      <c r="JC7" s="6" t="str">
        <f t="shared" si="5"/>
        <v/>
      </c>
      <c r="JD7" s="6" t="str">
        <f t="shared" si="5"/>
        <v/>
      </c>
      <c r="JE7" s="6" t="str">
        <f t="shared" si="5"/>
        <v/>
      </c>
      <c r="JF7" s="6" t="str">
        <f t="shared" si="5"/>
        <v/>
      </c>
      <c r="JG7" s="6" t="str">
        <f t="shared" si="5"/>
        <v/>
      </c>
      <c r="JH7" s="6" t="str">
        <f t="shared" si="5"/>
        <v/>
      </c>
      <c r="JI7" s="6" t="str">
        <f t="shared" si="5"/>
        <v/>
      </c>
      <c r="JJ7" s="6" t="str">
        <f t="shared" si="5"/>
        <v/>
      </c>
      <c r="JK7" s="6" t="str">
        <f t="shared" si="5"/>
        <v/>
      </c>
      <c r="JL7" s="6" t="str">
        <f t="shared" si="5"/>
        <v/>
      </c>
      <c r="JM7" s="6" t="str">
        <f t="shared" si="5"/>
        <v/>
      </c>
      <c r="JN7" s="6" t="str">
        <f t="shared" si="5"/>
        <v/>
      </c>
    </row>
    <row r="8" spans="2:274" x14ac:dyDescent="0.2">
      <c r="B8" t="s">
        <v>278</v>
      </c>
      <c r="C8" s="3">
        <f ca="1">IF(SUM(Retrieving!C31:C$32)=0,"",IF(Retrieving!C32=0,"null",Retrieving!C32))</f>
        <v>2</v>
      </c>
      <c r="D8" s="3">
        <f ca="1">IF(SUM(Retrieving!D31:D$32)=0,"",IF(Retrieving!D32=0,"null",Retrieving!D32))</f>
        <v>1</v>
      </c>
      <c r="E8" s="3">
        <f ca="1">IF(SUM(Retrieving!E31:E$32)=0,"",IF(Retrieving!E32=0,"null",Retrieving!E32))</f>
        <v>1</v>
      </c>
      <c r="F8" s="3" t="str">
        <f ca="1">IF(SUM(Retrieving!F31:F$32)=0,"",IF(Retrieving!F32=0,"null",Retrieving!F32))</f>
        <v/>
      </c>
      <c r="G8" s="3" t="str">
        <f ca="1">IF(SUM(Retrieving!G31:G$32)=0,"",IF(Retrieving!G32=0,"null",Retrieving!G32))</f>
        <v/>
      </c>
      <c r="H8" s="3" t="str">
        <f ca="1">IF(SUM(Retrieving!H31:H$32)=0,"",IF(Retrieving!H32=0,"null",Retrieving!H32))</f>
        <v/>
      </c>
      <c r="I8" s="3" t="str">
        <f>IF(SUM(Retrieving!I31:I$32)=0,"",IF(Retrieving!I32=0,"null",Retrieving!I32))</f>
        <v/>
      </c>
      <c r="J8" s="3" t="str">
        <f>IF(SUM(Retrieving!J31:J$32)=0,"",IF(Retrieving!J32=0,"null",Retrieving!J32))</f>
        <v/>
      </c>
      <c r="K8" s="3" t="str">
        <f>IF(SUM(Retrieving!K31:K$32)=0,"",IF(Retrieving!K32=0,"null",Retrieving!K32))</f>
        <v/>
      </c>
      <c r="L8" s="3" t="str">
        <f>IF(SUM(Retrieving!L31:L$32)=0,"",IF(Retrieving!L32=0,"null",Retrieving!L32))</f>
        <v/>
      </c>
      <c r="M8" s="3" t="str">
        <f>IF(SUM(Retrieving!M31:M$32)=0,"",IF(Retrieving!M32=0,"null",Retrieving!M32))</f>
        <v/>
      </c>
      <c r="N8" s="3" t="str">
        <f>IF(SUM(Retrieving!N31:N$32)=0,"",IF(Retrieving!N32=0,"null",Retrieving!N32))</f>
        <v/>
      </c>
      <c r="O8" s="3" t="str">
        <f>IF(SUM(Retrieving!O31:O$32)=0,"",IF(Retrieving!O32=0,"null",Retrieving!O32))</f>
        <v/>
      </c>
      <c r="P8" s="3" t="str">
        <f>IF(SUM(Retrieving!P31:P$32)=0,"",IF(Retrieving!P32=0,"null",Retrieving!P32))</f>
        <v/>
      </c>
      <c r="Q8" s="3" t="str">
        <f>IF(SUM(Retrieving!Q31:Q$32)=0,"",IF(Retrieving!Q32=0,"null",Retrieving!Q32))</f>
        <v/>
      </c>
      <c r="R8" s="3" t="str">
        <f>IF(SUM(Retrieving!R31:R$32)=0,"",IF(Retrieving!R32=0,"null",Retrieving!R32))</f>
        <v/>
      </c>
      <c r="S8" s="3" t="str">
        <f>IF(SUM(Retrieving!S31:S$32)=0,"",IF(Retrieving!S32=0,"null",Retrieving!S32))</f>
        <v/>
      </c>
      <c r="T8" s="3" t="str">
        <f>IF(SUM(Retrieving!T31:T$32)=0,"",IF(Retrieving!T32=0,"null",Retrieving!T32))</f>
        <v/>
      </c>
      <c r="U8" s="3" t="str">
        <f>IF(SUM(Retrieving!U31:U$32)=0,"",IF(Retrieving!U32=0,"null",Retrieving!U32))</f>
        <v/>
      </c>
      <c r="V8" s="3" t="str">
        <f>IF(SUM(Retrieving!V31:V$32)=0,"",IF(Retrieving!V32=0,"null",Retrieving!V32))</f>
        <v/>
      </c>
      <c r="W8" s="3" t="str">
        <f>IF(SUM(Retrieving!W31:W$32)=0,"",IF(Retrieving!W32=0,"null",Retrieving!W32))</f>
        <v/>
      </c>
      <c r="X8" s="3" t="str">
        <f>IF(SUM(Retrieving!X31:X$32)=0,"",IF(Retrieving!X32=0,"null",Retrieving!X32))</f>
        <v/>
      </c>
      <c r="Y8" s="3" t="str">
        <f>IF(SUM(Retrieving!Y31:Y$32)=0,"",IF(Retrieving!Y32=0,"null",Retrieving!Y32))</f>
        <v/>
      </c>
      <c r="Z8" s="3" t="str">
        <f>IF(SUM(Retrieving!Z31:Z$32)=0,"",IF(Retrieving!Z32=0,"null",Retrieving!Z32))</f>
        <v/>
      </c>
      <c r="AA8" s="3" t="str">
        <f>IF(SUM(Retrieving!AA31:AA$32)=0,"",IF(Retrieving!AA32=0,"null",Retrieving!AA32))</f>
        <v/>
      </c>
      <c r="AB8" s="3" t="str">
        <f>IF(SUM(Retrieving!AB31:AB$32)=0,"",IF(Retrieving!AB32=0,"null",Retrieving!AB32))</f>
        <v/>
      </c>
      <c r="AC8" s="3" t="str">
        <f>IF(SUM(Retrieving!AC31:AC$32)=0,"",IF(Retrieving!AC32=0,"null",Retrieving!AC32))</f>
        <v/>
      </c>
      <c r="AD8" s="3" t="str">
        <f>IF(SUM(Retrieving!AD31:AD$32)=0,"",IF(Retrieving!AD32=0,"null",Retrieving!AD32))</f>
        <v/>
      </c>
      <c r="AE8" s="3" t="str">
        <f>IF(SUM(Retrieving!AE31:AE$32)=0,"",IF(Retrieving!AE32=0,"null",Retrieving!AE32))</f>
        <v/>
      </c>
      <c r="AF8" s="3" t="str">
        <f>IF(SUM(Retrieving!AF31:AF$32)=0,"",IF(Retrieving!AF32=0,"null",Retrieving!AF32))</f>
        <v/>
      </c>
      <c r="AG8" s="3" t="str">
        <f>IF(SUM(Retrieving!AG31:AG$32)=0,"",IF(Retrieving!AG32=0,"null",Retrieving!AG32))</f>
        <v/>
      </c>
      <c r="AH8" s="3" t="str">
        <f>IF(SUM(Retrieving!AH31:AH$32)=0,"",IF(Retrieving!AH32=0,"null",Retrieving!AH32))</f>
        <v/>
      </c>
      <c r="AI8" s="3" t="str">
        <f>IF(SUM(Retrieving!AI31:AI$32)=0,"",IF(Retrieving!AI32=0,"null",Retrieving!AI32))</f>
        <v/>
      </c>
      <c r="AJ8" s="3" t="str">
        <f>IF(SUM(Retrieving!AJ31:AJ$32)=0,"",IF(Retrieving!AJ32=0,"null",Retrieving!AJ32))</f>
        <v/>
      </c>
      <c r="AK8" s="3" t="str">
        <f>IF(SUM(Retrieving!AK31:AK$32)=0,"",IF(Retrieving!AK32=0,"null",Retrieving!AK32))</f>
        <v/>
      </c>
      <c r="AL8" s="3" t="str">
        <f>IF(SUM(Retrieving!AL31:AL$32)=0,"",IF(Retrieving!AL32=0,"null",Retrieving!AL32))</f>
        <v/>
      </c>
      <c r="AM8" s="3" t="str">
        <f>IF(SUM(Retrieving!AM31:AM$32)=0,"",IF(Retrieving!AM32=0,"null",Retrieving!AM32))</f>
        <v/>
      </c>
      <c r="AN8" s="3" t="str">
        <f>IF(SUM(Retrieving!AN31:AN$32)=0,"",IF(Retrieving!AN32=0,"null",Retrieving!AN32))</f>
        <v/>
      </c>
      <c r="AO8" s="3" t="str">
        <f>IF(SUM(Retrieving!AO31:AO$32)=0,"",IF(Retrieving!AO32=0,"null",Retrieving!AO32))</f>
        <v/>
      </c>
      <c r="AP8" s="3" t="str">
        <f>IF(SUM(Retrieving!AP31:AP$32)=0,"",IF(Retrieving!AP32=0,"null",Retrieving!AP32))</f>
        <v/>
      </c>
      <c r="AQ8" s="3" t="str">
        <f>IF(SUM(Retrieving!AQ31:AQ$32)=0,"",IF(Retrieving!AQ32=0,"null",Retrieving!AQ32))</f>
        <v/>
      </c>
      <c r="AR8" s="3" t="str">
        <f>IF(SUM(Retrieving!AR31:AR$32)=0,"",IF(Retrieving!AR32=0,"null",Retrieving!AR32))</f>
        <v/>
      </c>
      <c r="AS8" s="3" t="str">
        <f>IF(SUM(Retrieving!AS31:AS$32)=0,"",IF(Retrieving!AS32=0,"null",Retrieving!AS32))</f>
        <v/>
      </c>
      <c r="AT8" s="3" t="str">
        <f>IF(SUM(Retrieving!AT31:AT$32)=0,"",IF(Retrieving!AT32=0,"null",Retrieving!AT32))</f>
        <v/>
      </c>
      <c r="AU8" s="3" t="str">
        <f>IF(SUM(Retrieving!AU31:AU$32)=0,"",IF(Retrieving!AU32=0,"null",Retrieving!AU32))</f>
        <v/>
      </c>
      <c r="AV8" s="3" t="str">
        <f>IF(SUM(Retrieving!AV31:AV$32)=0,"",IF(Retrieving!AV32=0,"null",Retrieving!AV32))</f>
        <v/>
      </c>
      <c r="AW8" s="3" t="str">
        <f>IF(SUM(Retrieving!AW31:AW$32)=0,"",IF(Retrieving!AW32=0,"null",Retrieving!AW32))</f>
        <v/>
      </c>
      <c r="AX8" s="3" t="str">
        <f>IF(SUM(Retrieving!AX31:AX$32)=0,"",IF(Retrieving!AX32=0,"null",Retrieving!AX32))</f>
        <v/>
      </c>
      <c r="AY8" s="3" t="str">
        <f>IF(SUM(Retrieving!AY31:AY$32)=0,"",IF(Retrieving!AY32=0,"null",Retrieving!AY32))</f>
        <v/>
      </c>
      <c r="AZ8" s="3" t="str">
        <f>IF(SUM(Retrieving!AZ31:AZ$32)=0,"",IF(Retrieving!AZ32=0,"null",Retrieving!AZ32))</f>
        <v/>
      </c>
      <c r="BA8" s="3" t="str">
        <f>IF(SUM(Retrieving!BA31:BA$32)=0,"",IF(Retrieving!BA32=0,"null",Retrieving!BA32))</f>
        <v/>
      </c>
      <c r="BB8" s="3" t="str">
        <f>IF(SUM(Retrieving!BB31:BB$32)=0,"",IF(Retrieving!BB32=0,"null",Retrieving!BB32))</f>
        <v/>
      </c>
      <c r="BC8" s="3" t="str">
        <f>IF(SUM(Retrieving!BC31:BC$32)=0,"",IF(Retrieving!BC32=0,"null",Retrieving!BC32))</f>
        <v/>
      </c>
      <c r="BD8" s="3" t="str">
        <f>IF(SUM(Retrieving!BD31:BD$32)=0,"",IF(Retrieving!BD32=0,"null",Retrieving!BD32))</f>
        <v/>
      </c>
      <c r="BE8" s="3" t="str">
        <f>IF(SUM(Retrieving!BE31:BE$32)=0,"",IF(Retrieving!BE32=0,"null",Retrieving!BE32))</f>
        <v/>
      </c>
      <c r="BF8" s="3" t="str">
        <f>IF(SUM(Retrieving!BF31:BF$32)=0,"",IF(Retrieving!BF32=0,"null",Retrieving!BF32))</f>
        <v/>
      </c>
      <c r="BG8" s="3" t="str">
        <f>IF(SUM(Retrieving!BG31:BG$32)=0,"",IF(Retrieving!BG32=0,"null",Retrieving!BG32))</f>
        <v/>
      </c>
      <c r="BH8" s="3" t="str">
        <f>IF(SUM(Retrieving!BH31:BH$32)=0,"",IF(Retrieving!BH32=0,"null",Retrieving!BH32))</f>
        <v/>
      </c>
      <c r="BI8" s="3" t="str">
        <f>IF(SUM(Retrieving!BI31:BI$32)=0,"",IF(Retrieving!BI32=0,"null",Retrieving!BI32))</f>
        <v/>
      </c>
      <c r="BJ8" s="3" t="str">
        <f>IF(SUM(Retrieving!BJ31:BJ$32)=0,"",IF(Retrieving!BJ32=0,"null",Retrieving!BJ32))</f>
        <v/>
      </c>
      <c r="BK8" s="3" t="str">
        <f>IF(SUM(Retrieving!BK31:BK$32)=0,"",IF(Retrieving!BK32=0,"null",Retrieving!BK32))</f>
        <v/>
      </c>
      <c r="BL8" s="3" t="str">
        <f>IF(SUM(Retrieving!BL31:BL$32)=0,"",IF(Retrieving!BL32=0,"null",Retrieving!BL32))</f>
        <v/>
      </c>
      <c r="BM8" s="3" t="str">
        <f>IF(SUM(Retrieving!BM31:BM$32)=0,"",IF(Retrieving!BM32=0,"null",Retrieving!BM32))</f>
        <v/>
      </c>
      <c r="BN8" s="3" t="str">
        <f>IF(SUM(Retrieving!BN31:BN$32)=0,"",IF(Retrieving!BN32=0,"null",Retrieving!BN32))</f>
        <v/>
      </c>
      <c r="BO8" s="3" t="str">
        <f>IF(SUM(Retrieving!BO31:BO$32)=0,"",IF(Retrieving!BO32=0,"null",Retrieving!BO32))</f>
        <v/>
      </c>
      <c r="BP8" s="3" t="str">
        <f>IF(SUM(Retrieving!BP31:BP$32)=0,"",IF(Retrieving!BP32=0,"null",Retrieving!BP32))</f>
        <v/>
      </c>
      <c r="BQ8" s="3" t="str">
        <f>IF(SUM(Retrieving!BQ31:BQ$32)=0,"",IF(Retrieving!BQ32=0,"null",Retrieving!BQ32))</f>
        <v/>
      </c>
      <c r="BR8" s="3" t="str">
        <f>IF(SUM(Retrieving!BR31:BR$32)=0,"",IF(Retrieving!BR32=0,"null",Retrieving!BR32))</f>
        <v/>
      </c>
      <c r="BS8" s="3" t="str">
        <f>IF(SUM(Retrieving!BS31:BS$32)=0,"",IF(Retrieving!BS32=0,"null",Retrieving!BS32))</f>
        <v/>
      </c>
      <c r="BT8" s="3" t="str">
        <f>IF(SUM(Retrieving!BT31:BT$32)=0,"",IF(Retrieving!BT32=0,"null",Retrieving!BT32))</f>
        <v/>
      </c>
      <c r="BU8" s="3" t="str">
        <f>IF(SUM(Retrieving!BU31:BU$32)=0,"",IF(Retrieving!BU32=0,"null",Retrieving!BU32))</f>
        <v/>
      </c>
      <c r="BV8" s="3" t="str">
        <f>IF(SUM(Retrieving!BV31:BV$32)=0,"",IF(Retrieving!BV32=0,"null",Retrieving!BV32))</f>
        <v/>
      </c>
      <c r="BW8" s="3" t="str">
        <f>IF(SUM(Retrieving!BW31:BW$32)=0,"",IF(Retrieving!BW32=0,"null",Retrieving!BW32))</f>
        <v/>
      </c>
      <c r="BX8" s="3" t="str">
        <f>IF(SUM(Retrieving!BX31:BX$32)=0,"",IF(Retrieving!BX32=0,"null",Retrieving!BX32))</f>
        <v/>
      </c>
      <c r="BY8" s="3" t="str">
        <f>IF(SUM(Retrieving!BY31:BY$32)=0,"",IF(Retrieving!BY32=0,"null",Retrieving!BY32))</f>
        <v/>
      </c>
      <c r="BZ8" s="3" t="str">
        <f>IF(SUM(Retrieving!BZ31:BZ$32)=0,"",IF(Retrieving!BZ32=0,"null",Retrieving!BZ32))</f>
        <v/>
      </c>
      <c r="CA8" s="3" t="str">
        <f>IF(SUM(Retrieving!CA31:CA$32)=0,"",IF(Retrieving!CA32=0,"null",Retrieving!CA32))</f>
        <v/>
      </c>
      <c r="CB8" s="3" t="str">
        <f>IF(SUM(Retrieving!CB31:CB$32)=0,"",IF(Retrieving!CB32=0,"null",Retrieving!CB32))</f>
        <v/>
      </c>
      <c r="CC8" s="3" t="str">
        <f>IF(SUM(Retrieving!CC31:CC$32)=0,"",IF(Retrieving!CC32=0,"null",Retrieving!CC32))</f>
        <v/>
      </c>
      <c r="CD8" s="3" t="str">
        <f>IF(SUM(Retrieving!CD31:CD$32)=0,"",IF(Retrieving!CD32=0,"null",Retrieving!CD32))</f>
        <v/>
      </c>
      <c r="CE8" s="3" t="str">
        <f>IF(SUM(Retrieving!CE31:CE$32)=0,"",IF(Retrieving!CE32=0,"null",Retrieving!CE32))</f>
        <v/>
      </c>
      <c r="CF8" s="3" t="str">
        <f>IF(SUM(Retrieving!CF31:CF$32)=0,"",IF(Retrieving!CF32=0,"null",Retrieving!CF32))</f>
        <v/>
      </c>
      <c r="CG8" s="3" t="str">
        <f>IF(SUM(Retrieving!CG31:CG$32)=0,"",IF(Retrieving!CG32=0,"null",Retrieving!CG32))</f>
        <v/>
      </c>
      <c r="CH8" s="3" t="str">
        <f>IF(SUM(Retrieving!CH31:CH$32)=0,"",IF(Retrieving!CH32=0,"null",Retrieving!CH32))</f>
        <v/>
      </c>
      <c r="CI8" s="3" t="str">
        <f>IF(SUM(Retrieving!CI31:CI$32)=0,"",IF(Retrieving!CI32=0,"null",Retrieving!CI32))</f>
        <v/>
      </c>
      <c r="CJ8" s="3" t="str">
        <f>IF(SUM(Retrieving!CJ31:CJ$32)=0,"",IF(Retrieving!CJ32=0,"null",Retrieving!CJ32))</f>
        <v/>
      </c>
      <c r="CK8" s="3" t="str">
        <f>IF(SUM(Retrieving!CK31:CK$32)=0,"",IF(Retrieving!CK32=0,"null",Retrieving!CK32))</f>
        <v/>
      </c>
      <c r="CL8" s="3" t="str">
        <f>IF(SUM(Retrieving!CL31:CL$32)=0,"",IF(Retrieving!CL32=0,"null",Retrieving!CL32))</f>
        <v/>
      </c>
      <c r="CM8" s="3" t="str">
        <f>IF(SUM(Retrieving!CM31:CM$32)=0,"",IF(Retrieving!CM32=0,"null",Retrieving!CM32))</f>
        <v/>
      </c>
      <c r="CN8" s="3" t="str">
        <f>IF(SUM(Retrieving!CN31:CN$32)=0,"",IF(Retrieving!CN32=0,"null",Retrieving!CN32))</f>
        <v/>
      </c>
      <c r="CO8" s="3" t="str">
        <f>IF(SUM(Retrieving!CO31:CO$32)=0,"",IF(Retrieving!CO32=0,"null",Retrieving!CO32))</f>
        <v/>
      </c>
      <c r="CP8" s="3" t="str">
        <f>IF(SUM(Retrieving!CP31:CP$32)=0,"",IF(Retrieving!CP32=0,"null",Retrieving!CP32))</f>
        <v/>
      </c>
      <c r="CQ8" s="3" t="str">
        <f>IF(SUM(Retrieving!CQ31:CQ$32)=0,"",IF(Retrieving!CQ32=0,"null",Retrieving!CQ32))</f>
        <v/>
      </c>
      <c r="CR8" s="3" t="str">
        <f>IF(SUM(Retrieving!CR31:CR$32)=0,"",IF(Retrieving!CR32=0,"null",Retrieving!CR32))</f>
        <v/>
      </c>
      <c r="CS8" s="3" t="str">
        <f>IF(SUM(Retrieving!CS31:CS$32)=0,"",IF(Retrieving!CS32=0,"null",Retrieving!CS32))</f>
        <v/>
      </c>
      <c r="CT8" s="3" t="str">
        <f>IF(SUM(Retrieving!CT31:CT$32)=0,"",IF(Retrieving!CT32=0,"null",Retrieving!CT32))</f>
        <v/>
      </c>
      <c r="CU8" s="3" t="str">
        <f>IF(SUM(Retrieving!CU31:CU$32)=0,"",IF(Retrieving!CU32=0,"null",Retrieving!CU32))</f>
        <v/>
      </c>
      <c r="CV8" s="3" t="str">
        <f>IF(SUM(Retrieving!CV31:CV$32)=0,"",IF(Retrieving!CV32=0,"null",Retrieving!CV32))</f>
        <v/>
      </c>
      <c r="CW8" s="3" t="str">
        <f>IF(SUM(Retrieving!CW31:CW$32)=0,"",IF(Retrieving!CW32=0,"null",Retrieving!CW32))</f>
        <v/>
      </c>
      <c r="CX8" s="3" t="str">
        <f>IF(SUM(Retrieving!CX31:CX$32)=0,"",IF(Retrieving!CX32=0,"null",Retrieving!CX32))</f>
        <v/>
      </c>
      <c r="CY8" s="3" t="str">
        <f>IF(SUM(Retrieving!CY31:CY$32)=0,"",IF(Retrieving!CY32=0,"null",Retrieving!CY32))</f>
        <v/>
      </c>
      <c r="CZ8" s="3" t="str">
        <f>IF(SUM(Retrieving!CZ31:CZ$32)=0,"",IF(Retrieving!CZ32=0,"null",Retrieving!CZ32))</f>
        <v/>
      </c>
      <c r="DA8" s="3" t="str">
        <f>IF(SUM(Retrieving!DA31:DA$32)=0,"",IF(Retrieving!DA32=0,"null",Retrieving!DA32))</f>
        <v/>
      </c>
      <c r="DB8" s="3" t="str">
        <f>IF(SUM(Retrieving!DB31:DB$32)=0,"",IF(Retrieving!DB32=0,"null",Retrieving!DB32))</f>
        <v/>
      </c>
      <c r="DC8" s="3" t="str">
        <f>IF(SUM(Retrieving!DC31:DC$32)=0,"",IF(Retrieving!DC32=0,"null",Retrieving!DC32))</f>
        <v/>
      </c>
      <c r="DD8" s="3" t="str">
        <f>IF(SUM(Retrieving!DD31:DD$32)=0,"",IF(Retrieving!DD32=0,"null",Retrieving!DD32))</f>
        <v/>
      </c>
      <c r="DE8" s="3" t="str">
        <f>IF(SUM(Retrieving!DE31:DE$32)=0,"",IF(Retrieving!DE32=0,"null",Retrieving!DE32))</f>
        <v/>
      </c>
      <c r="DF8" s="3" t="str">
        <f>IF(SUM(Retrieving!DF31:DF$32)=0,"",IF(Retrieving!DF32=0,"null",Retrieving!DF32))</f>
        <v/>
      </c>
      <c r="DG8" s="3" t="str">
        <f>IF(SUM(Retrieving!DG31:DG$32)=0,"",IF(Retrieving!DG32=0,"null",Retrieving!DG32))</f>
        <v/>
      </c>
      <c r="DH8" s="3" t="str">
        <f>IF(SUM(Retrieving!DH31:DH$32)=0,"",IF(Retrieving!DH32=0,"null",Retrieving!DH32))</f>
        <v/>
      </c>
      <c r="DI8" s="3" t="str">
        <f>IF(SUM(Retrieving!DI31:DI$32)=0,"",IF(Retrieving!DI32=0,"null",Retrieving!DI32))</f>
        <v/>
      </c>
      <c r="DJ8" s="3" t="str">
        <f>IF(SUM(Retrieving!DJ31:DJ$32)=0,"",IF(Retrieving!DJ32=0,"null",Retrieving!DJ32))</f>
        <v/>
      </c>
      <c r="DK8" s="3" t="str">
        <f>IF(SUM(Retrieving!DK31:DK$32)=0,"",IF(Retrieving!DK32=0,"null",Retrieving!DK32))</f>
        <v/>
      </c>
      <c r="DL8" s="3" t="str">
        <f>IF(SUM(Retrieving!DL31:DL$32)=0,"",IF(Retrieving!DL32=0,"null",Retrieving!DL32))</f>
        <v/>
      </c>
      <c r="DM8" s="3" t="str">
        <f>IF(SUM(Retrieving!DM31:DM$32)=0,"",IF(Retrieving!DM32=0,"null",Retrieving!DM32))</f>
        <v/>
      </c>
      <c r="DN8" s="3" t="str">
        <f>IF(SUM(Retrieving!DN31:DN$32)=0,"",IF(Retrieving!DN32=0,"null",Retrieving!DN32))</f>
        <v/>
      </c>
      <c r="DO8" s="3" t="str">
        <f>IF(SUM(Retrieving!DO31:DO$32)=0,"",IF(Retrieving!DO32=0,"null",Retrieving!DO32))</f>
        <v/>
      </c>
      <c r="DP8" s="3" t="str">
        <f>IF(SUM(Retrieving!DP31:DP$32)=0,"",IF(Retrieving!DP32=0,"null",Retrieving!DP32))</f>
        <v/>
      </c>
      <c r="DQ8" s="3" t="str">
        <f>IF(SUM(Retrieving!DQ31:DQ$32)=0,"",IF(Retrieving!DQ32=0,"null",Retrieving!DQ32))</f>
        <v/>
      </c>
      <c r="DR8" s="3" t="str">
        <f>IF(SUM(Retrieving!DR31:DR$32)=0,"",IF(Retrieving!DR32=0,"null",Retrieving!DR32))</f>
        <v/>
      </c>
      <c r="DS8" s="3" t="str">
        <f>IF(SUM(Retrieving!DS31:DS$32)=0,"",IF(Retrieving!DS32=0,"null",Retrieving!DS32))</f>
        <v/>
      </c>
      <c r="DT8" s="3" t="str">
        <f>IF(SUM(Retrieving!DT31:DT$32)=0,"",IF(Retrieving!DT32=0,"null",Retrieving!DT32))</f>
        <v/>
      </c>
      <c r="DU8" s="3" t="str">
        <f>IF(SUM(Retrieving!DU31:DU$32)=0,"",IF(Retrieving!DU32=0,"null",Retrieving!DU32))</f>
        <v/>
      </c>
      <c r="DV8" s="3" t="str">
        <f>IF(SUM(Retrieving!DV31:DV$32)=0,"",IF(Retrieving!DV32=0,"null",Retrieving!DV32))</f>
        <v/>
      </c>
      <c r="DW8" s="3" t="str">
        <f>IF(SUM(Retrieving!DW31:DW$32)=0,"",IF(Retrieving!DW32=0,"null",Retrieving!DW32))</f>
        <v/>
      </c>
      <c r="DX8" s="3" t="str">
        <f>IF(SUM(Retrieving!DX31:DX$32)=0,"",IF(Retrieving!DX32=0,"null",Retrieving!DX32))</f>
        <v/>
      </c>
      <c r="DY8" s="3" t="str">
        <f>IF(SUM(Retrieving!DY31:DY$32)=0,"",IF(Retrieving!DY32=0,"null",Retrieving!DY32))</f>
        <v/>
      </c>
      <c r="DZ8" s="3" t="str">
        <f>IF(SUM(Retrieving!DZ31:DZ$32)=0,"",IF(Retrieving!DZ32=0,"null",Retrieving!DZ32))</f>
        <v/>
      </c>
      <c r="EA8" s="3" t="str">
        <f>IF(SUM(Retrieving!EA31:EA$32)=0,"",IF(Retrieving!EA32=0,"null",Retrieving!EA32))</f>
        <v/>
      </c>
      <c r="EB8" s="3" t="str">
        <f>IF(SUM(Retrieving!EB31:EB$32)=0,"",IF(Retrieving!EB32=0,"null",Retrieving!EB32))</f>
        <v/>
      </c>
      <c r="EC8" s="3" t="str">
        <f>IF(SUM(Retrieving!EC31:EC$32)=0,"",IF(Retrieving!EC32=0,"null",Retrieving!EC32))</f>
        <v/>
      </c>
      <c r="ED8" s="3" t="str">
        <f>IF(SUM(Retrieving!ED31:ED$32)=0,"",IF(Retrieving!ED32=0,"null",Retrieving!ED32))</f>
        <v/>
      </c>
      <c r="EE8" s="3" t="str">
        <f>IF(SUM(Retrieving!EE31:EE$32)=0,"",IF(Retrieving!EE32=0,"null",Retrieving!EE32))</f>
        <v/>
      </c>
      <c r="EF8" s="3" t="str">
        <f>IF(SUM(Retrieving!EF31:EF$32)=0,"",IF(Retrieving!EF32=0,"null",Retrieving!EF32))</f>
        <v/>
      </c>
      <c r="EG8" s="3" t="str">
        <f>IF(SUM(Retrieving!EG31:EG$32)=0,"",IF(Retrieving!EG32=0,"null",Retrieving!EG32))</f>
        <v/>
      </c>
      <c r="EH8" s="3" t="str">
        <f>IF(SUM(Retrieving!EH31:EH$32)=0,"",IF(Retrieving!EH32=0,"null",Retrieving!EH32))</f>
        <v/>
      </c>
      <c r="EI8" s="3" t="str">
        <f>IF(SUM(Retrieving!EI31:EI$32)=0,"",IF(Retrieving!EI32=0,"null",Retrieving!EI32))</f>
        <v/>
      </c>
      <c r="EJ8" s="3" t="str">
        <f>IF(SUM(Retrieving!EJ31:EJ$32)=0,"",IF(Retrieving!EJ32=0,"null",Retrieving!EJ32))</f>
        <v/>
      </c>
      <c r="EK8" s="3" t="str">
        <f>IF(SUM(Retrieving!EK31:EK$32)=0,"",IF(Retrieving!EK32=0,"null",Retrieving!EK32))</f>
        <v/>
      </c>
      <c r="EL8" s="3" t="str">
        <f>IF(SUM(Retrieving!EL31:EL$32)=0,"",IF(Retrieving!EL32=0,"null",Retrieving!EL32))</f>
        <v/>
      </c>
      <c r="EM8" s="3" t="str">
        <f>IF(SUM(Retrieving!EM31:EM$32)=0,"",IF(Retrieving!EM32=0,"null",Retrieving!EM32))</f>
        <v/>
      </c>
      <c r="EN8" s="3" t="str">
        <f>IF(SUM(Retrieving!EN31:EN$32)=0,"",IF(Retrieving!EN32=0,"null",Retrieving!EN32))</f>
        <v/>
      </c>
      <c r="EO8" s="3" t="str">
        <f>IF(SUM(Retrieving!EO31:EO$32)=0,"",IF(Retrieving!EO32=0,"null",Retrieving!EO32))</f>
        <v/>
      </c>
      <c r="EP8" s="3" t="str">
        <f>IF(SUM(Retrieving!EP31:EP$32)=0,"",IF(Retrieving!EP32=0,"null",Retrieving!EP32))</f>
        <v/>
      </c>
      <c r="EQ8" s="3" t="str">
        <f>IF(SUM(Retrieving!EQ31:EQ$32)=0,"",IF(Retrieving!EQ32=0,"null",Retrieving!EQ32))</f>
        <v/>
      </c>
      <c r="ER8" s="3" t="str">
        <f>IF(SUM(Retrieving!ER31:ER$32)=0,"",IF(Retrieving!ER32=0,"null",Retrieving!ER32))</f>
        <v/>
      </c>
      <c r="ES8" s="3" t="str">
        <f>IF(SUM(Retrieving!ES31:ES$32)=0,"",IF(Retrieving!ES32=0,"null",Retrieving!ES32))</f>
        <v/>
      </c>
      <c r="ET8" s="3" t="str">
        <f>IF(SUM(Retrieving!ET31:ET$32)=0,"",IF(Retrieving!ET32=0,"null",Retrieving!ET32))</f>
        <v/>
      </c>
      <c r="EU8" s="3" t="str">
        <f>IF(SUM(Retrieving!EU31:EU$32)=0,"",IF(Retrieving!EU32=0,"null",Retrieving!EU32))</f>
        <v/>
      </c>
      <c r="EV8" s="3" t="str">
        <f>IF(SUM(Retrieving!EV31:EV$32)=0,"",IF(Retrieving!EV32=0,"null",Retrieving!EV32))</f>
        <v/>
      </c>
      <c r="EW8" s="3" t="str">
        <f>IF(SUM(Retrieving!EW31:EW$32)=0,"",IF(Retrieving!EW32=0,"null",Retrieving!EW32))</f>
        <v/>
      </c>
      <c r="EX8" s="3" t="str">
        <f>IF(SUM(Retrieving!EX31:EX$32)=0,"",IF(Retrieving!EX32=0,"null",Retrieving!EX32))</f>
        <v/>
      </c>
      <c r="EY8" s="3" t="str">
        <f>IF(SUM(Retrieving!EY31:EY$32)=0,"",IF(Retrieving!EY32=0,"null",Retrieving!EY32))</f>
        <v/>
      </c>
      <c r="EZ8" s="3" t="str">
        <f>IF(SUM(Retrieving!EZ31:EZ$32)=0,"",IF(Retrieving!EZ32=0,"null",Retrieving!EZ32))</f>
        <v/>
      </c>
      <c r="FA8" s="3" t="str">
        <f>IF(SUM(Retrieving!FA31:FA$32)=0,"",IF(Retrieving!FA32=0,"null",Retrieving!FA32))</f>
        <v/>
      </c>
      <c r="FB8" s="3" t="str">
        <f>IF(SUM(Retrieving!FB31:FB$32)=0,"",IF(Retrieving!FB32=0,"null",Retrieving!FB32))</f>
        <v/>
      </c>
      <c r="FC8" s="3" t="str">
        <f>IF(SUM(Retrieving!FC31:FC$32)=0,"",IF(Retrieving!FC32=0,"null",Retrieving!FC32))</f>
        <v/>
      </c>
      <c r="FD8" s="3" t="str">
        <f>IF(SUM(Retrieving!FD31:FD$32)=0,"",IF(Retrieving!FD32=0,"null",Retrieving!FD32))</f>
        <v/>
      </c>
      <c r="FE8" s="3" t="str">
        <f>IF(SUM(Retrieving!FE31:FE$32)=0,"",IF(Retrieving!FE32=0,"null",Retrieving!FE32))</f>
        <v/>
      </c>
      <c r="FF8" s="3" t="str">
        <f>IF(SUM(Retrieving!FF31:FF$32)=0,"",IF(Retrieving!FF32=0,"null",Retrieving!FF32))</f>
        <v/>
      </c>
      <c r="FG8" s="3" t="str">
        <f>IF(SUM(Retrieving!FG31:FG$32)=0,"",IF(Retrieving!FG32=0,"null",Retrieving!FG32))</f>
        <v/>
      </c>
      <c r="FH8" s="3" t="str">
        <f>IF(SUM(Retrieving!FH31:FH$32)=0,"",IF(Retrieving!FH32=0,"null",Retrieving!FH32))</f>
        <v/>
      </c>
      <c r="FI8" s="3" t="str">
        <f>IF(SUM(Retrieving!FI31:FI$32)=0,"",IF(Retrieving!FI32=0,"null",Retrieving!FI32))</f>
        <v/>
      </c>
      <c r="FJ8" s="3" t="str">
        <f>IF(SUM(Retrieving!FJ31:FJ$32)=0,"",IF(Retrieving!FJ32=0,"null",Retrieving!FJ32))</f>
        <v/>
      </c>
      <c r="FK8" s="3" t="str">
        <f>IF(SUM(Retrieving!FK31:FK$32)=0,"",IF(Retrieving!FK32=0,"null",Retrieving!FK32))</f>
        <v/>
      </c>
      <c r="FL8" s="3" t="str">
        <f>IF(SUM(Retrieving!FL31:FL$32)=0,"",IF(Retrieving!FL32=0,"null",Retrieving!FL32))</f>
        <v/>
      </c>
      <c r="FM8" s="3" t="str">
        <f>IF(SUM(Retrieving!FM31:FM$32)=0,"",IF(Retrieving!FM32=0,"null",Retrieving!FM32))</f>
        <v/>
      </c>
      <c r="FN8" s="3" t="str">
        <f>IF(SUM(Retrieving!FN31:FN$32)=0,"",IF(Retrieving!FN32=0,"null",Retrieving!FN32))</f>
        <v/>
      </c>
      <c r="FO8" s="3" t="str">
        <f>IF(SUM(Retrieving!FO31:FO$32)=0,"",IF(Retrieving!FO32=0,"null",Retrieving!FO32))</f>
        <v/>
      </c>
      <c r="FP8" s="3" t="str">
        <f>IF(SUM(Retrieving!FP31:FP$32)=0,"",IF(Retrieving!FP32=0,"null",Retrieving!FP32))</f>
        <v/>
      </c>
      <c r="FQ8" s="3" t="str">
        <f>IF(SUM(Retrieving!FQ31:FQ$32)=0,"",IF(Retrieving!FQ32=0,"null",Retrieving!FQ32))</f>
        <v/>
      </c>
      <c r="FR8" s="3" t="str">
        <f>IF(SUM(Retrieving!FR31:FR$32)=0,"",IF(Retrieving!FR32=0,"null",Retrieving!FR32))</f>
        <v/>
      </c>
      <c r="FS8" s="3" t="str">
        <f>IF(SUM(Retrieving!FS31:FS$32)=0,"",IF(Retrieving!FS32=0,"null",Retrieving!FS32))</f>
        <v/>
      </c>
      <c r="FT8" s="3" t="str">
        <f>IF(SUM(Retrieving!FT31:FT$32)=0,"",IF(Retrieving!FT32=0,"null",Retrieving!FT32))</f>
        <v/>
      </c>
      <c r="FU8" s="3" t="str">
        <f>IF(SUM(Retrieving!FU31:FU$32)=0,"",IF(Retrieving!FU32=0,"null",Retrieving!FU32))</f>
        <v/>
      </c>
      <c r="FV8" s="3" t="str">
        <f>IF(SUM(Retrieving!FV31:FV$32)=0,"",IF(Retrieving!FV32=0,"null",Retrieving!FV32))</f>
        <v/>
      </c>
      <c r="FW8" s="3" t="str">
        <f>IF(SUM(Retrieving!FW31:FW$32)=0,"",IF(Retrieving!FW32=0,"null",Retrieving!FW32))</f>
        <v/>
      </c>
      <c r="FX8" s="3" t="str">
        <f>IF(SUM(Retrieving!FX31:FX$32)=0,"",IF(Retrieving!FX32=0,"null",Retrieving!FX32))</f>
        <v/>
      </c>
      <c r="FY8" s="3" t="str">
        <f>IF(SUM(Retrieving!FY31:FY$32)=0,"",IF(Retrieving!FY32=0,"null",Retrieving!FY32))</f>
        <v/>
      </c>
      <c r="FZ8" s="3" t="str">
        <f>IF(SUM(Retrieving!FZ31:FZ$32)=0,"",IF(Retrieving!FZ32=0,"null",Retrieving!FZ32))</f>
        <v/>
      </c>
      <c r="GA8" s="3" t="str">
        <f>IF(SUM(Retrieving!GA31:GA$32)=0,"",IF(Retrieving!GA32=0,"null",Retrieving!GA32))</f>
        <v/>
      </c>
      <c r="GB8" s="3" t="str">
        <f>IF(SUM(Retrieving!GB31:GB$32)=0,"",IF(Retrieving!GB32=0,"null",Retrieving!GB32))</f>
        <v/>
      </c>
      <c r="GC8" s="3" t="str">
        <f>IF(SUM(Retrieving!GC31:GC$32)=0,"",IF(Retrieving!GC32=0,"null",Retrieving!GC32))</f>
        <v/>
      </c>
      <c r="GD8" s="3" t="str">
        <f>IF(SUM(Retrieving!GD31:GD$32)=0,"",IF(Retrieving!GD32=0,"null",Retrieving!GD32))</f>
        <v/>
      </c>
      <c r="GE8" s="3" t="str">
        <f>IF(SUM(Retrieving!GE31:GE$32)=0,"",IF(Retrieving!GE32=0,"null",Retrieving!GE32))</f>
        <v/>
      </c>
      <c r="GF8" s="3" t="str">
        <f>IF(SUM(Retrieving!GF31:GF$32)=0,"",IF(Retrieving!GF32=0,"null",Retrieving!GF32))</f>
        <v/>
      </c>
      <c r="GG8" s="3" t="str">
        <f>IF(SUM(Retrieving!GG31:GG$32)=0,"",IF(Retrieving!GG32=0,"null",Retrieving!GG32))</f>
        <v/>
      </c>
      <c r="GH8" s="3" t="str">
        <f>IF(SUM(Retrieving!GH31:GH$32)=0,"",IF(Retrieving!GH32=0,"null",Retrieving!GH32))</f>
        <v/>
      </c>
      <c r="GI8" s="3" t="str">
        <f>IF(SUM(Retrieving!GI31:GI$32)=0,"",IF(Retrieving!GI32=0,"null",Retrieving!GI32))</f>
        <v/>
      </c>
      <c r="GJ8" s="3" t="str">
        <f>IF(SUM(Retrieving!GJ31:GJ$32)=0,"",IF(Retrieving!GJ32=0,"null",Retrieving!GJ32))</f>
        <v/>
      </c>
      <c r="GK8" s="3" t="str">
        <f>IF(SUM(Retrieving!GK31:GK$32)=0,"",IF(Retrieving!GK32=0,"null",Retrieving!GK32))</f>
        <v/>
      </c>
      <c r="GL8" s="3" t="str">
        <f>IF(SUM(Retrieving!GL31:GL$32)=0,"",IF(Retrieving!GL32=0,"null",Retrieving!GL32))</f>
        <v/>
      </c>
      <c r="GM8" s="3" t="str">
        <f>IF(SUM(Retrieving!GM31:GM$32)=0,"",IF(Retrieving!GM32=0,"null",Retrieving!GM32))</f>
        <v/>
      </c>
      <c r="GN8" s="3" t="str">
        <f>IF(SUM(Retrieving!GN31:GN$32)=0,"",IF(Retrieving!GN32=0,"null",Retrieving!GN32))</f>
        <v/>
      </c>
      <c r="GO8" s="3" t="str">
        <f>IF(SUM(Retrieving!GO31:GO$32)=0,"",IF(Retrieving!GO32=0,"null",Retrieving!GO32))</f>
        <v/>
      </c>
      <c r="GP8" s="3" t="str">
        <f>IF(SUM(Retrieving!GP31:GP$32)=0,"",IF(Retrieving!GP32=0,"null",Retrieving!GP32))</f>
        <v/>
      </c>
      <c r="GQ8" s="3" t="str">
        <f>IF(SUM(Retrieving!GQ31:GQ$32)=0,"",IF(Retrieving!GQ32=0,"null",Retrieving!GQ32))</f>
        <v/>
      </c>
      <c r="GR8" s="3" t="str">
        <f>IF(SUM(Retrieving!GR31:GR$32)=0,"",IF(Retrieving!GR32=0,"null",Retrieving!GR32))</f>
        <v/>
      </c>
      <c r="GS8" s="3" t="str">
        <f>IF(SUM(Retrieving!GS31:GS$32)=0,"",IF(Retrieving!GS32=0,"null",Retrieving!GS32))</f>
        <v/>
      </c>
      <c r="GT8" s="3" t="str">
        <f>IF(SUM(Retrieving!GT31:GT$32)=0,"",IF(Retrieving!GT32=0,"null",Retrieving!GT32))</f>
        <v/>
      </c>
      <c r="GU8" s="3" t="str">
        <f>IF(SUM(Retrieving!GU31:GU$32)=0,"",IF(Retrieving!GU32=0,"null",Retrieving!GU32))</f>
        <v/>
      </c>
      <c r="GV8" s="3" t="str">
        <f>IF(SUM(Retrieving!GV31:GV$32)=0,"",IF(Retrieving!GV32=0,"null",Retrieving!GV32))</f>
        <v/>
      </c>
      <c r="GW8" s="3" t="str">
        <f>IF(SUM(Retrieving!GW31:GW$32)=0,"",IF(Retrieving!GW32=0,"null",Retrieving!GW32))</f>
        <v/>
      </c>
      <c r="GX8" s="3" t="str">
        <f>IF(SUM(Retrieving!GX31:GX$32)=0,"",IF(Retrieving!GX32=0,"null",Retrieving!GX32))</f>
        <v/>
      </c>
      <c r="GY8" s="3" t="str">
        <f>IF(SUM(Retrieving!GY31:GY$32)=0,"",IF(Retrieving!GY32=0,"null",Retrieving!GY32))</f>
        <v/>
      </c>
      <c r="GZ8" s="3" t="str">
        <f>IF(SUM(Retrieving!GZ31:GZ$32)=0,"",IF(Retrieving!GZ32=0,"null",Retrieving!GZ32))</f>
        <v/>
      </c>
      <c r="HA8" s="3" t="str">
        <f>IF(SUM(Retrieving!HA31:HA$32)=0,"",IF(Retrieving!HA32=0,"null",Retrieving!HA32))</f>
        <v/>
      </c>
      <c r="HB8" s="3" t="str">
        <f>IF(SUM(Retrieving!HB31:HB$32)=0,"",IF(Retrieving!HB32=0,"null",Retrieving!HB32))</f>
        <v/>
      </c>
      <c r="HC8" s="3" t="str">
        <f>IF(SUM(Retrieving!HC31:HC$32)=0,"",IF(Retrieving!HC32=0,"null",Retrieving!HC32))</f>
        <v/>
      </c>
      <c r="HD8" s="3" t="str">
        <f>IF(SUM(Retrieving!HD31:HD$32)=0,"",IF(Retrieving!HD32=0,"null",Retrieving!HD32))</f>
        <v/>
      </c>
      <c r="HE8" s="3" t="str">
        <f>IF(SUM(Retrieving!HE31:HE$32)=0,"",IF(Retrieving!HE32=0,"null",Retrieving!HE32))</f>
        <v/>
      </c>
      <c r="HF8" s="3" t="str">
        <f>IF(SUM(Retrieving!HF31:HF$32)=0,"",IF(Retrieving!HF32=0,"null",Retrieving!HF32))</f>
        <v/>
      </c>
      <c r="HG8" s="3" t="str">
        <f>IF(SUM(Retrieving!HG31:HG$32)=0,"",IF(Retrieving!HG32=0,"null",Retrieving!HG32))</f>
        <v/>
      </c>
      <c r="HH8" s="3" t="str">
        <f>IF(SUM(Retrieving!HH31:HH$32)=0,"",IF(Retrieving!HH32=0,"null",Retrieving!HH32))</f>
        <v/>
      </c>
      <c r="HI8" s="3" t="str">
        <f>IF(SUM(Retrieving!HI31:HI$32)=0,"",IF(Retrieving!HI32=0,"null",Retrieving!HI32))</f>
        <v/>
      </c>
      <c r="HJ8" s="3" t="str">
        <f>IF(SUM(Retrieving!HJ31:HJ$32)=0,"",IF(Retrieving!HJ32=0,"null",Retrieving!HJ32))</f>
        <v/>
      </c>
      <c r="HK8" s="3" t="str">
        <f>IF(SUM(Retrieving!HK31:HK$32)=0,"",IF(Retrieving!HK32=0,"null",Retrieving!HK32))</f>
        <v/>
      </c>
      <c r="HL8" s="3" t="str">
        <f>IF(SUM(Retrieving!HL31:HL$32)=0,"",IF(Retrieving!HL32=0,"null",Retrieving!HL32))</f>
        <v/>
      </c>
      <c r="HM8" s="3" t="str">
        <f>IF(SUM(Retrieving!HM31:HM$32)=0,"",IF(Retrieving!HM32=0,"null",Retrieving!HM32))</f>
        <v/>
      </c>
      <c r="HN8" s="3" t="str">
        <f>IF(SUM(Retrieving!HN31:HN$32)=0,"",IF(Retrieving!HN32=0,"null",Retrieving!HN32))</f>
        <v/>
      </c>
      <c r="HO8" s="3" t="str">
        <f>IF(SUM(Retrieving!HO31:HO$32)=0,"",IF(Retrieving!HO32=0,"null",Retrieving!HO32))</f>
        <v/>
      </c>
      <c r="HP8" s="3" t="str">
        <f>IF(SUM(Retrieving!HP31:HP$32)=0,"",IF(Retrieving!HP32=0,"null",Retrieving!HP32))</f>
        <v/>
      </c>
      <c r="HQ8" s="3" t="str">
        <f>IF(SUM(Retrieving!HQ31:HQ$32)=0,"",IF(Retrieving!HQ32=0,"null",Retrieving!HQ32))</f>
        <v/>
      </c>
      <c r="HR8" s="3" t="str">
        <f>IF(SUM(Retrieving!HR31:HR$32)=0,"",IF(Retrieving!HR32=0,"null",Retrieving!HR32))</f>
        <v/>
      </c>
      <c r="HS8" s="3" t="str">
        <f>IF(SUM(Retrieving!HS31:HS$32)=0,"",IF(Retrieving!HS32=0,"null",Retrieving!HS32))</f>
        <v/>
      </c>
      <c r="HT8" s="3" t="str">
        <f>IF(SUM(Retrieving!HT31:HT$32)=0,"",IF(Retrieving!HT32=0,"null",Retrieving!HT32))</f>
        <v/>
      </c>
      <c r="HU8" s="3" t="str">
        <f>IF(SUM(Retrieving!HU31:HU$32)=0,"",IF(Retrieving!HU32=0,"null",Retrieving!HU32))</f>
        <v/>
      </c>
      <c r="HV8" s="3" t="str">
        <f>IF(SUM(Retrieving!HV31:HV$32)=0,"",IF(Retrieving!HV32=0,"null",Retrieving!HV32))</f>
        <v/>
      </c>
      <c r="HW8" s="3" t="str">
        <f>IF(SUM(Retrieving!HW31:HW$32)=0,"",IF(Retrieving!HW32=0,"null",Retrieving!HW32))</f>
        <v/>
      </c>
      <c r="HX8" s="3" t="str">
        <f>IF(SUM(Retrieving!HX31:HX$32)=0,"",IF(Retrieving!HX32=0,"null",Retrieving!HX32))</f>
        <v/>
      </c>
      <c r="HY8" s="3" t="str">
        <f>IF(SUM(Retrieving!HY31:HY$32)=0,"",IF(Retrieving!HY32=0,"null",Retrieving!HY32))</f>
        <v/>
      </c>
      <c r="HZ8" s="3" t="str">
        <f>IF(SUM(Retrieving!HZ31:HZ$32)=0,"",IF(Retrieving!HZ32=0,"null",Retrieving!HZ32))</f>
        <v/>
      </c>
      <c r="IA8" s="3" t="str">
        <f>IF(SUM(Retrieving!IA31:IA$32)=0,"",IF(Retrieving!IA32=0,"null",Retrieving!IA32))</f>
        <v/>
      </c>
      <c r="IB8" s="3" t="str">
        <f>IF(SUM(Retrieving!IB31:IB$32)=0,"",IF(Retrieving!IB32=0,"null",Retrieving!IB32))</f>
        <v/>
      </c>
      <c r="IC8" s="3" t="str">
        <f>IF(SUM(Retrieving!IC31:IC$32)=0,"",IF(Retrieving!IC32=0,"null",Retrieving!IC32))</f>
        <v/>
      </c>
      <c r="ID8" s="3" t="str">
        <f>IF(SUM(Retrieving!ID31:ID$32)=0,"",IF(Retrieving!ID32=0,"null",Retrieving!ID32))</f>
        <v/>
      </c>
      <c r="IE8" s="3" t="str">
        <f>IF(SUM(Retrieving!IE31:IE$32)=0,"",IF(Retrieving!IE32=0,"null",Retrieving!IE32))</f>
        <v/>
      </c>
      <c r="IF8" s="3" t="str">
        <f>IF(SUM(Retrieving!IF31:IF$32)=0,"",IF(Retrieving!IF32=0,"null",Retrieving!IF32))</f>
        <v/>
      </c>
      <c r="IG8" s="3" t="str">
        <f>IF(SUM(Retrieving!IG31:IG$32)=0,"",IF(Retrieving!IG32=0,"null",Retrieving!IG32))</f>
        <v/>
      </c>
      <c r="IH8" s="3" t="str">
        <f>IF(SUM(Retrieving!IH31:IH$32)=0,"",IF(Retrieving!IH32=0,"null",Retrieving!IH32))</f>
        <v/>
      </c>
      <c r="II8" s="3" t="str">
        <f>IF(SUM(Retrieving!II31:II$32)=0,"",IF(Retrieving!II32=0,"null",Retrieving!II32))</f>
        <v/>
      </c>
      <c r="IJ8" s="3" t="str">
        <f>IF(SUM(Retrieving!IJ31:IJ$32)=0,"",IF(Retrieving!IJ32=0,"null",Retrieving!IJ32))</f>
        <v/>
      </c>
      <c r="IK8" s="3" t="str">
        <f>IF(SUM(Retrieving!IK31:IK$32)=0,"",IF(Retrieving!IK32=0,"null",Retrieving!IK32))</f>
        <v/>
      </c>
      <c r="IL8" s="3" t="str">
        <f>IF(SUM(Retrieving!IL31:IL$32)=0,"",IF(Retrieving!IL32=0,"null",Retrieving!IL32))</f>
        <v/>
      </c>
      <c r="IM8" s="3" t="str">
        <f>IF(SUM(Retrieving!IM31:IM$32)=0,"",IF(Retrieving!IM32=0,"null",Retrieving!IM32))</f>
        <v/>
      </c>
      <c r="IN8" s="3" t="str">
        <f>IF(SUM(Retrieving!IN31:IN$32)=0,"",IF(Retrieving!IN32=0,"null",Retrieving!IN32))</f>
        <v/>
      </c>
      <c r="IO8" s="3" t="str">
        <f>IF(SUM(Retrieving!IO31:IO$32)=0,"",IF(Retrieving!IO32=0,"null",Retrieving!IO32))</f>
        <v/>
      </c>
      <c r="IP8" s="3" t="str">
        <f>IF(SUM(Retrieving!IP31:IP$32)=0,"",IF(Retrieving!IP32=0,"null",Retrieving!IP32))</f>
        <v/>
      </c>
      <c r="IQ8" s="3" t="str">
        <f>IF(SUM(Retrieving!IQ31:IQ$32)=0,"",IF(Retrieving!IQ32=0,"null",Retrieving!IQ32))</f>
        <v/>
      </c>
      <c r="IR8" s="3" t="str">
        <f>IF(SUM(Retrieving!IR31:IR$32)=0,"",IF(Retrieving!IR32=0,"null",Retrieving!IR32))</f>
        <v/>
      </c>
      <c r="IS8" s="3" t="str">
        <f>IF(SUM(Retrieving!IS31:IS$32)=0,"",IF(Retrieving!IS32=0,"null",Retrieving!IS32))</f>
        <v/>
      </c>
      <c r="IT8" s="3" t="str">
        <f>IF(SUM(Retrieving!IT31:IT$32)=0,"",IF(Retrieving!IT32=0,"null",Retrieving!IT32))</f>
        <v/>
      </c>
      <c r="IU8" s="3" t="str">
        <f>IF(SUM(Retrieving!IU31:IU$32)=0,"",IF(Retrieving!IU32=0,"null",Retrieving!IU32))</f>
        <v/>
      </c>
      <c r="IV8" s="3" t="str">
        <f>IF(SUM(Retrieving!IV31:IV$32)=0,"",IF(Retrieving!IV32=0,"null",Retrieving!IV32))</f>
        <v/>
      </c>
      <c r="IW8" s="3" t="str">
        <f>IF(SUM(Retrieving!IW31:IW$32)=0,"",IF(Retrieving!IW32=0,"null",Retrieving!IW32))</f>
        <v/>
      </c>
      <c r="IX8" s="3" t="str">
        <f>IF(SUM(Retrieving!IX31:IX$32)=0,"",IF(Retrieving!IX32=0,"null",Retrieving!IX32))</f>
        <v/>
      </c>
      <c r="IY8" s="3" t="str">
        <f>IF(SUM(Retrieving!IY31:IY$32)=0,"",IF(Retrieving!IY32=0,"null",Retrieving!IY32))</f>
        <v/>
      </c>
      <c r="IZ8" s="3" t="str">
        <f>IF(SUM(Retrieving!IZ31:IZ$32)=0,"",IF(Retrieving!IZ32=0,"null",Retrieving!IZ32))</f>
        <v/>
      </c>
      <c r="JA8" s="3" t="str">
        <f>IF(SUM(Retrieving!JA31:JA$32)=0,"",IF(Retrieving!JA32=0,"null",Retrieving!JA32))</f>
        <v/>
      </c>
      <c r="JB8" s="3" t="str">
        <f>IF(SUM(Retrieving!JB31:JB$32)=0,"",IF(Retrieving!JB32=0,"null",Retrieving!JB32))</f>
        <v/>
      </c>
      <c r="JC8" s="3" t="str">
        <f>IF(SUM(Retrieving!JC31:JC$32)=0,"",IF(Retrieving!JC32=0,"null",Retrieving!JC32))</f>
        <v/>
      </c>
      <c r="JD8" s="3" t="str">
        <f>IF(SUM(Retrieving!JD31:JD$32)=0,"",IF(Retrieving!JD32=0,"null",Retrieving!JD32))</f>
        <v/>
      </c>
      <c r="JE8" s="3" t="str">
        <f>IF(SUM(Retrieving!JE31:JE$32)=0,"",IF(Retrieving!JE32=0,"null",Retrieving!JE32))</f>
        <v/>
      </c>
      <c r="JF8" s="3" t="str">
        <f>IF(SUM(Retrieving!JF31:JF$32)=0,"",IF(Retrieving!JF32=0,"null",Retrieving!JF32))</f>
        <v/>
      </c>
      <c r="JG8" s="3" t="str">
        <f>IF(SUM(Retrieving!JG31:JG$32)=0,"",IF(Retrieving!JG32=0,"null",Retrieving!JG32))</f>
        <v/>
      </c>
      <c r="JH8" s="3" t="str">
        <f>IF(SUM(Retrieving!JH31:JH$32)=0,"",IF(Retrieving!JH32=0,"null",Retrieving!JH32))</f>
        <v/>
      </c>
      <c r="JI8" s="3" t="str">
        <f>IF(SUM(Retrieving!JI31:JI$32)=0,"",IF(Retrieving!JI32=0,"null",Retrieving!JI32))</f>
        <v/>
      </c>
      <c r="JJ8" s="3" t="str">
        <f>IF(SUM(Retrieving!JJ31:JJ$32)=0,"",IF(Retrieving!JJ32=0,"null",Retrieving!JJ32))</f>
        <v/>
      </c>
      <c r="JK8" s="3" t="str">
        <f>IF(SUM(Retrieving!JK31:JK$32)=0,"",IF(Retrieving!JK32=0,"null",Retrieving!JK32))</f>
        <v/>
      </c>
      <c r="JL8" s="3" t="str">
        <f>IF(SUM(Retrieving!JL31:JL$32)=0,"",IF(Retrieving!JL32=0,"null",Retrieving!JL32))</f>
        <v/>
      </c>
      <c r="JM8" s="3" t="str">
        <f>IF(SUM(Retrieving!JM31:JM$32)=0,"",IF(Retrieving!JM32=0,"null",Retrieving!JM32))</f>
        <v/>
      </c>
      <c r="JN8" s="3" t="str">
        <f>IF(SUM(Retrieving!JN31:JN$32)=0,"",IF(Retrieving!JN32=0,"null",Retrieving!JN32))</f>
        <v/>
      </c>
    </row>
    <row r="9" spans="2:274" x14ac:dyDescent="0.2">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row>
    <row r="10" spans="2:274" x14ac:dyDescent="0.2">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row>
    <row r="11" spans="2:274" x14ac:dyDescent="0.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row>
    <row r="12" spans="2:274" x14ac:dyDescent="0.2">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row>
    <row r="13" spans="2:274" x14ac:dyDescent="0.2">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row>
    <row r="14" spans="2:274" x14ac:dyDescent="0.2">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row>
    <row r="15" spans="2:274" x14ac:dyDescent="0.2">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669DC9-8135-6D44-A3E0-22044CD54D85}">
          <x14:formula1>
            <xm:f>Retrieving!$B$12:$AQ$12</xm:f>
          </x14:formula1>
          <xm:sqref>C2</xm:sqref>
        </x14:dataValidation>
        <x14:dataValidation type="list" allowBlank="1" showInputMessage="1" showErrorMessage="1" xr:uid="{974D2845-0715-2D4D-82C1-6633A981EFDD}">
          <x14:formula1>
            <xm:f>Retrieving!$A$17:$AK$17</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F76D-762C-0246-86F8-C54DE2A574CD}">
  <dimension ref="C4"/>
  <sheetViews>
    <sheetView workbookViewId="0">
      <selection activeCell="C4" sqref="C4"/>
    </sheetView>
  </sheetViews>
  <sheetFormatPr baseColWidth="10" defaultRowHeight="16" x14ac:dyDescent="0.2"/>
  <cols>
    <col min="1" max="1" width="3.1640625" customWidth="1"/>
  </cols>
  <sheetData>
    <row r="4" spans="3:3" x14ac:dyDescent="0.2">
      <c r="C4" t="str">
        <f>Params!G5</f>
        <v>T_INDICATOR_MAPPING={'yield':('C',7),'above_biomass':('D',7),'irrigration_wa':('E',7),}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8256A-D7DC-CB4E-AC1B-117DF1B4CDA0}">
  <dimension ref="B1:G52"/>
  <sheetViews>
    <sheetView workbookViewId="0">
      <selection activeCell="C3" sqref="C3"/>
    </sheetView>
  </sheetViews>
  <sheetFormatPr baseColWidth="10" defaultRowHeight="16" outlineLevelCol="1" x14ac:dyDescent="0.2"/>
  <cols>
    <col min="1" max="1" width="3" customWidth="1"/>
    <col min="2" max="2" width="29.6640625" customWidth="1" outlineLevel="1"/>
    <col min="3" max="3" width="8.33203125" style="9" customWidth="1" outlineLevel="1"/>
    <col min="4" max="4" width="10.1640625" style="9" customWidth="1" outlineLevel="1"/>
    <col min="5" max="5" width="38.33203125" customWidth="1" outlineLevel="1"/>
  </cols>
  <sheetData>
    <row r="1" spans="2:7" x14ac:dyDescent="0.2">
      <c r="F1" s="13" t="s">
        <v>39</v>
      </c>
    </row>
    <row r="3" spans="2:7" x14ac:dyDescent="0.2">
      <c r="B3" t="str" cm="1">
        <f t="array" ref="B3">INDEX(Tests!$6:$6, 1, ROW())</f>
        <v>yield</v>
      </c>
      <c r="C3" s="9" t="str" cm="1">
        <f t="array" ref="C3">INDEX(Tests!$5:$5, 1, ROW())</f>
        <v>C</v>
      </c>
      <c r="D3" s="10" t="str">
        <f>IF(ISNUMBER(SEARCH(#REF!,B3)),LEFT(B3,SEARCH(#REF!,B3)-1),IF(ISNUMBER(SEARCH(#REF!,B3)),LEFT(B3,SEARCH(#REF!,B3)-1),IF(ISNUMBER(SEARCH(#REF!,B3)),LEFT(B3,SEARCH(#REF!,B3)-1),B3)))</f>
        <v>yield</v>
      </c>
      <c r="E3" t="str">
        <f t="shared" ref="E3:E36" si="0">IF(B3=0,"","'"&amp;D3&amp;"':('"&amp;C3&amp;"',7),")</f>
        <v>'yield':('C',7),</v>
      </c>
    </row>
    <row r="4" spans="2:7" x14ac:dyDescent="0.2">
      <c r="B4" t="str" cm="1">
        <f t="array" ref="B4">INDEX(Tests!$6:$6, 1, ROW())</f>
        <v>above_biomass</v>
      </c>
      <c r="C4" s="9" t="str" cm="1">
        <f t="array" ref="C4">INDEX(Tests!$5:$5, 1, ROW())</f>
        <v>D</v>
      </c>
      <c r="D4" s="10" t="str">
        <f>IF(ISNUMBER(SEARCH(#REF!,B4)),LEFT(B4,SEARCH(#REF!,B4)-1),IF(ISNUMBER(SEARCH(#REF!,B4)),LEFT(B4,SEARCH(#REF!,B4)-1),IF(ISNUMBER(SEARCH(#REF!,B4)),LEFT(B4,SEARCH(#REF!,B4)-1),B4)))</f>
        <v>above_biomass</v>
      </c>
      <c r="E4" t="str">
        <f t="shared" si="0"/>
        <v>'above_biomass':('D',7),</v>
      </c>
      <c r="F4" t="s">
        <v>38</v>
      </c>
    </row>
    <row r="5" spans="2:7" x14ac:dyDescent="0.2">
      <c r="B5" t="str" cm="1">
        <f t="array" ref="B5">INDEX(Tests!$6:$6, 1, ROW())</f>
        <v>irrigration_wa</v>
      </c>
      <c r="C5" s="9" t="str" cm="1">
        <f t="array" ref="C5">INDEX(Tests!$5:$5, 1, ROW())</f>
        <v>E</v>
      </c>
      <c r="D5" s="10" t="str">
        <f>IF(ISNUMBER(SEARCH(#REF!,B5)),LEFT(B5,SEARCH(#REF!,B5)-1),IF(ISNUMBER(SEARCH(#REF!,B5)),LEFT(B5,SEARCH(#REF!,B5)-1),IF(ISNUMBER(SEARCH(#REF!,B5)),LEFT(B5,SEARCH(#REF!,B5)-1),B5)))</f>
        <v>irrigration_wa</v>
      </c>
      <c r="E5" t="str">
        <f t="shared" si="0"/>
        <v>'irrigration_wa':('E',7),</v>
      </c>
      <c r="F5" t="s">
        <v>9</v>
      </c>
      <c r="G5" s="11" t="str">
        <f>"T_INDICATOR_MAPPING={"&amp;_xlfn.TEXTJOIN("", TRUE, E$3:E$1048571)&amp;"}"</f>
        <v>T_INDICATOR_MAPPING={'yield':('C',7),'above_biomass':('D',7),'irrigration_wa':('E',7),}</v>
      </c>
    </row>
    <row r="6" spans="2:7" x14ac:dyDescent="0.2">
      <c r="B6" cm="1">
        <f t="array" ref="B6">INDEX(Tests!$6:$6, 1, ROW())</f>
        <v>0</v>
      </c>
      <c r="C6" s="9" t="str" cm="1">
        <f t="array" ref="C6">INDEX(Tests!$5:$5, 1, ROW())</f>
        <v>F</v>
      </c>
      <c r="D6" s="10">
        <f>IF(ISNUMBER(SEARCH(#REF!,B6)),LEFT(B6,SEARCH(#REF!,B6)-1),IF(ISNUMBER(SEARCH(#REF!,B6)),LEFT(B6,SEARCH(#REF!,B6)-1),IF(ISNUMBER(SEARCH(#REF!,B6)),LEFT(B6,SEARCH(#REF!,B6)-1),B6)))</f>
        <v>0</v>
      </c>
      <c r="E6" t="str">
        <f t="shared" si="0"/>
        <v/>
      </c>
    </row>
    <row r="7" spans="2:7" x14ac:dyDescent="0.2">
      <c r="B7" cm="1">
        <f t="array" ref="B7">INDEX(Tests!$6:$6, 1, ROW())</f>
        <v>0</v>
      </c>
      <c r="C7" s="9" t="str" cm="1">
        <f t="array" ref="C7">INDEX(Tests!$5:$5, 1, ROW())</f>
        <v>G</v>
      </c>
      <c r="D7" s="10">
        <f>IF(ISNUMBER(SEARCH(#REF!,B7)),LEFT(B7,SEARCH(#REF!,B7)-1),IF(ISNUMBER(SEARCH(#REF!,B7)),LEFT(B7,SEARCH(#REF!,B7)-1),IF(ISNUMBER(SEARCH(#REF!,B7)),LEFT(B7,SEARCH(#REF!,B7)-1),B7)))</f>
        <v>0</v>
      </c>
      <c r="E7" t="str">
        <f t="shared" si="0"/>
        <v/>
      </c>
    </row>
    <row r="8" spans="2:7" x14ac:dyDescent="0.2">
      <c r="B8" cm="1">
        <f t="array" ref="B8">INDEX(Tests!$6:$6, 1, ROW())</f>
        <v>0</v>
      </c>
      <c r="C8" s="9" t="str" cm="1">
        <f t="array" ref="C8">INDEX(Tests!$5:$5, 1, ROW())</f>
        <v>H</v>
      </c>
      <c r="D8" s="10">
        <f>IF(ISNUMBER(SEARCH(#REF!,B8)),LEFT(B8,SEARCH(#REF!,B8)-1),IF(ISNUMBER(SEARCH(#REF!,B8)),LEFT(B8,SEARCH(#REF!,B8)-1),IF(ISNUMBER(SEARCH(#REF!,B8)),LEFT(B8,SEARCH(#REF!,B8)-1),B8)))</f>
        <v>0</v>
      </c>
      <c r="E8" t="str">
        <f t="shared" si="0"/>
        <v/>
      </c>
    </row>
    <row r="9" spans="2:7" x14ac:dyDescent="0.2">
      <c r="B9" cm="1">
        <f t="array" ref="B9">INDEX(Tests!$6:$6, 1, ROW())</f>
        <v>0</v>
      </c>
      <c r="C9" s="9" t="str" cm="1">
        <f t="array" ref="C9">INDEX(Tests!$5:$5, 1, ROW())</f>
        <v>I</v>
      </c>
      <c r="D9" s="10">
        <f>IF(ISNUMBER(SEARCH(#REF!,B9)),LEFT(B9,SEARCH(#REF!,B9)-1),IF(ISNUMBER(SEARCH(#REF!,B9)),LEFT(B9,SEARCH(#REF!,B9)-1),IF(ISNUMBER(SEARCH(#REF!,B9)),LEFT(B9,SEARCH(#REF!,B9)-1),B9)))</f>
        <v>0</v>
      </c>
      <c r="E9" t="str">
        <f t="shared" si="0"/>
        <v/>
      </c>
    </row>
    <row r="10" spans="2:7" x14ac:dyDescent="0.2">
      <c r="B10" cm="1">
        <f t="array" ref="B10">INDEX(Tests!$6:$6, 1, ROW())</f>
        <v>0</v>
      </c>
      <c r="C10" s="9" t="str" cm="1">
        <f t="array" ref="C10">INDEX(Tests!$5:$5, 1, ROW())</f>
        <v>J</v>
      </c>
      <c r="D10" s="10">
        <f>IF(ISNUMBER(SEARCH(#REF!,B10)),LEFT(B10,SEARCH(#REF!,B10)-1),IF(ISNUMBER(SEARCH(#REF!,B10)),LEFT(B10,SEARCH(#REF!,B10)-1),IF(ISNUMBER(SEARCH(#REF!,B10)),LEFT(B10,SEARCH(#REF!,B10)-1),B10)))</f>
        <v>0</v>
      </c>
      <c r="E10" t="str">
        <f t="shared" si="0"/>
        <v/>
      </c>
    </row>
    <row r="11" spans="2:7" x14ac:dyDescent="0.2">
      <c r="B11" cm="1">
        <f t="array" ref="B11">INDEX(Tests!$6:$6, 1, ROW())</f>
        <v>0</v>
      </c>
      <c r="C11" s="9" t="str" cm="1">
        <f t="array" ref="C11">INDEX(Tests!$5:$5, 1, ROW())</f>
        <v>K</v>
      </c>
      <c r="D11" s="10">
        <f>IF(ISNUMBER(SEARCH(#REF!,B11)),LEFT(B11,SEARCH(#REF!,B11)-1),IF(ISNUMBER(SEARCH(#REF!,B11)),LEFT(B11,SEARCH(#REF!,B11)-1),IF(ISNUMBER(SEARCH(#REF!,B11)),LEFT(B11,SEARCH(#REF!,B11)-1),B11)))</f>
        <v>0</v>
      </c>
      <c r="E11" t="str">
        <f t="shared" si="0"/>
        <v/>
      </c>
    </row>
    <row r="12" spans="2:7" x14ac:dyDescent="0.2">
      <c r="B12" cm="1">
        <f t="array" ref="B12">INDEX(Tests!$6:$6, 1, ROW())</f>
        <v>0</v>
      </c>
      <c r="C12" s="9" t="str" cm="1">
        <f t="array" ref="C12">INDEX(Tests!$5:$5, 1, ROW())</f>
        <v>L</v>
      </c>
      <c r="D12" s="10">
        <f>IF(ISNUMBER(SEARCH(#REF!,B12)),LEFT(B12,SEARCH(#REF!,B12)-1),IF(ISNUMBER(SEARCH(#REF!,B12)),LEFT(B12,SEARCH(#REF!,B12)-1),IF(ISNUMBER(SEARCH(#REF!,B12)),LEFT(B12,SEARCH(#REF!,B12)-1),B12)))</f>
        <v>0</v>
      </c>
      <c r="E12" t="str">
        <f t="shared" si="0"/>
        <v/>
      </c>
    </row>
    <row r="13" spans="2:7" x14ac:dyDescent="0.2">
      <c r="B13" cm="1">
        <f t="array" ref="B13">INDEX(Tests!$6:$6, 1, ROW())</f>
        <v>0</v>
      </c>
      <c r="C13" s="9" t="str" cm="1">
        <f t="array" ref="C13">INDEX(Tests!$5:$5, 1, ROW())</f>
        <v>M</v>
      </c>
      <c r="D13" s="10">
        <f>IF(ISNUMBER(SEARCH(#REF!,B13)),LEFT(B13,SEARCH(#REF!,B13)-1),IF(ISNUMBER(SEARCH(#REF!,B13)),LEFT(B13,SEARCH(#REF!,B13)-1),IF(ISNUMBER(SEARCH(#REF!,B13)),LEFT(B13,SEARCH(#REF!,B13)-1),B13)))</f>
        <v>0</v>
      </c>
      <c r="E13" t="str">
        <f t="shared" si="0"/>
        <v/>
      </c>
    </row>
    <row r="14" spans="2:7" x14ac:dyDescent="0.2">
      <c r="B14" cm="1">
        <f t="array" ref="B14">INDEX(Tests!$6:$6, 1, ROW())</f>
        <v>0</v>
      </c>
      <c r="C14" s="9" t="str" cm="1">
        <f t="array" ref="C14">INDEX(Tests!$5:$5, 1, ROW())</f>
        <v>N</v>
      </c>
      <c r="D14" s="10">
        <f>IF(ISNUMBER(SEARCH(#REF!,B14)),LEFT(B14,SEARCH(#REF!,B14)-1),IF(ISNUMBER(SEARCH(#REF!,B14)),LEFT(B14,SEARCH(#REF!,B14)-1),IF(ISNUMBER(SEARCH(#REF!,B14)),LEFT(B14,SEARCH(#REF!,B14)-1),B14)))</f>
        <v>0</v>
      </c>
      <c r="E14" t="str">
        <f t="shared" si="0"/>
        <v/>
      </c>
    </row>
    <row r="15" spans="2:7" x14ac:dyDescent="0.2">
      <c r="B15" cm="1">
        <f t="array" ref="B15">INDEX(Tests!$6:$6, 1, ROW())</f>
        <v>0</v>
      </c>
      <c r="C15" s="9" t="str" cm="1">
        <f t="array" ref="C15">INDEX(Tests!$5:$5, 1, ROW())</f>
        <v>O</v>
      </c>
      <c r="D15" s="10">
        <f>IF(ISNUMBER(SEARCH(#REF!,B15)),LEFT(B15,SEARCH(#REF!,B15)-1),IF(ISNUMBER(SEARCH(#REF!,B15)),LEFT(B15,SEARCH(#REF!,B15)-1),IF(ISNUMBER(SEARCH(#REF!,B15)),LEFT(B15,SEARCH(#REF!,B15)-1),B15)))</f>
        <v>0</v>
      </c>
      <c r="E15" t="str">
        <f t="shared" si="0"/>
        <v/>
      </c>
    </row>
    <row r="16" spans="2:7" x14ac:dyDescent="0.2">
      <c r="B16" cm="1">
        <f t="array" ref="B16">INDEX(Tests!$6:$6, 1, ROW())</f>
        <v>0</v>
      </c>
      <c r="C16" s="9" t="str" cm="1">
        <f t="array" ref="C16">INDEX(Tests!$5:$5, 1, ROW())</f>
        <v>P</v>
      </c>
      <c r="D16" s="10">
        <f>IF(ISNUMBER(SEARCH(#REF!,B16)),LEFT(B16,SEARCH(#REF!,B16)-1),IF(ISNUMBER(SEARCH(#REF!,B16)),LEFT(B16,SEARCH(#REF!,B16)-1),IF(ISNUMBER(SEARCH(#REF!,B16)),LEFT(B16,SEARCH(#REF!,B16)-1),B16)))</f>
        <v>0</v>
      </c>
      <c r="E16" t="str">
        <f t="shared" si="0"/>
        <v/>
      </c>
    </row>
    <row r="17" spans="2:5" x14ac:dyDescent="0.2">
      <c r="B17" cm="1">
        <f t="array" ref="B17">INDEX(Tests!$6:$6, 1, ROW())</f>
        <v>0</v>
      </c>
      <c r="C17" s="9" t="str" cm="1">
        <f t="array" ref="C17">INDEX(Tests!$5:$5, 1, ROW())</f>
        <v>Q</v>
      </c>
      <c r="D17" s="10">
        <f>IF(ISNUMBER(SEARCH(#REF!,B17)),LEFT(B17,SEARCH(#REF!,B17)-1),IF(ISNUMBER(SEARCH(#REF!,B17)),LEFT(B17,SEARCH(#REF!,B17)-1),IF(ISNUMBER(SEARCH(#REF!,B17)),LEFT(B17,SEARCH(#REF!,B17)-1),B17)))</f>
        <v>0</v>
      </c>
      <c r="E17" t="str">
        <f t="shared" si="0"/>
        <v/>
      </c>
    </row>
    <row r="18" spans="2:5" x14ac:dyDescent="0.2">
      <c r="B18" cm="1">
        <f t="array" ref="B18">INDEX(Tests!$6:$6, 1, ROW())</f>
        <v>0</v>
      </c>
      <c r="C18" s="9" t="str" cm="1">
        <f t="array" ref="C18">INDEX(Tests!$5:$5, 1, ROW())</f>
        <v>R</v>
      </c>
      <c r="D18" s="10">
        <f>IF(ISNUMBER(SEARCH(#REF!,B18)),LEFT(B18,SEARCH(#REF!,B18)-1),IF(ISNUMBER(SEARCH(#REF!,B18)),LEFT(B18,SEARCH(#REF!,B18)-1),IF(ISNUMBER(SEARCH(#REF!,B18)),LEFT(B18,SEARCH(#REF!,B18)-1),B18)))</f>
        <v>0</v>
      </c>
      <c r="E18" t="str">
        <f t="shared" si="0"/>
        <v/>
      </c>
    </row>
    <row r="19" spans="2:5" x14ac:dyDescent="0.2">
      <c r="B19" cm="1">
        <f t="array" ref="B19">INDEX(Tests!$6:$6, 1, ROW())</f>
        <v>0</v>
      </c>
      <c r="C19" s="9" t="str" cm="1">
        <f t="array" ref="C19">INDEX(Tests!$5:$5, 1, ROW())</f>
        <v>S</v>
      </c>
      <c r="D19" s="10">
        <f>IF(ISNUMBER(SEARCH(#REF!,B19)),LEFT(B19,SEARCH(#REF!,B19)-1),IF(ISNUMBER(SEARCH(#REF!,B19)),LEFT(B19,SEARCH(#REF!,B19)-1),IF(ISNUMBER(SEARCH(#REF!,B19)),LEFT(B19,SEARCH(#REF!,B19)-1),B19)))</f>
        <v>0</v>
      </c>
      <c r="E19" t="str">
        <f t="shared" si="0"/>
        <v/>
      </c>
    </row>
    <row r="20" spans="2:5" x14ac:dyDescent="0.2">
      <c r="B20" cm="1">
        <f t="array" ref="B20">INDEX(Tests!$6:$6, 1, ROW())</f>
        <v>0</v>
      </c>
      <c r="C20" s="9" t="str" cm="1">
        <f t="array" ref="C20">INDEX(Tests!$5:$5, 1, ROW())</f>
        <v>T</v>
      </c>
      <c r="D20" s="10">
        <f>IF(ISNUMBER(SEARCH(#REF!,B20)),LEFT(B20,SEARCH(#REF!,B20)-1),IF(ISNUMBER(SEARCH(#REF!,B20)),LEFT(B20,SEARCH(#REF!,B20)-1),IF(ISNUMBER(SEARCH(#REF!,B20)),LEFT(B20,SEARCH(#REF!,B20)-1),B20)))</f>
        <v>0</v>
      </c>
      <c r="E20" t="str">
        <f t="shared" si="0"/>
        <v/>
      </c>
    </row>
    <row r="21" spans="2:5" x14ac:dyDescent="0.2">
      <c r="B21" cm="1">
        <f t="array" ref="B21">INDEX(Tests!$6:$6, 1, ROW())</f>
        <v>0</v>
      </c>
      <c r="C21" s="9" t="str" cm="1">
        <f t="array" ref="C21">INDEX(Tests!$5:$5, 1, ROW())</f>
        <v>U</v>
      </c>
      <c r="D21" s="10">
        <f>IF(ISNUMBER(SEARCH(#REF!,B21)),LEFT(B21,SEARCH(#REF!,B21)-1),IF(ISNUMBER(SEARCH(#REF!,B21)),LEFT(B21,SEARCH(#REF!,B21)-1),IF(ISNUMBER(SEARCH(#REF!,B21)),LEFT(B21,SEARCH(#REF!,B21)-1),B21)))</f>
        <v>0</v>
      </c>
      <c r="E21" t="str">
        <f t="shared" si="0"/>
        <v/>
      </c>
    </row>
    <row r="22" spans="2:5" x14ac:dyDescent="0.2">
      <c r="B22" cm="1">
        <f t="array" ref="B22">INDEX(Tests!$6:$6, 1, ROW())</f>
        <v>0</v>
      </c>
      <c r="C22" s="9" t="str" cm="1">
        <f t="array" ref="C22">INDEX(Tests!$5:$5, 1, ROW())</f>
        <v>V</v>
      </c>
      <c r="D22" s="10">
        <f>IF(ISNUMBER(SEARCH(#REF!,B22)),LEFT(B22,SEARCH(#REF!,B22)-1),IF(ISNUMBER(SEARCH(#REF!,B22)),LEFT(B22,SEARCH(#REF!,B22)-1),IF(ISNUMBER(SEARCH(#REF!,B22)),LEFT(B22,SEARCH(#REF!,B22)-1),B22)))</f>
        <v>0</v>
      </c>
      <c r="E22" t="str">
        <f t="shared" si="0"/>
        <v/>
      </c>
    </row>
    <row r="23" spans="2:5" x14ac:dyDescent="0.2">
      <c r="B23" cm="1">
        <f t="array" ref="B23">INDEX(Tests!$6:$6, 1, ROW())</f>
        <v>0</v>
      </c>
      <c r="C23" s="9" t="str" cm="1">
        <f t="array" ref="C23">INDEX(Tests!$5:$5, 1, ROW())</f>
        <v>W</v>
      </c>
      <c r="D23" s="10">
        <f>IF(ISNUMBER(SEARCH(#REF!,B23)),LEFT(B23,SEARCH(#REF!,B23)-1),IF(ISNUMBER(SEARCH(#REF!,B23)),LEFT(B23,SEARCH(#REF!,B23)-1),IF(ISNUMBER(SEARCH(#REF!,B23)),LEFT(B23,SEARCH(#REF!,B23)-1),B23)))</f>
        <v>0</v>
      </c>
      <c r="E23" t="str">
        <f t="shared" si="0"/>
        <v/>
      </c>
    </row>
    <row r="24" spans="2:5" x14ac:dyDescent="0.2">
      <c r="B24" cm="1">
        <f t="array" ref="B24">INDEX(Tests!$6:$6, 1, ROW())</f>
        <v>0</v>
      </c>
      <c r="C24" s="9" t="str" cm="1">
        <f t="array" ref="C24">INDEX(Tests!$5:$5, 1, ROW())</f>
        <v>X</v>
      </c>
      <c r="D24" s="10">
        <f>IF(ISNUMBER(SEARCH(#REF!,B24)),LEFT(B24,SEARCH(#REF!,B24)-1),IF(ISNUMBER(SEARCH(#REF!,B24)),LEFT(B24,SEARCH(#REF!,B24)-1),IF(ISNUMBER(SEARCH(#REF!,B24)),LEFT(B24,SEARCH(#REF!,B24)-1),B24)))</f>
        <v>0</v>
      </c>
      <c r="E24" t="str">
        <f t="shared" si="0"/>
        <v/>
      </c>
    </row>
    <row r="25" spans="2:5" x14ac:dyDescent="0.2">
      <c r="B25" cm="1">
        <f t="array" ref="B25">INDEX(Tests!$6:$6, 1, ROW())</f>
        <v>0</v>
      </c>
      <c r="C25" s="9" t="str" cm="1">
        <f t="array" ref="C25">INDEX(Tests!$5:$5, 1, ROW())</f>
        <v>Y</v>
      </c>
      <c r="D25" s="10">
        <f>IF(ISNUMBER(SEARCH(#REF!,B25)),LEFT(B25,SEARCH(#REF!,B25)-1),IF(ISNUMBER(SEARCH(#REF!,B25)),LEFT(B25,SEARCH(#REF!,B25)-1),IF(ISNUMBER(SEARCH(#REF!,B25)),LEFT(B25,SEARCH(#REF!,B25)-1),B25)))</f>
        <v>0</v>
      </c>
      <c r="E25" t="str">
        <f t="shared" si="0"/>
        <v/>
      </c>
    </row>
    <row r="26" spans="2:5" x14ac:dyDescent="0.2">
      <c r="B26" cm="1">
        <f t="array" ref="B26">INDEX(Tests!$6:$6, 1, ROW())</f>
        <v>0</v>
      </c>
      <c r="C26" s="9" t="str" cm="1">
        <f t="array" ref="C26">INDEX(Tests!$5:$5, 1, ROW())</f>
        <v>Z</v>
      </c>
      <c r="D26" s="10">
        <f>IF(ISNUMBER(SEARCH(#REF!,B26)),LEFT(B26,SEARCH(#REF!,B26)-1),IF(ISNUMBER(SEARCH(#REF!,B26)),LEFT(B26,SEARCH(#REF!,B26)-1),IF(ISNUMBER(SEARCH(#REF!,B26)),LEFT(B26,SEARCH(#REF!,B26)-1),B26)))</f>
        <v>0</v>
      </c>
      <c r="E26" t="str">
        <f t="shared" si="0"/>
        <v/>
      </c>
    </row>
    <row r="27" spans="2:5" x14ac:dyDescent="0.2">
      <c r="B27" cm="1">
        <f t="array" ref="B27">INDEX(Tests!$6:$6, 1, ROW())</f>
        <v>0</v>
      </c>
      <c r="C27" s="9" t="str" cm="1">
        <f t="array" ref="C27">INDEX(Tests!$5:$5, 1, ROW())</f>
        <v>AA</v>
      </c>
      <c r="D27" s="10">
        <f>IF(ISNUMBER(SEARCH(#REF!,B27)),LEFT(B27,SEARCH(#REF!,B27)-1),IF(ISNUMBER(SEARCH(#REF!,B27)),LEFT(B27,SEARCH(#REF!,B27)-1),IF(ISNUMBER(SEARCH(#REF!,B27)),LEFT(B27,SEARCH(#REF!,B27)-1),B27)))</f>
        <v>0</v>
      </c>
      <c r="E27" t="str">
        <f t="shared" si="0"/>
        <v/>
      </c>
    </row>
    <row r="28" spans="2:5" x14ac:dyDescent="0.2">
      <c r="B28" cm="1">
        <f t="array" ref="B28">INDEX(Tests!$6:$6, 1, ROW())</f>
        <v>0</v>
      </c>
      <c r="C28" s="9" t="str" cm="1">
        <f t="array" ref="C28">INDEX(Tests!$5:$5, 1, ROW())</f>
        <v>AB</v>
      </c>
      <c r="D28" s="10">
        <f>IF(ISNUMBER(SEARCH(#REF!,B28)),LEFT(B28,SEARCH(#REF!,B28)-1),IF(ISNUMBER(SEARCH(#REF!,B28)),LEFT(B28,SEARCH(#REF!,B28)-1),IF(ISNUMBER(SEARCH(#REF!,B28)),LEFT(B28,SEARCH(#REF!,B28)-1),B28)))</f>
        <v>0</v>
      </c>
      <c r="E28" t="str">
        <f t="shared" si="0"/>
        <v/>
      </c>
    </row>
    <row r="29" spans="2:5" x14ac:dyDescent="0.2">
      <c r="B29" cm="1">
        <f t="array" ref="B29">INDEX(Tests!$6:$6, 1, ROW())</f>
        <v>0</v>
      </c>
      <c r="C29" s="9" t="str" cm="1">
        <f t="array" ref="C29">INDEX(Tests!$5:$5, 1, ROW())</f>
        <v>AC</v>
      </c>
      <c r="D29" s="10">
        <f>IF(ISNUMBER(SEARCH(#REF!,B29)),LEFT(B29,SEARCH(#REF!,B29)-1),IF(ISNUMBER(SEARCH(#REF!,B29)),LEFT(B29,SEARCH(#REF!,B29)-1),IF(ISNUMBER(SEARCH(#REF!,B29)),LEFT(B29,SEARCH(#REF!,B29)-1),B29)))</f>
        <v>0</v>
      </c>
      <c r="E29" t="str">
        <f t="shared" si="0"/>
        <v/>
      </c>
    </row>
    <row r="30" spans="2:5" x14ac:dyDescent="0.2">
      <c r="B30" cm="1">
        <f t="array" ref="B30">INDEX(Tests!$6:$6, 1, ROW())</f>
        <v>0</v>
      </c>
      <c r="C30" s="9" t="str" cm="1">
        <f t="array" ref="C30">INDEX(Tests!$5:$5, 1, ROW())</f>
        <v>AD</v>
      </c>
      <c r="D30" s="10">
        <f>IF(ISNUMBER(SEARCH(#REF!,B30)),LEFT(B30,SEARCH(#REF!,B30)-1),IF(ISNUMBER(SEARCH(#REF!,B30)),LEFT(B30,SEARCH(#REF!,B30)-1),IF(ISNUMBER(SEARCH(#REF!,B30)),LEFT(B30,SEARCH(#REF!,B30)-1),B30)))</f>
        <v>0</v>
      </c>
      <c r="E30" t="str">
        <f t="shared" si="0"/>
        <v/>
      </c>
    </row>
    <row r="31" spans="2:5" x14ac:dyDescent="0.2">
      <c r="B31" cm="1">
        <f t="array" ref="B31">INDEX(Tests!$6:$6, 1, ROW())</f>
        <v>0</v>
      </c>
      <c r="C31" s="9" t="str" cm="1">
        <f t="array" ref="C31">INDEX(Tests!$5:$5, 1, ROW())</f>
        <v>AE</v>
      </c>
      <c r="D31" s="10">
        <f>IF(ISNUMBER(SEARCH(#REF!,B31)),LEFT(B31,SEARCH(#REF!,B31)-1),IF(ISNUMBER(SEARCH(#REF!,B31)),LEFT(B31,SEARCH(#REF!,B31)-1),IF(ISNUMBER(SEARCH(#REF!,B31)),LEFT(B31,SEARCH(#REF!,B31)-1),B31)))</f>
        <v>0</v>
      </c>
      <c r="E31" t="str">
        <f t="shared" si="0"/>
        <v/>
      </c>
    </row>
    <row r="32" spans="2:5" x14ac:dyDescent="0.2">
      <c r="B32" cm="1">
        <f t="array" ref="B32">INDEX(Tests!$6:$6, 1, ROW())</f>
        <v>0</v>
      </c>
      <c r="C32" s="9" t="str" cm="1">
        <f t="array" ref="C32">INDEX(Tests!$5:$5, 1, ROW())</f>
        <v>AF</v>
      </c>
      <c r="D32" s="10">
        <f>IF(ISNUMBER(SEARCH(#REF!,B32)),LEFT(B32,SEARCH(#REF!,B32)-1),IF(ISNUMBER(SEARCH(#REF!,B32)),LEFT(B32,SEARCH(#REF!,B32)-1),IF(ISNUMBER(SEARCH(#REF!,B32)),LEFT(B32,SEARCH(#REF!,B32)-1),B32)))</f>
        <v>0</v>
      </c>
      <c r="E32" t="str">
        <f t="shared" si="0"/>
        <v/>
      </c>
    </row>
    <row r="33" spans="2:5" x14ac:dyDescent="0.2">
      <c r="B33" cm="1">
        <f t="array" ref="B33">INDEX(Tests!$6:$6, 1, ROW())</f>
        <v>0</v>
      </c>
      <c r="C33" s="9" t="str" cm="1">
        <f t="array" ref="C33">INDEX(Tests!$5:$5, 1, ROW())</f>
        <v>AG</v>
      </c>
      <c r="D33" s="10">
        <f>IF(ISNUMBER(SEARCH(#REF!,B33)),LEFT(B33,SEARCH(#REF!,B33)-1),IF(ISNUMBER(SEARCH(#REF!,B33)),LEFT(B33,SEARCH(#REF!,B33)-1),IF(ISNUMBER(SEARCH(#REF!,B33)),LEFT(B33,SEARCH(#REF!,B33)-1),B33)))</f>
        <v>0</v>
      </c>
      <c r="E33" t="str">
        <f t="shared" si="0"/>
        <v/>
      </c>
    </row>
    <row r="34" spans="2:5" x14ac:dyDescent="0.2">
      <c r="B34" cm="1">
        <f t="array" ref="B34">INDEX(Tests!$6:$6, 1, ROW())</f>
        <v>0</v>
      </c>
      <c r="C34" s="9" t="str" cm="1">
        <f t="array" ref="C34">INDEX(Tests!$5:$5, 1, ROW())</f>
        <v>AH</v>
      </c>
      <c r="D34" s="10">
        <f>IF(ISNUMBER(SEARCH(#REF!,B34)),LEFT(B34,SEARCH(#REF!,B34)-1),IF(ISNUMBER(SEARCH(#REF!,B34)),LEFT(B34,SEARCH(#REF!,B34)-1),IF(ISNUMBER(SEARCH(#REF!,B34)),LEFT(B34,SEARCH(#REF!,B34)-1),B34)))</f>
        <v>0</v>
      </c>
      <c r="E34" t="str">
        <f t="shared" si="0"/>
        <v/>
      </c>
    </row>
    <row r="35" spans="2:5" x14ac:dyDescent="0.2">
      <c r="B35" cm="1">
        <f t="array" ref="B35">INDEX(Tests!$6:$6, 1, ROW())</f>
        <v>0</v>
      </c>
      <c r="C35" s="9" t="str" cm="1">
        <f t="array" ref="C35">INDEX(Tests!$5:$5, 1, ROW())</f>
        <v>AI</v>
      </c>
      <c r="D35" s="10">
        <f>IF(ISNUMBER(SEARCH(#REF!,B35)),LEFT(B35,SEARCH(#REF!,B35)-1),IF(ISNUMBER(SEARCH(#REF!,B35)),LEFT(B35,SEARCH(#REF!,B35)-1),IF(ISNUMBER(SEARCH(#REF!,B35)),LEFT(B35,SEARCH(#REF!,B35)-1),B35)))</f>
        <v>0</v>
      </c>
      <c r="E35" t="str">
        <f t="shared" si="0"/>
        <v/>
      </c>
    </row>
    <row r="36" spans="2:5" x14ac:dyDescent="0.2">
      <c r="B36" cm="1">
        <f t="array" ref="B36">INDEX(Tests!$6:$6, 1, ROW())</f>
        <v>0</v>
      </c>
      <c r="C36" s="9" t="str" cm="1">
        <f t="array" ref="C36">INDEX(Tests!$5:$5, 1, ROW())</f>
        <v>AJ</v>
      </c>
      <c r="D36" s="10">
        <f>IF(ISNUMBER(SEARCH(#REF!,B36)),LEFT(B36,SEARCH(#REF!,B36)-1),IF(ISNUMBER(SEARCH(#REF!,B36)),LEFT(B36,SEARCH(#REF!,B36)-1),IF(ISNUMBER(SEARCH(#REF!,B36)),LEFT(B36,SEARCH(#REF!,B36)-1),B36)))</f>
        <v>0</v>
      </c>
      <c r="E36" t="str">
        <f t="shared" si="0"/>
        <v/>
      </c>
    </row>
    <row r="37" spans="2:5" x14ac:dyDescent="0.2">
      <c r="B37" cm="1">
        <f t="array" ref="B37">INDEX(Tests!$6:$6, 1, ROW())</f>
        <v>0</v>
      </c>
      <c r="C37" s="9" t="str" cm="1">
        <f t="array" ref="C37">INDEX(Tests!$5:$5, 1, ROW())</f>
        <v>AK</v>
      </c>
      <c r="D37" s="10">
        <f>IF(ISNUMBER(SEARCH(#REF!,B37)),LEFT(B37,SEARCH(#REF!,B37)-1),IF(ISNUMBER(SEARCH(#REF!,B37)),LEFT(B37,SEARCH(#REF!,B37)-1),IF(ISNUMBER(SEARCH(#REF!,B37)),LEFT(B37,SEARCH(#REF!,B37)-1),B37)))</f>
        <v>0</v>
      </c>
      <c r="E37" t="str">
        <f>IF(B37=0,"","'"&amp;D37&amp;"':('"&amp;C37&amp;"',7),")</f>
        <v/>
      </c>
    </row>
    <row r="38" spans="2:5" x14ac:dyDescent="0.2">
      <c r="B38" cm="1">
        <f t="array" ref="B38">INDEX(Tests!$6:$6, 1, ROW())</f>
        <v>0</v>
      </c>
      <c r="C38" s="9" t="str" cm="1">
        <f t="array" ref="C38">INDEX(Tests!$5:$5, 1, ROW())</f>
        <v>AL</v>
      </c>
      <c r="D38" s="10">
        <f>IF(ISNUMBER(SEARCH(#REF!,B38)),LEFT(B38,SEARCH(#REF!,B38)-1),IF(ISNUMBER(SEARCH(#REF!,B38)),LEFT(B38,SEARCH(#REF!,B38)-1),IF(ISNUMBER(SEARCH(#REF!,B38)),LEFT(B38,SEARCH(#REF!,B38)-1),B38)))</f>
        <v>0</v>
      </c>
      <c r="E38" t="str">
        <f t="shared" ref="E38:E52" si="1">IF(B38=0,"","'"&amp;D38&amp;"':('"&amp;C38&amp;"',7),")</f>
        <v/>
      </c>
    </row>
    <row r="39" spans="2:5" x14ac:dyDescent="0.2">
      <c r="B39" cm="1">
        <f t="array" ref="B39">INDEX(Tests!$6:$6, 1, ROW())</f>
        <v>0</v>
      </c>
      <c r="C39" s="9" t="str" cm="1">
        <f t="array" ref="C39">INDEX(Tests!$5:$5, 1, ROW())</f>
        <v>AM</v>
      </c>
      <c r="D39" s="10">
        <f>IF(ISNUMBER(SEARCH(#REF!,B39)),LEFT(B39,SEARCH(#REF!,B39)-1),IF(ISNUMBER(SEARCH(#REF!,B39)),LEFT(B39,SEARCH(#REF!,B39)-1),IF(ISNUMBER(SEARCH(#REF!,B39)),LEFT(B39,SEARCH(#REF!,B39)-1),B39)))</f>
        <v>0</v>
      </c>
      <c r="E39" t="str">
        <f t="shared" si="1"/>
        <v/>
      </c>
    </row>
    <row r="40" spans="2:5" x14ac:dyDescent="0.2">
      <c r="B40" cm="1">
        <f t="array" ref="B40">INDEX(Tests!$6:$6, 1, ROW())</f>
        <v>0</v>
      </c>
      <c r="C40" s="9" t="str" cm="1">
        <f t="array" ref="C40">INDEX(Tests!$5:$5, 1, ROW())</f>
        <v>AN</v>
      </c>
      <c r="D40" s="10">
        <f>IF(ISNUMBER(SEARCH(#REF!,B40)),LEFT(B40,SEARCH(#REF!,B40)-1),IF(ISNUMBER(SEARCH(#REF!,B40)),LEFT(B40,SEARCH(#REF!,B40)-1),IF(ISNUMBER(SEARCH(#REF!,B40)),LEFT(B40,SEARCH(#REF!,B40)-1),B40)))</f>
        <v>0</v>
      </c>
      <c r="E40" t="str">
        <f t="shared" si="1"/>
        <v/>
      </c>
    </row>
    <row r="41" spans="2:5" x14ac:dyDescent="0.2">
      <c r="B41" cm="1">
        <f t="array" ref="B41">INDEX(Tests!$6:$6, 1, ROW())</f>
        <v>0</v>
      </c>
      <c r="C41" s="9" t="str" cm="1">
        <f t="array" ref="C41">INDEX(Tests!$5:$5, 1, ROW())</f>
        <v>AO</v>
      </c>
      <c r="D41" s="10">
        <f>IF(ISNUMBER(SEARCH(#REF!,B41)),LEFT(B41,SEARCH(#REF!,B41)-1),IF(ISNUMBER(SEARCH(#REF!,B41)),LEFT(B41,SEARCH(#REF!,B41)-1),IF(ISNUMBER(SEARCH(#REF!,B41)),LEFT(B41,SEARCH(#REF!,B41)-1),B41)))</f>
        <v>0</v>
      </c>
      <c r="E41" t="str">
        <f t="shared" si="1"/>
        <v/>
      </c>
    </row>
    <row r="42" spans="2:5" x14ac:dyDescent="0.2">
      <c r="B42" cm="1">
        <f t="array" ref="B42">INDEX(Tests!$6:$6, 1, ROW())</f>
        <v>0</v>
      </c>
      <c r="C42" s="9" t="str" cm="1">
        <f t="array" ref="C42">INDEX(Tests!$5:$5, 1, ROW())</f>
        <v>AP</v>
      </c>
      <c r="D42" s="10">
        <f>IF(ISNUMBER(SEARCH(#REF!,B42)),LEFT(B42,SEARCH(#REF!,B42)-1),IF(ISNUMBER(SEARCH(#REF!,B42)),LEFT(B42,SEARCH(#REF!,B42)-1),IF(ISNUMBER(SEARCH(#REF!,B42)),LEFT(B42,SEARCH(#REF!,B42)-1),B42)))</f>
        <v>0</v>
      </c>
      <c r="E42" t="str">
        <f t="shared" si="1"/>
        <v/>
      </c>
    </row>
    <row r="43" spans="2:5" x14ac:dyDescent="0.2">
      <c r="B43" cm="1">
        <f t="array" ref="B43">INDEX(Tests!$6:$6, 1, ROW())</f>
        <v>0</v>
      </c>
      <c r="C43" s="9" t="str" cm="1">
        <f t="array" ref="C43">INDEX(Tests!$5:$5, 1, ROW())</f>
        <v>AQ</v>
      </c>
      <c r="D43" s="10">
        <f>IF(ISNUMBER(SEARCH(#REF!,B43)),LEFT(B43,SEARCH(#REF!,B43)-1),IF(ISNUMBER(SEARCH(#REF!,B43)),LEFT(B43,SEARCH(#REF!,B43)-1),IF(ISNUMBER(SEARCH(#REF!,B43)),LEFT(B43,SEARCH(#REF!,B43)-1),B43)))</f>
        <v>0</v>
      </c>
      <c r="E43" t="str">
        <f t="shared" si="1"/>
        <v/>
      </c>
    </row>
    <row r="44" spans="2:5" x14ac:dyDescent="0.2">
      <c r="B44" cm="1">
        <f t="array" ref="B44">INDEX(Tests!$6:$6, 1, ROW())</f>
        <v>0</v>
      </c>
      <c r="C44" s="9" t="str" cm="1">
        <f t="array" ref="C44">INDEX(Tests!$5:$5, 1, ROW())</f>
        <v>AR</v>
      </c>
      <c r="D44" s="10">
        <f>IF(ISNUMBER(SEARCH(#REF!,B44)),LEFT(B44,SEARCH(#REF!,B44)-1),IF(ISNUMBER(SEARCH(#REF!,B44)),LEFT(B44,SEARCH(#REF!,B44)-1),IF(ISNUMBER(SEARCH(#REF!,B44)),LEFT(B44,SEARCH(#REF!,B44)-1),B44)))</f>
        <v>0</v>
      </c>
      <c r="E44" t="str">
        <f t="shared" si="1"/>
        <v/>
      </c>
    </row>
    <row r="45" spans="2:5" x14ac:dyDescent="0.2">
      <c r="B45" cm="1">
        <f t="array" ref="B45">INDEX(Tests!$6:$6, 1, ROW())</f>
        <v>0</v>
      </c>
      <c r="C45" s="9" t="str" cm="1">
        <f t="array" ref="C45">INDEX(Tests!$5:$5, 1, ROW())</f>
        <v>AS</v>
      </c>
      <c r="D45" s="10">
        <f>IF(ISNUMBER(SEARCH(#REF!,B45)),LEFT(B45,SEARCH(#REF!,B45)-1),IF(ISNUMBER(SEARCH(#REF!,B45)),LEFT(B45,SEARCH(#REF!,B45)-1),IF(ISNUMBER(SEARCH(#REF!,B45)),LEFT(B45,SEARCH(#REF!,B45)-1),B45)))</f>
        <v>0</v>
      </c>
      <c r="E45" t="str">
        <f t="shared" si="1"/>
        <v/>
      </c>
    </row>
    <row r="46" spans="2:5" x14ac:dyDescent="0.2">
      <c r="B46" cm="1">
        <f t="array" ref="B46">INDEX(Tests!$6:$6, 1, ROW())</f>
        <v>0</v>
      </c>
      <c r="C46" s="9" t="str" cm="1">
        <f t="array" ref="C46">INDEX(Tests!$5:$5, 1, ROW())</f>
        <v>AT</v>
      </c>
      <c r="D46" s="10">
        <f>IF(ISNUMBER(SEARCH(#REF!,B46)),LEFT(B46,SEARCH(#REF!,B46)-1),IF(ISNUMBER(SEARCH(#REF!,B46)),LEFT(B46,SEARCH(#REF!,B46)-1),IF(ISNUMBER(SEARCH(#REF!,B46)),LEFT(B46,SEARCH(#REF!,B46)-1),B46)))</f>
        <v>0</v>
      </c>
      <c r="E46" t="str">
        <f t="shared" si="1"/>
        <v/>
      </c>
    </row>
    <row r="47" spans="2:5" x14ac:dyDescent="0.2">
      <c r="B47" cm="1">
        <f t="array" ref="B47">INDEX(Tests!$6:$6, 1, ROW())</f>
        <v>0</v>
      </c>
      <c r="C47" s="9" t="str" cm="1">
        <f t="array" ref="C47">INDEX(Tests!$5:$5, 1, ROW())</f>
        <v>AU</v>
      </c>
      <c r="D47" s="10">
        <f>IF(ISNUMBER(SEARCH(#REF!,B47)),LEFT(B47,SEARCH(#REF!,B47)-1),IF(ISNUMBER(SEARCH(#REF!,B47)),LEFT(B47,SEARCH(#REF!,B47)-1),IF(ISNUMBER(SEARCH(#REF!,B47)),LEFT(B47,SEARCH(#REF!,B47)-1),B47)))</f>
        <v>0</v>
      </c>
      <c r="E47" t="str">
        <f t="shared" si="1"/>
        <v/>
      </c>
    </row>
    <row r="48" spans="2:5" x14ac:dyDescent="0.2">
      <c r="B48" cm="1">
        <f t="array" ref="B48">INDEX(Tests!$6:$6, 1, ROW())</f>
        <v>0</v>
      </c>
      <c r="C48" s="9" t="str" cm="1">
        <f t="array" ref="C48">INDEX(Tests!$5:$5, 1, ROW())</f>
        <v>AV</v>
      </c>
      <c r="D48" s="10">
        <f>IF(ISNUMBER(SEARCH(#REF!,B48)),LEFT(B48,SEARCH(#REF!,B48)-1),IF(ISNUMBER(SEARCH(#REF!,B48)),LEFT(B48,SEARCH(#REF!,B48)-1),IF(ISNUMBER(SEARCH(#REF!,B48)),LEFT(B48,SEARCH(#REF!,B48)-1),B48)))</f>
        <v>0</v>
      </c>
      <c r="E48" t="str">
        <f t="shared" si="1"/>
        <v/>
      </c>
    </row>
    <row r="49" spans="2:5" x14ac:dyDescent="0.2">
      <c r="B49" cm="1">
        <f t="array" ref="B49">INDEX(Tests!$6:$6, 1, ROW())</f>
        <v>0</v>
      </c>
      <c r="C49" s="9" t="str" cm="1">
        <f t="array" ref="C49">INDEX(Tests!$5:$5, 1, ROW())</f>
        <v>AW</v>
      </c>
      <c r="D49" s="10">
        <f>IF(ISNUMBER(SEARCH(#REF!,B49)),LEFT(B49,SEARCH(#REF!,B49)-1),IF(ISNUMBER(SEARCH(#REF!,B49)),LEFT(B49,SEARCH(#REF!,B49)-1),IF(ISNUMBER(SEARCH(#REF!,B49)),LEFT(B49,SEARCH(#REF!,B49)-1),B49)))</f>
        <v>0</v>
      </c>
      <c r="E49" t="str">
        <f t="shared" si="1"/>
        <v/>
      </c>
    </row>
    <row r="50" spans="2:5" x14ac:dyDescent="0.2">
      <c r="B50" cm="1">
        <f t="array" ref="B50">INDEX(Tests!$6:$6, 1, ROW())</f>
        <v>0</v>
      </c>
      <c r="C50" s="9" t="str" cm="1">
        <f t="array" ref="C50">INDEX(Tests!$5:$5, 1, ROW())</f>
        <v>AX</v>
      </c>
      <c r="D50" s="10">
        <f>IF(ISNUMBER(SEARCH(#REF!,B50)),LEFT(B50,SEARCH(#REF!,B50)-1),IF(ISNUMBER(SEARCH(#REF!,B50)),LEFT(B50,SEARCH(#REF!,B50)-1),IF(ISNUMBER(SEARCH(#REF!,B50)),LEFT(B50,SEARCH(#REF!,B50)-1),B50)))</f>
        <v>0</v>
      </c>
      <c r="E50" t="str">
        <f t="shared" si="1"/>
        <v/>
      </c>
    </row>
    <row r="51" spans="2:5" x14ac:dyDescent="0.2">
      <c r="B51" cm="1">
        <f t="array" ref="B51">INDEX(Tests!$6:$6, 1, ROW())</f>
        <v>0</v>
      </c>
      <c r="C51" s="9" t="str" cm="1">
        <f t="array" ref="C51">INDEX(Tests!$5:$5, 1, ROW())</f>
        <v>AY</v>
      </c>
      <c r="D51" s="10">
        <f>IF(ISNUMBER(SEARCH(#REF!,B51)),LEFT(B51,SEARCH(#REF!,B51)-1),IF(ISNUMBER(SEARCH(#REF!,B51)),LEFT(B51,SEARCH(#REF!,B51)-1),IF(ISNUMBER(SEARCH(#REF!,B51)),LEFT(B51,SEARCH(#REF!,B51)-1),B51)))</f>
        <v>0</v>
      </c>
      <c r="E51" t="str">
        <f t="shared" si="1"/>
        <v/>
      </c>
    </row>
    <row r="52" spans="2:5" x14ac:dyDescent="0.2">
      <c r="B52" cm="1">
        <f t="array" ref="B52">INDEX(Tests!$6:$6, 1, ROW())</f>
        <v>0</v>
      </c>
      <c r="C52" s="9" t="str" cm="1">
        <f t="array" ref="C52">INDEX(Tests!$5:$5, 1, ROW())</f>
        <v>AZ</v>
      </c>
      <c r="D52" s="10">
        <f>IF(ISNUMBER(SEARCH(#REF!,B52)),LEFT(B52,SEARCH(#REF!,B52)-1),IF(ISNUMBER(SEARCH(#REF!,B52)),LEFT(B52,SEARCH(#REF!,B52)-1),IF(ISNUMBER(SEARCH(#REF!,B52)),LEFT(B52,SEARCH(#REF!,B52)-1),B52)))</f>
        <v>0</v>
      </c>
      <c r="E52" t="str">
        <f t="shared" si="1"/>
        <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2958-9B5B-924A-8CBF-C406042A759D}">
  <sheetPr>
    <tabColor theme="9" tint="0.79998168889431442"/>
  </sheetPr>
  <dimension ref="A1"/>
  <sheetViews>
    <sheetView view="pageBreakPreview" zoomScale="60" zoomScaleNormal="100" workbookViewId="0"/>
  </sheetViews>
  <sheetFormatPr baseColWidth="10" defaultRowHeight="16" x14ac:dyDescent="0.2"/>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A0D4-8C36-594D-A071-93233BB06AAA}">
  <sheetPr filterMode="1"/>
  <dimension ref="A1:K84"/>
  <sheetViews>
    <sheetView workbookViewId="0">
      <selection activeCell="A68" sqref="A68"/>
    </sheetView>
  </sheetViews>
  <sheetFormatPr baseColWidth="10" defaultColWidth="11" defaultRowHeight="16" x14ac:dyDescent="0.2"/>
  <cols>
    <col min="1" max="1" width="27.1640625" customWidth="1"/>
    <col min="2" max="2" width="46.5" bestFit="1" customWidth="1"/>
    <col min="11" max="11" width="46.5" customWidth="1"/>
  </cols>
  <sheetData>
    <row r="1" spans="1:11" x14ac:dyDescent="0.2">
      <c r="A1" t="s">
        <v>41</v>
      </c>
      <c r="B1" t="s">
        <v>42</v>
      </c>
      <c r="C1" t="s">
        <v>43</v>
      </c>
      <c r="D1" t="s">
        <v>44</v>
      </c>
      <c r="E1" t="s">
        <v>45</v>
      </c>
      <c r="F1" t="s">
        <v>46</v>
      </c>
      <c r="G1" t="s">
        <v>9</v>
      </c>
      <c r="H1" t="s">
        <v>47</v>
      </c>
      <c r="I1" t="s">
        <v>48</v>
      </c>
      <c r="J1" s="6" t="s">
        <v>49</v>
      </c>
      <c r="K1" t="s">
        <v>50</v>
      </c>
    </row>
    <row r="2" spans="1:11" hidden="1" x14ac:dyDescent="0.2">
      <c r="A2" t="s">
        <v>51</v>
      </c>
      <c r="B2" t="s">
        <v>52</v>
      </c>
      <c r="E2" t="s">
        <v>53</v>
      </c>
      <c r="F2" t="s">
        <v>53</v>
      </c>
      <c r="I2" t="s">
        <v>54</v>
      </c>
      <c r="K2" t="s">
        <v>55</v>
      </c>
    </row>
    <row r="3" spans="1:11" hidden="1" x14ac:dyDescent="0.2">
      <c r="A3" t="s">
        <v>56</v>
      </c>
      <c r="B3" t="s">
        <v>57</v>
      </c>
      <c r="E3" t="s">
        <v>53</v>
      </c>
      <c r="F3" t="s">
        <v>53</v>
      </c>
      <c r="I3" t="s">
        <v>58</v>
      </c>
    </row>
    <row r="4" spans="1:11" hidden="1" x14ac:dyDescent="0.2">
      <c r="A4" t="s">
        <v>59</v>
      </c>
      <c r="B4" t="s">
        <v>60</v>
      </c>
      <c r="E4" t="s">
        <v>53</v>
      </c>
      <c r="F4" t="s">
        <v>53</v>
      </c>
      <c r="I4" t="s">
        <v>61</v>
      </c>
    </row>
    <row r="5" spans="1:11" hidden="1" x14ac:dyDescent="0.2">
      <c r="A5" t="s">
        <v>62</v>
      </c>
      <c r="B5" t="s">
        <v>62</v>
      </c>
      <c r="E5" t="s">
        <v>53</v>
      </c>
      <c r="F5" t="s">
        <v>53</v>
      </c>
      <c r="I5" t="s">
        <v>61</v>
      </c>
    </row>
    <row r="6" spans="1:11" hidden="1" x14ac:dyDescent="0.2">
      <c r="A6" t="s">
        <v>63</v>
      </c>
      <c r="B6" t="s">
        <v>64</v>
      </c>
      <c r="E6" t="s">
        <v>53</v>
      </c>
      <c r="F6" t="s">
        <v>53</v>
      </c>
      <c r="I6" t="s">
        <v>65</v>
      </c>
    </row>
    <row r="7" spans="1:11" hidden="1" x14ac:dyDescent="0.2">
      <c r="A7" t="s">
        <v>66</v>
      </c>
      <c r="B7" t="s">
        <v>67</v>
      </c>
      <c r="E7" t="s">
        <v>53</v>
      </c>
      <c r="F7" t="s">
        <v>53</v>
      </c>
      <c r="I7" t="s">
        <v>68</v>
      </c>
    </row>
    <row r="8" spans="1:11" hidden="1" x14ac:dyDescent="0.2">
      <c r="A8" t="s">
        <v>69</v>
      </c>
      <c r="B8" t="s">
        <v>69</v>
      </c>
      <c r="D8" t="s">
        <v>53</v>
      </c>
    </row>
    <row r="9" spans="1:11" hidden="1" x14ac:dyDescent="0.2">
      <c r="A9" t="s">
        <v>70</v>
      </c>
      <c r="B9" t="s">
        <v>70</v>
      </c>
      <c r="E9" t="s">
        <v>53</v>
      </c>
      <c r="F9" t="s">
        <v>53</v>
      </c>
      <c r="I9" t="s">
        <v>71</v>
      </c>
    </row>
    <row r="10" spans="1:11" hidden="1" x14ac:dyDescent="0.2">
      <c r="A10" t="s">
        <v>72</v>
      </c>
      <c r="B10" t="s">
        <v>73</v>
      </c>
      <c r="E10" t="s">
        <v>53</v>
      </c>
      <c r="F10" t="s">
        <v>53</v>
      </c>
      <c r="I10" t="s">
        <v>74</v>
      </c>
    </row>
    <row r="11" spans="1:11" hidden="1" x14ac:dyDescent="0.2">
      <c r="A11" t="s">
        <v>75</v>
      </c>
      <c r="B11" t="s">
        <v>76</v>
      </c>
      <c r="E11" t="s">
        <v>53</v>
      </c>
      <c r="F11" t="s">
        <v>53</v>
      </c>
      <c r="I11" t="s">
        <v>77</v>
      </c>
    </row>
    <row r="12" spans="1:11" hidden="1" x14ac:dyDescent="0.2">
      <c r="A12" t="s">
        <v>78</v>
      </c>
      <c r="B12" t="s">
        <v>78</v>
      </c>
      <c r="D12" t="s">
        <v>53</v>
      </c>
    </row>
    <row r="13" spans="1:11" hidden="1" x14ac:dyDescent="0.2">
      <c r="A13" t="s">
        <v>79</v>
      </c>
      <c r="B13" t="s">
        <v>80</v>
      </c>
      <c r="E13" t="s">
        <v>53</v>
      </c>
      <c r="F13" t="s">
        <v>53</v>
      </c>
      <c r="I13" t="s">
        <v>81</v>
      </c>
    </row>
    <row r="14" spans="1:11" hidden="1" x14ac:dyDescent="0.2">
      <c r="A14" t="s">
        <v>82</v>
      </c>
      <c r="B14" t="s">
        <v>82</v>
      </c>
      <c r="E14" t="s">
        <v>53</v>
      </c>
      <c r="F14" t="s">
        <v>53</v>
      </c>
      <c r="I14" t="s">
        <v>83</v>
      </c>
    </row>
    <row r="15" spans="1:11" hidden="1" x14ac:dyDescent="0.2">
      <c r="A15" t="s">
        <v>84</v>
      </c>
      <c r="B15" t="s">
        <v>85</v>
      </c>
      <c r="E15" t="s">
        <v>53</v>
      </c>
      <c r="F15" t="s">
        <v>53</v>
      </c>
      <c r="I15" t="s">
        <v>86</v>
      </c>
    </row>
    <row r="16" spans="1:11" hidden="1" x14ac:dyDescent="0.2">
      <c r="A16" t="s">
        <v>87</v>
      </c>
      <c r="B16" t="s">
        <v>87</v>
      </c>
      <c r="D16" t="s">
        <v>53</v>
      </c>
    </row>
    <row r="17" spans="1:9" hidden="1" x14ac:dyDescent="0.2">
      <c r="A17" t="s">
        <v>88</v>
      </c>
      <c r="B17" t="s">
        <v>88</v>
      </c>
      <c r="D17" t="s">
        <v>53</v>
      </c>
    </row>
    <row r="18" spans="1:9" hidden="1" x14ac:dyDescent="0.2">
      <c r="A18" t="s">
        <v>2</v>
      </c>
      <c r="B18" t="s">
        <v>89</v>
      </c>
      <c r="C18" t="s">
        <v>53</v>
      </c>
    </row>
    <row r="19" spans="1:9" hidden="1" x14ac:dyDescent="0.2">
      <c r="A19" t="s">
        <v>3</v>
      </c>
      <c r="B19" t="s">
        <v>90</v>
      </c>
      <c r="C19" t="s">
        <v>53</v>
      </c>
    </row>
    <row r="20" spans="1:9" hidden="1" x14ac:dyDescent="0.2">
      <c r="A20" t="s">
        <v>4</v>
      </c>
      <c r="B20" t="s">
        <v>91</v>
      </c>
      <c r="C20" t="s">
        <v>53</v>
      </c>
    </row>
    <row r="21" spans="1:9" hidden="1" x14ac:dyDescent="0.2">
      <c r="A21" t="s">
        <v>5</v>
      </c>
      <c r="B21" t="s">
        <v>92</v>
      </c>
      <c r="C21" t="s">
        <v>53</v>
      </c>
    </row>
    <row r="22" spans="1:9" hidden="1" x14ac:dyDescent="0.2">
      <c r="A22" t="s">
        <v>6</v>
      </c>
      <c r="B22" t="s">
        <v>93</v>
      </c>
      <c r="C22" t="s">
        <v>53</v>
      </c>
    </row>
    <row r="23" spans="1:9" hidden="1" x14ac:dyDescent="0.2">
      <c r="A23" t="s">
        <v>94</v>
      </c>
      <c r="B23" t="s">
        <v>95</v>
      </c>
      <c r="E23" t="s">
        <v>53</v>
      </c>
      <c r="F23" t="s">
        <v>53</v>
      </c>
      <c r="I23" t="s">
        <v>96</v>
      </c>
    </row>
    <row r="24" spans="1:9" hidden="1" x14ac:dyDescent="0.2">
      <c r="A24" t="s">
        <v>97</v>
      </c>
      <c r="B24" t="s">
        <v>98</v>
      </c>
      <c r="E24" t="s">
        <v>53</v>
      </c>
      <c r="F24" t="s">
        <v>53</v>
      </c>
      <c r="I24" t="s">
        <v>99</v>
      </c>
    </row>
    <row r="25" spans="1:9" hidden="1" x14ac:dyDescent="0.2">
      <c r="A25" t="s">
        <v>100</v>
      </c>
      <c r="B25" t="s">
        <v>100</v>
      </c>
      <c r="E25" t="s">
        <v>53</v>
      </c>
      <c r="F25" t="s">
        <v>53</v>
      </c>
      <c r="I25" t="s">
        <v>101</v>
      </c>
    </row>
    <row r="26" spans="1:9" hidden="1" x14ac:dyDescent="0.2">
      <c r="A26" t="s">
        <v>102</v>
      </c>
      <c r="B26" t="s">
        <v>103</v>
      </c>
      <c r="E26" t="s">
        <v>53</v>
      </c>
      <c r="F26" t="s">
        <v>53</v>
      </c>
      <c r="I26" t="s">
        <v>99</v>
      </c>
    </row>
    <row r="27" spans="1:9" hidden="1" x14ac:dyDescent="0.2">
      <c r="A27" t="s">
        <v>104</v>
      </c>
      <c r="B27" t="s">
        <v>105</v>
      </c>
      <c r="E27" t="s">
        <v>53</v>
      </c>
      <c r="F27" t="s">
        <v>53</v>
      </c>
      <c r="I27" t="s">
        <v>106</v>
      </c>
    </row>
    <row r="28" spans="1:9" hidden="1" x14ac:dyDescent="0.2">
      <c r="A28" t="s">
        <v>107</v>
      </c>
      <c r="B28" t="s">
        <v>108</v>
      </c>
      <c r="E28" t="s">
        <v>53</v>
      </c>
      <c r="F28" t="s">
        <v>53</v>
      </c>
      <c r="I28" t="s">
        <v>109</v>
      </c>
    </row>
    <row r="29" spans="1:9" hidden="1" x14ac:dyDescent="0.2">
      <c r="A29" t="s">
        <v>110</v>
      </c>
      <c r="B29" t="s">
        <v>111</v>
      </c>
      <c r="E29" t="s">
        <v>53</v>
      </c>
      <c r="F29" t="s">
        <v>53</v>
      </c>
      <c r="I29" t="s">
        <v>112</v>
      </c>
    </row>
    <row r="30" spans="1:9" hidden="1" x14ac:dyDescent="0.2">
      <c r="A30" t="s">
        <v>113</v>
      </c>
      <c r="B30" t="s">
        <v>113</v>
      </c>
      <c r="E30" t="s">
        <v>53</v>
      </c>
      <c r="F30" t="s">
        <v>53</v>
      </c>
      <c r="I30" t="s">
        <v>114</v>
      </c>
    </row>
    <row r="31" spans="1:9" hidden="1" x14ac:dyDescent="0.2">
      <c r="A31" t="s">
        <v>115</v>
      </c>
      <c r="B31" t="s">
        <v>116</v>
      </c>
      <c r="E31" t="s">
        <v>53</v>
      </c>
      <c r="F31" t="s">
        <v>53</v>
      </c>
      <c r="I31" t="s">
        <v>112</v>
      </c>
    </row>
    <row r="32" spans="1:9" hidden="1" x14ac:dyDescent="0.2">
      <c r="A32" t="s">
        <v>117</v>
      </c>
      <c r="B32" t="s">
        <v>117</v>
      </c>
      <c r="E32" t="s">
        <v>53</v>
      </c>
      <c r="F32" t="s">
        <v>53</v>
      </c>
      <c r="I32" t="s">
        <v>118</v>
      </c>
    </row>
    <row r="33" spans="1:11" hidden="1" x14ac:dyDescent="0.2">
      <c r="A33" t="s">
        <v>119</v>
      </c>
      <c r="B33" t="s">
        <v>120</v>
      </c>
      <c r="E33" t="s">
        <v>53</v>
      </c>
      <c r="F33" t="s">
        <v>53</v>
      </c>
      <c r="I33" t="s">
        <v>74</v>
      </c>
    </row>
    <row r="34" spans="1:11" hidden="1" x14ac:dyDescent="0.2">
      <c r="A34" t="s">
        <v>121</v>
      </c>
      <c r="B34" t="s">
        <v>122</v>
      </c>
      <c r="E34" t="s">
        <v>53</v>
      </c>
      <c r="F34" t="s">
        <v>53</v>
      </c>
      <c r="I34" t="s">
        <v>123</v>
      </c>
    </row>
    <row r="35" spans="1:11" hidden="1" x14ac:dyDescent="0.2">
      <c r="A35" t="s">
        <v>124</v>
      </c>
      <c r="B35" t="s">
        <v>125</v>
      </c>
      <c r="E35" t="s">
        <v>53</v>
      </c>
      <c r="F35" t="s">
        <v>53</v>
      </c>
      <c r="I35" t="s">
        <v>126</v>
      </c>
    </row>
    <row r="36" spans="1:11" hidden="1" x14ac:dyDescent="0.2">
      <c r="A36" t="s">
        <v>127</v>
      </c>
      <c r="B36" t="s">
        <v>128</v>
      </c>
      <c r="E36" t="s">
        <v>53</v>
      </c>
      <c r="F36" t="s">
        <v>53</v>
      </c>
      <c r="I36" t="s">
        <v>126</v>
      </c>
    </row>
    <row r="37" spans="1:11" hidden="1" x14ac:dyDescent="0.2">
      <c r="A37" t="s">
        <v>129</v>
      </c>
      <c r="B37" t="s">
        <v>129</v>
      </c>
      <c r="E37" t="s">
        <v>53</v>
      </c>
      <c r="F37" t="s">
        <v>53</v>
      </c>
      <c r="I37" t="s">
        <v>130</v>
      </c>
    </row>
    <row r="38" spans="1:11" hidden="1" x14ac:dyDescent="0.2">
      <c r="A38" t="s">
        <v>131</v>
      </c>
      <c r="B38" t="s">
        <v>131</v>
      </c>
      <c r="E38" t="s">
        <v>53</v>
      </c>
      <c r="F38" t="s">
        <v>53</v>
      </c>
      <c r="I38" t="s">
        <v>109</v>
      </c>
    </row>
    <row r="39" spans="1:11" hidden="1" x14ac:dyDescent="0.2">
      <c r="A39" t="s">
        <v>132</v>
      </c>
      <c r="B39" t="s">
        <v>133</v>
      </c>
      <c r="H39" t="s">
        <v>53</v>
      </c>
      <c r="K39" t="s">
        <v>134</v>
      </c>
    </row>
    <row r="40" spans="1:11" hidden="1" x14ac:dyDescent="0.2">
      <c r="A40" t="s">
        <v>135</v>
      </c>
      <c r="B40" t="s">
        <v>136</v>
      </c>
      <c r="H40" t="s">
        <v>53</v>
      </c>
      <c r="K40" t="s">
        <v>137</v>
      </c>
    </row>
    <row r="41" spans="1:11" hidden="1" x14ac:dyDescent="0.2">
      <c r="A41" t="s">
        <v>138</v>
      </c>
      <c r="B41" t="s">
        <v>139</v>
      </c>
      <c r="H41" t="s">
        <v>53</v>
      </c>
      <c r="K41" t="s">
        <v>137</v>
      </c>
    </row>
    <row r="42" spans="1:11" hidden="1" x14ac:dyDescent="0.2">
      <c r="A42" t="s">
        <v>140</v>
      </c>
      <c r="B42" t="s">
        <v>141</v>
      </c>
      <c r="H42" t="s">
        <v>53</v>
      </c>
      <c r="K42" t="s">
        <v>137</v>
      </c>
    </row>
    <row r="43" spans="1:11" hidden="1" x14ac:dyDescent="0.2">
      <c r="A43" t="s">
        <v>142</v>
      </c>
      <c r="B43" t="s">
        <v>143</v>
      </c>
      <c r="H43" t="s">
        <v>53</v>
      </c>
      <c r="K43" t="s">
        <v>137</v>
      </c>
    </row>
    <row r="44" spans="1:11" hidden="1" x14ac:dyDescent="0.2">
      <c r="A44" t="s">
        <v>144</v>
      </c>
      <c r="B44" t="s">
        <v>145</v>
      </c>
      <c r="H44" t="s">
        <v>53</v>
      </c>
      <c r="K44" t="s">
        <v>137</v>
      </c>
    </row>
    <row r="45" spans="1:11" hidden="1" x14ac:dyDescent="0.2">
      <c r="A45" s="6" t="s">
        <v>146</v>
      </c>
      <c r="B45" s="1" t="s">
        <v>147</v>
      </c>
      <c r="J45" s="6" t="s">
        <v>53</v>
      </c>
      <c r="K45" s="1" t="s">
        <v>55</v>
      </c>
    </row>
    <row r="46" spans="1:11" hidden="1" x14ac:dyDescent="0.2">
      <c r="A46" s="6" t="s">
        <v>148</v>
      </c>
      <c r="B46" s="1" t="s">
        <v>149</v>
      </c>
      <c r="J46" s="6" t="s">
        <v>53</v>
      </c>
      <c r="K46" s="1" t="s">
        <v>150</v>
      </c>
    </row>
    <row r="47" spans="1:11" hidden="1" x14ac:dyDescent="0.2">
      <c r="A47" s="6" t="s">
        <v>151</v>
      </c>
      <c r="B47" s="1" t="s">
        <v>152</v>
      </c>
      <c r="J47" s="6" t="s">
        <v>53</v>
      </c>
      <c r="K47" s="1" t="s">
        <v>153</v>
      </c>
    </row>
    <row r="48" spans="1:11" hidden="1" x14ac:dyDescent="0.2">
      <c r="A48" s="6" t="s">
        <v>154</v>
      </c>
      <c r="B48" s="1" t="s">
        <v>155</v>
      </c>
      <c r="J48" s="6" t="s">
        <v>53</v>
      </c>
      <c r="K48" s="1" t="s">
        <v>156</v>
      </c>
    </row>
    <row r="49" spans="1:11" hidden="1" x14ac:dyDescent="0.2">
      <c r="A49" s="6" t="s">
        <v>157</v>
      </c>
      <c r="B49" s="1" t="s">
        <v>158</v>
      </c>
      <c r="J49" s="6" t="s">
        <v>53</v>
      </c>
      <c r="K49" s="1" t="s">
        <v>159</v>
      </c>
    </row>
    <row r="50" spans="1:11" hidden="1" x14ac:dyDescent="0.2">
      <c r="A50" s="6" t="s">
        <v>160</v>
      </c>
      <c r="B50" s="1" t="s">
        <v>161</v>
      </c>
      <c r="J50" s="6" t="s">
        <v>53</v>
      </c>
      <c r="K50" s="1" t="s">
        <v>162</v>
      </c>
    </row>
    <row r="51" spans="1:11" x14ac:dyDescent="0.2">
      <c r="A51" s="1" t="s">
        <v>163</v>
      </c>
      <c r="B51" s="1" t="s">
        <v>164</v>
      </c>
      <c r="G51" t="s">
        <v>53</v>
      </c>
      <c r="K51" s="1" t="s">
        <v>165</v>
      </c>
    </row>
    <row r="52" spans="1:11" x14ac:dyDescent="0.2">
      <c r="A52" s="1" t="s">
        <v>166</v>
      </c>
      <c r="B52" s="1" t="s">
        <v>167</v>
      </c>
      <c r="G52" t="s">
        <v>53</v>
      </c>
      <c r="K52" s="1" t="s">
        <v>168</v>
      </c>
    </row>
    <row r="53" spans="1:11" x14ac:dyDescent="0.2">
      <c r="A53" s="1" t="s">
        <v>169</v>
      </c>
      <c r="B53" s="1" t="s">
        <v>170</v>
      </c>
      <c r="G53" t="s">
        <v>53</v>
      </c>
      <c r="K53" s="1" t="s">
        <v>171</v>
      </c>
    </row>
    <row r="54" spans="1:11" x14ac:dyDescent="0.2">
      <c r="A54" s="1" t="s">
        <v>172</v>
      </c>
      <c r="B54" s="1" t="s">
        <v>173</v>
      </c>
      <c r="G54" t="s">
        <v>53</v>
      </c>
      <c r="K54" s="1" t="s">
        <v>174</v>
      </c>
    </row>
    <row r="55" spans="1:11" x14ac:dyDescent="0.2">
      <c r="A55" s="1" t="s">
        <v>175</v>
      </c>
      <c r="B55" s="1" t="s">
        <v>176</v>
      </c>
      <c r="G55" t="s">
        <v>53</v>
      </c>
      <c r="K55" s="1" t="s">
        <v>177</v>
      </c>
    </row>
    <row r="56" spans="1:11" x14ac:dyDescent="0.2">
      <c r="A56" s="1" t="s">
        <v>178</v>
      </c>
      <c r="B56" s="1" t="s">
        <v>179</v>
      </c>
      <c r="G56" t="s">
        <v>53</v>
      </c>
      <c r="K56" s="1" t="s">
        <v>180</v>
      </c>
    </row>
    <row r="57" spans="1:11" x14ac:dyDescent="0.2">
      <c r="A57" s="1" t="s">
        <v>181</v>
      </c>
      <c r="B57" s="1" t="s">
        <v>182</v>
      </c>
      <c r="G57" t="s">
        <v>53</v>
      </c>
      <c r="K57" s="1" t="s">
        <v>183</v>
      </c>
    </row>
    <row r="58" spans="1:11" x14ac:dyDescent="0.2">
      <c r="A58" s="1" t="s">
        <v>184</v>
      </c>
      <c r="B58" s="1" t="s">
        <v>185</v>
      </c>
      <c r="G58" t="s">
        <v>53</v>
      </c>
      <c r="K58" s="1" t="s">
        <v>186</v>
      </c>
    </row>
    <row r="59" spans="1:11" x14ac:dyDescent="0.2">
      <c r="A59" s="1" t="s">
        <v>187</v>
      </c>
      <c r="B59" s="1" t="s">
        <v>188</v>
      </c>
      <c r="G59" t="s">
        <v>53</v>
      </c>
      <c r="K59" s="1" t="s">
        <v>189</v>
      </c>
    </row>
    <row r="60" spans="1:11" x14ac:dyDescent="0.2">
      <c r="A60" s="1" t="s">
        <v>190</v>
      </c>
      <c r="B60" s="1" t="s">
        <v>191</v>
      </c>
      <c r="G60" t="s">
        <v>53</v>
      </c>
      <c r="K60" s="1" t="s">
        <v>192</v>
      </c>
    </row>
    <row r="61" spans="1:11" x14ac:dyDescent="0.2">
      <c r="A61" s="1" t="s">
        <v>193</v>
      </c>
      <c r="B61" s="1" t="s">
        <v>194</v>
      </c>
      <c r="G61" t="s">
        <v>53</v>
      </c>
      <c r="K61" s="1" t="s">
        <v>195</v>
      </c>
    </row>
    <row r="62" spans="1:11" x14ac:dyDescent="0.2">
      <c r="A62" s="1" t="s">
        <v>196</v>
      </c>
      <c r="B62" s="1" t="s">
        <v>197</v>
      </c>
      <c r="G62" t="s">
        <v>53</v>
      </c>
      <c r="K62" s="1" t="s">
        <v>198</v>
      </c>
    </row>
    <row r="63" spans="1:11" x14ac:dyDescent="0.2">
      <c r="A63" s="1" t="s">
        <v>199</v>
      </c>
      <c r="B63" s="1" t="s">
        <v>200</v>
      </c>
      <c r="G63" t="s">
        <v>53</v>
      </c>
      <c r="K63" s="1" t="s">
        <v>201</v>
      </c>
    </row>
    <row r="64" spans="1:11" x14ac:dyDescent="0.2">
      <c r="A64" s="1" t="s">
        <v>202</v>
      </c>
      <c r="B64" s="1" t="s">
        <v>203</v>
      </c>
      <c r="G64" t="s">
        <v>53</v>
      </c>
      <c r="K64" s="1" t="s">
        <v>137</v>
      </c>
    </row>
    <row r="65" spans="1:11" x14ac:dyDescent="0.2">
      <c r="A65" s="1" t="s">
        <v>204</v>
      </c>
      <c r="B65" s="1" t="s">
        <v>205</v>
      </c>
      <c r="G65" t="s">
        <v>53</v>
      </c>
      <c r="K65" s="1" t="s">
        <v>206</v>
      </c>
    </row>
    <row r="66" spans="1:11" x14ac:dyDescent="0.2">
      <c r="A66" s="1" t="s">
        <v>207</v>
      </c>
      <c r="B66" s="1" t="s">
        <v>208</v>
      </c>
      <c r="G66" t="s">
        <v>53</v>
      </c>
      <c r="K66" s="1" t="s">
        <v>209</v>
      </c>
    </row>
    <row r="67" spans="1:11" x14ac:dyDescent="0.2">
      <c r="A67" s="1" t="s">
        <v>210</v>
      </c>
      <c r="B67" s="1" t="s">
        <v>211</v>
      </c>
      <c r="G67" t="s">
        <v>53</v>
      </c>
      <c r="K67" s="1" t="s">
        <v>212</v>
      </c>
    </row>
    <row r="68" spans="1:11" x14ac:dyDescent="0.2">
      <c r="A68" s="1" t="s">
        <v>213</v>
      </c>
      <c r="B68" s="1" t="s">
        <v>214</v>
      </c>
      <c r="G68" t="s">
        <v>53</v>
      </c>
      <c r="K68" s="1" t="s">
        <v>215</v>
      </c>
    </row>
    <row r="69" spans="1:11" x14ac:dyDescent="0.2">
      <c r="A69" s="1" t="s">
        <v>216</v>
      </c>
      <c r="B69" s="1" t="s">
        <v>217</v>
      </c>
      <c r="G69" t="s">
        <v>53</v>
      </c>
      <c r="K69" s="1" t="s">
        <v>218</v>
      </c>
    </row>
    <row r="70" spans="1:11" x14ac:dyDescent="0.2">
      <c r="A70" s="1" t="s">
        <v>219</v>
      </c>
      <c r="B70" s="1" t="s">
        <v>220</v>
      </c>
      <c r="G70" t="s">
        <v>53</v>
      </c>
      <c r="K70" s="1" t="s">
        <v>221</v>
      </c>
    </row>
    <row r="71" spans="1:11" x14ac:dyDescent="0.2">
      <c r="A71" s="1" t="s">
        <v>222</v>
      </c>
      <c r="B71" s="1" t="s">
        <v>223</v>
      </c>
      <c r="G71" t="s">
        <v>53</v>
      </c>
      <c r="K71" s="1" t="s">
        <v>224</v>
      </c>
    </row>
    <row r="72" spans="1:11" x14ac:dyDescent="0.2">
      <c r="A72" s="1" t="s">
        <v>225</v>
      </c>
      <c r="B72" s="1" t="s">
        <v>226</v>
      </c>
      <c r="G72" t="s">
        <v>53</v>
      </c>
      <c r="K72" s="1" t="s">
        <v>227</v>
      </c>
    </row>
    <row r="73" spans="1:11" x14ac:dyDescent="0.2">
      <c r="A73" s="1" t="s">
        <v>228</v>
      </c>
      <c r="B73" s="1" t="s">
        <v>229</v>
      </c>
      <c r="G73" t="s">
        <v>53</v>
      </c>
      <c r="K73" s="1" t="s">
        <v>230</v>
      </c>
    </row>
    <row r="74" spans="1:11" x14ac:dyDescent="0.2">
      <c r="A74" s="1" t="s">
        <v>231</v>
      </c>
      <c r="B74" s="1" t="s">
        <v>232</v>
      </c>
      <c r="G74" t="s">
        <v>53</v>
      </c>
      <c r="K74" s="1" t="s">
        <v>233</v>
      </c>
    </row>
    <row r="75" spans="1:11" x14ac:dyDescent="0.2">
      <c r="A75" s="1" t="s">
        <v>234</v>
      </c>
      <c r="B75" s="1" t="s">
        <v>235</v>
      </c>
      <c r="G75" t="s">
        <v>53</v>
      </c>
      <c r="K75" s="1" t="s">
        <v>236</v>
      </c>
    </row>
    <row r="76" spans="1:11" x14ac:dyDescent="0.2">
      <c r="A76" s="1" t="s">
        <v>237</v>
      </c>
      <c r="B76" s="1" t="s">
        <v>238</v>
      </c>
      <c r="G76" t="s">
        <v>53</v>
      </c>
      <c r="K76" s="1" t="s">
        <v>239</v>
      </c>
    </row>
    <row r="77" spans="1:11" x14ac:dyDescent="0.2">
      <c r="A77" s="1" t="s">
        <v>240</v>
      </c>
      <c r="B77" s="1" t="s">
        <v>241</v>
      </c>
      <c r="G77" t="s">
        <v>53</v>
      </c>
      <c r="K77" s="1" t="s">
        <v>242</v>
      </c>
    </row>
    <row r="78" spans="1:11" x14ac:dyDescent="0.2">
      <c r="A78" s="1" t="s">
        <v>243</v>
      </c>
      <c r="B78" s="1" t="s">
        <v>244</v>
      </c>
      <c r="G78" t="s">
        <v>53</v>
      </c>
      <c r="K78" s="1" t="s">
        <v>245</v>
      </c>
    </row>
    <row r="79" spans="1:11" x14ac:dyDescent="0.2">
      <c r="A79" s="1" t="s">
        <v>246</v>
      </c>
      <c r="B79" s="1" t="s">
        <v>247</v>
      </c>
      <c r="G79" t="s">
        <v>53</v>
      </c>
      <c r="K79" s="1" t="s">
        <v>248</v>
      </c>
    </row>
    <row r="80" spans="1:11" x14ac:dyDescent="0.2">
      <c r="A80" s="1" t="s">
        <v>249</v>
      </c>
      <c r="B80" s="1" t="s">
        <v>250</v>
      </c>
      <c r="G80" t="s">
        <v>53</v>
      </c>
      <c r="K80" s="1" t="s">
        <v>251</v>
      </c>
    </row>
    <row r="81" spans="1:11" x14ac:dyDescent="0.2">
      <c r="A81" s="1" t="s">
        <v>252</v>
      </c>
      <c r="B81" s="1" t="s">
        <v>253</v>
      </c>
      <c r="G81" t="s">
        <v>53</v>
      </c>
      <c r="K81" s="1" t="s">
        <v>254</v>
      </c>
    </row>
    <row r="82" spans="1:11" x14ac:dyDescent="0.2">
      <c r="A82" s="1" t="s">
        <v>255</v>
      </c>
      <c r="B82" s="1" t="s">
        <v>256</v>
      </c>
      <c r="G82" t="s">
        <v>53</v>
      </c>
      <c r="K82" s="1" t="s">
        <v>257</v>
      </c>
    </row>
    <row r="83" spans="1:11" x14ac:dyDescent="0.2">
      <c r="A83" s="1" t="s">
        <v>258</v>
      </c>
      <c r="B83" s="1" t="s">
        <v>259</v>
      </c>
      <c r="G83" t="s">
        <v>53</v>
      </c>
      <c r="K83" s="1" t="s">
        <v>260</v>
      </c>
    </row>
    <row r="84" spans="1:11" x14ac:dyDescent="0.2">
      <c r="A84" s="1" t="s">
        <v>261</v>
      </c>
      <c r="B84" s="1" t="s">
        <v>262</v>
      </c>
      <c r="G84" t="s">
        <v>53</v>
      </c>
      <c r="K84" s="1" t="s">
        <v>263</v>
      </c>
    </row>
  </sheetData>
  <autoFilter ref="A1:K84" xr:uid="{9445A6E0-8682-724B-91A8-76F19F33044A}">
    <filterColumn colId="6">
      <customFilters>
        <customFilter operator="notEqual" val=" "/>
      </customFilters>
    </filterColumn>
  </autoFilter>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0F6D-71F9-DA44-A045-E406F4CF5946}">
  <dimension ref="A1:Q75"/>
  <sheetViews>
    <sheetView workbookViewId="0">
      <selection activeCell="D13" sqref="D13"/>
    </sheetView>
  </sheetViews>
  <sheetFormatPr baseColWidth="10" defaultColWidth="11" defaultRowHeight="16" x14ac:dyDescent="0.2"/>
  <cols>
    <col min="1" max="1" width="12.83203125" customWidth="1"/>
    <col min="4" max="4" width="50.83203125" bestFit="1" customWidth="1"/>
    <col min="11" max="11" width="22.5" customWidth="1"/>
  </cols>
  <sheetData>
    <row r="1" spans="1:17" x14ac:dyDescent="0.2">
      <c r="B1" t="s">
        <v>1</v>
      </c>
      <c r="C1" t="s">
        <v>0</v>
      </c>
      <c r="D1" t="s">
        <v>10</v>
      </c>
      <c r="E1" t="s">
        <v>266</v>
      </c>
      <c r="F1" t="s">
        <v>268</v>
      </c>
      <c r="G1" t="s">
        <v>267</v>
      </c>
      <c r="H1" t="s">
        <v>269</v>
      </c>
      <c r="I1" t="s">
        <v>270</v>
      </c>
      <c r="J1" t="s">
        <v>271</v>
      </c>
      <c r="K1" t="s">
        <v>272</v>
      </c>
      <c r="L1" t="s">
        <v>273</v>
      </c>
      <c r="M1" t="s">
        <v>279</v>
      </c>
      <c r="N1" t="s">
        <v>280</v>
      </c>
      <c r="O1" t="s">
        <v>281</v>
      </c>
      <c r="P1" t="s">
        <v>282</v>
      </c>
      <c r="Q1" t="s">
        <v>283</v>
      </c>
    </row>
    <row r="2" spans="1:17" x14ac:dyDescent="0.2">
      <c r="A2" s="4" t="str">
        <f>B2&amp;D2</f>
        <v>ChinaRice Cultivation_Conventional rice farming_Irr-CF</v>
      </c>
      <c r="B2" s="4" t="s">
        <v>8</v>
      </c>
      <c r="C2" t="s">
        <v>7</v>
      </c>
      <c r="D2" t="s">
        <v>367</v>
      </c>
      <c r="E2">
        <v>6</v>
      </c>
      <c r="F2">
        <v>6</v>
      </c>
      <c r="G2">
        <v>6</v>
      </c>
      <c r="H2" t="s">
        <v>291</v>
      </c>
      <c r="I2" t="s">
        <v>292</v>
      </c>
      <c r="J2" t="s">
        <v>299</v>
      </c>
      <c r="K2" t="s">
        <v>300</v>
      </c>
      <c r="L2" t="s">
        <v>287</v>
      </c>
      <c r="M2" t="s">
        <v>304</v>
      </c>
      <c r="N2" t="s">
        <v>301</v>
      </c>
      <c r="O2" t="s">
        <v>305</v>
      </c>
      <c r="P2" t="s">
        <v>295</v>
      </c>
      <c r="Q2" t="s">
        <v>285</v>
      </c>
    </row>
    <row r="3" spans="1:17" x14ac:dyDescent="0.2">
      <c r="A3" s="4" t="str">
        <f t="shared" ref="A3:A25" si="0">B3&amp;D3</f>
        <v>ChinaRice Cultivation_Conventional rice farming_Irr-CFD</v>
      </c>
      <c r="B3" s="4" t="s">
        <v>8</v>
      </c>
      <c r="C3" t="s">
        <v>7</v>
      </c>
      <c r="D3" t="s">
        <v>296</v>
      </c>
      <c r="E3">
        <v>1</v>
      </c>
      <c r="F3">
        <v>6</v>
      </c>
      <c r="G3">
        <v>5</v>
      </c>
      <c r="H3" t="s">
        <v>291</v>
      </c>
      <c r="I3" t="s">
        <v>295</v>
      </c>
      <c r="J3" t="s">
        <v>297</v>
      </c>
    </row>
    <row r="4" spans="1:17" x14ac:dyDescent="0.2">
      <c r="A4" s="4" t="str">
        <f t="shared" si="0"/>
        <v>ChinaRice Cultivation_Conventional rice farming_Irr-AWD</v>
      </c>
      <c r="B4" s="4" t="s">
        <v>8</v>
      </c>
      <c r="C4" t="s">
        <v>7</v>
      </c>
      <c r="D4" t="s">
        <v>290</v>
      </c>
      <c r="E4">
        <v>2</v>
      </c>
      <c r="F4">
        <v>1</v>
      </c>
      <c r="G4">
        <v>1</v>
      </c>
      <c r="H4" t="s">
        <v>291</v>
      </c>
      <c r="I4" t="s">
        <v>292</v>
      </c>
      <c r="J4" t="s">
        <v>293</v>
      </c>
      <c r="K4" t="s">
        <v>294</v>
      </c>
      <c r="L4" t="s">
        <v>295</v>
      </c>
    </row>
    <row r="5" spans="1:17" x14ac:dyDescent="0.2">
      <c r="A5" s="4" t="str">
        <f t="shared" si="0"/>
        <v>ChinaRice Cultivation_Double rice cropping_Irr-CF</v>
      </c>
      <c r="B5" s="4" t="s">
        <v>8</v>
      </c>
      <c r="C5" t="s">
        <v>7</v>
      </c>
      <c r="D5" t="s">
        <v>368</v>
      </c>
      <c r="E5">
        <v>6</v>
      </c>
      <c r="F5">
        <v>6</v>
      </c>
      <c r="G5">
        <v>6</v>
      </c>
      <c r="H5" t="s">
        <v>317</v>
      </c>
      <c r="I5" t="s">
        <v>325</v>
      </c>
      <c r="J5" t="s">
        <v>318</v>
      </c>
      <c r="K5" t="s">
        <v>319</v>
      </c>
      <c r="L5" t="s">
        <v>327</v>
      </c>
      <c r="M5" t="s">
        <v>322</v>
      </c>
      <c r="N5" t="s">
        <v>369</v>
      </c>
      <c r="O5" t="s">
        <v>328</v>
      </c>
    </row>
    <row r="6" spans="1:17" x14ac:dyDescent="0.2">
      <c r="A6" s="4" t="str">
        <f t="shared" si="0"/>
        <v>ChinaRice Cultivation_Double rice cropping_Irr-CFD</v>
      </c>
      <c r="B6" s="4" t="s">
        <v>8</v>
      </c>
      <c r="C6" t="s">
        <v>7</v>
      </c>
      <c r="D6" t="s">
        <v>316</v>
      </c>
      <c r="E6">
        <v>3</v>
      </c>
      <c r="F6">
        <v>2</v>
      </c>
      <c r="G6">
        <v>6</v>
      </c>
      <c r="H6" t="s">
        <v>317</v>
      </c>
      <c r="I6" t="s">
        <v>318</v>
      </c>
      <c r="J6" t="s">
        <v>319</v>
      </c>
    </row>
    <row r="7" spans="1:17" x14ac:dyDescent="0.2">
      <c r="A7" s="4" t="str">
        <f t="shared" si="0"/>
        <v>ChinaRice Cultivation_Double rice cropping_Irr-CFDII</v>
      </c>
      <c r="B7" s="4" t="s">
        <v>8</v>
      </c>
      <c r="C7" t="s">
        <v>7</v>
      </c>
      <c r="D7" t="s">
        <v>320</v>
      </c>
      <c r="E7">
        <v>3</v>
      </c>
      <c r="F7">
        <v>6</v>
      </c>
      <c r="G7">
        <v>6</v>
      </c>
      <c r="H7" t="s">
        <v>317</v>
      </c>
    </row>
    <row r="8" spans="1:17" x14ac:dyDescent="0.2">
      <c r="A8" s="4" t="str">
        <f t="shared" si="0"/>
        <v>ChinaRice Cultivation_Double rice cropping_Ratoon</v>
      </c>
      <c r="B8" s="4" t="s">
        <v>8</v>
      </c>
      <c r="C8" t="s">
        <v>7</v>
      </c>
      <c r="D8" t="s">
        <v>370</v>
      </c>
      <c r="E8">
        <v>6</v>
      </c>
      <c r="F8">
        <v>6</v>
      </c>
      <c r="G8">
        <v>6</v>
      </c>
      <c r="H8" t="s">
        <v>371</v>
      </c>
      <c r="I8" t="s">
        <v>372</v>
      </c>
      <c r="J8" t="s">
        <v>373</v>
      </c>
    </row>
    <row r="9" spans="1:17" x14ac:dyDescent="0.2">
      <c r="A9" s="4" t="str">
        <f t="shared" si="0"/>
        <v>ChinaRice Cultivation_Conventional rice farming_Var</v>
      </c>
      <c r="B9" s="4" t="s">
        <v>8</v>
      </c>
      <c r="C9" t="s">
        <v>7</v>
      </c>
      <c r="D9" t="s">
        <v>374</v>
      </c>
      <c r="E9">
        <v>6</v>
      </c>
      <c r="F9">
        <v>6</v>
      </c>
      <c r="G9">
        <v>6</v>
      </c>
      <c r="H9" t="s">
        <v>292</v>
      </c>
      <c r="I9" t="s">
        <v>313</v>
      </c>
    </row>
    <row r="10" spans="1:17" x14ac:dyDescent="0.2">
      <c r="A10" s="4" t="str">
        <f t="shared" si="0"/>
        <v>ChinaRice Cultivation_Conventional rice farming_Var-D</v>
      </c>
      <c r="B10" s="4" t="s">
        <v>8</v>
      </c>
      <c r="C10" t="s">
        <v>7</v>
      </c>
      <c r="D10" t="s">
        <v>312</v>
      </c>
      <c r="E10">
        <v>5</v>
      </c>
      <c r="F10">
        <v>2</v>
      </c>
      <c r="G10">
        <v>5</v>
      </c>
      <c r="H10" t="s">
        <v>292</v>
      </c>
      <c r="I10" t="s">
        <v>313</v>
      </c>
    </row>
    <row r="11" spans="1:17" x14ac:dyDescent="0.2">
      <c r="A11" s="4" t="str">
        <f t="shared" si="0"/>
        <v>ChinaRice Cultivation_Rice-wheat rotation_Irr-CF</v>
      </c>
      <c r="B11" s="4" t="s">
        <v>8</v>
      </c>
      <c r="C11" t="s">
        <v>7</v>
      </c>
      <c r="D11" t="s">
        <v>375</v>
      </c>
      <c r="E11">
        <v>6</v>
      </c>
      <c r="F11">
        <v>6</v>
      </c>
      <c r="G11">
        <v>6</v>
      </c>
      <c r="H11" t="s">
        <v>348</v>
      </c>
      <c r="I11" t="s">
        <v>353</v>
      </c>
    </row>
    <row r="12" spans="1:17" x14ac:dyDescent="0.2">
      <c r="A12" s="4" t="str">
        <f t="shared" si="0"/>
        <v>ChinaRice Cultivation_Rice-wheat rotation_S-DITCH</v>
      </c>
      <c r="B12" s="4" t="s">
        <v>8</v>
      </c>
      <c r="C12" t="s">
        <v>7</v>
      </c>
      <c r="D12" t="s">
        <v>364</v>
      </c>
      <c r="E12">
        <v>3</v>
      </c>
      <c r="F12">
        <v>6</v>
      </c>
      <c r="G12">
        <v>6</v>
      </c>
      <c r="H12" t="s">
        <v>348</v>
      </c>
    </row>
    <row r="13" spans="1:17" x14ac:dyDescent="0.2">
      <c r="A13" s="4" t="str">
        <f t="shared" si="0"/>
        <v>ChinaRice Cultivation_Rice-wheat rotation_D-DITCH</v>
      </c>
      <c r="B13" s="4" t="s">
        <v>8</v>
      </c>
      <c r="C13" t="s">
        <v>7</v>
      </c>
      <c r="D13" t="s">
        <v>347</v>
      </c>
      <c r="E13">
        <v>3</v>
      </c>
      <c r="F13">
        <v>6</v>
      </c>
      <c r="G13">
        <v>6</v>
      </c>
      <c r="H13" t="s">
        <v>348</v>
      </c>
    </row>
    <row r="14" spans="1:17" x14ac:dyDescent="0.2">
      <c r="A14" s="4" t="str">
        <f t="shared" si="0"/>
        <v>ChinaRice Cultivation_Conventional rice farming_Irr-CI</v>
      </c>
      <c r="B14" s="4" t="s">
        <v>8</v>
      </c>
      <c r="C14" t="s">
        <v>7</v>
      </c>
      <c r="D14" t="s">
        <v>298</v>
      </c>
      <c r="E14">
        <v>4</v>
      </c>
      <c r="F14">
        <v>1</v>
      </c>
      <c r="G14">
        <v>6</v>
      </c>
      <c r="H14" t="s">
        <v>299</v>
      </c>
      <c r="I14" t="s">
        <v>300</v>
      </c>
      <c r="J14" t="s">
        <v>301</v>
      </c>
      <c r="K14" t="s">
        <v>302</v>
      </c>
      <c r="L14" t="s">
        <v>294</v>
      </c>
      <c r="M14" t="s">
        <v>285</v>
      </c>
    </row>
    <row r="15" spans="1:17" x14ac:dyDescent="0.2">
      <c r="A15" s="4" t="str">
        <f t="shared" si="0"/>
        <v>ChinaRice Cultivation_Double rice cropping_Irr-SWD</v>
      </c>
      <c r="B15" s="4" t="s">
        <v>8</v>
      </c>
      <c r="C15" t="s">
        <v>7</v>
      </c>
      <c r="D15" t="s">
        <v>324</v>
      </c>
      <c r="E15">
        <v>4</v>
      </c>
      <c r="F15">
        <v>6</v>
      </c>
      <c r="G15">
        <v>2</v>
      </c>
      <c r="H15" t="s">
        <v>325</v>
      </c>
      <c r="I15" t="s">
        <v>326</v>
      </c>
      <c r="J15" t="s">
        <v>327</v>
      </c>
      <c r="K15" t="s">
        <v>328</v>
      </c>
    </row>
    <row r="16" spans="1:17" x14ac:dyDescent="0.2">
      <c r="A16" s="4" t="str">
        <f t="shared" si="0"/>
        <v>ChinaRice Cultivation_Double rice cropping_N-Urea</v>
      </c>
      <c r="B16" s="4" t="s">
        <v>8</v>
      </c>
      <c r="C16" t="s">
        <v>7</v>
      </c>
      <c r="D16" t="s">
        <v>333</v>
      </c>
      <c r="E16">
        <v>3</v>
      </c>
      <c r="F16">
        <v>6</v>
      </c>
      <c r="G16">
        <v>6</v>
      </c>
      <c r="H16" t="s">
        <v>325</v>
      </c>
      <c r="I16" t="s">
        <v>315</v>
      </c>
      <c r="J16" t="s">
        <v>328</v>
      </c>
    </row>
    <row r="17" spans="1:12" x14ac:dyDescent="0.2">
      <c r="A17" s="4" t="str">
        <f t="shared" si="0"/>
        <v>ChinaRice Cultivation_Double rice cropping_Irr-TSWD</v>
      </c>
      <c r="B17" s="4" t="s">
        <v>8</v>
      </c>
      <c r="C17" t="s">
        <v>7</v>
      </c>
      <c r="D17" t="s">
        <v>329</v>
      </c>
      <c r="E17">
        <v>3</v>
      </c>
      <c r="F17">
        <v>6</v>
      </c>
      <c r="G17">
        <v>1</v>
      </c>
      <c r="H17" t="s">
        <v>325</v>
      </c>
    </row>
    <row r="18" spans="1:12" x14ac:dyDescent="0.2">
      <c r="A18" s="4" t="str">
        <f t="shared" si="0"/>
        <v>ChinaRice Cultivation_Conventional rice farming_Irr-Inter</v>
      </c>
      <c r="B18" s="4" t="s">
        <v>8</v>
      </c>
      <c r="C18" t="s">
        <v>7</v>
      </c>
      <c r="D18" t="s">
        <v>303</v>
      </c>
      <c r="E18">
        <v>3</v>
      </c>
      <c r="F18">
        <v>2</v>
      </c>
      <c r="G18">
        <v>6</v>
      </c>
      <c r="H18" t="s">
        <v>300</v>
      </c>
      <c r="I18" t="s">
        <v>304</v>
      </c>
      <c r="J18" t="s">
        <v>305</v>
      </c>
      <c r="K18" t="s">
        <v>302</v>
      </c>
      <c r="L18" t="s">
        <v>306</v>
      </c>
    </row>
    <row r="19" spans="1:12" x14ac:dyDescent="0.2">
      <c r="A19" s="4" t="str">
        <f t="shared" si="0"/>
        <v>ChinaRice Cultivation_Conventional rice farming_Irr-SWD</v>
      </c>
      <c r="B19" s="4" t="s">
        <v>8</v>
      </c>
      <c r="C19" t="s">
        <v>7</v>
      </c>
      <c r="D19" t="s">
        <v>307</v>
      </c>
      <c r="E19">
        <v>2</v>
      </c>
      <c r="F19">
        <v>1</v>
      </c>
      <c r="G19">
        <v>6</v>
      </c>
      <c r="H19" t="s">
        <v>300</v>
      </c>
      <c r="I19" t="s">
        <v>294</v>
      </c>
    </row>
    <row r="20" spans="1:12" x14ac:dyDescent="0.2">
      <c r="A20" s="4" t="str">
        <f t="shared" si="0"/>
        <v>ChinaRice Cultivation_Conventional rice farming_N-Urea</v>
      </c>
      <c r="B20" s="4" t="s">
        <v>8</v>
      </c>
      <c r="C20" t="s">
        <v>7</v>
      </c>
      <c r="D20" t="s">
        <v>311</v>
      </c>
      <c r="E20">
        <v>3</v>
      </c>
      <c r="F20">
        <v>6</v>
      </c>
      <c r="G20">
        <v>6</v>
      </c>
      <c r="H20" t="s">
        <v>300</v>
      </c>
      <c r="I20" t="s">
        <v>306</v>
      </c>
    </row>
    <row r="21" spans="1:12" x14ac:dyDescent="0.2">
      <c r="A21" s="4" t="str">
        <f t="shared" si="0"/>
        <v>ChinaRice Cultivation_Rice-wheat rotation_Irr-CI</v>
      </c>
      <c r="B21" s="4" t="s">
        <v>8</v>
      </c>
      <c r="C21" t="s">
        <v>7</v>
      </c>
      <c r="D21" t="s">
        <v>352</v>
      </c>
      <c r="E21">
        <v>6</v>
      </c>
      <c r="F21">
        <v>6</v>
      </c>
      <c r="G21">
        <v>6</v>
      </c>
      <c r="H21" t="s">
        <v>353</v>
      </c>
      <c r="I21" t="s">
        <v>346</v>
      </c>
      <c r="J21" t="s">
        <v>354</v>
      </c>
      <c r="K21" t="s">
        <v>355</v>
      </c>
    </row>
    <row r="22" spans="1:12" x14ac:dyDescent="0.2">
      <c r="A22" s="4" t="str">
        <f t="shared" si="0"/>
        <v>ChinaRice Cultivation_Rice-wheat rotation_N-High</v>
      </c>
      <c r="B22" s="4" t="s">
        <v>8</v>
      </c>
      <c r="C22" t="s">
        <v>7</v>
      </c>
      <c r="D22" t="s">
        <v>359</v>
      </c>
      <c r="E22">
        <v>6</v>
      </c>
      <c r="F22">
        <v>6</v>
      </c>
      <c r="G22">
        <v>6</v>
      </c>
      <c r="H22" t="s">
        <v>353</v>
      </c>
      <c r="I22" t="s">
        <v>354</v>
      </c>
    </row>
    <row r="23" spans="1:12" x14ac:dyDescent="0.2">
      <c r="A23" s="4" t="str">
        <f t="shared" si="0"/>
        <v>ChinaRice Cultivation_Rice-wheat rotation_N-Conv</v>
      </c>
      <c r="B23" s="4" t="s">
        <v>8</v>
      </c>
      <c r="C23" t="s">
        <v>7</v>
      </c>
      <c r="D23" t="s">
        <v>376</v>
      </c>
      <c r="E23">
        <v>6</v>
      </c>
      <c r="F23">
        <v>6</v>
      </c>
      <c r="G23">
        <v>6</v>
      </c>
      <c r="H23" t="s">
        <v>353</v>
      </c>
      <c r="I23" t="s">
        <v>358</v>
      </c>
      <c r="J23" t="s">
        <v>354</v>
      </c>
    </row>
    <row r="24" spans="1:12" x14ac:dyDescent="0.2">
      <c r="A24" s="4" t="str">
        <f t="shared" si="0"/>
        <v>ChinaRice Cultivation_Rice-wheat rotation_NoStraw</v>
      </c>
      <c r="B24" s="4" t="s">
        <v>8</v>
      </c>
      <c r="C24" t="s">
        <v>7</v>
      </c>
      <c r="D24" t="s">
        <v>377</v>
      </c>
      <c r="E24">
        <v>6</v>
      </c>
      <c r="F24">
        <v>6</v>
      </c>
      <c r="G24">
        <v>6</v>
      </c>
      <c r="H24" t="s">
        <v>350</v>
      </c>
      <c r="I24" t="s">
        <v>363</v>
      </c>
    </row>
    <row r="25" spans="1:12" x14ac:dyDescent="0.2">
      <c r="A25" s="4" t="str">
        <f t="shared" si="0"/>
        <v>ChinaRice Cultivation_Rice-wheat rotation_Straw</v>
      </c>
      <c r="B25" s="4" t="s">
        <v>8</v>
      </c>
      <c r="C25" t="s">
        <v>7</v>
      </c>
      <c r="D25" t="s">
        <v>366</v>
      </c>
      <c r="E25">
        <v>3</v>
      </c>
      <c r="F25">
        <v>6</v>
      </c>
      <c r="G25">
        <v>6</v>
      </c>
      <c r="H25" t="s">
        <v>350</v>
      </c>
      <c r="I25" t="s">
        <v>346</v>
      </c>
      <c r="J25" t="s">
        <v>336</v>
      </c>
      <c r="K25" t="s">
        <v>363</v>
      </c>
      <c r="L25" t="s">
        <v>289</v>
      </c>
    </row>
    <row r="26" spans="1:12" x14ac:dyDescent="0.2">
      <c r="A26" s="4" t="str">
        <f t="shared" ref="A26:A47" si="1">B26&amp;D26</f>
        <v>ChinaRice Cultivation_Rice-wheat rotation_D-MULCH</v>
      </c>
      <c r="B26" s="4" t="s">
        <v>8</v>
      </c>
      <c r="C26" t="s">
        <v>7</v>
      </c>
      <c r="D26" t="s">
        <v>349</v>
      </c>
      <c r="E26">
        <v>4</v>
      </c>
      <c r="F26">
        <v>6</v>
      </c>
      <c r="G26">
        <v>6</v>
      </c>
      <c r="H26" t="s">
        <v>350</v>
      </c>
    </row>
    <row r="27" spans="1:12" x14ac:dyDescent="0.2">
      <c r="A27" s="4" t="str">
        <f t="shared" si="1"/>
        <v>ChinaRice Cultivation_Rice-wheat rotation_S-MULCH</v>
      </c>
      <c r="B27" s="4" t="s">
        <v>8</v>
      </c>
      <c r="C27" t="s">
        <v>7</v>
      </c>
      <c r="D27" t="s">
        <v>365</v>
      </c>
      <c r="E27">
        <v>5</v>
      </c>
      <c r="F27">
        <v>6</v>
      </c>
      <c r="G27">
        <v>6</v>
      </c>
      <c r="H27" t="s">
        <v>350</v>
      </c>
    </row>
    <row r="28" spans="1:12" x14ac:dyDescent="0.2">
      <c r="A28" s="4" t="str">
        <f t="shared" si="1"/>
        <v>ChinaRice Cultivation_Conventional rice farming_Irr-CFDII</v>
      </c>
      <c r="B28" s="4" t="s">
        <v>8</v>
      </c>
      <c r="C28" t="s">
        <v>7</v>
      </c>
      <c r="D28" t="s">
        <v>378</v>
      </c>
      <c r="E28">
        <v>6</v>
      </c>
      <c r="F28">
        <v>6</v>
      </c>
      <c r="G28">
        <v>6</v>
      </c>
      <c r="H28" t="s">
        <v>293</v>
      </c>
    </row>
    <row r="29" spans="1:12" x14ac:dyDescent="0.2">
      <c r="A29" s="4" t="str">
        <f t="shared" si="1"/>
        <v>ChinaRice Cultivation_Conventional rice farming_N-Conv</v>
      </c>
      <c r="B29" s="4" t="s">
        <v>8</v>
      </c>
      <c r="C29" t="s">
        <v>7</v>
      </c>
      <c r="D29" t="s">
        <v>379</v>
      </c>
      <c r="E29">
        <v>6</v>
      </c>
      <c r="F29">
        <v>6</v>
      </c>
      <c r="G29">
        <v>6</v>
      </c>
      <c r="H29" t="s">
        <v>293</v>
      </c>
      <c r="I29" t="s">
        <v>305</v>
      </c>
    </row>
    <row r="30" spans="1:12" x14ac:dyDescent="0.2">
      <c r="A30" s="4" t="str">
        <f t="shared" si="1"/>
        <v>ChinaRice Cultivation_Conventional rice farming_N-High</v>
      </c>
      <c r="B30" s="4" t="s">
        <v>8</v>
      </c>
      <c r="C30" t="s">
        <v>7</v>
      </c>
      <c r="D30" t="s">
        <v>308</v>
      </c>
      <c r="E30">
        <v>3</v>
      </c>
      <c r="F30">
        <v>6</v>
      </c>
      <c r="G30">
        <v>6</v>
      </c>
      <c r="H30" t="s">
        <v>293</v>
      </c>
    </row>
    <row r="31" spans="1:12" x14ac:dyDescent="0.2">
      <c r="A31" s="4" t="str">
        <f t="shared" si="1"/>
        <v>ChinaRice Cultivation_Conventional rice farming_N-Low</v>
      </c>
      <c r="B31" s="4" t="s">
        <v>8</v>
      </c>
      <c r="C31" t="s">
        <v>7</v>
      </c>
      <c r="D31" t="s">
        <v>309</v>
      </c>
      <c r="E31">
        <v>3</v>
      </c>
      <c r="F31">
        <v>6</v>
      </c>
      <c r="G31">
        <v>6</v>
      </c>
      <c r="H31" t="s">
        <v>293</v>
      </c>
      <c r="I31" t="s">
        <v>305</v>
      </c>
    </row>
    <row r="32" spans="1:12" x14ac:dyDescent="0.2">
      <c r="A32" s="4" t="str">
        <f t="shared" si="1"/>
        <v>ChinaRice Cultivation_Conventional rice farming_Duck</v>
      </c>
      <c r="B32" s="4" t="s">
        <v>8</v>
      </c>
      <c r="C32" t="s">
        <v>7</v>
      </c>
      <c r="D32" t="s">
        <v>286</v>
      </c>
      <c r="E32">
        <v>3</v>
      </c>
      <c r="F32">
        <v>6</v>
      </c>
      <c r="G32">
        <v>6</v>
      </c>
      <c r="H32" t="s">
        <v>287</v>
      </c>
      <c r="I32" t="s">
        <v>288</v>
      </c>
      <c r="J32" t="s">
        <v>289</v>
      </c>
    </row>
    <row r="33" spans="1:11" x14ac:dyDescent="0.2">
      <c r="A33" s="4" t="str">
        <f t="shared" si="1"/>
        <v>ChinaRice Cultivation_Rapeseed-rice rotation_Irr-AWD</v>
      </c>
      <c r="B33" s="4" t="s">
        <v>8</v>
      </c>
      <c r="C33" t="s">
        <v>7</v>
      </c>
      <c r="D33" t="s">
        <v>380</v>
      </c>
      <c r="E33">
        <v>6</v>
      </c>
      <c r="F33">
        <v>6</v>
      </c>
      <c r="G33">
        <v>6</v>
      </c>
      <c r="H33" t="s">
        <v>343</v>
      </c>
    </row>
    <row r="34" spans="1:11" x14ac:dyDescent="0.2">
      <c r="A34" s="4" t="str">
        <f t="shared" si="1"/>
        <v>ChinaRice Cultivation_Rapeseed-rice rotation_Irr-CF</v>
      </c>
      <c r="B34" s="4" t="s">
        <v>8</v>
      </c>
      <c r="C34" t="s">
        <v>7</v>
      </c>
      <c r="D34" t="s">
        <v>381</v>
      </c>
      <c r="E34">
        <v>6</v>
      </c>
      <c r="F34">
        <v>6</v>
      </c>
      <c r="G34">
        <v>6</v>
      </c>
      <c r="H34" t="s">
        <v>343</v>
      </c>
    </row>
    <row r="35" spans="1:11" x14ac:dyDescent="0.2">
      <c r="A35" s="4" t="str">
        <f t="shared" si="1"/>
        <v>ChinaRice Cultivation_Rapeseed-rice rotation_Irr-RF</v>
      </c>
      <c r="B35" s="4" t="s">
        <v>8</v>
      </c>
      <c r="C35" t="s">
        <v>7</v>
      </c>
      <c r="D35" t="s">
        <v>342</v>
      </c>
      <c r="E35">
        <v>6</v>
      </c>
      <c r="F35">
        <v>6</v>
      </c>
      <c r="G35">
        <v>6</v>
      </c>
      <c r="H35" t="s">
        <v>343</v>
      </c>
      <c r="I35" t="s">
        <v>344</v>
      </c>
    </row>
    <row r="36" spans="1:11" x14ac:dyDescent="0.2">
      <c r="A36" s="4" t="str">
        <f t="shared" si="1"/>
        <v>ChinaRice Cultivation_Rice-wheat rotation_N-CRF</v>
      </c>
      <c r="B36" s="4" t="s">
        <v>8</v>
      </c>
      <c r="C36" t="s">
        <v>7</v>
      </c>
      <c r="D36" t="s">
        <v>357</v>
      </c>
      <c r="E36">
        <v>3</v>
      </c>
      <c r="F36">
        <v>6</v>
      </c>
      <c r="G36">
        <v>6</v>
      </c>
      <c r="H36" t="s">
        <v>358</v>
      </c>
    </row>
    <row r="37" spans="1:11" x14ac:dyDescent="0.2">
      <c r="A37" s="4" t="str">
        <f t="shared" si="1"/>
        <v>ChinaRice Cultivation_Rice-wheat rotation_N-Low</v>
      </c>
      <c r="B37" s="4" t="s">
        <v>8</v>
      </c>
      <c r="C37" t="s">
        <v>7</v>
      </c>
      <c r="D37" t="s">
        <v>360</v>
      </c>
      <c r="E37">
        <v>3</v>
      </c>
      <c r="F37">
        <v>6</v>
      </c>
      <c r="G37">
        <v>6</v>
      </c>
      <c r="H37" t="s">
        <v>358</v>
      </c>
      <c r="I37" t="s">
        <v>354</v>
      </c>
    </row>
    <row r="38" spans="1:11" x14ac:dyDescent="0.2">
      <c r="A38" s="4" t="str">
        <f t="shared" si="1"/>
        <v>ChinaRice Cultivation_Rice-wheat rotation_N-No</v>
      </c>
      <c r="B38" s="4" t="s">
        <v>8</v>
      </c>
      <c r="C38" t="s">
        <v>7</v>
      </c>
      <c r="D38" t="s">
        <v>361</v>
      </c>
      <c r="E38">
        <v>1</v>
      </c>
      <c r="F38">
        <v>6</v>
      </c>
      <c r="G38">
        <v>6</v>
      </c>
      <c r="H38" t="s">
        <v>358</v>
      </c>
    </row>
    <row r="39" spans="1:11" x14ac:dyDescent="0.2">
      <c r="A39" s="4" t="str">
        <f t="shared" si="1"/>
        <v>ChinaRice Cultivation_Double rice cropping_Straw</v>
      </c>
      <c r="B39" s="4" t="s">
        <v>8</v>
      </c>
      <c r="C39" t="s">
        <v>7</v>
      </c>
      <c r="D39" t="s">
        <v>338</v>
      </c>
      <c r="E39">
        <v>4</v>
      </c>
      <c r="F39">
        <v>6</v>
      </c>
      <c r="G39">
        <v>6</v>
      </c>
      <c r="H39" t="s">
        <v>326</v>
      </c>
      <c r="I39" t="s">
        <v>315</v>
      </c>
      <c r="J39" t="s">
        <v>336</v>
      </c>
      <c r="K39" t="s">
        <v>337</v>
      </c>
    </row>
    <row r="40" spans="1:11" x14ac:dyDescent="0.2">
      <c r="A40" s="4" t="str">
        <f t="shared" si="1"/>
        <v>ChinaRice Cultivation_Double rice cropping_Irr-RF</v>
      </c>
      <c r="B40" s="4" t="s">
        <v>8</v>
      </c>
      <c r="C40" t="s">
        <v>7</v>
      </c>
      <c r="D40" t="s">
        <v>323</v>
      </c>
      <c r="E40">
        <v>2</v>
      </c>
      <c r="F40">
        <v>1</v>
      </c>
      <c r="G40">
        <v>6</v>
      </c>
      <c r="H40" t="s">
        <v>319</v>
      </c>
    </row>
    <row r="41" spans="1:11" x14ac:dyDescent="0.2">
      <c r="A41" s="4" t="str">
        <f t="shared" si="1"/>
        <v>ChinaRice Cultivation_Double rice cropping_NoTill</v>
      </c>
      <c r="B41" s="4" t="s">
        <v>8</v>
      </c>
      <c r="C41" t="s">
        <v>7</v>
      </c>
      <c r="D41" t="s">
        <v>334</v>
      </c>
      <c r="E41">
        <v>2</v>
      </c>
      <c r="F41">
        <v>6</v>
      </c>
      <c r="G41">
        <v>6</v>
      </c>
      <c r="H41" t="s">
        <v>315</v>
      </c>
    </row>
    <row r="42" spans="1:11" x14ac:dyDescent="0.2">
      <c r="A42" s="4" t="str">
        <f t="shared" si="1"/>
        <v>ChinaRice Cultivation_Double rice cropping_R-Till</v>
      </c>
      <c r="B42" s="4" t="s">
        <v>8</v>
      </c>
      <c r="C42" t="s">
        <v>7</v>
      </c>
      <c r="D42" t="s">
        <v>335</v>
      </c>
      <c r="E42">
        <v>6</v>
      </c>
      <c r="F42">
        <v>6</v>
      </c>
      <c r="G42">
        <v>6</v>
      </c>
      <c r="H42" t="s">
        <v>315</v>
      </c>
      <c r="I42" t="s">
        <v>336</v>
      </c>
      <c r="J42" t="s">
        <v>337</v>
      </c>
    </row>
    <row r="43" spans="1:11" x14ac:dyDescent="0.2">
      <c r="A43" s="4" t="str">
        <f t="shared" si="1"/>
        <v>ChinaRice Cultivation_Double rice cropping_Bioch</v>
      </c>
      <c r="B43" s="4" t="s">
        <v>8</v>
      </c>
      <c r="C43" t="s">
        <v>7</v>
      </c>
      <c r="D43" t="s">
        <v>314</v>
      </c>
      <c r="E43">
        <v>4</v>
      </c>
      <c r="F43">
        <v>6</v>
      </c>
      <c r="G43">
        <v>6</v>
      </c>
      <c r="H43" t="s">
        <v>315</v>
      </c>
    </row>
    <row r="44" spans="1:11" x14ac:dyDescent="0.2">
      <c r="A44" s="4" t="str">
        <f t="shared" si="1"/>
        <v>ChinaRice Cultivation_Double rice cropping_NoStraw</v>
      </c>
      <c r="B44" s="4" t="s">
        <v>8</v>
      </c>
      <c r="C44" t="s">
        <v>7</v>
      </c>
      <c r="D44" t="s">
        <v>382</v>
      </c>
      <c r="E44">
        <v>6</v>
      </c>
      <c r="F44">
        <v>6</v>
      </c>
      <c r="G44">
        <v>6</v>
      </c>
      <c r="H44" t="s">
        <v>315</v>
      </c>
      <c r="I44" t="s">
        <v>337</v>
      </c>
    </row>
    <row r="45" spans="1:11" x14ac:dyDescent="0.2">
      <c r="A45" s="4" t="str">
        <f t="shared" si="1"/>
        <v>ChinaRice Cultivation_Double rice cropping_N-No</v>
      </c>
      <c r="B45" s="4" t="s">
        <v>8</v>
      </c>
      <c r="C45" t="s">
        <v>7</v>
      </c>
      <c r="D45" t="s">
        <v>332</v>
      </c>
      <c r="E45">
        <v>1</v>
      </c>
      <c r="F45">
        <v>6</v>
      </c>
      <c r="G45">
        <v>6</v>
      </c>
      <c r="H45" t="s">
        <v>315</v>
      </c>
      <c r="I45" t="s">
        <v>322</v>
      </c>
    </row>
    <row r="46" spans="1:11" x14ac:dyDescent="0.2">
      <c r="A46" s="4" t="str">
        <f t="shared" si="1"/>
        <v>ChinaRice Cultivation_Conventional rice farming_Irr-RF</v>
      </c>
      <c r="B46" s="4" t="s">
        <v>8</v>
      </c>
      <c r="C46" t="s">
        <v>7</v>
      </c>
      <c r="D46" t="s">
        <v>383</v>
      </c>
      <c r="E46">
        <v>6</v>
      </c>
      <c r="F46">
        <v>6</v>
      </c>
      <c r="G46">
        <v>6</v>
      </c>
      <c r="H46" t="s">
        <v>313</v>
      </c>
    </row>
    <row r="47" spans="1:11" x14ac:dyDescent="0.2">
      <c r="A47" s="4" t="str">
        <f t="shared" si="1"/>
        <v>ChinaRice Cultivation_Rice-wheat rotation_Bioch</v>
      </c>
      <c r="B47" s="4" t="s">
        <v>8</v>
      </c>
      <c r="C47" t="s">
        <v>7</v>
      </c>
      <c r="D47" t="s">
        <v>345</v>
      </c>
      <c r="E47">
        <v>4</v>
      </c>
      <c r="F47">
        <v>6</v>
      </c>
      <c r="G47">
        <v>6</v>
      </c>
      <c r="H47" t="s">
        <v>346</v>
      </c>
    </row>
    <row r="48" spans="1:11" x14ac:dyDescent="0.2">
      <c r="A48" s="4" t="str">
        <f t="shared" ref="A48:A75" si="2">B48&amp;D48</f>
        <v>ChinaRice Cultivation_Conventional rice farming_N-No</v>
      </c>
      <c r="B48" s="4" t="s">
        <v>8</v>
      </c>
      <c r="C48" t="s">
        <v>7</v>
      </c>
      <c r="D48" t="s">
        <v>310</v>
      </c>
      <c r="E48">
        <v>1</v>
      </c>
      <c r="F48">
        <v>6</v>
      </c>
      <c r="G48">
        <v>6</v>
      </c>
      <c r="H48" t="s">
        <v>305</v>
      </c>
    </row>
    <row r="49" spans="1:9" x14ac:dyDescent="0.2">
      <c r="A49" s="4" t="str">
        <f t="shared" si="2"/>
        <v>ChinaRice Cultivation_Conventional rice farming_R-Till</v>
      </c>
      <c r="B49" s="4" t="s">
        <v>8</v>
      </c>
      <c r="C49" t="s">
        <v>7</v>
      </c>
      <c r="D49" t="s">
        <v>384</v>
      </c>
      <c r="E49">
        <v>6</v>
      </c>
      <c r="F49">
        <v>6</v>
      </c>
      <c r="G49">
        <v>6</v>
      </c>
      <c r="H49" t="s">
        <v>336</v>
      </c>
    </row>
    <row r="50" spans="1:9" x14ac:dyDescent="0.2">
      <c r="A50" s="4" t="str">
        <f t="shared" si="2"/>
        <v>ChinaRice Cultivation_Rice-wheat rotation_R-Till</v>
      </c>
      <c r="B50" s="4" t="s">
        <v>8</v>
      </c>
      <c r="C50" t="s">
        <v>7</v>
      </c>
      <c r="D50" t="s">
        <v>385</v>
      </c>
      <c r="E50">
        <v>6</v>
      </c>
      <c r="F50">
        <v>6</v>
      </c>
      <c r="G50">
        <v>6</v>
      </c>
      <c r="H50" t="s">
        <v>336</v>
      </c>
      <c r="I50" t="s">
        <v>355</v>
      </c>
    </row>
    <row r="51" spans="1:9" x14ac:dyDescent="0.2">
      <c r="A51" s="4" t="str">
        <f t="shared" si="2"/>
        <v>ChinaRice Cultivation_Conventional rice farming_Straw</v>
      </c>
      <c r="B51" s="4" t="s">
        <v>8</v>
      </c>
      <c r="C51" t="s">
        <v>7</v>
      </c>
      <c r="D51" t="s">
        <v>386</v>
      </c>
      <c r="E51">
        <v>6</v>
      </c>
      <c r="F51">
        <v>6</v>
      </c>
      <c r="G51">
        <v>6</v>
      </c>
      <c r="H51" t="s">
        <v>336</v>
      </c>
      <c r="I51" t="s">
        <v>295</v>
      </c>
    </row>
    <row r="52" spans="1:9" x14ac:dyDescent="0.2">
      <c r="A52" s="4" t="str">
        <f t="shared" si="2"/>
        <v>ChinaRice Cultivation_Conventional rice farming_Irr-TSWD</v>
      </c>
      <c r="B52" s="4" t="s">
        <v>8</v>
      </c>
      <c r="C52" t="s">
        <v>7</v>
      </c>
      <c r="D52" t="s">
        <v>387</v>
      </c>
      <c r="E52">
        <v>6</v>
      </c>
      <c r="F52">
        <v>6</v>
      </c>
      <c r="G52">
        <v>6</v>
      </c>
      <c r="H52" t="s">
        <v>294</v>
      </c>
    </row>
    <row r="53" spans="1:9" x14ac:dyDescent="0.2">
      <c r="A53" s="4" t="str">
        <f t="shared" si="2"/>
        <v>ChinaRice Cultivation_Rapeseed-rice rotation_Irr-Inter</v>
      </c>
      <c r="B53" s="4" t="s">
        <v>8</v>
      </c>
      <c r="C53" t="s">
        <v>7</v>
      </c>
      <c r="D53" t="s">
        <v>388</v>
      </c>
      <c r="E53">
        <v>6</v>
      </c>
      <c r="F53">
        <v>6</v>
      </c>
      <c r="G53">
        <v>6</v>
      </c>
      <c r="H53" t="s">
        <v>344</v>
      </c>
    </row>
    <row r="54" spans="1:9" x14ac:dyDescent="0.2">
      <c r="A54" s="4" t="str">
        <f t="shared" si="2"/>
        <v>ChinaRice Cultivation_Double rice cropping_Irr-Inter</v>
      </c>
      <c r="B54" s="4" t="s">
        <v>8</v>
      </c>
      <c r="C54" t="s">
        <v>7</v>
      </c>
      <c r="D54" t="s">
        <v>321</v>
      </c>
      <c r="E54">
        <v>6</v>
      </c>
      <c r="F54">
        <v>6</v>
      </c>
      <c r="G54">
        <v>6</v>
      </c>
      <c r="H54" t="s">
        <v>322</v>
      </c>
    </row>
    <row r="55" spans="1:9" x14ac:dyDescent="0.2">
      <c r="A55" s="4" t="str">
        <f t="shared" si="2"/>
        <v>ChinaRice Cultivation_Double rice cropping_N-Conv</v>
      </c>
      <c r="B55" s="4" t="s">
        <v>8</v>
      </c>
      <c r="C55" t="s">
        <v>7</v>
      </c>
      <c r="D55" t="s">
        <v>389</v>
      </c>
      <c r="E55">
        <v>6</v>
      </c>
      <c r="F55">
        <v>6</v>
      </c>
      <c r="G55">
        <v>6</v>
      </c>
      <c r="H55" t="s">
        <v>322</v>
      </c>
    </row>
    <row r="56" spans="1:9" x14ac:dyDescent="0.2">
      <c r="A56" s="4" t="str">
        <f t="shared" si="2"/>
        <v>ChinaRice Cultivation_Double rice cropping_N-High</v>
      </c>
      <c r="B56" s="4" t="s">
        <v>8</v>
      </c>
      <c r="C56" t="s">
        <v>7</v>
      </c>
      <c r="D56" t="s">
        <v>330</v>
      </c>
      <c r="E56">
        <v>6</v>
      </c>
      <c r="F56">
        <v>6</v>
      </c>
      <c r="G56">
        <v>6</v>
      </c>
      <c r="H56" t="s">
        <v>322</v>
      </c>
    </row>
    <row r="57" spans="1:9" x14ac:dyDescent="0.2">
      <c r="A57" s="4" t="str">
        <f t="shared" si="2"/>
        <v>ChinaRice Cultivation_Double rice cropping_N-Low</v>
      </c>
      <c r="B57" s="4" t="s">
        <v>8</v>
      </c>
      <c r="C57" t="s">
        <v>7</v>
      </c>
      <c r="D57" t="s">
        <v>331</v>
      </c>
      <c r="E57">
        <v>6</v>
      </c>
      <c r="F57">
        <v>6</v>
      </c>
      <c r="G57">
        <v>6</v>
      </c>
      <c r="H57" t="s">
        <v>322</v>
      </c>
    </row>
    <row r="58" spans="1:9" x14ac:dyDescent="0.2">
      <c r="A58" s="4" t="str">
        <f t="shared" si="2"/>
        <v>ChinaRice Cultivation_Ground cover rice production system_BDF</v>
      </c>
      <c r="B58" s="4" t="s">
        <v>8</v>
      </c>
      <c r="C58" t="s">
        <v>7</v>
      </c>
      <c r="D58" t="s">
        <v>274</v>
      </c>
      <c r="E58">
        <v>1</v>
      </c>
      <c r="F58">
        <v>6</v>
      </c>
      <c r="G58">
        <v>6</v>
      </c>
      <c r="H58" t="s">
        <v>340</v>
      </c>
      <c r="I58" t="s">
        <v>297</v>
      </c>
    </row>
    <row r="59" spans="1:9" x14ac:dyDescent="0.2">
      <c r="A59" s="4" t="str">
        <f t="shared" si="2"/>
        <v>ChinaRice Cultivation_Ground cover rice production system_N-Conv</v>
      </c>
      <c r="B59" s="4" t="s">
        <v>8</v>
      </c>
      <c r="C59" t="s">
        <v>7</v>
      </c>
      <c r="D59" t="s">
        <v>390</v>
      </c>
      <c r="E59">
        <v>6</v>
      </c>
      <c r="F59">
        <v>6</v>
      </c>
      <c r="G59">
        <v>6</v>
      </c>
      <c r="H59" t="s">
        <v>340</v>
      </c>
      <c r="I59" t="s">
        <v>297</v>
      </c>
    </row>
    <row r="60" spans="1:9" x14ac:dyDescent="0.2">
      <c r="A60" s="4" t="str">
        <f t="shared" si="2"/>
        <v>ChinaRice Cultivation_Conventional rice farming_N-Pig</v>
      </c>
      <c r="B60" s="4" t="s">
        <v>8</v>
      </c>
      <c r="C60" t="s">
        <v>7</v>
      </c>
      <c r="D60" t="s">
        <v>391</v>
      </c>
      <c r="E60">
        <v>6</v>
      </c>
      <c r="F60">
        <v>6</v>
      </c>
      <c r="G60">
        <v>6</v>
      </c>
      <c r="H60" t="s">
        <v>295</v>
      </c>
    </row>
    <row r="61" spans="1:9" x14ac:dyDescent="0.2">
      <c r="A61" s="4" t="str">
        <f t="shared" si="2"/>
        <v>ChinaRice Cultivation_Rice-wheat rotation_NoTill</v>
      </c>
      <c r="B61" s="4" t="s">
        <v>8</v>
      </c>
      <c r="C61" t="s">
        <v>7</v>
      </c>
      <c r="D61" t="s">
        <v>362</v>
      </c>
      <c r="E61">
        <v>3</v>
      </c>
      <c r="F61">
        <v>6</v>
      </c>
      <c r="G61">
        <v>6</v>
      </c>
      <c r="H61" t="s">
        <v>355</v>
      </c>
      <c r="I61" t="s">
        <v>363</v>
      </c>
    </row>
    <row r="62" spans="1:9" x14ac:dyDescent="0.2">
      <c r="A62" s="4" t="str">
        <f t="shared" si="2"/>
        <v>ChinaRice Cultivation_Rice-wheat rotation_Irr-SWD</v>
      </c>
      <c r="B62" s="4" t="s">
        <v>8</v>
      </c>
      <c r="C62" t="s">
        <v>7</v>
      </c>
      <c r="D62" t="s">
        <v>356</v>
      </c>
      <c r="E62">
        <v>6</v>
      </c>
      <c r="F62">
        <v>6</v>
      </c>
      <c r="G62">
        <v>6</v>
      </c>
      <c r="H62" t="s">
        <v>355</v>
      </c>
    </row>
    <row r="63" spans="1:9" x14ac:dyDescent="0.2">
      <c r="A63" s="4" t="str">
        <f t="shared" si="2"/>
        <v>ChinaRice Cultivation_Rice-wheat rotation_Till</v>
      </c>
      <c r="B63" s="4" t="s">
        <v>8</v>
      </c>
      <c r="C63" t="s">
        <v>7</v>
      </c>
      <c r="D63" t="s">
        <v>392</v>
      </c>
      <c r="E63">
        <v>6</v>
      </c>
      <c r="F63">
        <v>6</v>
      </c>
      <c r="G63">
        <v>6</v>
      </c>
      <c r="H63" t="s">
        <v>363</v>
      </c>
    </row>
    <row r="64" spans="1:9" x14ac:dyDescent="0.2">
      <c r="A64" s="4" t="str">
        <f t="shared" si="2"/>
        <v>ChinaRice Cultivation_Rapeseed-rice rotation_NoTill</v>
      </c>
      <c r="B64" s="4" t="s">
        <v>8</v>
      </c>
      <c r="C64" t="s">
        <v>7</v>
      </c>
      <c r="D64" t="s">
        <v>393</v>
      </c>
      <c r="E64">
        <v>6</v>
      </c>
      <c r="F64">
        <v>6</v>
      </c>
      <c r="G64">
        <v>6</v>
      </c>
      <c r="H64" t="s">
        <v>369</v>
      </c>
    </row>
    <row r="65" spans="1:8" x14ac:dyDescent="0.2">
      <c r="A65" s="4" t="str">
        <f t="shared" si="2"/>
        <v>ChinaRice Cultivation_Rapeseed-rice rotation_Var-D</v>
      </c>
      <c r="B65" s="4" t="s">
        <v>8</v>
      </c>
      <c r="C65" t="s">
        <v>7</v>
      </c>
      <c r="D65" t="s">
        <v>394</v>
      </c>
      <c r="E65">
        <v>6</v>
      </c>
      <c r="F65">
        <v>6</v>
      </c>
      <c r="G65">
        <v>6</v>
      </c>
      <c r="H65" t="s">
        <v>369</v>
      </c>
    </row>
    <row r="66" spans="1:8" x14ac:dyDescent="0.2">
      <c r="A66" s="4" t="str">
        <f t="shared" si="2"/>
        <v>ChinaRice Cultivation_Rice-wheat rotation_Duck</v>
      </c>
      <c r="B66" s="4" t="s">
        <v>8</v>
      </c>
      <c r="C66" t="s">
        <v>7</v>
      </c>
      <c r="D66" t="s">
        <v>351</v>
      </c>
      <c r="E66">
        <v>5</v>
      </c>
      <c r="F66">
        <v>6</v>
      </c>
      <c r="G66">
        <v>6</v>
      </c>
      <c r="H66" t="s">
        <v>289</v>
      </c>
    </row>
    <row r="67" spans="1:8" x14ac:dyDescent="0.2">
      <c r="A67" s="4" t="str">
        <f t="shared" si="2"/>
        <v>ChinaRice Cultivation_Conventional rice farming_R-F</v>
      </c>
      <c r="B67" s="4" t="s">
        <v>8</v>
      </c>
      <c r="C67" t="s">
        <v>7</v>
      </c>
      <c r="D67" t="s">
        <v>276</v>
      </c>
      <c r="E67">
        <v>6</v>
      </c>
      <c r="F67">
        <v>6</v>
      </c>
      <c r="G67">
        <v>6</v>
      </c>
      <c r="H67" t="s">
        <v>289</v>
      </c>
    </row>
    <row r="68" spans="1:8" x14ac:dyDescent="0.2">
      <c r="A68" s="4" t="str">
        <f t="shared" si="2"/>
        <v>ChinaRice Cultivation_Conventional rice farming_R-GM</v>
      </c>
      <c r="B68" s="4" t="s">
        <v>8</v>
      </c>
      <c r="C68" t="s">
        <v>7</v>
      </c>
      <c r="D68" t="s">
        <v>275</v>
      </c>
      <c r="E68">
        <v>6</v>
      </c>
      <c r="F68">
        <v>6</v>
      </c>
      <c r="G68">
        <v>6</v>
      </c>
      <c r="H68" t="s">
        <v>289</v>
      </c>
    </row>
    <row r="69" spans="1:8" x14ac:dyDescent="0.2">
      <c r="A69" s="4" t="str">
        <f t="shared" si="2"/>
        <v>ChinaRice Cultivation_Conventional rice farming_Bioch</v>
      </c>
      <c r="B69" s="4" t="s">
        <v>8</v>
      </c>
      <c r="C69" t="s">
        <v>7</v>
      </c>
      <c r="D69" t="s">
        <v>284</v>
      </c>
      <c r="E69">
        <v>5</v>
      </c>
      <c r="F69">
        <v>6</v>
      </c>
      <c r="G69">
        <v>1</v>
      </c>
      <c r="H69" t="s">
        <v>285</v>
      </c>
    </row>
    <row r="70" spans="1:8" x14ac:dyDescent="0.2">
      <c r="A70" s="4" t="str">
        <f t="shared" si="2"/>
        <v>ChinaRice Cultivation_Ground cover rice production system_RPF</v>
      </c>
      <c r="B70" s="4" t="s">
        <v>8</v>
      </c>
      <c r="C70" t="s">
        <v>7</v>
      </c>
      <c r="D70" t="s">
        <v>395</v>
      </c>
      <c r="E70">
        <v>6</v>
      </c>
      <c r="F70">
        <v>6</v>
      </c>
      <c r="G70">
        <v>6</v>
      </c>
      <c r="H70" t="s">
        <v>297</v>
      </c>
    </row>
    <row r="71" spans="1:8" x14ac:dyDescent="0.2">
      <c r="A71" s="4" t="str">
        <f t="shared" si="2"/>
        <v>ChinaRice Cultivation_Ground cover rice production system_Irr-CI</v>
      </c>
      <c r="B71" s="4" t="s">
        <v>8</v>
      </c>
      <c r="C71" t="s">
        <v>7</v>
      </c>
      <c r="D71" t="s">
        <v>396</v>
      </c>
      <c r="E71">
        <v>6</v>
      </c>
      <c r="F71">
        <v>6</v>
      </c>
      <c r="G71">
        <v>6</v>
      </c>
      <c r="H71" t="s">
        <v>297</v>
      </c>
    </row>
    <row r="72" spans="1:8" x14ac:dyDescent="0.2">
      <c r="A72" s="4" t="str">
        <f t="shared" si="2"/>
        <v>ChinaRice Cultivation_Ground cover rice production system_N-No</v>
      </c>
      <c r="B72" s="4" t="s">
        <v>8</v>
      </c>
      <c r="C72" t="s">
        <v>7</v>
      </c>
      <c r="D72" t="s">
        <v>341</v>
      </c>
      <c r="E72">
        <v>3</v>
      </c>
      <c r="F72">
        <v>6</v>
      </c>
      <c r="G72">
        <v>3</v>
      </c>
      <c r="H72" t="s">
        <v>297</v>
      </c>
    </row>
    <row r="73" spans="1:8" x14ac:dyDescent="0.2">
      <c r="A73" s="4" t="str">
        <f t="shared" si="2"/>
        <v>ChinaRice Cultivation_Double rice cropping_Irr-AWD</v>
      </c>
      <c r="B73" s="4" t="s">
        <v>8</v>
      </c>
      <c r="C73" t="s">
        <v>7</v>
      </c>
      <c r="D73" t="s">
        <v>397</v>
      </c>
      <c r="E73">
        <v>6</v>
      </c>
      <c r="F73">
        <v>6</v>
      </c>
      <c r="G73">
        <v>6</v>
      </c>
      <c r="H73" t="s">
        <v>328</v>
      </c>
    </row>
    <row r="74" spans="1:8" x14ac:dyDescent="0.2">
      <c r="A74" s="4" t="str">
        <f t="shared" si="2"/>
        <v>ChinaRice Cultivation_Double rice cropping_N-Pig</v>
      </c>
      <c r="B74" s="4" t="s">
        <v>8</v>
      </c>
      <c r="C74" t="s">
        <v>7</v>
      </c>
      <c r="D74" t="s">
        <v>398</v>
      </c>
      <c r="E74">
        <v>6</v>
      </c>
      <c r="F74">
        <v>6</v>
      </c>
      <c r="G74">
        <v>6</v>
      </c>
      <c r="H74" t="s">
        <v>328</v>
      </c>
    </row>
    <row r="75" spans="1:8" x14ac:dyDescent="0.2">
      <c r="A75" s="4" t="str">
        <f t="shared" si="2"/>
        <v>ChinaRice Cultivation_Double rice cropping_Till</v>
      </c>
      <c r="B75" s="4" t="s">
        <v>8</v>
      </c>
      <c r="C75" t="s">
        <v>7</v>
      </c>
      <c r="D75" t="s">
        <v>339</v>
      </c>
      <c r="E75">
        <v>6</v>
      </c>
      <c r="F75">
        <v>6</v>
      </c>
      <c r="G75">
        <v>6</v>
      </c>
      <c r="H75" t="s">
        <v>337</v>
      </c>
    </row>
  </sheetData>
  <autoFilter ref="C1:O25" xr:uid="{53F201CF-980A-594A-AE08-28C6AC190BC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8A464-560F-4A41-BF76-8686ADDDCE9E}">
  <dimension ref="B3:D15"/>
  <sheetViews>
    <sheetView workbookViewId="0">
      <selection activeCell="I16" sqref="I16"/>
    </sheetView>
  </sheetViews>
  <sheetFormatPr baseColWidth="10" defaultRowHeight="16" x14ac:dyDescent="0.2"/>
  <cols>
    <col min="1" max="1" width="2.1640625" customWidth="1"/>
    <col min="2" max="2" width="11.6640625" customWidth="1"/>
  </cols>
  <sheetData>
    <row r="3" spans="2:4" x14ac:dyDescent="0.2">
      <c r="B3" s="8" t="s">
        <v>28</v>
      </c>
      <c r="C3" s="8"/>
      <c r="D3" s="8"/>
    </row>
    <row r="4" spans="2:4" x14ac:dyDescent="0.2">
      <c r="B4" s="7" t="s">
        <v>29</v>
      </c>
      <c r="C4" t="s">
        <v>30</v>
      </c>
      <c r="D4" t="s">
        <v>34</v>
      </c>
    </row>
    <row r="5" spans="2:4" x14ac:dyDescent="0.2">
      <c r="B5" s="7" t="s">
        <v>31</v>
      </c>
      <c r="C5" t="s">
        <v>30</v>
      </c>
      <c r="D5" t="s">
        <v>34</v>
      </c>
    </row>
    <row r="6" spans="2:4" x14ac:dyDescent="0.2">
      <c r="B6" s="7" t="s">
        <v>32</v>
      </c>
      <c r="C6" t="s">
        <v>33</v>
      </c>
      <c r="D6" t="s">
        <v>35</v>
      </c>
    </row>
    <row r="9" spans="2:4" x14ac:dyDescent="0.2">
      <c r="B9" s="8" t="s">
        <v>36</v>
      </c>
      <c r="C9" s="8"/>
      <c r="D9" s="8"/>
    </row>
    <row r="10" spans="2:4" x14ac:dyDescent="0.2">
      <c r="B10" s="7" t="s">
        <v>23</v>
      </c>
    </row>
    <row r="11" spans="2:4" x14ac:dyDescent="0.2">
      <c r="B11" s="7"/>
    </row>
    <row r="12" spans="2:4" x14ac:dyDescent="0.2">
      <c r="B12" s="7" t="s">
        <v>24</v>
      </c>
    </row>
    <row r="13" spans="2:4" x14ac:dyDescent="0.2">
      <c r="B13" s="7"/>
    </row>
    <row r="14" spans="2:4" x14ac:dyDescent="0.2">
      <c r="B14" s="7" t="s">
        <v>26</v>
      </c>
    </row>
    <row r="15" spans="2:4" x14ac:dyDescent="0.2">
      <c r="B15" s="7"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8C8F9-EA2B-7A47-BD81-308FAD2D7EB3}">
  <dimension ref="A1"/>
  <sheetViews>
    <sheetView view="pageBreakPreview" zoomScale="60" zoomScaleNormal="100" workbookViewId="0">
      <selection activeCell="B27" sqref="B27"/>
    </sheetView>
  </sheetViews>
  <sheetFormatPr baseColWidth="10" defaultRowHeight="16" x14ac:dyDescent="0.2"/>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4AE8B-EF86-FD47-B114-8771B265587C}">
  <sheetPr>
    <outlinePr summaryBelow="0" summaryRight="0"/>
  </sheetPr>
  <dimension ref="A2:JN32"/>
  <sheetViews>
    <sheetView tabSelected="1" workbookViewId="0">
      <selection activeCell="H10" sqref="H10"/>
    </sheetView>
  </sheetViews>
  <sheetFormatPr baseColWidth="10" defaultRowHeight="16" outlineLevelRow="1" x14ac:dyDescent="0.2"/>
  <cols>
    <col min="1" max="1" width="2.33203125" customWidth="1"/>
    <col min="3" max="3" width="15.5" customWidth="1"/>
    <col min="4" max="4" width="16.5" customWidth="1"/>
    <col min="5" max="5" width="14.5" customWidth="1"/>
    <col min="6" max="6" width="12.83203125" customWidth="1"/>
    <col min="7" max="7" width="12.6640625" bestFit="1" customWidth="1"/>
    <col min="8" max="8" width="24.33203125" customWidth="1"/>
    <col min="9" max="9" width="24.1640625" customWidth="1"/>
    <col min="10" max="13" width="12.6640625" bestFit="1" customWidth="1"/>
    <col min="14" max="14" width="15.6640625" bestFit="1" customWidth="1"/>
    <col min="15" max="16" width="16.83203125" bestFit="1" customWidth="1"/>
    <col min="17" max="22" width="12.6640625" bestFit="1" customWidth="1"/>
    <col min="23" max="23" width="16.83203125" bestFit="1" customWidth="1"/>
    <col min="24" max="24" width="12.6640625" bestFit="1" customWidth="1"/>
    <col min="25" max="25" width="16.83203125" bestFit="1" customWidth="1"/>
    <col min="26" max="26" width="17.83203125" bestFit="1" customWidth="1"/>
    <col min="27" max="30" width="12.6640625" bestFit="1" customWidth="1"/>
    <col min="31" max="31" width="15.6640625" bestFit="1" customWidth="1"/>
    <col min="32" max="32" width="17.5" bestFit="1" customWidth="1"/>
    <col min="33" max="33" width="16.5" bestFit="1" customWidth="1"/>
    <col min="34" max="34" width="12.6640625" bestFit="1" customWidth="1"/>
    <col min="35" max="35" width="16.5" bestFit="1" customWidth="1"/>
    <col min="36" max="52" width="12.6640625" bestFit="1" customWidth="1"/>
  </cols>
  <sheetData>
    <row r="2" spans="1:9" x14ac:dyDescent="0.2">
      <c r="B2" s="5" t="s">
        <v>11</v>
      </c>
      <c r="C2" s="5" t="str">
        <f>Tests!C2</f>
        <v>China</v>
      </c>
      <c r="F2" t="s">
        <v>19</v>
      </c>
      <c r="G2" t="s">
        <v>16</v>
      </c>
      <c r="H2" t="s">
        <v>17</v>
      </c>
      <c r="I2" t="s">
        <v>18</v>
      </c>
    </row>
    <row r="3" spans="1:9" x14ac:dyDescent="0.2">
      <c r="B3" s="5" t="s">
        <v>12</v>
      </c>
      <c r="C3" s="5" t="str">
        <f>Tests!C3</f>
        <v>Rice Cultivation_Conventional rice farming_Irr-AWD</v>
      </c>
      <c r="F3" t="s">
        <v>277</v>
      </c>
      <c r="G3" s="14" t="str">
        <f>$F3&amp;"!$A$1:$JP$4386"</f>
        <v>tradeoff!$A$1:$JP$4386</v>
      </c>
      <c r="H3" s="14" t="str">
        <f>$F3&amp;"!$A$1:$A$4386"</f>
        <v>tradeoff!$A$1:$A$4386</v>
      </c>
      <c r="I3" s="14" t="str">
        <f>$F3&amp;"!$A$1:$JP$1"</f>
        <v>tradeoff!$A$1:$JP$1</v>
      </c>
    </row>
    <row r="10" spans="1:9" s="4" customFormat="1" collapsed="1" x14ac:dyDescent="0.2">
      <c r="B10" s="4" t="s">
        <v>15</v>
      </c>
    </row>
    <row r="12" spans="1:9" x14ac:dyDescent="0.2">
      <c r="A12" s="14" t="s">
        <v>265</v>
      </c>
      <c r="B12" t="s">
        <v>8</v>
      </c>
    </row>
    <row r="13" spans="1:9" x14ac:dyDescent="0.2">
      <c r="B13" s="6" t="str">
        <f>"[""" &amp; _xlfn.TEXTJOIN(""", """, TRUE, B$12:X$12) &amp; """]"</f>
        <v>["China"]</v>
      </c>
    </row>
    <row r="15" spans="1:9" s="4" customFormat="1" collapsed="1" x14ac:dyDescent="0.2">
      <c r="B15" s="4" t="s">
        <v>20</v>
      </c>
    </row>
    <row r="17" spans="1:274" x14ac:dyDescent="0.2">
      <c r="A17" s="14"/>
      <c r="B17" t="s">
        <v>367</v>
      </c>
      <c r="C17" t="s">
        <v>296</v>
      </c>
      <c r="D17" t="s">
        <v>290</v>
      </c>
      <c r="E17" t="s">
        <v>368</v>
      </c>
      <c r="F17" t="s">
        <v>316</v>
      </c>
      <c r="G17" t="s">
        <v>320</v>
      </c>
      <c r="H17" t="s">
        <v>370</v>
      </c>
      <c r="I17" t="s">
        <v>374</v>
      </c>
      <c r="J17" t="s">
        <v>312</v>
      </c>
      <c r="K17" t="s">
        <v>375</v>
      </c>
      <c r="L17" t="s">
        <v>364</v>
      </c>
      <c r="M17" t="s">
        <v>347</v>
      </c>
      <c r="N17" t="s">
        <v>298</v>
      </c>
      <c r="O17" t="s">
        <v>324</v>
      </c>
      <c r="P17" t="s">
        <v>333</v>
      </c>
      <c r="Q17" t="s">
        <v>329</v>
      </c>
      <c r="R17" t="s">
        <v>303</v>
      </c>
      <c r="S17" t="s">
        <v>307</v>
      </c>
      <c r="T17" t="s">
        <v>311</v>
      </c>
      <c r="U17" t="s">
        <v>352</v>
      </c>
      <c r="V17" t="s">
        <v>359</v>
      </c>
      <c r="W17" t="s">
        <v>376</v>
      </c>
      <c r="X17" t="s">
        <v>377</v>
      </c>
      <c r="Y17" t="s">
        <v>366</v>
      </c>
      <c r="Z17" t="s">
        <v>349</v>
      </c>
      <c r="AA17" t="s">
        <v>365</v>
      </c>
      <c r="AB17" t="s">
        <v>378</v>
      </c>
      <c r="AC17" t="s">
        <v>379</v>
      </c>
      <c r="AD17" t="s">
        <v>308</v>
      </c>
      <c r="AE17" t="s">
        <v>309</v>
      </c>
      <c r="AF17" t="s">
        <v>286</v>
      </c>
      <c r="AG17" t="s">
        <v>380</v>
      </c>
      <c r="AH17" t="s">
        <v>381</v>
      </c>
      <c r="AI17" t="s">
        <v>342</v>
      </c>
      <c r="AJ17" t="s">
        <v>357</v>
      </c>
      <c r="AK17" t="s">
        <v>360</v>
      </c>
      <c r="AL17" t="s">
        <v>361</v>
      </c>
      <c r="AM17" t="s">
        <v>338</v>
      </c>
      <c r="AN17" t="s">
        <v>323</v>
      </c>
      <c r="AO17" t="s">
        <v>334</v>
      </c>
      <c r="AP17" t="s">
        <v>335</v>
      </c>
      <c r="AQ17" t="s">
        <v>314</v>
      </c>
      <c r="AR17" t="s">
        <v>382</v>
      </c>
      <c r="AS17" t="s">
        <v>332</v>
      </c>
      <c r="AT17" t="s">
        <v>383</v>
      </c>
      <c r="AU17" t="s">
        <v>345</v>
      </c>
      <c r="AV17" t="s">
        <v>310</v>
      </c>
      <c r="AW17" t="s">
        <v>384</v>
      </c>
      <c r="AX17" t="s">
        <v>385</v>
      </c>
      <c r="AY17" t="s">
        <v>386</v>
      </c>
      <c r="AZ17" t="s">
        <v>387</v>
      </c>
      <c r="BA17" t="s">
        <v>388</v>
      </c>
      <c r="BB17" t="s">
        <v>321</v>
      </c>
      <c r="BC17" t="s">
        <v>389</v>
      </c>
      <c r="BD17" t="s">
        <v>330</v>
      </c>
      <c r="BE17" t="s">
        <v>331</v>
      </c>
      <c r="BF17" t="s">
        <v>274</v>
      </c>
      <c r="BG17" t="s">
        <v>390</v>
      </c>
      <c r="BH17" t="s">
        <v>391</v>
      </c>
      <c r="BI17" t="s">
        <v>362</v>
      </c>
      <c r="BJ17" t="s">
        <v>356</v>
      </c>
      <c r="BK17" t="s">
        <v>392</v>
      </c>
      <c r="BL17" t="s">
        <v>393</v>
      </c>
      <c r="BM17" t="s">
        <v>394</v>
      </c>
      <c r="BN17" t="s">
        <v>351</v>
      </c>
      <c r="BO17" t="s">
        <v>276</v>
      </c>
      <c r="BP17" t="s">
        <v>275</v>
      </c>
      <c r="BQ17" t="s">
        <v>284</v>
      </c>
      <c r="BR17" t="s">
        <v>395</v>
      </c>
      <c r="BS17" t="s">
        <v>396</v>
      </c>
      <c r="BT17" t="s">
        <v>341</v>
      </c>
      <c r="BU17" t="s">
        <v>397</v>
      </c>
      <c r="BV17" t="s">
        <v>398</v>
      </c>
      <c r="BW17" t="s">
        <v>339</v>
      </c>
    </row>
    <row r="18" spans="1:274" x14ac:dyDescent="0.2">
      <c r="B18" s="6" t="str">
        <f>"[""" &amp; _xlfn.TEXTJOIN(""", """, TRUE, 17:17) &amp; """]"</f>
        <v>["Rice Cultivation_Conventional rice farming_Irr-CF", "Rice Cultivation_Conventional rice farming_Irr-CFD", "Rice Cultivation_Conventional rice farming_Irr-AWD", "Rice Cultivation_Double rice cropping_Irr-CF", "Rice Cultivation_Double rice cropping_Irr-CFD", "Rice Cultivation_Double rice cropping_Irr-CFDII", "Rice Cultivation_Double rice cropping_Ratoon", "Rice Cultivation_Conventional rice farming_Var", "Rice Cultivation_Conventional rice farming_Var-D", "Rice Cultivation_Rice-wheat rotation_Irr-CF", "Rice Cultivation_Rice-wheat rotation_S-DITCH", "Rice Cultivation_Rice-wheat rotation_D-DITCH", "Rice Cultivation_Conventional rice farming_Irr-CI", "Rice Cultivation_Double rice cropping_Irr-SWD", "Rice Cultivation_Double rice cropping_N-Urea", "Rice Cultivation_Double rice cropping_Irr-TSWD", "Rice Cultivation_Conventional rice farming_Irr-Inter", "Rice Cultivation_Conventional rice farming_Irr-SWD", "Rice Cultivation_Conventional rice farming_N-Urea", "Rice Cultivation_Rice-wheat rotation_Irr-CI", "Rice Cultivation_Rice-wheat rotation_N-High", "Rice Cultivation_Rice-wheat rotation_N-Conv", "Rice Cultivation_Rice-wheat rotation_NoStraw", "Rice Cultivation_Rice-wheat rotation_Straw", "Rice Cultivation_Rice-wheat rotation_D-MULCH", "Rice Cultivation_Rice-wheat rotation_S-MULCH", "Rice Cultivation_Conventional rice farming_Irr-CFDII", "Rice Cultivation_Conventional rice farming_N-Conv", "Rice Cultivation_Conventional rice farming_N-High", "Rice Cultivation_Conventional rice farming_N-Low", "Rice Cultivation_Conventional rice farming_Duck", "Rice Cultivation_Rapeseed-rice rotation_Irr-AWD", "Rice Cultivation_Rapeseed-rice rotation_Irr-CF", "Rice Cultivation_Rapeseed-rice rotation_Irr-RF", "Rice Cultivation_Rice-wheat rotation_N-CRF", "Rice Cultivation_Rice-wheat rotation_N-Low", "Rice Cultivation_Rice-wheat rotation_N-No", "Rice Cultivation_Double rice cropping_Straw", "Rice Cultivation_Double rice cropping_Irr-RF", "Rice Cultivation_Double rice cropping_NoTill", "Rice Cultivation_Double rice cropping_R-Till", "Rice Cultivation_Double rice cropping_Bioch", "Rice Cultivation_Double rice cropping_NoStraw", "Rice Cultivation_Double rice cropping_N-No", "Rice Cultivation_Conventional rice farming_Irr-RF", "Rice Cultivation_Rice-wheat rotation_Bioch", "Rice Cultivation_Conventional rice farming_N-No", "Rice Cultivation_Conventional rice farming_R-Till", "Rice Cultivation_Rice-wheat rotation_R-Till", "Rice Cultivation_Conventional rice farming_Straw", "Rice Cultivation_Conventional rice farming_Irr-TSWD", "Rice Cultivation_Rapeseed-rice rotation_Irr-Inter", "Rice Cultivation_Double rice cropping_Irr-Inter", "Rice Cultivation_Double rice cropping_N-Conv", "Rice Cultivation_Double rice cropping_N-High", "Rice Cultivation_Double rice cropping_N-Low", "Rice Cultivation_Ground cover rice production system_BDF", "Rice Cultivation_Ground cover rice production system_N-Conv", "Rice Cultivation_Conventional rice farming_N-Pig", "Rice Cultivation_Rice-wheat rotation_NoTill", "Rice Cultivation_Rice-wheat rotation_Irr-SWD", "Rice Cultivation_Rice-wheat rotation_Till", "Rice Cultivation_Rapeseed-rice rotation_NoTill", "Rice Cultivation_Rapeseed-rice rotation_Var-D", "Rice Cultivation_Rice-wheat rotation_Duck", "Rice Cultivation_Conventional rice farming_R-F", "Rice Cultivation_Conventional rice farming_R-GM", "Rice Cultivation_Conventional rice farming_Bioch", "Rice Cultivation_Ground cover rice production system_RPF", "Rice Cultivation_Ground cover rice production system_Irr-CI", "Rice Cultivation_Ground cover rice production system_N-No", "Rice Cultivation_Double rice cropping_Irr-AWD", "Rice Cultivation_Double rice cropping_N-Pig", "Rice Cultivation_Double rice cropping_Till"]</v>
      </c>
    </row>
    <row r="20" spans="1:274" s="4" customFormat="1" collapsed="1" x14ac:dyDescent="0.2">
      <c r="B20" s="4" t="s">
        <v>21</v>
      </c>
    </row>
    <row r="22" spans="1:274" x14ac:dyDescent="0.2">
      <c r="B22" t="s">
        <v>264</v>
      </c>
      <c r="C22">
        <f>COUNTA(B24:KB24)</f>
        <v>3</v>
      </c>
    </row>
    <row r="24" spans="1:274" x14ac:dyDescent="0.2">
      <c r="A24" s="14" t="s">
        <v>265</v>
      </c>
      <c r="B24" t="s">
        <v>266</v>
      </c>
      <c r="C24" t="s">
        <v>268</v>
      </c>
      <c r="D24" t="s">
        <v>267</v>
      </c>
    </row>
    <row r="25" spans="1:274" outlineLevel="1" x14ac:dyDescent="0.2">
      <c r="B25" t="str">
        <f>IFERROR(LEFT(B24,SEARCH("_arrow",B24)-1),"")</f>
        <v>yield</v>
      </c>
      <c r="C25" t="str">
        <f t="shared" ref="C25:BN25" si="0">IFERROR(LEFT(C24,SEARCH("_arrow",C24)-1),"")</f>
        <v>above_biomass</v>
      </c>
      <c r="D25" t="str">
        <f t="shared" si="0"/>
        <v>irrigration_wa</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c r="Z25" t="str">
        <f t="shared" si="0"/>
        <v/>
      </c>
      <c r="AA25" t="str">
        <f t="shared" si="0"/>
        <v/>
      </c>
      <c r="AB25" t="str">
        <f t="shared" si="0"/>
        <v/>
      </c>
      <c r="AC25" t="str">
        <f t="shared" si="0"/>
        <v/>
      </c>
      <c r="AD25" t="str">
        <f t="shared" si="0"/>
        <v/>
      </c>
      <c r="AE25" t="str">
        <f t="shared" si="0"/>
        <v/>
      </c>
      <c r="AF25" t="str">
        <f t="shared" si="0"/>
        <v/>
      </c>
      <c r="AG25" t="str">
        <f t="shared" si="0"/>
        <v/>
      </c>
      <c r="AH25" t="str">
        <f t="shared" si="0"/>
        <v/>
      </c>
      <c r="AI25" t="str">
        <f t="shared" si="0"/>
        <v/>
      </c>
      <c r="AJ25" t="str">
        <f t="shared" si="0"/>
        <v/>
      </c>
      <c r="AK25" t="str">
        <f t="shared" si="0"/>
        <v/>
      </c>
      <c r="AL25" t="str">
        <f t="shared" si="0"/>
        <v/>
      </c>
      <c r="AM25" t="str">
        <f t="shared" si="0"/>
        <v/>
      </c>
      <c r="AN25" t="str">
        <f t="shared" si="0"/>
        <v/>
      </c>
      <c r="AO25" t="str">
        <f t="shared" si="0"/>
        <v/>
      </c>
      <c r="AP25" t="str">
        <f t="shared" si="0"/>
        <v/>
      </c>
      <c r="AQ25" t="str">
        <f t="shared" si="0"/>
        <v/>
      </c>
      <c r="AR25" t="str">
        <f t="shared" si="0"/>
        <v/>
      </c>
      <c r="AS25" t="str">
        <f t="shared" si="0"/>
        <v/>
      </c>
      <c r="AT25" t="str">
        <f t="shared" si="0"/>
        <v/>
      </c>
      <c r="AU25" t="str">
        <f t="shared" si="0"/>
        <v/>
      </c>
      <c r="AV25" t="str">
        <f t="shared" si="0"/>
        <v/>
      </c>
      <c r="AW25" t="str">
        <f t="shared" si="0"/>
        <v/>
      </c>
      <c r="AX25" t="str">
        <f t="shared" si="0"/>
        <v/>
      </c>
      <c r="AY25" t="str">
        <f t="shared" si="0"/>
        <v/>
      </c>
      <c r="AZ25" t="str">
        <f t="shared" si="0"/>
        <v/>
      </c>
      <c r="BA25" t="str">
        <f t="shared" si="0"/>
        <v/>
      </c>
      <c r="BB25" t="str">
        <f t="shared" si="0"/>
        <v/>
      </c>
      <c r="BC25" t="str">
        <f t="shared" si="0"/>
        <v/>
      </c>
      <c r="BD25" t="str">
        <f t="shared" si="0"/>
        <v/>
      </c>
      <c r="BE25" t="str">
        <f t="shared" si="0"/>
        <v/>
      </c>
      <c r="BF25" t="str">
        <f t="shared" si="0"/>
        <v/>
      </c>
      <c r="BG25" t="str">
        <f t="shared" si="0"/>
        <v/>
      </c>
      <c r="BH25" t="str">
        <f t="shared" si="0"/>
        <v/>
      </c>
      <c r="BI25" t="str">
        <f t="shared" si="0"/>
        <v/>
      </c>
      <c r="BJ25" t="str">
        <f t="shared" si="0"/>
        <v/>
      </c>
      <c r="BK25" t="str">
        <f t="shared" si="0"/>
        <v/>
      </c>
      <c r="BL25" t="str">
        <f t="shared" si="0"/>
        <v/>
      </c>
      <c r="BM25" t="str">
        <f t="shared" si="0"/>
        <v/>
      </c>
      <c r="BN25" t="str">
        <f t="shared" si="0"/>
        <v/>
      </c>
      <c r="BO25" t="str">
        <f t="shared" ref="BO25:DZ25" si="1">IFERROR(LEFT(BO24,SEARCH("_arrow",BO24)-1),"")</f>
        <v/>
      </c>
      <c r="BP25" t="str">
        <f t="shared" si="1"/>
        <v/>
      </c>
      <c r="BQ25" t="str">
        <f t="shared" si="1"/>
        <v/>
      </c>
      <c r="BR25" t="str">
        <f t="shared" si="1"/>
        <v/>
      </c>
      <c r="BS25" t="str">
        <f t="shared" si="1"/>
        <v/>
      </c>
      <c r="BT25" t="str">
        <f t="shared" si="1"/>
        <v/>
      </c>
      <c r="BU25" t="str">
        <f t="shared" si="1"/>
        <v/>
      </c>
      <c r="BV25" t="str">
        <f t="shared" si="1"/>
        <v/>
      </c>
      <c r="BW25" t="str">
        <f t="shared" si="1"/>
        <v/>
      </c>
      <c r="BX25" t="str">
        <f t="shared" si="1"/>
        <v/>
      </c>
      <c r="BY25" t="str">
        <f t="shared" si="1"/>
        <v/>
      </c>
      <c r="BZ25" t="str">
        <f t="shared" si="1"/>
        <v/>
      </c>
      <c r="CA25" t="str">
        <f t="shared" si="1"/>
        <v/>
      </c>
      <c r="CB25" t="str">
        <f t="shared" si="1"/>
        <v/>
      </c>
      <c r="CC25" t="str">
        <f t="shared" si="1"/>
        <v/>
      </c>
      <c r="CD25" t="str">
        <f t="shared" si="1"/>
        <v/>
      </c>
      <c r="CE25" t="str">
        <f t="shared" si="1"/>
        <v/>
      </c>
      <c r="CF25" t="str">
        <f t="shared" si="1"/>
        <v/>
      </c>
      <c r="CG25" t="str">
        <f t="shared" si="1"/>
        <v/>
      </c>
      <c r="CH25" t="str">
        <f t="shared" si="1"/>
        <v/>
      </c>
      <c r="CI25" t="str">
        <f t="shared" si="1"/>
        <v/>
      </c>
      <c r="CJ25" t="str">
        <f t="shared" si="1"/>
        <v/>
      </c>
      <c r="CK25" t="str">
        <f t="shared" si="1"/>
        <v/>
      </c>
      <c r="CL25" t="str">
        <f t="shared" si="1"/>
        <v/>
      </c>
      <c r="CM25" t="str">
        <f t="shared" si="1"/>
        <v/>
      </c>
      <c r="CN25" t="str">
        <f t="shared" si="1"/>
        <v/>
      </c>
      <c r="CO25" t="str">
        <f t="shared" si="1"/>
        <v/>
      </c>
      <c r="CP25" t="str">
        <f t="shared" si="1"/>
        <v/>
      </c>
      <c r="CQ25" t="str">
        <f t="shared" si="1"/>
        <v/>
      </c>
      <c r="CR25" t="str">
        <f t="shared" si="1"/>
        <v/>
      </c>
      <c r="CS25" t="str">
        <f t="shared" si="1"/>
        <v/>
      </c>
      <c r="CT25" t="str">
        <f t="shared" si="1"/>
        <v/>
      </c>
      <c r="CU25" t="str">
        <f t="shared" si="1"/>
        <v/>
      </c>
      <c r="CV25" t="str">
        <f t="shared" si="1"/>
        <v/>
      </c>
      <c r="CW25" t="str">
        <f t="shared" si="1"/>
        <v/>
      </c>
      <c r="CX25" t="str">
        <f t="shared" si="1"/>
        <v/>
      </c>
      <c r="CY25" t="str">
        <f t="shared" si="1"/>
        <v/>
      </c>
      <c r="CZ25" t="str">
        <f t="shared" si="1"/>
        <v/>
      </c>
      <c r="DA25" t="str">
        <f t="shared" si="1"/>
        <v/>
      </c>
      <c r="DB25" t="str">
        <f t="shared" si="1"/>
        <v/>
      </c>
      <c r="DC25" t="str">
        <f t="shared" si="1"/>
        <v/>
      </c>
      <c r="DD25" t="str">
        <f t="shared" si="1"/>
        <v/>
      </c>
      <c r="DE25" t="str">
        <f t="shared" si="1"/>
        <v/>
      </c>
      <c r="DF25" t="str">
        <f t="shared" si="1"/>
        <v/>
      </c>
      <c r="DG25" t="str">
        <f t="shared" si="1"/>
        <v/>
      </c>
      <c r="DH25" t="str">
        <f t="shared" si="1"/>
        <v/>
      </c>
      <c r="DI25" t="str">
        <f t="shared" si="1"/>
        <v/>
      </c>
      <c r="DJ25" t="str">
        <f t="shared" si="1"/>
        <v/>
      </c>
      <c r="DK25" t="str">
        <f t="shared" si="1"/>
        <v/>
      </c>
      <c r="DL25" t="str">
        <f t="shared" si="1"/>
        <v/>
      </c>
      <c r="DM25" t="str">
        <f t="shared" si="1"/>
        <v/>
      </c>
      <c r="DN25" t="str">
        <f t="shared" si="1"/>
        <v/>
      </c>
      <c r="DO25" t="str">
        <f t="shared" si="1"/>
        <v/>
      </c>
      <c r="DP25" t="str">
        <f t="shared" si="1"/>
        <v/>
      </c>
      <c r="DQ25" t="str">
        <f t="shared" si="1"/>
        <v/>
      </c>
      <c r="DR25" t="str">
        <f t="shared" si="1"/>
        <v/>
      </c>
      <c r="DS25" t="str">
        <f t="shared" si="1"/>
        <v/>
      </c>
      <c r="DT25" t="str">
        <f t="shared" si="1"/>
        <v/>
      </c>
      <c r="DU25" t="str">
        <f t="shared" si="1"/>
        <v/>
      </c>
      <c r="DV25" t="str">
        <f t="shared" si="1"/>
        <v/>
      </c>
      <c r="DW25" t="str">
        <f t="shared" si="1"/>
        <v/>
      </c>
      <c r="DX25" t="str">
        <f t="shared" si="1"/>
        <v/>
      </c>
      <c r="DY25" t="str">
        <f t="shared" si="1"/>
        <v/>
      </c>
      <c r="DZ25" t="str">
        <f t="shared" si="1"/>
        <v/>
      </c>
      <c r="EA25" t="str">
        <f t="shared" ref="EA25:GL25" si="2">IFERROR(LEFT(EA24,SEARCH("_arrow",EA24)-1),"")</f>
        <v/>
      </c>
      <c r="EB25" t="str">
        <f t="shared" si="2"/>
        <v/>
      </c>
      <c r="EC25" t="str">
        <f t="shared" si="2"/>
        <v/>
      </c>
      <c r="ED25" t="str">
        <f t="shared" si="2"/>
        <v/>
      </c>
      <c r="EE25" t="str">
        <f t="shared" si="2"/>
        <v/>
      </c>
      <c r="EF25" t="str">
        <f t="shared" si="2"/>
        <v/>
      </c>
      <c r="EG25" t="str">
        <f t="shared" si="2"/>
        <v/>
      </c>
      <c r="EH25" t="str">
        <f t="shared" si="2"/>
        <v/>
      </c>
      <c r="EI25" t="str">
        <f t="shared" si="2"/>
        <v/>
      </c>
      <c r="EJ25" t="str">
        <f t="shared" si="2"/>
        <v/>
      </c>
      <c r="EK25" t="str">
        <f t="shared" si="2"/>
        <v/>
      </c>
      <c r="EL25" t="str">
        <f t="shared" si="2"/>
        <v/>
      </c>
      <c r="EM25" t="str">
        <f t="shared" si="2"/>
        <v/>
      </c>
      <c r="EN25" t="str">
        <f t="shared" si="2"/>
        <v/>
      </c>
      <c r="EO25" t="str">
        <f t="shared" si="2"/>
        <v/>
      </c>
      <c r="EP25" t="str">
        <f t="shared" si="2"/>
        <v/>
      </c>
      <c r="EQ25" t="str">
        <f t="shared" si="2"/>
        <v/>
      </c>
      <c r="ER25" t="str">
        <f t="shared" si="2"/>
        <v/>
      </c>
      <c r="ES25" t="str">
        <f t="shared" si="2"/>
        <v/>
      </c>
      <c r="ET25" t="str">
        <f t="shared" si="2"/>
        <v/>
      </c>
      <c r="EU25" t="str">
        <f t="shared" si="2"/>
        <v/>
      </c>
      <c r="EV25" t="str">
        <f t="shared" si="2"/>
        <v/>
      </c>
      <c r="EW25" t="str">
        <f t="shared" si="2"/>
        <v/>
      </c>
      <c r="EX25" t="str">
        <f t="shared" si="2"/>
        <v/>
      </c>
      <c r="EY25" t="str">
        <f t="shared" si="2"/>
        <v/>
      </c>
      <c r="EZ25" t="str">
        <f t="shared" si="2"/>
        <v/>
      </c>
      <c r="FA25" t="str">
        <f t="shared" si="2"/>
        <v/>
      </c>
      <c r="FB25" t="str">
        <f t="shared" si="2"/>
        <v/>
      </c>
      <c r="FC25" t="str">
        <f t="shared" si="2"/>
        <v/>
      </c>
      <c r="FD25" t="str">
        <f t="shared" si="2"/>
        <v/>
      </c>
      <c r="FE25" t="str">
        <f t="shared" si="2"/>
        <v/>
      </c>
      <c r="FF25" t="str">
        <f t="shared" si="2"/>
        <v/>
      </c>
      <c r="FG25" t="str">
        <f t="shared" si="2"/>
        <v/>
      </c>
      <c r="FH25" t="str">
        <f t="shared" si="2"/>
        <v/>
      </c>
      <c r="FI25" t="str">
        <f t="shared" si="2"/>
        <v/>
      </c>
      <c r="FJ25" t="str">
        <f t="shared" si="2"/>
        <v/>
      </c>
      <c r="FK25" t="str">
        <f t="shared" si="2"/>
        <v/>
      </c>
      <c r="FL25" t="str">
        <f t="shared" si="2"/>
        <v/>
      </c>
      <c r="FM25" t="str">
        <f t="shared" si="2"/>
        <v/>
      </c>
      <c r="FN25" t="str">
        <f t="shared" si="2"/>
        <v/>
      </c>
      <c r="FO25" t="str">
        <f t="shared" si="2"/>
        <v/>
      </c>
      <c r="FP25" t="str">
        <f t="shared" si="2"/>
        <v/>
      </c>
      <c r="FQ25" t="str">
        <f t="shared" si="2"/>
        <v/>
      </c>
      <c r="FR25" t="str">
        <f t="shared" si="2"/>
        <v/>
      </c>
      <c r="FS25" t="str">
        <f t="shared" si="2"/>
        <v/>
      </c>
      <c r="FT25" t="str">
        <f t="shared" si="2"/>
        <v/>
      </c>
      <c r="FU25" t="str">
        <f t="shared" si="2"/>
        <v/>
      </c>
      <c r="FV25" t="str">
        <f t="shared" si="2"/>
        <v/>
      </c>
      <c r="FW25" t="str">
        <f t="shared" si="2"/>
        <v/>
      </c>
      <c r="FX25" t="str">
        <f t="shared" si="2"/>
        <v/>
      </c>
      <c r="FY25" t="str">
        <f t="shared" si="2"/>
        <v/>
      </c>
      <c r="FZ25" t="str">
        <f t="shared" si="2"/>
        <v/>
      </c>
      <c r="GA25" t="str">
        <f t="shared" si="2"/>
        <v/>
      </c>
      <c r="GB25" t="str">
        <f t="shared" si="2"/>
        <v/>
      </c>
      <c r="GC25" t="str">
        <f t="shared" si="2"/>
        <v/>
      </c>
      <c r="GD25" t="str">
        <f t="shared" si="2"/>
        <v/>
      </c>
      <c r="GE25" t="str">
        <f t="shared" si="2"/>
        <v/>
      </c>
      <c r="GF25" t="str">
        <f t="shared" si="2"/>
        <v/>
      </c>
      <c r="GG25" t="str">
        <f t="shared" si="2"/>
        <v/>
      </c>
      <c r="GH25" t="str">
        <f t="shared" si="2"/>
        <v/>
      </c>
      <c r="GI25" t="str">
        <f t="shared" si="2"/>
        <v/>
      </c>
      <c r="GJ25" t="str">
        <f t="shared" si="2"/>
        <v/>
      </c>
      <c r="GK25" t="str">
        <f t="shared" si="2"/>
        <v/>
      </c>
      <c r="GL25" t="str">
        <f t="shared" si="2"/>
        <v/>
      </c>
      <c r="GM25" t="str">
        <f t="shared" ref="GM25:IX25" si="3">IFERROR(LEFT(GM24,SEARCH("_arrow",GM24)-1),"")</f>
        <v/>
      </c>
      <c r="GN25" t="str">
        <f t="shared" si="3"/>
        <v/>
      </c>
      <c r="GO25" t="str">
        <f t="shared" si="3"/>
        <v/>
      </c>
      <c r="GP25" t="str">
        <f t="shared" si="3"/>
        <v/>
      </c>
      <c r="GQ25" t="str">
        <f t="shared" si="3"/>
        <v/>
      </c>
      <c r="GR25" t="str">
        <f t="shared" si="3"/>
        <v/>
      </c>
      <c r="GS25" t="str">
        <f t="shared" si="3"/>
        <v/>
      </c>
      <c r="GT25" t="str">
        <f t="shared" si="3"/>
        <v/>
      </c>
      <c r="GU25" t="str">
        <f t="shared" si="3"/>
        <v/>
      </c>
      <c r="GV25" t="str">
        <f t="shared" si="3"/>
        <v/>
      </c>
      <c r="GW25" t="str">
        <f t="shared" si="3"/>
        <v/>
      </c>
      <c r="GX25" t="str">
        <f t="shared" si="3"/>
        <v/>
      </c>
      <c r="GY25" t="str">
        <f t="shared" si="3"/>
        <v/>
      </c>
      <c r="GZ25" t="str">
        <f t="shared" si="3"/>
        <v/>
      </c>
      <c r="HA25" t="str">
        <f t="shared" si="3"/>
        <v/>
      </c>
      <c r="HB25" t="str">
        <f t="shared" si="3"/>
        <v/>
      </c>
      <c r="HC25" t="str">
        <f t="shared" si="3"/>
        <v/>
      </c>
      <c r="HD25" t="str">
        <f t="shared" si="3"/>
        <v/>
      </c>
      <c r="HE25" t="str">
        <f t="shared" si="3"/>
        <v/>
      </c>
      <c r="HF25" t="str">
        <f t="shared" si="3"/>
        <v/>
      </c>
      <c r="HG25" t="str">
        <f t="shared" si="3"/>
        <v/>
      </c>
      <c r="HH25" t="str">
        <f t="shared" si="3"/>
        <v/>
      </c>
      <c r="HI25" t="str">
        <f t="shared" si="3"/>
        <v/>
      </c>
      <c r="HJ25" t="str">
        <f t="shared" si="3"/>
        <v/>
      </c>
      <c r="HK25" t="str">
        <f t="shared" si="3"/>
        <v/>
      </c>
      <c r="HL25" t="str">
        <f t="shared" si="3"/>
        <v/>
      </c>
      <c r="HM25" t="str">
        <f t="shared" si="3"/>
        <v/>
      </c>
      <c r="HN25" t="str">
        <f t="shared" si="3"/>
        <v/>
      </c>
      <c r="HO25" t="str">
        <f t="shared" si="3"/>
        <v/>
      </c>
      <c r="HP25" t="str">
        <f t="shared" si="3"/>
        <v/>
      </c>
      <c r="HQ25" t="str">
        <f t="shared" si="3"/>
        <v/>
      </c>
      <c r="HR25" t="str">
        <f t="shared" si="3"/>
        <v/>
      </c>
      <c r="HS25" t="str">
        <f t="shared" si="3"/>
        <v/>
      </c>
      <c r="HT25" t="str">
        <f t="shared" si="3"/>
        <v/>
      </c>
      <c r="HU25" t="str">
        <f t="shared" si="3"/>
        <v/>
      </c>
      <c r="HV25" t="str">
        <f t="shared" si="3"/>
        <v/>
      </c>
      <c r="HW25" t="str">
        <f t="shared" si="3"/>
        <v/>
      </c>
      <c r="HX25" t="str">
        <f t="shared" si="3"/>
        <v/>
      </c>
      <c r="HY25" t="str">
        <f t="shared" si="3"/>
        <v/>
      </c>
      <c r="HZ25" t="str">
        <f t="shared" si="3"/>
        <v/>
      </c>
      <c r="IA25" t="str">
        <f t="shared" si="3"/>
        <v/>
      </c>
      <c r="IB25" t="str">
        <f t="shared" si="3"/>
        <v/>
      </c>
      <c r="IC25" t="str">
        <f t="shared" si="3"/>
        <v/>
      </c>
      <c r="ID25" t="str">
        <f t="shared" si="3"/>
        <v/>
      </c>
      <c r="IE25" t="str">
        <f t="shared" si="3"/>
        <v/>
      </c>
      <c r="IF25" t="str">
        <f t="shared" si="3"/>
        <v/>
      </c>
      <c r="IG25" t="str">
        <f t="shared" si="3"/>
        <v/>
      </c>
      <c r="IH25" t="str">
        <f t="shared" si="3"/>
        <v/>
      </c>
      <c r="II25" t="str">
        <f t="shared" si="3"/>
        <v/>
      </c>
      <c r="IJ25" t="str">
        <f t="shared" si="3"/>
        <v/>
      </c>
      <c r="IK25" t="str">
        <f t="shared" si="3"/>
        <v/>
      </c>
      <c r="IL25" t="str">
        <f t="shared" si="3"/>
        <v/>
      </c>
      <c r="IM25" t="str">
        <f t="shared" si="3"/>
        <v/>
      </c>
      <c r="IN25" t="str">
        <f t="shared" si="3"/>
        <v/>
      </c>
      <c r="IO25" t="str">
        <f t="shared" si="3"/>
        <v/>
      </c>
      <c r="IP25" t="str">
        <f t="shared" si="3"/>
        <v/>
      </c>
      <c r="IQ25" t="str">
        <f t="shared" si="3"/>
        <v/>
      </c>
      <c r="IR25" t="str">
        <f t="shared" si="3"/>
        <v/>
      </c>
      <c r="IS25" t="str">
        <f t="shared" si="3"/>
        <v/>
      </c>
      <c r="IT25" t="str">
        <f t="shared" si="3"/>
        <v/>
      </c>
      <c r="IU25" t="str">
        <f t="shared" si="3"/>
        <v/>
      </c>
      <c r="IV25" t="str">
        <f t="shared" si="3"/>
        <v/>
      </c>
      <c r="IW25" t="str">
        <f t="shared" si="3"/>
        <v/>
      </c>
      <c r="IX25" t="str">
        <f t="shared" si="3"/>
        <v/>
      </c>
      <c r="IY25" t="str">
        <f t="shared" ref="IY25:JM25" si="4">IFERROR(LEFT(IY24,SEARCH("_arrow",IY24)-1),"")</f>
        <v/>
      </c>
      <c r="IZ25" t="str">
        <f t="shared" si="4"/>
        <v/>
      </c>
      <c r="JA25" t="str">
        <f t="shared" si="4"/>
        <v/>
      </c>
      <c r="JB25" t="str">
        <f t="shared" si="4"/>
        <v/>
      </c>
      <c r="JC25" t="str">
        <f t="shared" si="4"/>
        <v/>
      </c>
      <c r="JD25" t="str">
        <f t="shared" si="4"/>
        <v/>
      </c>
      <c r="JE25" t="str">
        <f t="shared" si="4"/>
        <v/>
      </c>
      <c r="JF25" t="str">
        <f t="shared" si="4"/>
        <v/>
      </c>
      <c r="JG25" t="str">
        <f t="shared" si="4"/>
        <v/>
      </c>
      <c r="JH25" t="str">
        <f t="shared" si="4"/>
        <v/>
      </c>
      <c r="JI25" t="str">
        <f t="shared" si="4"/>
        <v/>
      </c>
      <c r="JJ25" t="str">
        <f t="shared" si="4"/>
        <v/>
      </c>
      <c r="JK25" t="str">
        <f t="shared" si="4"/>
        <v/>
      </c>
      <c r="JL25" t="str">
        <f t="shared" si="4"/>
        <v/>
      </c>
      <c r="JM25" t="str">
        <f t="shared" si="4"/>
        <v/>
      </c>
    </row>
    <row r="26" spans="1:274" outlineLevel="1" x14ac:dyDescent="0.2">
      <c r="B26" t="str">
        <f>IF(B25=A25,"",B25)</f>
        <v>yield</v>
      </c>
      <c r="C26" t="str">
        <f t="shared" ref="C26:BN26" si="5">IF(C25=B25,"",C25)</f>
        <v>above_biomass</v>
      </c>
      <c r="D26" t="str">
        <f t="shared" si="5"/>
        <v>irrigration_wa</v>
      </c>
      <c r="E26" t="str">
        <f t="shared" si="5"/>
        <v/>
      </c>
      <c r="F26" t="str">
        <f t="shared" si="5"/>
        <v/>
      </c>
      <c r="G26" t="str">
        <f t="shared" si="5"/>
        <v/>
      </c>
      <c r="H26" t="str">
        <f t="shared" si="5"/>
        <v/>
      </c>
      <c r="I26" t="str">
        <f t="shared" si="5"/>
        <v/>
      </c>
      <c r="J26" t="str">
        <f t="shared" si="5"/>
        <v/>
      </c>
      <c r="K26" t="str">
        <f t="shared" si="5"/>
        <v/>
      </c>
      <c r="L26" t="str">
        <f t="shared" si="5"/>
        <v/>
      </c>
      <c r="M26" t="str">
        <f t="shared" si="5"/>
        <v/>
      </c>
      <c r="N26" t="str">
        <f t="shared" si="5"/>
        <v/>
      </c>
      <c r="O26" t="str">
        <f t="shared" si="5"/>
        <v/>
      </c>
      <c r="P26" t="str">
        <f t="shared" si="5"/>
        <v/>
      </c>
      <c r="Q26" t="str">
        <f t="shared" si="5"/>
        <v/>
      </c>
      <c r="R26" t="str">
        <f t="shared" si="5"/>
        <v/>
      </c>
      <c r="S26" t="str">
        <f t="shared" si="5"/>
        <v/>
      </c>
      <c r="T26" t="str">
        <f t="shared" si="5"/>
        <v/>
      </c>
      <c r="U26" t="str">
        <f t="shared" si="5"/>
        <v/>
      </c>
      <c r="V26" t="str">
        <f t="shared" si="5"/>
        <v/>
      </c>
      <c r="W26" t="str">
        <f t="shared" si="5"/>
        <v/>
      </c>
      <c r="X26" t="str">
        <f t="shared" si="5"/>
        <v/>
      </c>
      <c r="Y26" t="str">
        <f t="shared" si="5"/>
        <v/>
      </c>
      <c r="Z26" t="str">
        <f t="shared" si="5"/>
        <v/>
      </c>
      <c r="AA26" t="str">
        <f t="shared" si="5"/>
        <v/>
      </c>
      <c r="AB26" t="str">
        <f t="shared" si="5"/>
        <v/>
      </c>
      <c r="AC26" t="str">
        <f t="shared" si="5"/>
        <v/>
      </c>
      <c r="AD26" t="str">
        <f t="shared" si="5"/>
        <v/>
      </c>
      <c r="AE26" t="str">
        <f t="shared" si="5"/>
        <v/>
      </c>
      <c r="AF26" t="str">
        <f t="shared" si="5"/>
        <v/>
      </c>
      <c r="AG26" t="str">
        <f t="shared" si="5"/>
        <v/>
      </c>
      <c r="AH26" t="str">
        <f t="shared" si="5"/>
        <v/>
      </c>
      <c r="AI26" t="str">
        <f t="shared" si="5"/>
        <v/>
      </c>
      <c r="AJ26" t="str">
        <f t="shared" si="5"/>
        <v/>
      </c>
      <c r="AK26" t="str">
        <f t="shared" si="5"/>
        <v/>
      </c>
      <c r="AL26" t="str">
        <f t="shared" si="5"/>
        <v/>
      </c>
      <c r="AM26" t="str">
        <f t="shared" si="5"/>
        <v/>
      </c>
      <c r="AN26" t="str">
        <f t="shared" si="5"/>
        <v/>
      </c>
      <c r="AO26" t="str">
        <f t="shared" si="5"/>
        <v/>
      </c>
      <c r="AP26" t="str">
        <f t="shared" si="5"/>
        <v/>
      </c>
      <c r="AQ26" t="str">
        <f t="shared" si="5"/>
        <v/>
      </c>
      <c r="AR26" t="str">
        <f t="shared" si="5"/>
        <v/>
      </c>
      <c r="AS26" t="str">
        <f t="shared" si="5"/>
        <v/>
      </c>
      <c r="AT26" t="str">
        <f t="shared" si="5"/>
        <v/>
      </c>
      <c r="AU26" t="str">
        <f t="shared" si="5"/>
        <v/>
      </c>
      <c r="AV26" t="str">
        <f t="shared" si="5"/>
        <v/>
      </c>
      <c r="AW26" t="str">
        <f t="shared" si="5"/>
        <v/>
      </c>
      <c r="AX26" t="str">
        <f t="shared" si="5"/>
        <v/>
      </c>
      <c r="AY26" t="str">
        <f t="shared" si="5"/>
        <v/>
      </c>
      <c r="AZ26" t="str">
        <f t="shared" si="5"/>
        <v/>
      </c>
      <c r="BA26" t="str">
        <f t="shared" si="5"/>
        <v/>
      </c>
      <c r="BB26" t="str">
        <f t="shared" si="5"/>
        <v/>
      </c>
      <c r="BC26" t="str">
        <f t="shared" si="5"/>
        <v/>
      </c>
      <c r="BD26" t="str">
        <f t="shared" si="5"/>
        <v/>
      </c>
      <c r="BE26" t="str">
        <f t="shared" si="5"/>
        <v/>
      </c>
      <c r="BF26" t="str">
        <f t="shared" si="5"/>
        <v/>
      </c>
      <c r="BG26" t="str">
        <f t="shared" si="5"/>
        <v/>
      </c>
      <c r="BH26" t="str">
        <f t="shared" si="5"/>
        <v/>
      </c>
      <c r="BI26" t="str">
        <f t="shared" si="5"/>
        <v/>
      </c>
      <c r="BJ26" t="str">
        <f t="shared" si="5"/>
        <v/>
      </c>
      <c r="BK26" t="str">
        <f t="shared" si="5"/>
        <v/>
      </c>
      <c r="BL26" t="str">
        <f t="shared" si="5"/>
        <v/>
      </c>
      <c r="BM26" t="str">
        <f t="shared" si="5"/>
        <v/>
      </c>
      <c r="BN26" t="str">
        <f t="shared" si="5"/>
        <v/>
      </c>
      <c r="BO26" t="str">
        <f t="shared" ref="BO26:DZ26" si="6">IF(BO25=BN25,"",BO25)</f>
        <v/>
      </c>
      <c r="BP26" t="str">
        <f t="shared" si="6"/>
        <v/>
      </c>
      <c r="BQ26" t="str">
        <f t="shared" si="6"/>
        <v/>
      </c>
      <c r="BR26" t="str">
        <f t="shared" si="6"/>
        <v/>
      </c>
      <c r="BS26" t="str">
        <f t="shared" si="6"/>
        <v/>
      </c>
      <c r="BT26" t="str">
        <f t="shared" si="6"/>
        <v/>
      </c>
      <c r="BU26" t="str">
        <f t="shared" si="6"/>
        <v/>
      </c>
      <c r="BV26" t="str">
        <f t="shared" si="6"/>
        <v/>
      </c>
      <c r="BW26" t="str">
        <f t="shared" si="6"/>
        <v/>
      </c>
      <c r="BX26" t="str">
        <f t="shared" si="6"/>
        <v/>
      </c>
      <c r="BY26" t="str">
        <f t="shared" si="6"/>
        <v/>
      </c>
      <c r="BZ26" t="str">
        <f t="shared" si="6"/>
        <v/>
      </c>
      <c r="CA26" t="str">
        <f t="shared" si="6"/>
        <v/>
      </c>
      <c r="CB26" t="str">
        <f t="shared" si="6"/>
        <v/>
      </c>
      <c r="CC26" t="str">
        <f t="shared" si="6"/>
        <v/>
      </c>
      <c r="CD26" t="str">
        <f t="shared" si="6"/>
        <v/>
      </c>
      <c r="CE26" t="str">
        <f t="shared" si="6"/>
        <v/>
      </c>
      <c r="CF26" t="str">
        <f t="shared" si="6"/>
        <v/>
      </c>
      <c r="CG26" t="str">
        <f t="shared" si="6"/>
        <v/>
      </c>
      <c r="CH26" t="str">
        <f t="shared" si="6"/>
        <v/>
      </c>
      <c r="CI26" t="str">
        <f t="shared" si="6"/>
        <v/>
      </c>
      <c r="CJ26" t="str">
        <f t="shared" si="6"/>
        <v/>
      </c>
      <c r="CK26" t="str">
        <f t="shared" si="6"/>
        <v/>
      </c>
      <c r="CL26" t="str">
        <f t="shared" si="6"/>
        <v/>
      </c>
      <c r="CM26" t="str">
        <f t="shared" si="6"/>
        <v/>
      </c>
      <c r="CN26" t="str">
        <f t="shared" si="6"/>
        <v/>
      </c>
      <c r="CO26" t="str">
        <f t="shared" si="6"/>
        <v/>
      </c>
      <c r="CP26" t="str">
        <f t="shared" si="6"/>
        <v/>
      </c>
      <c r="CQ26" t="str">
        <f t="shared" si="6"/>
        <v/>
      </c>
      <c r="CR26" t="str">
        <f t="shared" si="6"/>
        <v/>
      </c>
      <c r="CS26" t="str">
        <f t="shared" si="6"/>
        <v/>
      </c>
      <c r="CT26" t="str">
        <f t="shared" si="6"/>
        <v/>
      </c>
      <c r="CU26" t="str">
        <f t="shared" si="6"/>
        <v/>
      </c>
      <c r="CV26" t="str">
        <f t="shared" si="6"/>
        <v/>
      </c>
      <c r="CW26" t="str">
        <f t="shared" si="6"/>
        <v/>
      </c>
      <c r="CX26" t="str">
        <f t="shared" si="6"/>
        <v/>
      </c>
      <c r="CY26" t="str">
        <f t="shared" si="6"/>
        <v/>
      </c>
      <c r="CZ26" t="str">
        <f t="shared" si="6"/>
        <v/>
      </c>
      <c r="DA26" t="str">
        <f t="shared" si="6"/>
        <v/>
      </c>
      <c r="DB26" t="str">
        <f t="shared" si="6"/>
        <v/>
      </c>
      <c r="DC26" t="str">
        <f t="shared" si="6"/>
        <v/>
      </c>
      <c r="DD26" t="str">
        <f t="shared" si="6"/>
        <v/>
      </c>
      <c r="DE26" t="str">
        <f t="shared" si="6"/>
        <v/>
      </c>
      <c r="DF26" t="str">
        <f t="shared" si="6"/>
        <v/>
      </c>
      <c r="DG26" t="str">
        <f t="shared" si="6"/>
        <v/>
      </c>
      <c r="DH26" t="str">
        <f t="shared" si="6"/>
        <v/>
      </c>
      <c r="DI26" t="str">
        <f t="shared" si="6"/>
        <v/>
      </c>
      <c r="DJ26" t="str">
        <f t="shared" si="6"/>
        <v/>
      </c>
      <c r="DK26" t="str">
        <f t="shared" si="6"/>
        <v/>
      </c>
      <c r="DL26" t="str">
        <f t="shared" si="6"/>
        <v/>
      </c>
      <c r="DM26" t="str">
        <f t="shared" si="6"/>
        <v/>
      </c>
      <c r="DN26" t="str">
        <f t="shared" si="6"/>
        <v/>
      </c>
      <c r="DO26" t="str">
        <f t="shared" si="6"/>
        <v/>
      </c>
      <c r="DP26" t="str">
        <f t="shared" si="6"/>
        <v/>
      </c>
      <c r="DQ26" t="str">
        <f t="shared" si="6"/>
        <v/>
      </c>
      <c r="DR26" t="str">
        <f t="shared" si="6"/>
        <v/>
      </c>
      <c r="DS26" t="str">
        <f t="shared" si="6"/>
        <v/>
      </c>
      <c r="DT26" t="str">
        <f t="shared" si="6"/>
        <v/>
      </c>
      <c r="DU26" t="str">
        <f t="shared" si="6"/>
        <v/>
      </c>
      <c r="DV26" t="str">
        <f t="shared" si="6"/>
        <v/>
      </c>
      <c r="DW26" t="str">
        <f t="shared" si="6"/>
        <v/>
      </c>
      <c r="DX26" t="str">
        <f t="shared" si="6"/>
        <v/>
      </c>
      <c r="DY26" t="str">
        <f t="shared" si="6"/>
        <v/>
      </c>
      <c r="DZ26" t="str">
        <f t="shared" si="6"/>
        <v/>
      </c>
      <c r="EA26" t="str">
        <f t="shared" ref="EA26:GL26" si="7">IF(EA25=DZ25,"",EA25)</f>
        <v/>
      </c>
      <c r="EB26" t="str">
        <f t="shared" si="7"/>
        <v/>
      </c>
      <c r="EC26" t="str">
        <f t="shared" si="7"/>
        <v/>
      </c>
      <c r="ED26" t="str">
        <f t="shared" si="7"/>
        <v/>
      </c>
      <c r="EE26" t="str">
        <f t="shared" si="7"/>
        <v/>
      </c>
      <c r="EF26" t="str">
        <f t="shared" si="7"/>
        <v/>
      </c>
      <c r="EG26" t="str">
        <f t="shared" si="7"/>
        <v/>
      </c>
      <c r="EH26" t="str">
        <f t="shared" si="7"/>
        <v/>
      </c>
      <c r="EI26" t="str">
        <f t="shared" si="7"/>
        <v/>
      </c>
      <c r="EJ26" t="str">
        <f t="shared" si="7"/>
        <v/>
      </c>
      <c r="EK26" t="str">
        <f t="shared" si="7"/>
        <v/>
      </c>
      <c r="EL26" t="str">
        <f t="shared" si="7"/>
        <v/>
      </c>
      <c r="EM26" t="str">
        <f t="shared" si="7"/>
        <v/>
      </c>
      <c r="EN26" t="str">
        <f t="shared" si="7"/>
        <v/>
      </c>
      <c r="EO26" t="str">
        <f t="shared" si="7"/>
        <v/>
      </c>
      <c r="EP26" t="str">
        <f t="shared" si="7"/>
        <v/>
      </c>
      <c r="EQ26" t="str">
        <f t="shared" si="7"/>
        <v/>
      </c>
      <c r="ER26" t="str">
        <f t="shared" si="7"/>
        <v/>
      </c>
      <c r="ES26" t="str">
        <f t="shared" si="7"/>
        <v/>
      </c>
      <c r="ET26" t="str">
        <f t="shared" si="7"/>
        <v/>
      </c>
      <c r="EU26" t="str">
        <f t="shared" si="7"/>
        <v/>
      </c>
      <c r="EV26" t="str">
        <f t="shared" si="7"/>
        <v/>
      </c>
      <c r="EW26" t="str">
        <f t="shared" si="7"/>
        <v/>
      </c>
      <c r="EX26" t="str">
        <f t="shared" si="7"/>
        <v/>
      </c>
      <c r="EY26" t="str">
        <f t="shared" si="7"/>
        <v/>
      </c>
      <c r="EZ26" t="str">
        <f t="shared" si="7"/>
        <v/>
      </c>
      <c r="FA26" t="str">
        <f t="shared" si="7"/>
        <v/>
      </c>
      <c r="FB26" t="str">
        <f t="shared" si="7"/>
        <v/>
      </c>
      <c r="FC26" t="str">
        <f t="shared" si="7"/>
        <v/>
      </c>
      <c r="FD26" t="str">
        <f t="shared" si="7"/>
        <v/>
      </c>
      <c r="FE26" t="str">
        <f t="shared" si="7"/>
        <v/>
      </c>
      <c r="FF26" t="str">
        <f t="shared" si="7"/>
        <v/>
      </c>
      <c r="FG26" t="str">
        <f t="shared" si="7"/>
        <v/>
      </c>
      <c r="FH26" t="str">
        <f t="shared" si="7"/>
        <v/>
      </c>
      <c r="FI26" t="str">
        <f t="shared" si="7"/>
        <v/>
      </c>
      <c r="FJ26" t="str">
        <f t="shared" si="7"/>
        <v/>
      </c>
      <c r="FK26" t="str">
        <f t="shared" si="7"/>
        <v/>
      </c>
      <c r="FL26" t="str">
        <f t="shared" si="7"/>
        <v/>
      </c>
      <c r="FM26" t="str">
        <f t="shared" si="7"/>
        <v/>
      </c>
      <c r="FN26" t="str">
        <f t="shared" si="7"/>
        <v/>
      </c>
      <c r="FO26" t="str">
        <f t="shared" si="7"/>
        <v/>
      </c>
      <c r="FP26" t="str">
        <f t="shared" si="7"/>
        <v/>
      </c>
      <c r="FQ26" t="str">
        <f t="shared" si="7"/>
        <v/>
      </c>
      <c r="FR26" t="str">
        <f t="shared" si="7"/>
        <v/>
      </c>
      <c r="FS26" t="str">
        <f t="shared" si="7"/>
        <v/>
      </c>
      <c r="FT26" t="str">
        <f t="shared" si="7"/>
        <v/>
      </c>
      <c r="FU26" t="str">
        <f t="shared" si="7"/>
        <v/>
      </c>
      <c r="FV26" t="str">
        <f t="shared" si="7"/>
        <v/>
      </c>
      <c r="FW26" t="str">
        <f t="shared" si="7"/>
        <v/>
      </c>
      <c r="FX26" t="str">
        <f t="shared" si="7"/>
        <v/>
      </c>
      <c r="FY26" t="str">
        <f t="shared" si="7"/>
        <v/>
      </c>
      <c r="FZ26" t="str">
        <f t="shared" si="7"/>
        <v/>
      </c>
      <c r="GA26" t="str">
        <f t="shared" si="7"/>
        <v/>
      </c>
      <c r="GB26" t="str">
        <f t="shared" si="7"/>
        <v/>
      </c>
      <c r="GC26" t="str">
        <f t="shared" si="7"/>
        <v/>
      </c>
      <c r="GD26" t="str">
        <f t="shared" si="7"/>
        <v/>
      </c>
      <c r="GE26" t="str">
        <f t="shared" si="7"/>
        <v/>
      </c>
      <c r="GF26" t="str">
        <f t="shared" si="7"/>
        <v/>
      </c>
      <c r="GG26" t="str">
        <f t="shared" si="7"/>
        <v/>
      </c>
      <c r="GH26" t="str">
        <f t="shared" si="7"/>
        <v/>
      </c>
      <c r="GI26" t="str">
        <f t="shared" si="7"/>
        <v/>
      </c>
      <c r="GJ26" t="str">
        <f t="shared" si="7"/>
        <v/>
      </c>
      <c r="GK26" t="str">
        <f t="shared" si="7"/>
        <v/>
      </c>
      <c r="GL26" t="str">
        <f t="shared" si="7"/>
        <v/>
      </c>
      <c r="GM26" t="str">
        <f t="shared" ref="GM26:IX26" si="8">IF(GM25=GL25,"",GM25)</f>
        <v/>
      </c>
      <c r="GN26" t="str">
        <f t="shared" si="8"/>
        <v/>
      </c>
      <c r="GO26" t="str">
        <f t="shared" si="8"/>
        <v/>
      </c>
      <c r="GP26" t="str">
        <f t="shared" si="8"/>
        <v/>
      </c>
      <c r="GQ26" t="str">
        <f t="shared" si="8"/>
        <v/>
      </c>
      <c r="GR26" t="str">
        <f t="shared" si="8"/>
        <v/>
      </c>
      <c r="GS26" t="str">
        <f t="shared" si="8"/>
        <v/>
      </c>
      <c r="GT26" t="str">
        <f t="shared" si="8"/>
        <v/>
      </c>
      <c r="GU26" t="str">
        <f t="shared" si="8"/>
        <v/>
      </c>
      <c r="GV26" t="str">
        <f t="shared" si="8"/>
        <v/>
      </c>
      <c r="GW26" t="str">
        <f t="shared" si="8"/>
        <v/>
      </c>
      <c r="GX26" t="str">
        <f t="shared" si="8"/>
        <v/>
      </c>
      <c r="GY26" t="str">
        <f t="shared" si="8"/>
        <v/>
      </c>
      <c r="GZ26" t="str">
        <f t="shared" si="8"/>
        <v/>
      </c>
      <c r="HA26" t="str">
        <f t="shared" si="8"/>
        <v/>
      </c>
      <c r="HB26" t="str">
        <f t="shared" si="8"/>
        <v/>
      </c>
      <c r="HC26" t="str">
        <f t="shared" si="8"/>
        <v/>
      </c>
      <c r="HD26" t="str">
        <f t="shared" si="8"/>
        <v/>
      </c>
      <c r="HE26" t="str">
        <f t="shared" si="8"/>
        <v/>
      </c>
      <c r="HF26" t="str">
        <f t="shared" si="8"/>
        <v/>
      </c>
      <c r="HG26" t="str">
        <f t="shared" si="8"/>
        <v/>
      </c>
      <c r="HH26" t="str">
        <f t="shared" si="8"/>
        <v/>
      </c>
      <c r="HI26" t="str">
        <f t="shared" si="8"/>
        <v/>
      </c>
      <c r="HJ26" t="str">
        <f t="shared" si="8"/>
        <v/>
      </c>
      <c r="HK26" t="str">
        <f t="shared" si="8"/>
        <v/>
      </c>
      <c r="HL26" t="str">
        <f t="shared" si="8"/>
        <v/>
      </c>
      <c r="HM26" t="str">
        <f t="shared" si="8"/>
        <v/>
      </c>
      <c r="HN26" t="str">
        <f t="shared" si="8"/>
        <v/>
      </c>
      <c r="HO26" t="str">
        <f t="shared" si="8"/>
        <v/>
      </c>
      <c r="HP26" t="str">
        <f t="shared" si="8"/>
        <v/>
      </c>
      <c r="HQ26" t="str">
        <f t="shared" si="8"/>
        <v/>
      </c>
      <c r="HR26" t="str">
        <f t="shared" si="8"/>
        <v/>
      </c>
      <c r="HS26" t="str">
        <f t="shared" si="8"/>
        <v/>
      </c>
      <c r="HT26" t="str">
        <f t="shared" si="8"/>
        <v/>
      </c>
      <c r="HU26" t="str">
        <f t="shared" si="8"/>
        <v/>
      </c>
      <c r="HV26" t="str">
        <f t="shared" si="8"/>
        <v/>
      </c>
      <c r="HW26" t="str">
        <f t="shared" si="8"/>
        <v/>
      </c>
      <c r="HX26" t="str">
        <f t="shared" si="8"/>
        <v/>
      </c>
      <c r="HY26" t="str">
        <f t="shared" si="8"/>
        <v/>
      </c>
      <c r="HZ26" t="str">
        <f t="shared" si="8"/>
        <v/>
      </c>
      <c r="IA26" t="str">
        <f t="shared" si="8"/>
        <v/>
      </c>
      <c r="IB26" t="str">
        <f t="shared" si="8"/>
        <v/>
      </c>
      <c r="IC26" t="str">
        <f t="shared" si="8"/>
        <v/>
      </c>
      <c r="ID26" t="str">
        <f t="shared" si="8"/>
        <v/>
      </c>
      <c r="IE26" t="str">
        <f t="shared" si="8"/>
        <v/>
      </c>
      <c r="IF26" t="str">
        <f t="shared" si="8"/>
        <v/>
      </c>
      <c r="IG26" t="str">
        <f t="shared" si="8"/>
        <v/>
      </c>
      <c r="IH26" t="str">
        <f t="shared" si="8"/>
        <v/>
      </c>
      <c r="II26" t="str">
        <f t="shared" si="8"/>
        <v/>
      </c>
      <c r="IJ26" t="str">
        <f t="shared" si="8"/>
        <v/>
      </c>
      <c r="IK26" t="str">
        <f t="shared" si="8"/>
        <v/>
      </c>
      <c r="IL26" t="str">
        <f t="shared" si="8"/>
        <v/>
      </c>
      <c r="IM26" t="str">
        <f t="shared" si="8"/>
        <v/>
      </c>
      <c r="IN26" t="str">
        <f t="shared" si="8"/>
        <v/>
      </c>
      <c r="IO26" t="str">
        <f t="shared" si="8"/>
        <v/>
      </c>
      <c r="IP26" t="str">
        <f t="shared" si="8"/>
        <v/>
      </c>
      <c r="IQ26" t="str">
        <f t="shared" si="8"/>
        <v/>
      </c>
      <c r="IR26" t="str">
        <f t="shared" si="8"/>
        <v/>
      </c>
      <c r="IS26" t="str">
        <f t="shared" si="8"/>
        <v/>
      </c>
      <c r="IT26" t="str">
        <f t="shared" si="8"/>
        <v/>
      </c>
      <c r="IU26" t="str">
        <f t="shared" si="8"/>
        <v/>
      </c>
      <c r="IV26" t="str">
        <f t="shared" si="8"/>
        <v/>
      </c>
      <c r="IW26" t="str">
        <f t="shared" si="8"/>
        <v/>
      </c>
      <c r="IX26" t="str">
        <f t="shared" si="8"/>
        <v/>
      </c>
      <c r="IY26" t="str">
        <f t="shared" ref="IY26:JM26" si="9">IF(IY25=IX25,"",IY25)</f>
        <v/>
      </c>
      <c r="IZ26" t="str">
        <f t="shared" si="9"/>
        <v/>
      </c>
      <c r="JA26" t="str">
        <f t="shared" si="9"/>
        <v/>
      </c>
      <c r="JB26" t="str">
        <f t="shared" si="9"/>
        <v/>
      </c>
      <c r="JC26" t="str">
        <f t="shared" si="9"/>
        <v/>
      </c>
      <c r="JD26" t="str">
        <f t="shared" si="9"/>
        <v/>
      </c>
      <c r="JE26" t="str">
        <f t="shared" si="9"/>
        <v/>
      </c>
      <c r="JF26" t="str">
        <f t="shared" si="9"/>
        <v/>
      </c>
      <c r="JG26" t="str">
        <f t="shared" si="9"/>
        <v/>
      </c>
      <c r="JH26" t="str">
        <f t="shared" si="9"/>
        <v/>
      </c>
      <c r="JI26" t="str">
        <f t="shared" si="9"/>
        <v/>
      </c>
      <c r="JJ26" t="str">
        <f t="shared" si="9"/>
        <v/>
      </c>
      <c r="JK26" t="str">
        <f t="shared" si="9"/>
        <v/>
      </c>
      <c r="JL26" t="str">
        <f t="shared" si="9"/>
        <v/>
      </c>
      <c r="JM26" t="str">
        <f t="shared" si="9"/>
        <v/>
      </c>
    </row>
    <row r="27" spans="1:274" x14ac:dyDescent="0.2">
      <c r="B27" s="6" t="str">
        <f>"[""" &amp; _xlfn.TEXTJOIN(""", """, TRUE, 26:26) &amp; """]"</f>
        <v>["yield", "above_biomass", "irrigration_wa"]</v>
      </c>
    </row>
    <row r="29" spans="1:274" s="4" customFormat="1" x14ac:dyDescent="0.2">
      <c r="B29" s="4" t="s">
        <v>14</v>
      </c>
    </row>
    <row r="30" spans="1:274" outlineLevel="1" x14ac:dyDescent="0.2"/>
    <row r="31" spans="1:274" outlineLevel="1" x14ac:dyDescent="0.2">
      <c r="C31" t="str" cm="1">
        <f t="array" ref="C31:E31">_xlfn.TEXTSPLIT(SUBSTITUTE(SUBSTITUTE(SUBSTITUTE(SUBSTITUTE(B27, "[", ""), "]", ""),CHAR(34),"")," ",""), ",")</f>
        <v>yield</v>
      </c>
      <c r="D31" t="str">
        <v>above_biomass</v>
      </c>
      <c r="E31" t="str">
        <v>irrigration_wa</v>
      </c>
    </row>
    <row r="32" spans="1:274" outlineLevel="1" x14ac:dyDescent="0.2">
      <c r="B32" t="s">
        <v>278</v>
      </c>
      <c r="C32" s="2">
        <f ca="1">IFERROR(INDEX(INDIRECT($G$3),MATCH(Retrieving!$C$2&amp;Retrieving!$C$3,INDIRECT($H$3),0),MATCH(Retrieving!C$31&amp;$B32,INDIRECT($I$3),0)),0)</f>
        <v>2</v>
      </c>
      <c r="D32" s="2">
        <f ca="1">IFERROR(INDEX(INDIRECT($G$3),MATCH(Retrieving!$C$2&amp;Retrieving!$C$3,INDIRECT($H$3),0),MATCH(Retrieving!D$31&amp;$B32,INDIRECT($I$3),0)),0)</f>
        <v>1</v>
      </c>
      <c r="E32" s="2">
        <f ca="1">IFERROR(INDEX(INDIRECT($G$3),MATCH(Retrieving!$C$2&amp;Retrieving!$C$3,INDIRECT($H$3),0),MATCH(Retrieving!E$31&amp;$B32,INDIRECT($I$3),0)),0)</f>
        <v>1</v>
      </c>
      <c r="F32" s="2">
        <f ca="1">IFERROR(INDEX(INDIRECT($G$3),MATCH(Retrieving!$C$2&amp;Retrieving!$C$3,INDIRECT($H$3),0),MATCH(Retrieving!F$31&amp;$B32,INDIRECT($I$3),0)),0)</f>
        <v>0</v>
      </c>
      <c r="G32" s="2">
        <f ca="1">IFERROR(INDEX(INDIRECT($G$3),MATCH(Retrieving!$C$2&amp;Retrieving!$C$3,INDIRECT($H$3),0),MATCH(Retrieving!G$31&amp;$B32,INDIRECT($I$3),0)),0)</f>
        <v>0</v>
      </c>
      <c r="H32" s="2">
        <f ca="1">IFERROR(INDEX(INDIRECT($G$3),MATCH(Retrieving!$C$2&amp;Retrieving!$C$3,INDIRECT($H$3),0),MATCH(Retrieving!H$31&amp;$B32,INDIRECT($I$3),0)),0)</f>
        <v>0</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row>
  </sheetData>
  <sortState xmlns:xlrd2="http://schemas.microsoft.com/office/spreadsheetml/2017/richdata2" ref="C987:C1004">
    <sortCondition ref="C987:C1004"/>
  </sortState>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Tests</vt:lpstr>
      <vt:lpstr>To update</vt:lpstr>
      <vt:lpstr>Params</vt:lpstr>
      <vt:lpstr>Data--&gt;&gt;</vt:lpstr>
      <vt:lpstr>codebook</vt:lpstr>
      <vt:lpstr>tradeoff</vt:lpstr>
      <vt:lpstr>README</vt:lpstr>
      <vt:lpstr>Calcs--&gt;&gt;</vt:lpstr>
      <vt:lpstr>Retrieving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ruben andino</cp:lastModifiedBy>
  <dcterms:created xsi:type="dcterms:W3CDTF">2023-07-21T13:04:20Z</dcterms:created>
  <dcterms:modified xsi:type="dcterms:W3CDTF">2024-01-11T09:02:44Z</dcterms:modified>
</cp:coreProperties>
</file>