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RABAJO\TRADUCTOR\Ediciones ENI\2020\Intelligence Artificielle\Livre en espagnol\RIIAVUL-code\Code ch03\"/>
    </mc:Choice>
  </mc:AlternateContent>
  <bookViews>
    <workbookView xWindow="0" yWindow="0" windowWidth="20490" windowHeight="7905"/>
  </bookViews>
  <sheets>
    <sheet name="Estadísticas" sheetId="1" r:id="rId1"/>
    <sheet name="Distribución Gaussian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C18" i="2" l="1"/>
  <c r="C10" i="2"/>
  <c r="C4" i="2"/>
  <c r="C5" i="2"/>
  <c r="C6" i="2"/>
  <c r="C7" i="2"/>
  <c r="C8" i="2"/>
  <c r="C3" i="2"/>
  <c r="C11" i="2" l="1"/>
  <c r="D11" i="1"/>
  <c r="D13" i="1"/>
  <c r="D12" i="1"/>
  <c r="D3" i="2" l="1"/>
  <c r="E3" i="2" s="1"/>
  <c r="C19" i="2"/>
  <c r="D18" i="2"/>
  <c r="D6" i="2"/>
  <c r="E6" i="2" s="1"/>
  <c r="D5" i="2"/>
  <c r="E5" i="2" s="1"/>
  <c r="D8" i="2"/>
  <c r="D4" i="2"/>
  <c r="E4" i="2" s="1"/>
  <c r="D7" i="2"/>
  <c r="E7" i="2" s="1"/>
  <c r="D14" i="1"/>
  <c r="D16" i="1" s="1"/>
  <c r="G2" i="1"/>
  <c r="H2" i="1"/>
  <c r="I2" i="1" s="1"/>
  <c r="J2" i="1" s="1"/>
  <c r="G3" i="1"/>
  <c r="H3" i="1"/>
  <c r="I3" i="1"/>
  <c r="J3" i="1" s="1"/>
  <c r="C12" i="2" l="1"/>
  <c r="C13" i="2" s="1"/>
  <c r="D15" i="1"/>
  <c r="D10" i="1"/>
  <c r="J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D9" i="1"/>
  <c r="C21" i="2" l="1"/>
  <c r="D20" i="2"/>
  <c r="D21" i="2"/>
  <c r="C20" i="2"/>
  <c r="D8" i="1"/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<sst xmlns="http://schemas.openxmlformats.org/spreadsheetml/2006/main" count="38" uniqueCount="37">
  <si>
    <t>Variance</t>
  </si>
  <si>
    <t>Ecart type</t>
  </si>
  <si>
    <t>moyenne</t>
  </si>
  <si>
    <t>Ni*Xi</t>
  </si>
  <si>
    <t>Avis (xi)</t>
  </si>
  <si>
    <t>Nombre de votants (ni)</t>
  </si>
  <si>
    <t>(Xi-Moyenne)^2</t>
  </si>
  <si>
    <t>Effectif</t>
  </si>
  <si>
    <t>Borne Min</t>
  </si>
  <si>
    <t>Borne Max</t>
  </si>
  <si>
    <t>50% en dessous</t>
  </si>
  <si>
    <t>50% au dessus</t>
  </si>
  <si>
    <t>Repartition des observations</t>
  </si>
  <si>
    <t>Ni*((Xi-Media)^2)</t>
  </si>
  <si>
    <t>NOTAS</t>
  </si>
  <si>
    <t>NOTAS ORDENADAS</t>
  </si>
  <si>
    <t>VALOR</t>
  </si>
  <si>
    <t>MEDIA</t>
  </si>
  <si>
    <t>DESVIACIÓN</t>
  </si>
  <si>
    <t>DESVIACIÓN AL CUADRADO</t>
  </si>
  <si>
    <t>SUMA:</t>
  </si>
  <si>
    <t>CANTIDAD DE VALORES:</t>
  </si>
  <si>
    <t>VARIANZA:</t>
  </si>
  <si>
    <t>CANTIDAD DE OBSERVACIONES:</t>
  </si>
  <si>
    <t>MIN.</t>
  </si>
  <si>
    <t>MAX.</t>
  </si>
  <si>
    <t>RANGO</t>
  </si>
  <si>
    <t>SUMA DE LAS NOTAS</t>
  </si>
  <si>
    <t>MEDIANA</t>
  </si>
  <si>
    <t>MODA</t>
  </si>
  <si>
    <t>VARIANZA</t>
  </si>
  <si>
    <t>CUARTIL_1</t>
  </si>
  <si>
    <t>CUARTIL_2</t>
  </si>
  <si>
    <t>CUARTIL_3</t>
  </si>
  <si>
    <t>INTER-CUARTIL</t>
  </si>
  <si>
    <t>BIGOTE_MIN</t>
  </si>
  <si>
    <t>BIGOTE_MAX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</si>
</sst>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70C0"/>
      <name val="Courier New"/>
      <family val="3"/>
    </font>
    <font>
      <b/>
      <i/>
      <sz val="11"/>
      <color rgb="FF0070C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Estadísticas!$B$2:$B$17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D-476C-87F4-AEFC3FD9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70720"/>
        <c:axId val="927671136"/>
      </c:scatterChart>
      <c:valAx>
        <c:axId val="9276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7671136"/>
        <c:crosses val="autoZero"/>
        <c:crossBetween val="midCat"/>
      </c:valAx>
      <c:valAx>
        <c:axId val="927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76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Opiniones</a:t>
            </a:r>
            <a:r>
              <a:rPr lang="fr-FR" baseline="0"/>
              <a:t> obtenidas para una película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'Distribución Gaussiana'!$A$3:$A$8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'Distribución Gaussiana'!$B$3:$B$8</c:f>
              <c:numCache>
                <c:formatCode>General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145</c:v>
                </c:pt>
                <c:pt idx="3">
                  <c:v>133</c:v>
                </c:pt>
                <c:pt idx="4">
                  <c:v>96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0-49BC-A399-2A60DD3D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44287"/>
        <c:axId val="901181727"/>
      </c:barChart>
      <c:scatterChart>
        <c:scatterStyle val="smoothMarker"/>
        <c:varyColors val="0"/>
        <c:ser>
          <c:idx val="1"/>
          <c:order val="1"/>
          <c:tx>
            <c:v>Gaussienne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'Distribución Gaussiana'!$B$3:$B$8</c:f>
              <c:numCache>
                <c:formatCode>General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145</c:v>
                </c:pt>
                <c:pt idx="3">
                  <c:v>133</c:v>
                </c:pt>
                <c:pt idx="4">
                  <c:v>96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00-49BC-A399-2A60DD3DF08A}"/>
            </c:ext>
          </c:extLst>
        </c:ser>
        <c:ser>
          <c:idx val="2"/>
          <c:order val="2"/>
          <c:tx>
            <c:v>moyenne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('Distribución Gaussiana'!$A$3:$A$8,'Distribución Gaussiana'!#REF!)</c:f>
            </c:numRef>
          </c:xVal>
          <c:yVal>
            <c:numRef>
              <c:f>'Distribución Gaussiana'!$C$11</c:f>
              <c:numCache>
                <c:formatCode>General</c:formatCode>
                <c:ptCount val="1"/>
                <c:pt idx="0">
                  <c:v>2.518987341772152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00-49BC-A399-2A60DD3D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44287"/>
        <c:axId val="901181727"/>
      </c:scatterChart>
      <c:catAx>
        <c:axId val="7583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181727"/>
        <c:crosses val="autoZero"/>
        <c:auto val="1"/>
        <c:lblAlgn val="ctr"/>
        <c:lblOffset val="100"/>
        <c:noMultiLvlLbl val="0"/>
      </c:catAx>
      <c:valAx>
        <c:axId val="901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3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157162</xdr:rowOff>
    </xdr:from>
    <xdr:to>
      <xdr:col>5</xdr:col>
      <xdr:colOff>514350</xdr:colOff>
      <xdr:row>32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121920</xdr:rowOff>
    </xdr:from>
    <xdr:to>
      <xdr:col>11</xdr:col>
      <xdr:colOff>213360</xdr:colOff>
      <xdr:row>17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525F380-BC80-4ABD-9BEB-F5B436C88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2:E8" totalsRowShown="0">
  <autoFilter ref="A2:E8"/>
  <tableColumns count="5">
    <tableColumn id="1" name="Avis (xi)"/>
    <tableColumn id="2" name="Nombre de votants (ni)"/>
    <tableColumn id="3" name="Ni*Xi">
      <calculatedColumnFormula>A3*B3</calculatedColumnFormula>
    </tableColumn>
    <tableColumn id="4" name="(Xi-Moyenne)^2">
      <calculatedColumnFormula>(A3-$C$11)^2</calculatedColumnFormula>
    </tableColumn>
    <tableColumn id="5" name="Ni*((Xi-Media)^2)">
      <calculatedColumnFormula>B3*D3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" sqref="C1"/>
    </sheetView>
  </sheetViews>
  <sheetFormatPr baseColWidth="10" defaultRowHeight="15" x14ac:dyDescent="0.25"/>
  <cols>
    <col min="2" max="2" width="19.28515625" customWidth="1"/>
    <col min="3" max="3" width="26.42578125" customWidth="1"/>
    <col min="4" max="4" width="9.140625" customWidth="1"/>
    <col min="9" max="9" width="12" bestFit="1" customWidth="1"/>
    <col min="10" max="10" width="25.5703125" bestFit="1" customWidth="1"/>
  </cols>
  <sheetData>
    <row r="1" spans="1:10" x14ac:dyDescent="0.25">
      <c r="A1" s="9" t="s">
        <v>14</v>
      </c>
      <c r="B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</row>
    <row r="2" spans="1:10" x14ac:dyDescent="0.25">
      <c r="A2" s="1">
        <v>3</v>
      </c>
      <c r="B2" s="1">
        <v>3</v>
      </c>
      <c r="C2" s="3" t="s">
        <v>23</v>
      </c>
      <c r="D2" s="4">
        <f>COUNTA(A2:A17)</f>
        <v>16</v>
      </c>
      <c r="G2" s="1">
        <f>A2</f>
        <v>3</v>
      </c>
      <c r="H2" s="1">
        <f>$D$7</f>
        <v>11.875</v>
      </c>
      <c r="I2" s="1">
        <f>G2-H2</f>
        <v>-8.875</v>
      </c>
      <c r="J2" s="1">
        <f>I2*I2</f>
        <v>78.765625</v>
      </c>
    </row>
    <row r="3" spans="1:10" x14ac:dyDescent="0.25">
      <c r="A3" s="1">
        <v>19</v>
      </c>
      <c r="B3" s="1">
        <v>8</v>
      </c>
      <c r="C3" s="3" t="s">
        <v>24</v>
      </c>
      <c r="D3" s="5">
        <f>MIN(A2:A17)</f>
        <v>3</v>
      </c>
      <c r="G3" s="1">
        <f t="shared" ref="G3:G17" si="0">A3</f>
        <v>19</v>
      </c>
      <c r="H3" s="1">
        <f t="shared" ref="H3:H17" si="1">$D$7</f>
        <v>11.875</v>
      </c>
      <c r="I3" s="1">
        <f t="shared" ref="I3:I17" si="2">G3-H3</f>
        <v>7.125</v>
      </c>
      <c r="J3" s="1">
        <f t="shared" ref="J3:J17" si="3">I3*I3</f>
        <v>50.765625</v>
      </c>
    </row>
    <row r="4" spans="1:10" x14ac:dyDescent="0.25">
      <c r="A4" s="1">
        <v>10</v>
      </c>
      <c r="B4" s="1">
        <v>9</v>
      </c>
      <c r="C4" s="3" t="s">
        <v>25</v>
      </c>
      <c r="D4" s="5">
        <f>MAX(A2:A17)</f>
        <v>19</v>
      </c>
      <c r="G4" s="1">
        <f t="shared" si="0"/>
        <v>10</v>
      </c>
      <c r="H4" s="1">
        <f t="shared" si="1"/>
        <v>11.875</v>
      </c>
      <c r="I4" s="1">
        <f t="shared" si="2"/>
        <v>-1.875</v>
      </c>
      <c r="J4" s="1">
        <f t="shared" si="3"/>
        <v>3.515625</v>
      </c>
    </row>
    <row r="5" spans="1:10" x14ac:dyDescent="0.25">
      <c r="A5" s="1">
        <v>15</v>
      </c>
      <c r="B5" s="1">
        <v>10</v>
      </c>
      <c r="C5" s="3" t="s">
        <v>26</v>
      </c>
      <c r="D5" s="6">
        <f>D4-D3</f>
        <v>16</v>
      </c>
      <c r="G5" s="1">
        <f t="shared" si="0"/>
        <v>15</v>
      </c>
      <c r="H5" s="1">
        <f t="shared" si="1"/>
        <v>11.875</v>
      </c>
      <c r="I5" s="1">
        <f t="shared" si="2"/>
        <v>3.125</v>
      </c>
      <c r="J5" s="1">
        <f t="shared" si="3"/>
        <v>9.765625</v>
      </c>
    </row>
    <row r="6" spans="1:10" x14ac:dyDescent="0.25">
      <c r="A6" s="1">
        <v>14</v>
      </c>
      <c r="B6" s="1">
        <v>11</v>
      </c>
      <c r="C6" s="7" t="s">
        <v>27</v>
      </c>
      <c r="D6" s="7">
        <f>SUM(A2:A17)</f>
        <v>190</v>
      </c>
      <c r="G6" s="1">
        <f t="shared" si="0"/>
        <v>14</v>
      </c>
      <c r="H6" s="1">
        <f t="shared" si="1"/>
        <v>11.875</v>
      </c>
      <c r="I6" s="1">
        <f t="shared" si="2"/>
        <v>2.125</v>
      </c>
      <c r="J6" s="1">
        <f t="shared" si="3"/>
        <v>4.515625</v>
      </c>
    </row>
    <row r="7" spans="1:10" x14ac:dyDescent="0.25">
      <c r="A7" s="1">
        <v>12</v>
      </c>
      <c r="B7" s="1">
        <v>11</v>
      </c>
      <c r="C7" s="3" t="s">
        <v>17</v>
      </c>
      <c r="D7" s="5">
        <f>D6/D2</f>
        <v>11.875</v>
      </c>
      <c r="G7" s="1">
        <f t="shared" si="0"/>
        <v>12</v>
      </c>
      <c r="H7" s="1">
        <f t="shared" si="1"/>
        <v>11.875</v>
      </c>
      <c r="I7" s="1">
        <f t="shared" si="2"/>
        <v>0.125</v>
      </c>
      <c r="J7" s="1">
        <f t="shared" si="3"/>
        <v>1.5625E-2</v>
      </c>
    </row>
    <row r="8" spans="1:10" x14ac:dyDescent="0.25">
      <c r="A8" s="1">
        <v>9</v>
      </c>
      <c r="B8" s="1">
        <v>11</v>
      </c>
      <c r="C8" s="3" t="s">
        <v>28</v>
      </c>
      <c r="D8" s="5">
        <f>MEDIAN(A2:A17)</f>
        <v>12</v>
      </c>
      <c r="G8" s="1">
        <f t="shared" si="0"/>
        <v>9</v>
      </c>
      <c r="H8" s="1">
        <f t="shared" si="1"/>
        <v>11.875</v>
      </c>
      <c r="I8" s="1">
        <f t="shared" si="2"/>
        <v>-2.875</v>
      </c>
      <c r="J8" s="1">
        <f t="shared" si="3"/>
        <v>8.265625</v>
      </c>
    </row>
    <row r="9" spans="1:10" x14ac:dyDescent="0.25">
      <c r="A9" s="1">
        <v>8</v>
      </c>
      <c r="B9" s="1">
        <v>12</v>
      </c>
      <c r="C9" s="3" t="s">
        <v>29</v>
      </c>
      <c r="D9" s="6">
        <f>MODE(B2:B17)</f>
        <v>11</v>
      </c>
      <c r="G9" s="1">
        <f t="shared" si="0"/>
        <v>8</v>
      </c>
      <c r="H9" s="1">
        <f t="shared" si="1"/>
        <v>11.875</v>
      </c>
      <c r="I9" s="1">
        <f t="shared" si="2"/>
        <v>-3.875</v>
      </c>
      <c r="J9" s="1">
        <f t="shared" si="3"/>
        <v>15.015625</v>
      </c>
    </row>
    <row r="10" spans="1:10" x14ac:dyDescent="0.25">
      <c r="A10" s="1">
        <v>11</v>
      </c>
      <c r="B10" s="1">
        <v>12</v>
      </c>
      <c r="C10" s="3" t="s">
        <v>30</v>
      </c>
      <c r="D10" s="6">
        <f>VAR(A2:A17)</f>
        <v>13.05</v>
      </c>
      <c r="G10" s="1">
        <f t="shared" si="0"/>
        <v>11</v>
      </c>
      <c r="H10" s="1">
        <f t="shared" si="1"/>
        <v>11.875</v>
      </c>
      <c r="I10" s="1">
        <f t="shared" si="2"/>
        <v>-0.875</v>
      </c>
      <c r="J10" s="1">
        <f t="shared" si="3"/>
        <v>0.765625</v>
      </c>
    </row>
    <row r="11" spans="1:10" x14ac:dyDescent="0.25">
      <c r="A11" s="1">
        <v>12</v>
      </c>
      <c r="B11" s="1">
        <v>12</v>
      </c>
      <c r="C11" s="3" t="s">
        <v>31</v>
      </c>
      <c r="D11" s="7">
        <f>QUARTILE(A2:A17,1)</f>
        <v>10.75</v>
      </c>
      <c r="G11" s="1">
        <f t="shared" si="0"/>
        <v>12</v>
      </c>
      <c r="H11" s="1">
        <f t="shared" si="1"/>
        <v>11.875</v>
      </c>
      <c r="I11" s="1">
        <f t="shared" si="2"/>
        <v>0.125</v>
      </c>
      <c r="J11" s="1">
        <f t="shared" si="3"/>
        <v>1.5625E-2</v>
      </c>
    </row>
    <row r="12" spans="1:10" x14ac:dyDescent="0.25">
      <c r="A12" s="1">
        <v>11</v>
      </c>
      <c r="B12" s="1">
        <v>13</v>
      </c>
      <c r="C12" s="3" t="s">
        <v>32</v>
      </c>
      <c r="D12" s="7">
        <f>QUARTILE(A2:A17,2)</f>
        <v>12</v>
      </c>
      <c r="G12" s="1">
        <f t="shared" si="0"/>
        <v>11</v>
      </c>
      <c r="H12" s="1">
        <f t="shared" si="1"/>
        <v>11.875</v>
      </c>
      <c r="I12" s="1">
        <f t="shared" si="2"/>
        <v>-0.875</v>
      </c>
      <c r="J12" s="1">
        <f t="shared" si="3"/>
        <v>0.765625</v>
      </c>
    </row>
    <row r="13" spans="1:10" x14ac:dyDescent="0.25">
      <c r="A13" s="1">
        <v>12</v>
      </c>
      <c r="B13" s="1">
        <v>14</v>
      </c>
      <c r="C13" s="3" t="s">
        <v>33</v>
      </c>
      <c r="D13" s="7">
        <f>QUARTILE(A2:A17,3)</f>
        <v>14</v>
      </c>
      <c r="G13" s="1">
        <f t="shared" si="0"/>
        <v>12</v>
      </c>
      <c r="H13" s="1">
        <f t="shared" si="1"/>
        <v>11.875</v>
      </c>
      <c r="I13" s="1">
        <f t="shared" si="2"/>
        <v>0.125</v>
      </c>
      <c r="J13" s="1">
        <f t="shared" si="3"/>
        <v>1.5625E-2</v>
      </c>
    </row>
    <row r="14" spans="1:10" x14ac:dyDescent="0.25">
      <c r="A14" s="1">
        <v>13</v>
      </c>
      <c r="B14" s="1">
        <v>14</v>
      </c>
      <c r="C14" s="3" t="s">
        <v>34</v>
      </c>
      <c r="D14" s="7">
        <f>D13-D11</f>
        <v>3.25</v>
      </c>
      <c r="G14" s="1">
        <f t="shared" si="0"/>
        <v>13</v>
      </c>
      <c r="H14" s="1">
        <f t="shared" si="1"/>
        <v>11.875</v>
      </c>
      <c r="I14" s="1">
        <f t="shared" si="2"/>
        <v>1.125</v>
      </c>
      <c r="J14" s="1">
        <f t="shared" si="3"/>
        <v>1.265625</v>
      </c>
    </row>
    <row r="15" spans="1:10" x14ac:dyDescent="0.25">
      <c r="A15" s="1">
        <v>11</v>
      </c>
      <c r="B15" s="1">
        <v>15</v>
      </c>
      <c r="C15" s="3" t="s">
        <v>35</v>
      </c>
      <c r="D15" s="7">
        <f>D11-1.5*D14</f>
        <v>5.875</v>
      </c>
      <c r="G15" s="1">
        <f t="shared" si="0"/>
        <v>11</v>
      </c>
      <c r="H15" s="1">
        <f t="shared" si="1"/>
        <v>11.875</v>
      </c>
      <c r="I15" s="1">
        <f t="shared" si="2"/>
        <v>-0.875</v>
      </c>
      <c r="J15" s="1">
        <f t="shared" si="3"/>
        <v>0.765625</v>
      </c>
    </row>
    <row r="16" spans="1:10" x14ac:dyDescent="0.25">
      <c r="A16" s="1">
        <v>14</v>
      </c>
      <c r="B16" s="1">
        <v>16</v>
      </c>
      <c r="C16" s="3" t="s">
        <v>36</v>
      </c>
      <c r="D16" s="7">
        <f>D13+1.5*D14</f>
        <v>18.875</v>
      </c>
      <c r="G16" s="1">
        <f t="shared" si="0"/>
        <v>14</v>
      </c>
      <c r="H16" s="1">
        <f t="shared" si="1"/>
        <v>11.875</v>
      </c>
      <c r="I16" s="1">
        <f t="shared" si="2"/>
        <v>2.125</v>
      </c>
      <c r="J16" s="1">
        <f t="shared" si="3"/>
        <v>4.515625</v>
      </c>
    </row>
    <row r="17" spans="1:10" x14ac:dyDescent="0.25">
      <c r="A17" s="1">
        <v>16</v>
      </c>
      <c r="B17" s="1">
        <v>19</v>
      </c>
      <c r="G17" s="1">
        <f t="shared" si="0"/>
        <v>16</v>
      </c>
      <c r="H17" s="1">
        <f t="shared" si="1"/>
        <v>11.875</v>
      </c>
      <c r="I17" s="1">
        <f t="shared" si="2"/>
        <v>4.125</v>
      </c>
      <c r="J17" s="1">
        <f t="shared" si="3"/>
        <v>17.015625</v>
      </c>
    </row>
    <row r="19" spans="1:10" x14ac:dyDescent="0.25">
      <c r="H19" s="10" t="s">
        <v>20</v>
      </c>
      <c r="I19" s="10"/>
      <c r="J19" s="1">
        <f>SUM(J2:J17)</f>
        <v>195.75</v>
      </c>
    </row>
    <row r="20" spans="1:10" x14ac:dyDescent="0.25">
      <c r="H20" s="10" t="s">
        <v>21</v>
      </c>
      <c r="I20" s="10"/>
      <c r="J20" s="1">
        <f>D2</f>
        <v>16</v>
      </c>
    </row>
    <row r="21" spans="1:10" x14ac:dyDescent="0.25">
      <c r="H21" s="11" t="s">
        <v>22</v>
      </c>
      <c r="I21" s="12"/>
      <c r="J21" s="9">
        <f>J19/(J20-1)</f>
        <v>13.05</v>
      </c>
    </row>
  </sheetData>
  <sortState ref="B2:B17">
    <sortCondition ref="B2"/>
  </sortState>
  <mergeCells count="3">
    <mergeCell ref="H19:I19"/>
    <mergeCell ref="H20:I20"/>
    <mergeCell ref="H2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E1" zoomScale="130" zoomScaleNormal="130" workbookViewId="0">
      <selection activeCell="E2" sqref="E2"/>
    </sheetView>
  </sheetViews>
  <sheetFormatPr baseColWidth="10" defaultRowHeight="15" x14ac:dyDescent="0.25"/>
  <cols>
    <col min="1" max="1" width="11.7109375" customWidth="1"/>
    <col min="2" max="2" width="27.5703125" customWidth="1"/>
    <col min="3" max="3" width="19" customWidth="1"/>
    <col min="4" max="4" width="24.7109375" customWidth="1"/>
    <col min="5" max="5" width="24" customWidth="1"/>
  </cols>
  <sheetData>
    <row r="2" spans="1:5" x14ac:dyDescent="0.25">
      <c r="A2" t="s">
        <v>4</v>
      </c>
      <c r="B2" t="s">
        <v>5</v>
      </c>
      <c r="C2" t="s">
        <v>3</v>
      </c>
      <c r="D2" t="s">
        <v>6</v>
      </c>
      <c r="E2" t="s">
        <v>13</v>
      </c>
    </row>
    <row r="3" spans="1:5" x14ac:dyDescent="0.25">
      <c r="A3">
        <v>5</v>
      </c>
      <c r="B3">
        <v>40</v>
      </c>
      <c r="C3">
        <f>A3*B3</f>
        <v>200</v>
      </c>
      <c r="D3">
        <f t="shared" ref="D3:D8" si="0">(A3-$C$11)^2</f>
        <v>6.1554238102868126</v>
      </c>
      <c r="E3">
        <f>B3*D3</f>
        <v>246.2169524114725</v>
      </c>
    </row>
    <row r="4" spans="1:5" x14ac:dyDescent="0.25">
      <c r="A4">
        <v>4</v>
      </c>
      <c r="B4">
        <v>99</v>
      </c>
      <c r="C4">
        <f t="shared" ref="C4:C8" si="1">A4*B4</f>
        <v>396</v>
      </c>
      <c r="D4">
        <f t="shared" si="0"/>
        <v>2.1933984938311166</v>
      </c>
      <c r="E4">
        <f t="shared" ref="E4:E8" si="2">B4*D4</f>
        <v>217.14645088928054</v>
      </c>
    </row>
    <row r="5" spans="1:5" x14ac:dyDescent="0.25">
      <c r="A5">
        <v>3</v>
      </c>
      <c r="B5">
        <v>145</v>
      </c>
      <c r="C5">
        <f t="shared" si="1"/>
        <v>435</v>
      </c>
      <c r="D5">
        <f t="shared" si="0"/>
        <v>0.23137317737542051</v>
      </c>
      <c r="E5">
        <f t="shared" si="2"/>
        <v>33.549110719435973</v>
      </c>
    </row>
    <row r="6" spans="1:5" x14ac:dyDescent="0.25">
      <c r="A6">
        <v>2</v>
      </c>
      <c r="B6">
        <v>133</v>
      </c>
      <c r="C6">
        <f t="shared" si="1"/>
        <v>266</v>
      </c>
      <c r="D6">
        <f t="shared" si="0"/>
        <v>0.26934786091972451</v>
      </c>
      <c r="E6">
        <f t="shared" si="2"/>
        <v>35.823265502323359</v>
      </c>
    </row>
    <row r="7" spans="1:5" x14ac:dyDescent="0.25">
      <c r="A7">
        <v>1</v>
      </c>
      <c r="B7">
        <v>96</v>
      </c>
      <c r="C7">
        <f t="shared" si="1"/>
        <v>96</v>
      </c>
      <c r="D7">
        <f t="shared" si="0"/>
        <v>2.3073225444640286</v>
      </c>
      <c r="E7">
        <f t="shared" si="2"/>
        <v>221.50296426854675</v>
      </c>
    </row>
    <row r="8" spans="1:5" x14ac:dyDescent="0.25">
      <c r="A8">
        <v>0</v>
      </c>
      <c r="B8">
        <v>40</v>
      </c>
      <c r="C8">
        <f t="shared" si="1"/>
        <v>0</v>
      </c>
      <c r="D8">
        <f t="shared" si="0"/>
        <v>6.3452972280083326</v>
      </c>
      <c r="E8">
        <f t="shared" si="2"/>
        <v>253.81188912033332</v>
      </c>
    </row>
    <row r="10" spans="1:5" x14ac:dyDescent="0.25">
      <c r="B10" s="9" t="s">
        <v>7</v>
      </c>
      <c r="C10" s="2">
        <f>SUM(B3:B8)</f>
        <v>553</v>
      </c>
    </row>
    <row r="11" spans="1:5" x14ac:dyDescent="0.25">
      <c r="B11" s="9" t="s">
        <v>2</v>
      </c>
      <c r="C11" s="2">
        <f>SUM(C3:C8)/SUM(B3:B8)</f>
        <v>2.518987341772152</v>
      </c>
    </row>
    <row r="12" spans="1:5" x14ac:dyDescent="0.25">
      <c r="B12" s="9" t="s">
        <v>0</v>
      </c>
      <c r="C12" s="2">
        <f>SUM(E3:E8)/C10</f>
        <v>1.8228763705450137</v>
      </c>
    </row>
    <row r="13" spans="1:5" x14ac:dyDescent="0.25">
      <c r="B13" s="9" t="s">
        <v>1</v>
      </c>
      <c r="C13" s="2">
        <f>SQRT(C12)</f>
        <v>1.3501393893020874</v>
      </c>
    </row>
    <row r="16" spans="1:5" x14ac:dyDescent="0.25">
      <c r="B16" s="11" t="s">
        <v>12</v>
      </c>
      <c r="C16" s="13"/>
      <c r="D16" s="12"/>
    </row>
    <row r="17" spans="2:4" x14ac:dyDescent="0.25">
      <c r="B17" s="8"/>
      <c r="C17" s="1" t="s">
        <v>8</v>
      </c>
      <c r="D17" s="1" t="s">
        <v>9</v>
      </c>
    </row>
    <row r="18" spans="2:4" x14ac:dyDescent="0.25">
      <c r="B18" s="8" t="s">
        <v>10</v>
      </c>
      <c r="C18" s="1">
        <f>A3</f>
        <v>5</v>
      </c>
      <c r="D18" s="1">
        <f>C11</f>
        <v>2.518987341772152</v>
      </c>
    </row>
    <row r="19" spans="2:4" x14ac:dyDescent="0.25">
      <c r="B19" s="8" t="s">
        <v>11</v>
      </c>
      <c r="C19" s="1">
        <f>C11</f>
        <v>2.518987341772152</v>
      </c>
      <c r="D19" s="1">
        <v>0</v>
      </c>
    </row>
    <row r="20" spans="2:4" x14ac:dyDescent="0.25">
      <c r="B20" s="8">
        <v>0.68</v>
      </c>
      <c r="C20" s="1">
        <f>C19-C13</f>
        <v>1.1688479524700646</v>
      </c>
      <c r="D20" s="1">
        <f>C11+C13</f>
        <v>3.8691267310742394</v>
      </c>
    </row>
    <row r="21" spans="2:4" x14ac:dyDescent="0.25">
      <c r="B21" s="8">
        <v>0.95</v>
      </c>
      <c r="C21" s="1">
        <f>C11 - 2*C13</f>
        <v>-0.18129143683202287</v>
      </c>
      <c r="D21" s="1">
        <f>C11+2*C13</f>
        <v>5.2192661203763269</v>
      </c>
    </row>
  </sheetData>
  <mergeCells count="1">
    <mergeCell ref="B16:D1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Estadísticas</vt:lpstr>
      <vt:lpstr>Distribución Gaussiana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VANNIEUWENHUYZE</dc:creator>
  <cp:lastModifiedBy>Beatriz</cp:lastModifiedBy>
  <dcterms:created xsi:type="dcterms:W3CDTF">2019-03-18T10:10:04Z</dcterms:created>
  <dcterms:modified xsi:type="dcterms:W3CDTF">2020-03-16T15:39:49Z</dcterms:modified>
</cp:coreProperties>
</file>