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COSAS DE LOS MÁSTER\MÁSTER GRANADA\1 ASIGNATURAS\Arquitectura de Altas Prestaciones para Visión\Trabajo\"/>
    </mc:Choice>
  </mc:AlternateContent>
  <xr:revisionPtr revIDLastSave="0" documentId="8_{FA021BC6-9472-4031-8584-ABC15FA5F1BB}" xr6:coauthVersionLast="47" xr6:coauthVersionMax="47" xr10:uidLastSave="{00000000-0000-0000-0000-000000000000}"/>
  <bookViews>
    <workbookView xWindow="-108" yWindow="-108" windowWidth="23256" windowHeight="12456" xr2:uid="{D3119F48-305C-4F46-B46A-1588238F9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F43" i="1"/>
  <c r="G43" i="1"/>
  <c r="H43" i="1"/>
  <c r="D43" i="1"/>
  <c r="E42" i="1"/>
  <c r="F42" i="1"/>
  <c r="G42" i="1"/>
  <c r="H42" i="1"/>
  <c r="D42" i="1"/>
  <c r="E38" i="1"/>
  <c r="E39" i="1" s="1"/>
  <c r="E40" i="1" s="1"/>
  <c r="F38" i="1"/>
  <c r="G38" i="1"/>
  <c r="H38" i="1"/>
  <c r="D38" i="1"/>
  <c r="D39" i="1"/>
  <c r="D40" i="1" s="1"/>
  <c r="H30" i="1" a="1"/>
  <c r="H30" i="1" s="1"/>
  <c r="G30" i="1" a="1"/>
  <c r="G30" i="1" s="1"/>
  <c r="F30" i="1" a="1"/>
  <c r="F30" i="1" s="1"/>
  <c r="D30" i="1" a="1"/>
  <c r="D30" i="1"/>
  <c r="H26" i="1" a="1"/>
  <c r="H26" i="1" s="1"/>
  <c r="G26" i="1" a="1"/>
  <c r="G26" i="1" s="1"/>
  <c r="E26" i="1" a="1"/>
  <c r="E26" i="1"/>
  <c r="F26" i="1" a="1"/>
  <c r="F26" i="1" s="1"/>
  <c r="D26" i="1" a="1"/>
  <c r="D26" i="1" s="1"/>
  <c r="H40" i="1" l="1"/>
  <c r="H39" i="1"/>
  <c r="G39" i="1"/>
  <c r="G40" i="1" s="1"/>
  <c r="F39" i="1"/>
  <c r="F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<sst xmlns="http://schemas.openxmlformats.org/spreadsheetml/2006/main" count="173" uniqueCount="72">
  <si>
    <t>VALOR REAL</t>
  </si>
  <si>
    <t xml:space="preserve"> </t>
  </si>
  <si>
    <t>PaliGemma</t>
  </si>
  <si>
    <t>EasyOCR</t>
  </si>
  <si>
    <t>PREDICCIONES</t>
  </si>
  <si>
    <t>59.00</t>
  </si>
  <si>
    <t>40.00</t>
  </si>
  <si>
    <t>228.01</t>
  </si>
  <si>
    <t>21.00</t>
  </si>
  <si>
    <t>60.00</t>
  </si>
  <si>
    <t>6324.8</t>
  </si>
  <si>
    <t>000263.0</t>
  </si>
  <si>
    <t>146.00</t>
  </si>
  <si>
    <t>1179.6</t>
  </si>
  <si>
    <t>56.00</t>
  </si>
  <si>
    <t>88.14</t>
  </si>
  <si>
    <t>181.00</t>
  </si>
  <si>
    <t>230.00</t>
  </si>
  <si>
    <t>5974.3</t>
  </si>
  <si>
    <t>95.01</t>
  </si>
  <si>
    <t>64.00</t>
  </si>
  <si>
    <t>215.02</t>
  </si>
  <si>
    <t>508.01</t>
  </si>
  <si>
    <t>211.00</t>
  </si>
  <si>
    <t>62.00</t>
  </si>
  <si>
    <t>2630</t>
  </si>
  <si>
    <t>2.1</t>
  </si>
  <si>
    <t>11796</t>
  </si>
  <si>
    <t>18.1</t>
  </si>
  <si>
    <t>230</t>
  </si>
  <si>
    <t>95.0</t>
  </si>
  <si>
    <t>5.9</t>
  </si>
  <si>
    <t>5.08</t>
  </si>
  <si>
    <t>228.0</t>
  </si>
  <si>
    <t>4.000</t>
  </si>
  <si>
    <t>21.1</t>
  </si>
  <si>
    <t>6.2</t>
  </si>
  <si>
    <t>Null</t>
  </si>
  <si>
    <t>-46.00</t>
  </si>
  <si>
    <t>-1.00</t>
  </si>
  <si>
    <t>9-.01</t>
  </si>
  <si>
    <t>-9.00</t>
  </si>
  <si>
    <t>60-00</t>
  </si>
  <si>
    <t>6324-8</t>
  </si>
  <si>
    <t>64-00</t>
  </si>
  <si>
    <t>62-00</t>
  </si>
  <si>
    <t>000-63-0</t>
  </si>
  <si>
    <t>88-14</t>
  </si>
  <si>
    <t>230-6-</t>
  </si>
  <si>
    <t>5974-3</t>
  </si>
  <si>
    <t>-08.01</t>
  </si>
  <si>
    <t>000263-0</t>
  </si>
  <si>
    <t>146-00</t>
  </si>
  <si>
    <t>1-79-6</t>
  </si>
  <si>
    <t>56-00</t>
  </si>
  <si>
    <t>230-00</t>
  </si>
  <si>
    <t>2-5.02</t>
  </si>
  <si>
    <t>2--.00</t>
  </si>
  <si>
    <t>6.000</t>
  </si>
  <si>
    <t>TOTAL</t>
  </si>
  <si>
    <t>POR IMAGEN</t>
  </si>
  <si>
    <t>==&gt;</t>
  </si>
  <si>
    <t>TIEMPO (s)</t>
  </si>
  <si>
    <t>Acierto</t>
  </si>
  <si>
    <t>Errores</t>
  </si>
  <si>
    <t>1s</t>
  </si>
  <si>
    <t xml:space="preserve">Acierto </t>
  </si>
  <si>
    <t>PRECISIÓN ABSOLUTA</t>
  </si>
  <si>
    <t>PRECISIÓN RELATIVA</t>
  </si>
  <si>
    <t>YOLOv8n</t>
  </si>
  <si>
    <t>YOLOv8 pt</t>
  </si>
  <si>
    <t>YOLOv8 pt-mt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</si>
</sst>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/>
    <xf numFmtId="0" fontId="0" fillId="0" borderId="0" xfId="0" applyAlignment="1">
      <alignment vertical="top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Precisión local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6708333333333336"/>
          <c:w val="0.90297462817147855"/>
          <c:h val="0.6153546952464275"/>
        </c:manualLayout>
      </c:layout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YOLOv8n</c:v>
                </c:pt>
                <c:pt idx="3">
                  <c:v>YOLOv8 pt</c:v>
                </c:pt>
                <c:pt idx="4">
                  <c:v>YOLOv8 pt-mt</c:v>
                </c:pt>
              </c:strCache>
            </c:strRef>
          </c:cat>
          <c:val>
            <c:numRef>
              <c:f>Hoja1!$D$39:$H$39</c:f>
              <c:numCache>
                <c:formatCode>General</c:formatCode>
                <c:ptCount val="5"/>
                <c:pt idx="0">
                  <c:v>2.0741150442477876</c:v>
                </c:pt>
                <c:pt idx="1">
                  <c:v>0</c:v>
                </c:pt>
                <c:pt idx="2">
                  <c:v>20.79646017699115</c:v>
                </c:pt>
                <c:pt idx="3">
                  <c:v>18.053097345132741</c:v>
                </c:pt>
                <c:pt idx="4">
                  <c:v>23.008849557522122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0-429F-9E3B-CF6F11ED036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4.629629629629621E-2"/>
                </c:manualLayout>
              </c:layout>
              <c:tx>
                <c:rich>
                  <a:bodyPr/>
                  <a:lstStyle/>
                  <a:p>
                    <a:fld id="{06128626-0B43-4B67-BDE7-10FA076D38C8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770-429F-9E3B-CF6F11ED036D}"/>
                </c:ext>
              </c:extLst>
            </c:dLbl>
            <c:dLbl>
              <c:idx val="1"/>
              <c:layout>
                <c:manualLayout>
                  <c:x val="-5.0925337632079971E-17"/>
                  <c:y val="-9.2592592592592587E-2"/>
                </c:manualLayout>
              </c:layout>
              <c:tx>
                <c:rich>
                  <a:bodyPr/>
                  <a:lstStyle/>
                  <a:p>
                    <a:fld id="{04F911E2-AA3C-42C1-8CA0-17363B99CEF2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770-429F-9E3B-CF6F11ED036D}"/>
                </c:ext>
              </c:extLst>
            </c:dLbl>
            <c:dLbl>
              <c:idx val="2"/>
              <c:layout>
                <c:manualLayout>
                  <c:x val="0"/>
                  <c:y val="-7.407407407407407E-2"/>
                </c:manualLayout>
              </c:layout>
              <c:tx>
                <c:rich>
                  <a:bodyPr/>
                  <a:lstStyle/>
                  <a:p>
                    <a:fld id="{5A1514BA-CA8E-4906-842A-EB4E530117A9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770-429F-9E3B-CF6F11ED036D}"/>
                </c:ext>
              </c:extLst>
            </c:dLbl>
            <c:dLbl>
              <c:idx val="3"/>
              <c:layout>
                <c:manualLayout>
                  <c:x val="2.777777777777676E-3"/>
                  <c:y val="-4.6296296296296335E-2"/>
                </c:manualLayout>
              </c:layout>
              <c:tx>
                <c:rich>
                  <a:bodyPr/>
                  <a:lstStyle/>
                  <a:p>
                    <a:fld id="{F5F4BB4C-048A-4F02-B83C-6E341BCB14D8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70-429F-9E3B-CF6F11ED036D}"/>
                </c:ext>
              </c:extLst>
            </c:dLbl>
            <c:dLbl>
              <c:idx val="4"/>
              <c:layout>
                <c:manualLayout>
                  <c:x val="0"/>
                  <c:y val="-5.5555555555555601E-2"/>
                </c:manualLayout>
              </c:layout>
              <c:tx>
                <c:rich>
                  <a:bodyPr/>
                  <a:lstStyle/>
                  <a:p>
                    <a:fld id="{CC0732AE-85CA-4D1B-B689-E21D141A7B46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70-429F-9E3B-CF6F11ED03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YOLOv8n</c:v>
                </c:pt>
                <c:pt idx="3">
                  <c:v>YOLOv8 pt</c:v>
                </c:pt>
                <c:pt idx="4">
                  <c:v>YOLOv8 pt-mt</c:v>
                </c:pt>
              </c:strCache>
            </c:strRef>
          </c:cat>
          <c:val>
            <c:numRef>
              <c:f>Hoja1!$D$40:$H$40</c:f>
              <c:numCache>
                <c:formatCode>General</c:formatCode>
                <c:ptCount val="5"/>
                <c:pt idx="0">
                  <c:v>1.0508849557522124</c:v>
                </c:pt>
                <c:pt idx="1">
                  <c:v>5.8823529411764701</c:v>
                </c:pt>
                <c:pt idx="2">
                  <c:v>4.2035398230088497</c:v>
                </c:pt>
                <c:pt idx="3">
                  <c:v>1.9469026548672588</c:v>
                </c:pt>
                <c:pt idx="4">
                  <c:v>1.9911504424778776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Hoja1!$D$30:$H$30</c15:f>
                <c15:dlblRangeCache>
                  <c:ptCount val="5"/>
                  <c:pt idx="0">
                    <c:v>66%</c:v>
                  </c:pt>
                  <c:pt idx="1">
                    <c:v>0,00%</c:v>
                  </c:pt>
                  <c:pt idx="2">
                    <c:v>83,19%</c:v>
                  </c:pt>
                  <c:pt idx="3">
                    <c:v>90,27%</c:v>
                  </c:pt>
                  <c:pt idx="4">
                    <c:v>92,04%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770-429F-9E3B-CF6F11ED03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86994272"/>
        <c:axId val="1086994752"/>
      </c:barChart>
      <c:catAx>
        <c:axId val="10869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752"/>
        <c:crosses val="autoZero"/>
        <c:auto val="1"/>
        <c:lblAlgn val="ctr"/>
        <c:lblOffset val="100"/>
        <c:noMultiLvlLbl val="0"/>
      </c:catAx>
      <c:valAx>
        <c:axId val="10869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Precisión global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8.1340405365995919E-2"/>
                </c:manualLayout>
              </c:layout>
              <c:tx>
                <c:rich>
                  <a:bodyPr/>
                  <a:lstStyle/>
                  <a:p>
                    <a:fld id="{DC822F86-4F9D-4914-9540-B29C1732B05C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0D1-4F02-BF76-D677994DD4FD}"/>
                </c:ext>
              </c:extLst>
            </c:dLbl>
            <c:dLbl>
              <c:idx val="1"/>
              <c:layout>
                <c:manualLayout>
                  <c:x val="2.7777777777777267E-3"/>
                  <c:y val="-0.14811351706036746"/>
                </c:manualLayout>
              </c:layout>
              <c:tx>
                <c:rich>
                  <a:bodyPr/>
                  <a:lstStyle/>
                  <a:p>
                    <a:fld id="{3D45FEF5-10AA-48A7-B161-352A2468270B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0D1-4F02-BF76-D677994DD4FD}"/>
                </c:ext>
              </c:extLst>
            </c:dLbl>
            <c:dLbl>
              <c:idx val="2"/>
              <c:layout>
                <c:manualLayout>
                  <c:x val="0"/>
                  <c:y val="-0.44370261009040535"/>
                </c:manualLayout>
              </c:layout>
              <c:tx>
                <c:rich>
                  <a:bodyPr/>
                  <a:lstStyle/>
                  <a:p>
                    <a:fld id="{F06EC020-1AA7-4072-81C9-EA07EFD2FE5E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0D1-4F02-BF76-D677994DD4FD}"/>
                </c:ext>
              </c:extLst>
            </c:dLbl>
            <c:dLbl>
              <c:idx val="3"/>
              <c:layout>
                <c:manualLayout>
                  <c:x val="-1.0185067526415994E-16"/>
                  <c:y val="-0.34648038786818314"/>
                </c:manualLayout>
              </c:layout>
              <c:tx>
                <c:rich>
                  <a:bodyPr/>
                  <a:lstStyle/>
                  <a:p>
                    <a:fld id="{865429F4-E60A-4C02-99FA-D4A35AE9F206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0D1-4F02-BF76-D677994DD4FD}"/>
                </c:ext>
              </c:extLst>
            </c:dLbl>
            <c:dLbl>
              <c:idx val="4"/>
              <c:layout>
                <c:manualLayout>
                  <c:x val="0"/>
                  <c:y val="-0.39705234762321379"/>
                </c:manualLayout>
              </c:layout>
              <c:tx>
                <c:rich>
                  <a:bodyPr/>
                  <a:lstStyle/>
                  <a:p>
                    <a:fld id="{9439858F-6343-40CF-9D16-3CE9E6E62A51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0D1-4F02-BF76-D677994DD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YOLOv8n</c:v>
                </c:pt>
                <c:pt idx="3">
                  <c:v>YOLOv8 pt</c:v>
                </c:pt>
                <c:pt idx="4">
                  <c:v>YOLOv8 pt-mt</c:v>
                </c:pt>
              </c:strCache>
            </c:strRef>
          </c:cat>
          <c:val>
            <c:numRef>
              <c:f>Hoja1!$D$42:$H$42</c:f>
              <c:numCache>
                <c:formatCode>General</c:formatCode>
                <c:ptCount val="5"/>
                <c:pt idx="0">
                  <c:v>1.09375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Hoja1!$D$26:$H$26</c15:f>
                <c15:dlblRangeCache>
                  <c:ptCount val="5"/>
                  <c:pt idx="0">
                    <c:v>35,00%</c:v>
                  </c:pt>
                  <c:pt idx="1">
                    <c:v>0,00%</c:v>
                  </c:pt>
                  <c:pt idx="2">
                    <c:v>40,00%</c:v>
                  </c:pt>
                  <c:pt idx="3">
                    <c:v>50,00%</c:v>
                  </c:pt>
                  <c:pt idx="4">
                    <c:v>60,00%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0D1-4F02-BF76-D677994DD4F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YOLOv8n</c:v>
                </c:pt>
                <c:pt idx="3">
                  <c:v>YOLOv8 pt</c:v>
                </c:pt>
                <c:pt idx="4">
                  <c:v>YOLOv8 pt-mt</c:v>
                </c:pt>
              </c:strCache>
            </c:strRef>
          </c:cat>
          <c:val>
            <c:numRef>
              <c:f>Hoja1!$D$43:$H$43</c:f>
              <c:numCache>
                <c:formatCode>General</c:formatCode>
                <c:ptCount val="5"/>
                <c:pt idx="0">
                  <c:v>2.03125</c:v>
                </c:pt>
                <c:pt idx="1">
                  <c:v>5.8823529411764701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1-4F02-BF76-D677994DD4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41401792"/>
        <c:axId val="1641399872"/>
      </c:barChart>
      <c:catAx>
        <c:axId val="164140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Modelos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399872"/>
        <c:crosses val="autoZero"/>
        <c:auto val="1"/>
        <c:lblAlgn val="ctr"/>
        <c:lblOffset val="100"/>
        <c:noMultiLvlLbl val="0"/>
      </c:catAx>
      <c:valAx>
        <c:axId val="16413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Imágenes / Segundo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578703703703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4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746760</xdr:colOff>
      <xdr:row>19</xdr:row>
      <xdr:rowOff>179070</xdr:rowOff>
    </xdr:from>
    <xdr:to>
      <xdr:col>12</xdr:col>
      <xdr:colOff>297180</xdr:colOff>
      <xdr:row>34</xdr:row>
      <xdr:rowOff>80010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C3091D-F8FA-05F6-893C-C0459D086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746760</xdr:colOff>
      <xdr:row>2</xdr:row>
      <xdr:rowOff>3810</xdr:rowOff>
    </xdr:from>
    <xdr:to>
      <xdr:col>12</xdr:col>
      <xdr:colOff>297180</xdr:colOff>
      <xdr:row>17</xdr:row>
      <xdr:rowOff>3810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2D0D89-3527-8972-5E03-7A44FA018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2D5-D478-4033-A8D0-39BE42DA85EB}">
  <sheetPr codeName="Hoja1"/>
  <dimension ref="B1:I43"/>
  <sheetViews>
    <sheetView tabSelected="1" topLeftCell="C1" workbookViewId="0">
      <selection activeCell="O5" sqref="O5"/>
    </sheetView>
  </sheetViews>
  <sheetFormatPr baseColWidth="10" defaultRowHeight="14.4" x14ac:dyDescent="0.3"/>
  <cols>
    <col min="2" max="2" width="13.77734375" customWidth="1"/>
    <col min="3" max="3" width="13.33203125" customWidth="1"/>
    <col min="4" max="8" width="13.77734375" customWidth="1"/>
    <col min="9" max="11" width="20.5546875" customWidth="1"/>
  </cols>
  <sheetData>
    <row r="1" spans="2:9" ht="15" thickBot="1" x14ac:dyDescent="0.35">
      <c r="C1" t="s">
        <v>1</v>
      </c>
      <c r="D1" s="32" t="s">
        <v>4</v>
      </c>
      <c r="E1" s="33"/>
      <c r="F1" s="33"/>
      <c r="G1" s="33"/>
      <c r="H1" s="34"/>
    </row>
    <row r="2" spans="2:9" ht="15" thickBot="1" x14ac:dyDescent="0.35">
      <c r="B2" s="19" t="s">
        <v>0</v>
      </c>
      <c r="D2" s="10" t="s">
        <v>2</v>
      </c>
      <c r="E2" s="11" t="s">
        <v>3</v>
      </c>
      <c r="F2" s="12" t="s">
        <v>69</v>
      </c>
      <c r="G2" s="11" t="s">
        <v>70</v>
      </c>
      <c r="H2" s="13" t="s">
        <v>71</v>
      </c>
    </row>
    <row r="3" spans="2:9" x14ac:dyDescent="0.3">
      <c r="B3" s="16" t="s">
        <v>9</v>
      </c>
      <c r="C3" s="20" t="s">
        <v>61</v>
      </c>
      <c r="D3" s="16" t="s">
        <v>58</v>
      </c>
      <c r="E3" s="16" t="s">
        <v>37</v>
      </c>
      <c r="F3" s="16" t="s">
        <v>42</v>
      </c>
      <c r="G3" s="16" t="s">
        <v>9</v>
      </c>
      <c r="H3" s="16" t="s">
        <v>9</v>
      </c>
    </row>
    <row r="4" spans="2:9" x14ac:dyDescent="0.3">
      <c r="B4" s="17" t="s">
        <v>10</v>
      </c>
      <c r="C4" s="20" t="s">
        <v>61</v>
      </c>
      <c r="D4" s="17" t="s">
        <v>10</v>
      </c>
      <c r="E4" s="17" t="s">
        <v>37</v>
      </c>
      <c r="F4" s="17" t="s">
        <v>43</v>
      </c>
      <c r="G4" s="17" t="s">
        <v>43</v>
      </c>
      <c r="H4" s="17" t="s">
        <v>43</v>
      </c>
    </row>
    <row r="5" spans="2:9" x14ac:dyDescent="0.3">
      <c r="B5" s="17" t="s">
        <v>11</v>
      </c>
      <c r="C5" s="20" t="s">
        <v>61</v>
      </c>
      <c r="D5" s="17" t="s">
        <v>25</v>
      </c>
      <c r="E5" s="17" t="s">
        <v>37</v>
      </c>
      <c r="F5" s="17" t="s">
        <v>46</v>
      </c>
      <c r="G5" s="17" t="s">
        <v>51</v>
      </c>
      <c r="H5" s="17" t="s">
        <v>11</v>
      </c>
    </row>
    <row r="6" spans="2:9" x14ac:dyDescent="0.3">
      <c r="B6" s="17" t="s">
        <v>12</v>
      </c>
      <c r="C6" s="20" t="s">
        <v>61</v>
      </c>
      <c r="D6" s="17" t="s">
        <v>12</v>
      </c>
      <c r="E6" s="17" t="s">
        <v>37</v>
      </c>
      <c r="F6" s="17" t="s">
        <v>38</v>
      </c>
      <c r="G6" s="17" t="s">
        <v>52</v>
      </c>
      <c r="H6" s="17" t="s">
        <v>52</v>
      </c>
    </row>
    <row r="7" spans="2:9" x14ac:dyDescent="0.3">
      <c r="B7" s="17" t="s">
        <v>13</v>
      </c>
      <c r="C7" s="20" t="s">
        <v>61</v>
      </c>
      <c r="D7" s="17" t="s">
        <v>27</v>
      </c>
      <c r="E7" s="17" t="s">
        <v>37</v>
      </c>
      <c r="F7" s="17" t="s">
        <v>37</v>
      </c>
      <c r="G7" s="17" t="s">
        <v>53</v>
      </c>
      <c r="H7" s="17" t="s">
        <v>13</v>
      </c>
    </row>
    <row r="8" spans="2:9" x14ac:dyDescent="0.3">
      <c r="B8" s="17" t="s">
        <v>8</v>
      </c>
      <c r="C8" s="20" t="s">
        <v>61</v>
      </c>
      <c r="D8" s="17" t="s">
        <v>26</v>
      </c>
      <c r="E8" s="17" t="s">
        <v>37</v>
      </c>
      <c r="F8" s="17" t="s">
        <v>39</v>
      </c>
      <c r="G8" s="17" t="s">
        <v>8</v>
      </c>
      <c r="H8" s="17" t="s">
        <v>8</v>
      </c>
    </row>
    <row r="9" spans="2:9" x14ac:dyDescent="0.3">
      <c r="B9" s="17" t="s">
        <v>14</v>
      </c>
      <c r="C9" s="20" t="s">
        <v>61</v>
      </c>
      <c r="D9" s="17" t="s">
        <v>14</v>
      </c>
      <c r="E9" s="17" t="s">
        <v>37</v>
      </c>
      <c r="F9" s="17" t="s">
        <v>14</v>
      </c>
      <c r="G9" s="17" t="s">
        <v>54</v>
      </c>
      <c r="H9" s="17" t="s">
        <v>14</v>
      </c>
      <c r="I9" s="31"/>
    </row>
    <row r="10" spans="2:9" x14ac:dyDescent="0.3">
      <c r="B10" s="17" t="s">
        <v>15</v>
      </c>
      <c r="C10" s="20" t="s">
        <v>61</v>
      </c>
      <c r="D10" s="17" t="s">
        <v>15</v>
      </c>
      <c r="E10" s="17" t="s">
        <v>37</v>
      </c>
      <c r="F10" s="17" t="s">
        <v>47</v>
      </c>
      <c r="G10" s="17" t="s">
        <v>47</v>
      </c>
      <c r="H10" s="17" t="s">
        <v>47</v>
      </c>
    </row>
    <row r="11" spans="2:9" x14ac:dyDescent="0.3">
      <c r="B11" s="17" t="s">
        <v>16</v>
      </c>
      <c r="C11" s="20" t="s">
        <v>61</v>
      </c>
      <c r="D11" s="17" t="s">
        <v>28</v>
      </c>
      <c r="E11" s="17" t="s">
        <v>37</v>
      </c>
      <c r="F11" s="17" t="s">
        <v>16</v>
      </c>
      <c r="G11" s="17" t="s">
        <v>16</v>
      </c>
      <c r="H11" s="17" t="s">
        <v>16</v>
      </c>
    </row>
    <row r="12" spans="2:9" x14ac:dyDescent="0.3">
      <c r="B12" s="17" t="s">
        <v>17</v>
      </c>
      <c r="C12" s="20" t="s">
        <v>61</v>
      </c>
      <c r="D12" s="17" t="s">
        <v>29</v>
      </c>
      <c r="E12" s="17" t="s">
        <v>37</v>
      </c>
      <c r="F12" s="17" t="s">
        <v>48</v>
      </c>
      <c r="G12" s="17" t="s">
        <v>55</v>
      </c>
      <c r="H12" s="17" t="s">
        <v>55</v>
      </c>
    </row>
    <row r="13" spans="2:9" x14ac:dyDescent="0.3">
      <c r="B13" s="17" t="s">
        <v>18</v>
      </c>
      <c r="C13" s="20" t="s">
        <v>61</v>
      </c>
      <c r="D13" s="17" t="s">
        <v>18</v>
      </c>
      <c r="E13" s="17" t="s">
        <v>37</v>
      </c>
      <c r="F13" s="17" t="s">
        <v>49</v>
      </c>
      <c r="G13" s="17" t="s">
        <v>49</v>
      </c>
      <c r="H13" s="17" t="s">
        <v>49</v>
      </c>
    </row>
    <row r="14" spans="2:9" x14ac:dyDescent="0.3">
      <c r="B14" s="17" t="s">
        <v>19</v>
      </c>
      <c r="C14" s="20" t="s">
        <v>61</v>
      </c>
      <c r="D14" s="17" t="s">
        <v>30</v>
      </c>
      <c r="E14" s="17" t="s">
        <v>37</v>
      </c>
      <c r="F14" s="17" t="s">
        <v>40</v>
      </c>
      <c r="G14" s="17" t="s">
        <v>19</v>
      </c>
      <c r="H14" s="17" t="s">
        <v>19</v>
      </c>
    </row>
    <row r="15" spans="2:9" x14ac:dyDescent="0.3">
      <c r="B15" s="17" t="s">
        <v>5</v>
      </c>
      <c r="C15" s="20" t="s">
        <v>61</v>
      </c>
      <c r="D15" s="17" t="s">
        <v>31</v>
      </c>
      <c r="E15" s="17" t="s">
        <v>37</v>
      </c>
      <c r="F15" s="17" t="s">
        <v>41</v>
      </c>
      <c r="G15" s="17" t="s">
        <v>5</v>
      </c>
      <c r="H15" s="17" t="s">
        <v>5</v>
      </c>
    </row>
    <row r="16" spans="2:9" x14ac:dyDescent="0.3">
      <c r="B16" s="17" t="s">
        <v>20</v>
      </c>
      <c r="C16" s="20" t="s">
        <v>61</v>
      </c>
      <c r="D16" s="17" t="s">
        <v>20</v>
      </c>
      <c r="E16" s="17" t="s">
        <v>37</v>
      </c>
      <c r="F16" s="17" t="s">
        <v>20</v>
      </c>
      <c r="G16" s="17" t="s">
        <v>44</v>
      </c>
      <c r="H16" s="17" t="s">
        <v>20</v>
      </c>
    </row>
    <row r="17" spans="2:8" x14ac:dyDescent="0.3">
      <c r="B17" s="17" t="s">
        <v>21</v>
      </c>
      <c r="C17" s="20" t="s">
        <v>61</v>
      </c>
      <c r="D17" s="17" t="s">
        <v>21</v>
      </c>
      <c r="E17" s="17" t="s">
        <v>37</v>
      </c>
      <c r="F17" s="17" t="s">
        <v>21</v>
      </c>
      <c r="G17" s="17" t="s">
        <v>21</v>
      </c>
      <c r="H17" s="17" t="s">
        <v>56</v>
      </c>
    </row>
    <row r="18" spans="2:8" x14ac:dyDescent="0.3">
      <c r="B18" s="17" t="s">
        <v>22</v>
      </c>
      <c r="C18" s="20" t="s">
        <v>61</v>
      </c>
      <c r="D18" s="17" t="s">
        <v>32</v>
      </c>
      <c r="E18" s="17" t="s">
        <v>37</v>
      </c>
      <c r="F18" s="17" t="s">
        <v>50</v>
      </c>
      <c r="G18" s="17" t="s">
        <v>22</v>
      </c>
      <c r="H18" s="17" t="s">
        <v>22</v>
      </c>
    </row>
    <row r="19" spans="2:8" x14ac:dyDescent="0.3">
      <c r="B19" s="17" t="s">
        <v>7</v>
      </c>
      <c r="C19" s="20" t="s">
        <v>61</v>
      </c>
      <c r="D19" s="17" t="s">
        <v>33</v>
      </c>
      <c r="E19" s="17" t="s">
        <v>37</v>
      </c>
      <c r="F19" s="17" t="s">
        <v>7</v>
      </c>
      <c r="G19" s="17" t="s">
        <v>7</v>
      </c>
      <c r="H19" s="17" t="s">
        <v>7</v>
      </c>
    </row>
    <row r="20" spans="2:8" x14ac:dyDescent="0.3">
      <c r="B20" s="17" t="s">
        <v>6</v>
      </c>
      <c r="C20" s="20" t="s">
        <v>61</v>
      </c>
      <c r="D20" s="17" t="s">
        <v>34</v>
      </c>
      <c r="E20" s="17" t="s">
        <v>37</v>
      </c>
      <c r="F20" s="17" t="s">
        <v>6</v>
      </c>
      <c r="G20" s="17" t="s">
        <v>6</v>
      </c>
      <c r="H20" s="17" t="s">
        <v>6</v>
      </c>
    </row>
    <row r="21" spans="2:8" x14ac:dyDescent="0.3">
      <c r="B21" s="17" t="s">
        <v>23</v>
      </c>
      <c r="C21" s="20" t="s">
        <v>61</v>
      </c>
      <c r="D21" s="17" t="s">
        <v>35</v>
      </c>
      <c r="E21" s="17" t="s">
        <v>37</v>
      </c>
      <c r="F21" s="17" t="s">
        <v>23</v>
      </c>
      <c r="G21" s="17" t="s">
        <v>23</v>
      </c>
      <c r="H21" s="17" t="s">
        <v>57</v>
      </c>
    </row>
    <row r="22" spans="2:8" ht="15" thickBot="1" x14ac:dyDescent="0.35">
      <c r="B22" s="18" t="s">
        <v>24</v>
      </c>
      <c r="C22" s="20" t="s">
        <v>61</v>
      </c>
      <c r="D22" s="18" t="s">
        <v>36</v>
      </c>
      <c r="E22" s="18" t="s">
        <v>37</v>
      </c>
      <c r="F22" s="18" t="s">
        <v>24</v>
      </c>
      <c r="G22" s="18" t="s">
        <v>45</v>
      </c>
      <c r="H22" s="18" t="s">
        <v>45</v>
      </c>
    </row>
    <row r="23" spans="2:8" ht="15" thickBot="1" x14ac:dyDescent="0.35"/>
    <row r="24" spans="2:8" ht="15" thickBot="1" x14ac:dyDescent="0.35">
      <c r="D24" s="35" t="s">
        <v>67</v>
      </c>
      <c r="E24" s="36"/>
      <c r="F24" s="36"/>
      <c r="G24" s="36"/>
      <c r="H24" s="37"/>
    </row>
    <row r="25" spans="2:8" ht="15" thickBot="1" x14ac:dyDescent="0.35">
      <c r="D25" s="10" t="s">
        <v>2</v>
      </c>
      <c r="E25" s="11" t="s">
        <v>3</v>
      </c>
      <c r="F25" s="12" t="s">
        <v>69</v>
      </c>
      <c r="G25" s="11" t="s">
        <v>70</v>
      </c>
      <c r="H25" s="13" t="s">
        <v>71</v>
      </c>
    </row>
    <row r="26" spans="2:8" ht="15" thickBot="1" x14ac:dyDescent="0.35">
      <c r="D26" s="2" cm="1">
        <f t="array" ref="D26">(SUMPRODUCT(--(B3:B22=D3:D22))/20)</f>
        <v>0.35</v>
      </c>
      <c r="E26" s="3" cm="1">
        <f t="array" ref="E26">(SUMPRODUCT(--(B3:B22=E3:E22))/20)</f>
        <v>0</v>
      </c>
      <c r="F26" s="4" cm="1">
        <f t="array" ref="F26">(SUMPRODUCT(--(B3:B22=F3:F22))/20)</f>
        <v>0.4</v>
      </c>
      <c r="G26" s="3" cm="1">
        <f t="array" ref="G26">(SUMPRODUCT(--(B3:B22=G3:G22))/20)</f>
        <v>0.5</v>
      </c>
      <c r="H26" s="5" cm="1">
        <f t="array" ref="H26">(SUMPRODUCT(--(B3:B22=H3:H22))/20)</f>
        <v>0.6</v>
      </c>
    </row>
    <row r="27" spans="2:8" ht="15" thickBot="1" x14ac:dyDescent="0.35"/>
    <row r="28" spans="2:8" ht="15" thickBot="1" x14ac:dyDescent="0.35">
      <c r="D28" s="35" t="s">
        <v>68</v>
      </c>
      <c r="E28" s="36"/>
      <c r="F28" s="36"/>
      <c r="G28" s="36"/>
      <c r="H28" s="37"/>
    </row>
    <row r="29" spans="2:8" ht="15" thickBot="1" x14ac:dyDescent="0.35">
      <c r="D29" s="10" t="s">
        <v>2</v>
      </c>
      <c r="E29" s="11" t="s">
        <v>3</v>
      </c>
      <c r="F29" s="12" t="s">
        <v>69</v>
      </c>
      <c r="G29" s="11" t="s">
        <v>70</v>
      </c>
      <c r="H29" s="13" t="s">
        <v>71</v>
      </c>
    </row>
    <row r="30" spans="2:8" ht="15" thickBot="1" x14ac:dyDescent="0.35">
      <c r="D30" s="6" cm="1">
        <f t="array" ref="D30">75/SUM(LEN(B3:B22))</f>
        <v>0.66371681415929207</v>
      </c>
      <c r="E30" s="7">
        <v>0</v>
      </c>
      <c r="F30" s="8" cm="1">
        <f t="array" ref="F30">94/SUM(LEN(B3:B22))</f>
        <v>0.83185840707964598</v>
      </c>
      <c r="G30" s="7" cm="1">
        <f t="array" ref="G30">102/SUM(LEN(B3:B22))</f>
        <v>0.90265486725663713</v>
      </c>
      <c r="H30" s="9" cm="1">
        <f t="array" ref="H30">104/SUM(LEN(B3:B22))</f>
        <v>0.92035398230088494</v>
      </c>
    </row>
    <row r="31" spans="2:8" ht="15" thickBot="1" x14ac:dyDescent="0.35"/>
    <row r="32" spans="2:8" ht="15" thickBot="1" x14ac:dyDescent="0.35">
      <c r="C32" s="1"/>
      <c r="D32" s="35" t="s">
        <v>62</v>
      </c>
      <c r="E32" s="36"/>
      <c r="F32" s="36"/>
      <c r="G32" s="36"/>
      <c r="H32" s="37"/>
    </row>
    <row r="33" spans="3:8" ht="15" thickBot="1" x14ac:dyDescent="0.35">
      <c r="C33" s="1"/>
      <c r="D33" s="10" t="s">
        <v>2</v>
      </c>
      <c r="E33" s="11" t="s">
        <v>3</v>
      </c>
      <c r="F33" s="12" t="s">
        <v>69</v>
      </c>
      <c r="G33" s="11" t="s">
        <v>70</v>
      </c>
      <c r="H33" s="13" t="s">
        <v>71</v>
      </c>
    </row>
    <row r="34" spans="3:8" ht="15" thickBot="1" x14ac:dyDescent="0.35">
      <c r="C34" s="15" t="s">
        <v>59</v>
      </c>
      <c r="D34" s="22">
        <v>6.33</v>
      </c>
      <c r="E34" s="23">
        <v>3.44</v>
      </c>
      <c r="F34" s="24">
        <v>0.88</v>
      </c>
      <c r="G34" s="23">
        <v>1.03</v>
      </c>
      <c r="H34" s="25">
        <v>0.85</v>
      </c>
    </row>
    <row r="35" spans="3:8" ht="15" thickBot="1" x14ac:dyDescent="0.35">
      <c r="C35" s="14" t="s">
        <v>60</v>
      </c>
      <c r="D35" s="26">
        <v>0.32</v>
      </c>
      <c r="E35" s="27">
        <v>0.17</v>
      </c>
      <c r="F35" s="28">
        <v>0.04</v>
      </c>
      <c r="G35" s="27">
        <v>0.05</v>
      </c>
      <c r="H35" s="29">
        <v>0.04</v>
      </c>
    </row>
    <row r="37" spans="3:8" x14ac:dyDescent="0.3">
      <c r="D37" s="21"/>
      <c r="E37" s="21"/>
      <c r="F37" s="21"/>
      <c r="G37" s="21"/>
      <c r="H37" s="21"/>
    </row>
    <row r="38" spans="3:8" x14ac:dyDescent="0.3">
      <c r="C38" s="30" t="s">
        <v>65</v>
      </c>
      <c r="D38" s="30">
        <f>1/D35</f>
        <v>3.125</v>
      </c>
      <c r="E38" s="30">
        <f t="shared" ref="E38:H38" si="0">1/E35</f>
        <v>5.8823529411764701</v>
      </c>
      <c r="F38" s="30">
        <f t="shared" si="0"/>
        <v>25</v>
      </c>
      <c r="G38" s="30">
        <f t="shared" si="0"/>
        <v>20</v>
      </c>
      <c r="H38" s="30">
        <f t="shared" si="0"/>
        <v>25</v>
      </c>
    </row>
    <row r="39" spans="3:8" x14ac:dyDescent="0.3">
      <c r="C39" s="30" t="s">
        <v>63</v>
      </c>
      <c r="D39" s="30">
        <f>D38*D30</f>
        <v>2.0741150442477876</v>
      </c>
      <c r="E39" s="30">
        <f t="shared" ref="E39:H39" si="1">E38*E30</f>
        <v>0</v>
      </c>
      <c r="F39" s="30">
        <f t="shared" si="1"/>
        <v>20.79646017699115</v>
      </c>
      <c r="G39" s="30">
        <f t="shared" si="1"/>
        <v>18.053097345132741</v>
      </c>
      <c r="H39" s="30">
        <f t="shared" si="1"/>
        <v>23.008849557522122</v>
      </c>
    </row>
    <row r="40" spans="3:8" x14ac:dyDescent="0.3">
      <c r="C40" s="30" t="s">
        <v>64</v>
      </c>
      <c r="D40" s="30">
        <f>D38-D39</f>
        <v>1.0508849557522124</v>
      </c>
      <c r="E40" s="30">
        <f t="shared" ref="E40:H40" si="2">E38-E39</f>
        <v>5.8823529411764701</v>
      </c>
      <c r="F40" s="30">
        <f t="shared" si="2"/>
        <v>4.2035398230088497</v>
      </c>
      <c r="G40" s="30">
        <f t="shared" si="2"/>
        <v>1.9469026548672588</v>
      </c>
      <c r="H40" s="30">
        <f t="shared" si="2"/>
        <v>1.9911504424778776</v>
      </c>
    </row>
    <row r="41" spans="3:8" x14ac:dyDescent="0.3">
      <c r="C41" s="30"/>
      <c r="D41" s="30"/>
      <c r="E41" s="30"/>
      <c r="F41" s="30"/>
      <c r="G41" s="30"/>
      <c r="H41" s="30"/>
    </row>
    <row r="42" spans="3:8" x14ac:dyDescent="0.3">
      <c r="C42" s="30" t="s">
        <v>66</v>
      </c>
      <c r="D42" s="30">
        <f>D38*D26</f>
        <v>1.09375</v>
      </c>
      <c r="E42" s="30">
        <f t="shared" ref="E42:H42" si="3">E38*E26</f>
        <v>0</v>
      </c>
      <c r="F42" s="30">
        <f t="shared" si="3"/>
        <v>10</v>
      </c>
      <c r="G42" s="30">
        <f t="shared" si="3"/>
        <v>10</v>
      </c>
      <c r="H42" s="30">
        <f t="shared" si="3"/>
        <v>15</v>
      </c>
    </row>
    <row r="43" spans="3:8" x14ac:dyDescent="0.3">
      <c r="C43" s="30" t="s">
        <v>64</v>
      </c>
      <c r="D43" s="30">
        <f>D38-D42</f>
        <v>2.03125</v>
      </c>
      <c r="E43" s="30">
        <f t="shared" ref="E43:H43" si="4">E38-E42</f>
        <v>5.8823529411764701</v>
      </c>
      <c r="F43" s="30">
        <f t="shared" si="4"/>
        <v>15</v>
      </c>
      <c r="G43" s="30">
        <f t="shared" si="4"/>
        <v>10</v>
      </c>
      <c r="H43" s="30">
        <f t="shared" si="4"/>
        <v>10</v>
      </c>
    </row>
  </sheetData>
  <mergeCells count="4">
    <mergeCell ref="D1:H1"/>
    <mergeCell ref="D32:H32"/>
    <mergeCell ref="D24:H24"/>
    <mergeCell ref="D28:H28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DIAZ MOLINA</dc:creator>
  <cp:lastModifiedBy>RUBEN DIAZ MOLINA</cp:lastModifiedBy>
  <cp:lastPrinted>2025-05-26T23:43:56Z</cp:lastPrinted>
  <dcterms:created xsi:type="dcterms:W3CDTF">2025-05-26T19:16:15Z</dcterms:created>
  <dcterms:modified xsi:type="dcterms:W3CDTF">2025-05-27T10:42:18Z</dcterms:modified>
</cp:coreProperties>
</file>