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231" i="2" s="1"/>
  <c r="C107" i="2"/>
  <c r="C138" i="2" s="1"/>
  <c r="C108" i="2"/>
  <c r="C139" i="2" s="1"/>
  <c r="C109" i="2"/>
  <c r="C140" i="2" s="1"/>
  <c r="C110" i="2"/>
  <c r="C141" i="2" s="1"/>
  <c r="C235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7" i="2" l="1"/>
  <c r="C233" i="2"/>
  <c r="C236" i="2"/>
  <c r="C232" i="2"/>
  <c r="C200" i="2"/>
  <c r="C204" i="2"/>
  <c r="C201" i="2"/>
  <c r="C264" i="2" s="1"/>
  <c r="C205" i="2"/>
  <c r="C268" i="2" s="1"/>
  <c r="C202" i="2"/>
  <c r="C203" i="2"/>
  <c r="C266" i="2" s="1"/>
  <c r="C19" i="2"/>
  <c r="C18" i="2"/>
  <c r="C20" i="2"/>
  <c r="C234" i="2"/>
  <c r="C192" i="2"/>
  <c r="C2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62" i="2" s="1"/>
  <c r="C267" i="2" l="1"/>
  <c r="C265" i="2"/>
  <c r="C263" i="2"/>
  <c r="C295" i="2"/>
  <c r="C297" i="2"/>
  <c r="C293" i="2"/>
  <c r="C300" i="2"/>
  <c r="C299" i="2"/>
  <c r="C296" i="2"/>
  <c r="C301" i="2"/>
  <c r="C298" i="2"/>
  <c r="C294" i="2"/>
  <c r="C302" i="2"/>
  <c r="C21" i="2"/>
  <c r="C10" i="2" s="1"/>
  <c r="C29" i="2" l="1"/>
  <c r="C31" i="2" s="1"/>
  <c r="C28" i="2"/>
  <c r="C27" i="2"/>
  <c r="C16" i="2"/>
  <c r="C17" i="2"/>
  <c r="C290" i="2"/>
  <c r="C291" i="2" s="1"/>
  <c r="C23" i="2" l="1"/>
  <c r="C33" i="2"/>
  <c r="C325" i="2"/>
  <c r="C326" i="2"/>
  <c r="C327" i="2"/>
  <c r="C324" i="2"/>
  <c r="C328" i="2"/>
  <c r="C30" i="2"/>
  <c r="C26" i="2" s="1"/>
  <c r="C9" i="2"/>
  <c r="C12" i="2" s="1"/>
  <c r="C36" i="2" l="1"/>
  <c r="C37" i="2"/>
  <c r="C39" i="2" s="1"/>
  <c r="C35" i="2" s="1"/>
  <c r="C38" i="2"/>
  <c r="C40" i="2" s="1"/>
  <c r="C25" i="2"/>
  <c r="C11" i="2"/>
  <c r="C34" i="2" l="1"/>
</calcChain>
</file>

<file path=xl/sharedStrings.xml><?xml version="1.0" encoding="utf-8"?>
<sst xmlns="http://schemas.openxmlformats.org/spreadsheetml/2006/main" count="148" uniqueCount="59">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</sst>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8"/>
  <sheetViews>
    <sheetView tabSelected="1" topLeftCell="A4" zoomScale="70" zoomScaleNormal="70" workbookViewId="0">
      <selection activeCell="C9" sqref="C9:V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22" x14ac:dyDescent="0.25">
      <c r="C1" s="19" t="s">
        <v>38</v>
      </c>
      <c r="D1" s="19" t="s">
        <v>39</v>
      </c>
      <c r="E1" s="19" t="s">
        <v>40</v>
      </c>
      <c r="F1" s="19" t="s">
        <v>41</v>
      </c>
      <c r="G1" s="19" t="s">
        <v>42</v>
      </c>
      <c r="H1" s="19" t="s">
        <v>43</v>
      </c>
      <c r="I1" s="19" t="s">
        <v>44</v>
      </c>
      <c r="J1" s="19" t="s">
        <v>45</v>
      </c>
      <c r="K1" s="19" t="s">
        <v>46</v>
      </c>
      <c r="L1" s="19" t="s">
        <v>47</v>
      </c>
      <c r="M1" s="19" t="s">
        <v>48</v>
      </c>
      <c r="N1" s="19" t="s">
        <v>49</v>
      </c>
      <c r="O1" s="19" t="s">
        <v>50</v>
      </c>
      <c r="P1" s="19" t="s">
        <v>51</v>
      </c>
      <c r="Q1" s="19" t="s">
        <v>52</v>
      </c>
      <c r="R1" s="19" t="s">
        <v>53</v>
      </c>
      <c r="S1" s="19" t="s">
        <v>54</v>
      </c>
      <c r="T1" s="19" t="s">
        <v>55</v>
      </c>
      <c r="U1" s="19" t="s">
        <v>56</v>
      </c>
      <c r="V1" s="19" t="s">
        <v>57</v>
      </c>
    </row>
    <row r="2" spans="1:22" ht="30.75" customHeight="1" x14ac:dyDescent="0.25">
      <c r="A2" s="21" t="s">
        <v>3</v>
      </c>
      <c r="B2" s="21"/>
      <c r="C2" s="12">
        <v>10673.1</v>
      </c>
      <c r="D2" s="12">
        <v>10648.792857142857</v>
      </c>
      <c r="E2" s="12">
        <v>7517.9065000000001</v>
      </c>
      <c r="F2" s="12">
        <v>7554.442500000001</v>
      </c>
      <c r="G2" s="12">
        <v>10673.1</v>
      </c>
      <c r="H2" s="12">
        <v>10648.792857142857</v>
      </c>
      <c r="I2" s="12">
        <v>7517.9065000000001</v>
      </c>
      <c r="J2" s="12">
        <v>7554.442500000001</v>
      </c>
      <c r="K2" s="12">
        <v>10673.1</v>
      </c>
      <c r="L2" s="12">
        <v>10648.792857142857</v>
      </c>
      <c r="M2" s="12">
        <v>7517.9065000000001</v>
      </c>
      <c r="N2" s="12">
        <v>7554.442500000001</v>
      </c>
      <c r="O2" s="12">
        <v>11067.447142857141</v>
      </c>
      <c r="P2" s="12">
        <v>10632.597857142855</v>
      </c>
      <c r="Q2" s="12">
        <v>7436.47</v>
      </c>
      <c r="R2" s="12">
        <v>7428.0945000000011</v>
      </c>
      <c r="S2" s="12">
        <v>11067.447142857141</v>
      </c>
      <c r="T2" s="12">
        <v>10632.597857142855</v>
      </c>
      <c r="U2" s="12">
        <v>7436.47</v>
      </c>
      <c r="V2" s="12">
        <v>7428.0945000000011</v>
      </c>
    </row>
    <row r="3" spans="1:22" x14ac:dyDescent="0.25">
      <c r="A3" s="21" t="s">
        <v>4</v>
      </c>
      <c r="B3" s="21"/>
      <c r="C3" s="20">
        <v>5049.3</v>
      </c>
      <c r="D3" s="20">
        <v>2733.6</v>
      </c>
      <c r="E3" s="20">
        <v>19654.099999999999</v>
      </c>
      <c r="F3" s="20">
        <v>9434.4</v>
      </c>
      <c r="G3" s="20">
        <v>6513.2</v>
      </c>
      <c r="H3" s="20">
        <v>3151.7</v>
      </c>
      <c r="I3" s="20">
        <v>27920</v>
      </c>
      <c r="J3" s="20">
        <v>912.4</v>
      </c>
      <c r="K3" s="20">
        <v>14034.2</v>
      </c>
      <c r="L3" s="20">
        <v>10064.700000000001</v>
      </c>
      <c r="M3" s="20">
        <v>28132.9</v>
      </c>
      <c r="N3" s="20">
        <v>22951.3</v>
      </c>
      <c r="O3" s="20">
        <v>12423.3</v>
      </c>
      <c r="P3" s="20">
        <v>9993.2000000000007</v>
      </c>
      <c r="Q3" s="20">
        <v>37419.1</v>
      </c>
      <c r="R3" s="20">
        <v>20070.7</v>
      </c>
      <c r="S3" s="20">
        <v>9763.9</v>
      </c>
      <c r="T3" s="20">
        <v>8949.1</v>
      </c>
      <c r="U3" s="20">
        <v>26008.7</v>
      </c>
      <c r="V3" s="20">
        <v>16134.9</v>
      </c>
    </row>
    <row r="4" spans="1:22" x14ac:dyDescent="0.25">
      <c r="A4" s="21" t="s">
        <v>5</v>
      </c>
      <c r="B4" s="21"/>
      <c r="C4" s="20">
        <v>5859.4</v>
      </c>
      <c r="D4" s="20">
        <v>2520</v>
      </c>
      <c r="E4" s="20">
        <v>15843</v>
      </c>
      <c r="F4" s="20">
        <v>5606.1</v>
      </c>
      <c r="G4" s="20">
        <v>6055</v>
      </c>
      <c r="H4" s="20">
        <v>4491.2999999999993</v>
      </c>
      <c r="I4" s="20">
        <v>17463.2</v>
      </c>
      <c r="J4" s="20">
        <v>527.9</v>
      </c>
      <c r="K4" s="20">
        <v>3466.2</v>
      </c>
      <c r="L4" s="20">
        <v>7173.4</v>
      </c>
      <c r="M4" s="20">
        <v>9867.2000000000007</v>
      </c>
      <c r="N4" s="20">
        <v>4807</v>
      </c>
      <c r="O4" s="20">
        <v>6737.1</v>
      </c>
      <c r="P4" s="20">
        <v>5895.7</v>
      </c>
      <c r="Q4" s="20">
        <v>12781.6</v>
      </c>
      <c r="R4" s="20">
        <v>6402.1</v>
      </c>
      <c r="S4" s="20">
        <v>6105.7000000000007</v>
      </c>
      <c r="T4" s="20">
        <v>5777.1</v>
      </c>
      <c r="U4" s="20">
        <v>12564.3</v>
      </c>
      <c r="V4" s="20">
        <v>18244.900000000001</v>
      </c>
    </row>
    <row r="5" spans="1:22" x14ac:dyDescent="0.25">
      <c r="A5" s="21" t="s">
        <v>6</v>
      </c>
      <c r="B5" s="21"/>
      <c r="C5" s="12">
        <v>0.26759999999999984</v>
      </c>
      <c r="D5" s="12">
        <v>0.21519999999999939</v>
      </c>
      <c r="E5" s="12">
        <v>0.92719999999999914</v>
      </c>
      <c r="F5" s="12">
        <v>0.50629999999999953</v>
      </c>
      <c r="G5" s="12">
        <v>0.42269999999999985</v>
      </c>
      <c r="H5" s="12">
        <v>0.29520000000000035</v>
      </c>
      <c r="I5" s="12">
        <v>0.95210000000000061</v>
      </c>
      <c r="J5" s="12">
        <v>0.38699999999999957</v>
      </c>
      <c r="K5" s="12">
        <v>0.43299999999999983</v>
      </c>
      <c r="L5" s="12">
        <v>0.31529999999999969</v>
      </c>
      <c r="M5" s="12">
        <v>0.76619999999999955</v>
      </c>
      <c r="N5" s="12">
        <v>0.66290000000000049</v>
      </c>
      <c r="O5" s="12">
        <v>0.3785999999999996</v>
      </c>
      <c r="P5" s="12">
        <v>0.28740000000000077</v>
      </c>
      <c r="Q5" s="12">
        <v>0.98330000000000073</v>
      </c>
      <c r="R5" s="12">
        <v>0.6520999999999999</v>
      </c>
      <c r="S5" s="12">
        <v>0.31160000000000032</v>
      </c>
      <c r="T5" s="12">
        <v>0.25570000000000004</v>
      </c>
      <c r="U5" s="12">
        <v>0.76119999999999965</v>
      </c>
      <c r="V5" s="12">
        <v>0.50050000000000061</v>
      </c>
    </row>
    <row r="6" spans="1:22" x14ac:dyDescent="0.25">
      <c r="A6" s="21" t="s">
        <v>7</v>
      </c>
      <c r="B6" s="21"/>
      <c r="C6" s="12">
        <v>1.0363691257251106</v>
      </c>
      <c r="D6" s="12">
        <v>1.0261169837137945</v>
      </c>
      <c r="E6" s="12">
        <v>1.0276090324102733</v>
      </c>
      <c r="F6" s="12">
        <v>1.0404682493969521</v>
      </c>
      <c r="G6" s="12">
        <v>1.0363691257251106</v>
      </c>
      <c r="H6" s="12">
        <v>1.0261169837137945</v>
      </c>
      <c r="I6" s="12">
        <v>1.0276090324102733</v>
      </c>
      <c r="J6" s="12">
        <v>1.0404682493969521</v>
      </c>
      <c r="K6" s="12">
        <v>1.0363691257251106</v>
      </c>
      <c r="L6" s="12">
        <v>1.0261169837137945</v>
      </c>
      <c r="M6" s="12">
        <v>1.0276090324102733</v>
      </c>
      <c r="N6" s="12">
        <v>1.0404682493969521</v>
      </c>
      <c r="O6" s="12">
        <v>1.0403317206643115</v>
      </c>
      <c r="P6" s="12">
        <v>1.0308787073687393</v>
      </c>
      <c r="Q6" s="12">
        <v>1.0213827860492821</v>
      </c>
      <c r="R6" s="12">
        <v>1.0121570395900572</v>
      </c>
      <c r="S6" s="12">
        <v>1.0403317206643115</v>
      </c>
      <c r="T6" s="12">
        <v>1.0308787073687393</v>
      </c>
      <c r="U6" s="12">
        <v>1.0213827860492821</v>
      </c>
      <c r="V6" s="12">
        <v>1.0121570395900572</v>
      </c>
    </row>
    <row r="7" spans="1:22" x14ac:dyDescent="0.25">
      <c r="A7" s="21" t="s">
        <v>8</v>
      </c>
      <c r="B7" s="21"/>
      <c r="C7" s="13">
        <v>60</v>
      </c>
      <c r="D7">
        <v>60</v>
      </c>
      <c r="E7" s="13">
        <v>60</v>
      </c>
      <c r="F7" s="12">
        <v>60</v>
      </c>
      <c r="G7" s="13">
        <v>60</v>
      </c>
      <c r="H7" s="12">
        <v>60</v>
      </c>
      <c r="I7" s="13">
        <v>60</v>
      </c>
      <c r="J7" s="12">
        <v>60</v>
      </c>
      <c r="K7" s="13">
        <v>60</v>
      </c>
      <c r="L7" s="12">
        <v>60</v>
      </c>
      <c r="M7" s="13">
        <v>60</v>
      </c>
      <c r="N7" s="12">
        <v>60</v>
      </c>
      <c r="O7" s="13">
        <v>60</v>
      </c>
      <c r="P7" s="12">
        <v>60</v>
      </c>
      <c r="Q7" s="13">
        <v>60</v>
      </c>
      <c r="R7" s="12">
        <v>60</v>
      </c>
      <c r="S7" s="13">
        <v>60</v>
      </c>
      <c r="T7" s="12">
        <v>60</v>
      </c>
      <c r="U7" s="13">
        <v>60</v>
      </c>
      <c r="V7" s="12">
        <v>60</v>
      </c>
    </row>
    <row r="8" spans="1:22" ht="30" x14ac:dyDescent="0.25">
      <c r="A8" s="2" t="s">
        <v>0</v>
      </c>
      <c r="B8" s="1" t="s">
        <v>1</v>
      </c>
      <c r="C8" s="1" t="s">
        <v>2</v>
      </c>
    </row>
    <row r="9" spans="1:22" x14ac:dyDescent="0.25">
      <c r="B9" s="7">
        <v>1</v>
      </c>
      <c r="C9" s="20">
        <v>158436.70000000001</v>
      </c>
      <c r="D9" s="20">
        <v>158190.29999999999</v>
      </c>
      <c r="E9" s="20">
        <v>432091.3</v>
      </c>
      <c r="F9" s="20">
        <v>268986.59999999998</v>
      </c>
      <c r="G9" s="20">
        <v>213722.3</v>
      </c>
      <c r="H9" s="20">
        <v>166288.20000000001</v>
      </c>
      <c r="I9" s="20">
        <v>474348.4</v>
      </c>
      <c r="J9" s="20">
        <v>317501.90000000002</v>
      </c>
      <c r="K9" s="20">
        <v>185066</v>
      </c>
      <c r="L9" s="20">
        <v>146587</v>
      </c>
      <c r="M9" s="20">
        <v>395147.3</v>
      </c>
      <c r="N9" s="20">
        <v>339875.6</v>
      </c>
      <c r="O9" s="20">
        <v>209678.3</v>
      </c>
      <c r="P9" s="20">
        <v>162398.29999999999</v>
      </c>
      <c r="Q9" s="20">
        <v>414334.7</v>
      </c>
      <c r="R9" s="20">
        <v>276180.59999999998</v>
      </c>
      <c r="S9" s="20">
        <v>171227.7</v>
      </c>
      <c r="T9" s="20">
        <v>152335</v>
      </c>
      <c r="U9" s="20">
        <v>462254.8</v>
      </c>
      <c r="V9" s="20">
        <v>233999.5</v>
      </c>
    </row>
    <row r="10" spans="1:22" x14ac:dyDescent="0.25">
      <c r="B10" s="15">
        <v>2</v>
      </c>
      <c r="C10" s="20">
        <v>30433.3</v>
      </c>
      <c r="D10" s="20">
        <v>26643.9</v>
      </c>
      <c r="E10" s="20">
        <v>134750</v>
      </c>
      <c r="F10" s="20">
        <v>40005.5</v>
      </c>
      <c r="G10" s="20">
        <v>34780.300000000003</v>
      </c>
      <c r="H10" s="20">
        <v>25986.6</v>
      </c>
      <c r="I10" s="20">
        <v>124086.6</v>
      </c>
      <c r="J10" s="20">
        <v>65051.9</v>
      </c>
      <c r="K10" s="20">
        <v>51459.6</v>
      </c>
      <c r="L10" s="20">
        <v>38958.199999999997</v>
      </c>
      <c r="M10" s="20">
        <v>126565.3</v>
      </c>
      <c r="N10" s="20">
        <v>68509.3</v>
      </c>
      <c r="O10" s="20">
        <v>34376.6</v>
      </c>
      <c r="P10" s="20">
        <v>48029.599999999999</v>
      </c>
      <c r="Q10" s="20">
        <v>123590.1</v>
      </c>
      <c r="R10" s="20">
        <v>84465.2</v>
      </c>
      <c r="S10" s="20">
        <v>46231.199999999997</v>
      </c>
      <c r="T10" s="20">
        <v>24056.7</v>
      </c>
      <c r="U10" s="20">
        <v>60597.4</v>
      </c>
      <c r="V10" s="20">
        <v>76948.3</v>
      </c>
    </row>
    <row r="11" spans="1:22" x14ac:dyDescent="0.25">
      <c r="B11" s="12">
        <v>3</v>
      </c>
      <c r="C11" s="20">
        <v>9382.7000000000007</v>
      </c>
      <c r="D11" s="20">
        <v>8564.2999999999993</v>
      </c>
      <c r="E11" s="20">
        <v>44521.1</v>
      </c>
      <c r="F11" s="20">
        <v>12489.2</v>
      </c>
      <c r="G11" s="20">
        <v>10481.1</v>
      </c>
      <c r="H11" s="20">
        <v>8379.7000000000007</v>
      </c>
      <c r="I11" s="20">
        <v>55439.8</v>
      </c>
      <c r="J11" s="20">
        <v>24136.3</v>
      </c>
      <c r="K11" s="20">
        <v>16907</v>
      </c>
      <c r="L11" s="20">
        <v>12858.9</v>
      </c>
      <c r="M11" s="20">
        <v>40529.300000000003</v>
      </c>
      <c r="N11" s="20">
        <v>22239.599999999999</v>
      </c>
      <c r="O11" s="20">
        <v>9759.6</v>
      </c>
      <c r="P11" s="20">
        <v>19062.5</v>
      </c>
      <c r="Q11" s="20">
        <v>45062.6</v>
      </c>
      <c r="R11" s="20">
        <v>28292.3</v>
      </c>
      <c r="S11" s="20">
        <v>12279.3</v>
      </c>
      <c r="T11" s="20">
        <v>6422.8</v>
      </c>
      <c r="U11" s="20">
        <v>17762.599999999999</v>
      </c>
      <c r="V11" s="20">
        <v>27662.6</v>
      </c>
    </row>
    <row r="12" spans="1:22" x14ac:dyDescent="0.25">
      <c r="B12" s="12">
        <v>4</v>
      </c>
      <c r="C12" s="20">
        <v>4796.8999999999996</v>
      </c>
      <c r="D12" s="20">
        <v>4444.8999999999996</v>
      </c>
      <c r="E12" s="20">
        <v>24762.2</v>
      </c>
      <c r="F12" s="20">
        <v>6278.7</v>
      </c>
      <c r="G12" s="20">
        <v>5667.7</v>
      </c>
      <c r="H12" s="20">
        <v>5225.8</v>
      </c>
      <c r="I12" s="20">
        <v>28206.2</v>
      </c>
      <c r="J12" s="20">
        <v>12940.4</v>
      </c>
      <c r="K12" s="20">
        <v>8051.8</v>
      </c>
      <c r="L12" s="20">
        <v>6388.6</v>
      </c>
      <c r="M12" s="20">
        <v>18431.5</v>
      </c>
      <c r="N12" s="20">
        <v>10792.3</v>
      </c>
      <c r="O12" s="20">
        <v>5429.5</v>
      </c>
      <c r="P12" s="20">
        <v>9512.4</v>
      </c>
      <c r="Q12" s="20">
        <v>22381.599999999999</v>
      </c>
      <c r="R12" s="20">
        <v>13161.4</v>
      </c>
      <c r="S12" s="20">
        <v>5748.4</v>
      </c>
      <c r="T12" s="20">
        <v>3666.2</v>
      </c>
      <c r="U12" s="20">
        <v>8997.2000000000007</v>
      </c>
      <c r="V12" s="20">
        <v>14121.7</v>
      </c>
    </row>
    <row r="13" spans="1:22" x14ac:dyDescent="0.25">
      <c r="B13" s="12">
        <v>5</v>
      </c>
      <c r="C13" s="20">
        <v>3271.9</v>
      </c>
      <c r="D13" s="20">
        <v>3065.6</v>
      </c>
      <c r="E13" s="20">
        <v>14669.1</v>
      </c>
      <c r="F13" s="20">
        <v>4271.6000000000004</v>
      </c>
      <c r="G13" s="20">
        <v>3529.1</v>
      </c>
      <c r="H13" s="20">
        <v>3630.2</v>
      </c>
      <c r="I13" s="20">
        <v>16252.8</v>
      </c>
      <c r="J13" s="20">
        <v>8523.2000000000007</v>
      </c>
      <c r="K13" s="20">
        <v>4786.7</v>
      </c>
      <c r="L13" s="20">
        <v>3660.6</v>
      </c>
      <c r="M13" s="20">
        <v>10763.6</v>
      </c>
      <c r="N13" s="20">
        <v>6283.3</v>
      </c>
      <c r="O13" s="20">
        <v>3756.6</v>
      </c>
      <c r="P13" s="20">
        <v>5990</v>
      </c>
      <c r="Q13" s="20">
        <v>12401.5</v>
      </c>
      <c r="R13" s="20">
        <v>7947.5</v>
      </c>
      <c r="S13" s="20">
        <v>3050.1</v>
      </c>
      <c r="T13" s="20">
        <v>2492.6999999999998</v>
      </c>
      <c r="U13" s="20">
        <v>5639.1</v>
      </c>
      <c r="V13" s="20">
        <v>8144.5</v>
      </c>
    </row>
    <row r="14" spans="1:22" x14ac:dyDescent="0.25">
      <c r="B14" s="12">
        <v>6</v>
      </c>
      <c r="C14" s="20">
        <v>2322.6</v>
      </c>
      <c r="D14" s="20">
        <v>2346</v>
      </c>
      <c r="E14" s="20">
        <v>10055.6</v>
      </c>
      <c r="F14" s="20">
        <v>3024.1</v>
      </c>
      <c r="G14" s="20">
        <v>2571.4</v>
      </c>
      <c r="H14" s="20">
        <v>2595.3000000000002</v>
      </c>
      <c r="I14" s="20">
        <v>10654.2</v>
      </c>
      <c r="J14" s="20">
        <v>5728.2</v>
      </c>
      <c r="K14" s="20">
        <v>3747.5</v>
      </c>
      <c r="L14" s="20">
        <v>2536.9</v>
      </c>
      <c r="M14" s="20">
        <v>6409.7</v>
      </c>
      <c r="N14" s="20">
        <v>3977.7</v>
      </c>
      <c r="O14" s="20">
        <v>2741.1</v>
      </c>
      <c r="P14" s="20">
        <v>3955.6</v>
      </c>
      <c r="Q14" s="20">
        <v>7858.6</v>
      </c>
      <c r="R14" s="20">
        <v>5090.6000000000004</v>
      </c>
      <c r="S14" s="20">
        <v>2289</v>
      </c>
      <c r="T14" s="20">
        <v>1846.2</v>
      </c>
      <c r="U14" s="20">
        <v>3800.7</v>
      </c>
      <c r="V14" s="20">
        <v>4804.8</v>
      </c>
    </row>
    <row r="15" spans="1:22" x14ac:dyDescent="0.25">
      <c r="B15" s="12">
        <v>7</v>
      </c>
      <c r="C15" s="20">
        <v>1796.4</v>
      </c>
      <c r="D15" s="20">
        <v>1722.8</v>
      </c>
      <c r="E15" s="20">
        <v>7427.1</v>
      </c>
      <c r="F15" s="20">
        <v>2257.4</v>
      </c>
      <c r="G15" s="20">
        <v>1906.9</v>
      </c>
      <c r="H15" s="20">
        <v>2152.6999999999998</v>
      </c>
      <c r="I15" s="20">
        <v>7217.1</v>
      </c>
      <c r="J15" s="20">
        <v>4604.3999999999996</v>
      </c>
      <c r="K15" s="20">
        <v>2696.1</v>
      </c>
      <c r="L15" s="20">
        <v>1713.2</v>
      </c>
      <c r="M15" s="20">
        <v>4503.7</v>
      </c>
      <c r="N15" s="20">
        <v>2843.8</v>
      </c>
      <c r="O15" s="20">
        <v>2012.4</v>
      </c>
      <c r="P15" s="20">
        <v>2690.5</v>
      </c>
      <c r="Q15" s="20">
        <v>5758.8</v>
      </c>
      <c r="R15" s="20">
        <v>3725.1</v>
      </c>
      <c r="S15" s="20">
        <v>1721.5</v>
      </c>
      <c r="T15" s="20">
        <v>1465.4</v>
      </c>
      <c r="U15" s="20">
        <v>2936.4</v>
      </c>
      <c r="V15" s="20">
        <v>3279.8</v>
      </c>
    </row>
    <row r="16" spans="1:22" x14ac:dyDescent="0.25">
      <c r="B16" s="12">
        <v>8</v>
      </c>
      <c r="C16" s="20">
        <v>1441</v>
      </c>
      <c r="D16" s="20">
        <v>1385.2</v>
      </c>
      <c r="E16" s="20">
        <v>5060</v>
      </c>
      <c r="F16" s="20">
        <v>1674.8</v>
      </c>
      <c r="G16" s="20">
        <v>1472.4</v>
      </c>
      <c r="H16" s="20">
        <v>1632.6</v>
      </c>
      <c r="I16" s="20">
        <v>5431.9</v>
      </c>
      <c r="J16" s="20">
        <v>3389.2</v>
      </c>
      <c r="K16" s="20">
        <v>2061</v>
      </c>
      <c r="L16" s="20">
        <v>1227.5</v>
      </c>
      <c r="M16" s="20">
        <v>3210.1</v>
      </c>
      <c r="N16" s="20">
        <v>1983.1</v>
      </c>
      <c r="O16" s="20">
        <v>1538.8</v>
      </c>
      <c r="P16" s="20">
        <v>1947.2</v>
      </c>
      <c r="Q16" s="20">
        <v>3749.1</v>
      </c>
      <c r="R16" s="20">
        <v>2953.6</v>
      </c>
      <c r="S16" s="20">
        <v>1406.2</v>
      </c>
      <c r="T16" s="20">
        <v>934.4</v>
      </c>
      <c r="U16" s="20">
        <v>2067.9</v>
      </c>
      <c r="V16" s="20">
        <v>2225.4</v>
      </c>
    </row>
    <row r="17" spans="2:22" x14ac:dyDescent="0.25">
      <c r="B17" s="12">
        <v>9</v>
      </c>
      <c r="C17" s="20">
        <v>1247.4000000000001</v>
      </c>
      <c r="D17" s="20">
        <v>1153.5999999999999</v>
      </c>
      <c r="E17" s="20">
        <v>3770.1</v>
      </c>
      <c r="F17" s="20">
        <v>1313.5</v>
      </c>
      <c r="G17" s="20">
        <v>1015.8</v>
      </c>
      <c r="H17" s="20">
        <v>1201.8</v>
      </c>
      <c r="I17" s="20">
        <v>3858.2</v>
      </c>
      <c r="J17" s="20">
        <v>2614.5</v>
      </c>
      <c r="K17" s="20">
        <v>1647.1</v>
      </c>
      <c r="L17" s="20">
        <v>880.2</v>
      </c>
      <c r="M17" s="20">
        <v>2289.6</v>
      </c>
      <c r="N17" s="20">
        <v>1564.5</v>
      </c>
      <c r="O17" s="20">
        <v>1338.3</v>
      </c>
      <c r="P17" s="20">
        <v>1549.3</v>
      </c>
      <c r="Q17" s="20">
        <v>3081.1</v>
      </c>
      <c r="R17" s="20">
        <v>2075.9</v>
      </c>
      <c r="S17" s="20">
        <v>1137.9000000000001</v>
      </c>
      <c r="T17" s="20">
        <v>777.9</v>
      </c>
      <c r="U17" s="20">
        <v>1665.2</v>
      </c>
      <c r="V17" s="20">
        <v>1642.9</v>
      </c>
    </row>
    <row r="18" spans="2:22" x14ac:dyDescent="0.25">
      <c r="B18" s="12">
        <v>10</v>
      </c>
      <c r="C18" s="20">
        <v>1098.2</v>
      </c>
      <c r="D18" s="20">
        <v>992.1</v>
      </c>
      <c r="E18" s="20">
        <v>2863.8</v>
      </c>
      <c r="F18" s="20">
        <v>1188.5</v>
      </c>
      <c r="G18" s="20">
        <v>928.7</v>
      </c>
      <c r="H18" s="20">
        <v>1110.8</v>
      </c>
      <c r="I18" s="20">
        <v>2806.5</v>
      </c>
      <c r="J18" s="20">
        <v>2236.4</v>
      </c>
      <c r="K18" s="20">
        <v>1267.5999999999999</v>
      </c>
      <c r="L18" s="20">
        <v>821</v>
      </c>
      <c r="M18" s="20">
        <v>1922.4</v>
      </c>
      <c r="N18" s="20">
        <v>1408.3</v>
      </c>
      <c r="O18" s="20">
        <v>1050.0999999999999</v>
      </c>
      <c r="P18" s="20">
        <v>1171.5</v>
      </c>
      <c r="Q18" s="20">
        <v>2254</v>
      </c>
      <c r="R18" s="20">
        <v>1692</v>
      </c>
      <c r="S18" s="20">
        <v>875.5</v>
      </c>
      <c r="T18" s="20">
        <v>656.2</v>
      </c>
      <c r="U18" s="20">
        <v>1311.4</v>
      </c>
      <c r="V18" s="20">
        <v>1326.2</v>
      </c>
    </row>
    <row r="19" spans="2:22" x14ac:dyDescent="0.25">
      <c r="B19" s="12">
        <v>11.5</v>
      </c>
      <c r="C19" s="20">
        <v>961.9</v>
      </c>
      <c r="D19" s="20">
        <v>907.6</v>
      </c>
      <c r="E19" s="20">
        <v>2423.3000000000002</v>
      </c>
      <c r="F19" s="20">
        <v>990.8</v>
      </c>
      <c r="G19" s="20">
        <v>904.1</v>
      </c>
      <c r="H19" s="20">
        <v>970.2</v>
      </c>
      <c r="I19" s="20">
        <v>2560.8000000000002</v>
      </c>
      <c r="J19" s="20">
        <v>1805.4</v>
      </c>
      <c r="K19" s="20">
        <v>1247.3</v>
      </c>
      <c r="L19" s="20">
        <v>831.1</v>
      </c>
      <c r="M19" s="20">
        <v>1457.2</v>
      </c>
      <c r="N19" s="20">
        <v>1148.7</v>
      </c>
      <c r="O19" s="20">
        <v>1094</v>
      </c>
      <c r="P19" s="20">
        <v>1048.5</v>
      </c>
      <c r="Q19" s="20">
        <v>1950.7</v>
      </c>
      <c r="R19" s="20">
        <v>1431.1</v>
      </c>
      <c r="S19" s="20">
        <v>808.2</v>
      </c>
      <c r="T19" s="20">
        <v>812.6</v>
      </c>
      <c r="U19" s="20">
        <v>1136.9000000000001</v>
      </c>
      <c r="V19" s="20">
        <v>1385.1</v>
      </c>
    </row>
    <row r="20" spans="2:22" x14ac:dyDescent="0.25">
      <c r="B20" s="12">
        <v>13</v>
      </c>
      <c r="C20" s="20">
        <v>894.2</v>
      </c>
      <c r="D20" s="20">
        <v>948.8</v>
      </c>
      <c r="E20" s="20">
        <v>2029.5</v>
      </c>
      <c r="F20" s="20">
        <v>1004.1</v>
      </c>
      <c r="G20" s="20">
        <v>727.8</v>
      </c>
      <c r="H20" s="20">
        <v>1057</v>
      </c>
      <c r="I20" s="20">
        <v>2061.1</v>
      </c>
      <c r="J20" s="20">
        <v>1658.6</v>
      </c>
      <c r="K20" s="20">
        <v>1142.8</v>
      </c>
      <c r="L20" s="20">
        <v>617.29999999999995</v>
      </c>
      <c r="M20" s="20">
        <v>1302.7</v>
      </c>
      <c r="N20" s="20">
        <v>818.4</v>
      </c>
      <c r="O20" s="20">
        <v>1015.7</v>
      </c>
      <c r="P20" s="20">
        <v>918.5</v>
      </c>
      <c r="Q20" s="20">
        <v>1681.1</v>
      </c>
      <c r="R20" s="20">
        <v>1297</v>
      </c>
      <c r="S20" s="20">
        <v>856.3</v>
      </c>
      <c r="T20" s="20">
        <v>528.6</v>
      </c>
      <c r="U20" s="20">
        <v>1131.9000000000001</v>
      </c>
      <c r="V20" s="20">
        <v>1048</v>
      </c>
    </row>
    <row r="21" spans="2:22" x14ac:dyDescent="0.25">
      <c r="B21" s="12">
        <v>14.5</v>
      </c>
      <c r="C21" s="20">
        <v>915.1</v>
      </c>
      <c r="D21" s="20">
        <v>775.2</v>
      </c>
      <c r="E21" s="20">
        <v>1742.5</v>
      </c>
      <c r="F21" s="20">
        <v>927.6</v>
      </c>
      <c r="G21" s="20">
        <v>558.4</v>
      </c>
      <c r="H21" s="20">
        <v>907.8</v>
      </c>
      <c r="I21" s="20">
        <v>1644.1</v>
      </c>
      <c r="J21" s="20">
        <v>1313.3</v>
      </c>
      <c r="K21" s="20">
        <v>1040.0999999999999</v>
      </c>
      <c r="L21" s="20">
        <v>643.5</v>
      </c>
      <c r="M21" s="20">
        <v>1147.9000000000001</v>
      </c>
      <c r="N21" s="20">
        <v>696.9</v>
      </c>
      <c r="O21" s="20">
        <v>999.3</v>
      </c>
      <c r="P21" s="20">
        <v>943.7</v>
      </c>
      <c r="Q21" s="20">
        <v>1425</v>
      </c>
      <c r="R21" s="20">
        <v>1001.6</v>
      </c>
      <c r="S21" s="20">
        <v>699.3</v>
      </c>
      <c r="T21" s="20">
        <v>649.5</v>
      </c>
      <c r="U21" s="20">
        <v>801.3</v>
      </c>
      <c r="V21" s="20">
        <v>775.2</v>
      </c>
    </row>
    <row r="22" spans="2:22" x14ac:dyDescent="0.25">
      <c r="B22" s="12">
        <v>16</v>
      </c>
      <c r="C22" s="20">
        <v>776.4</v>
      </c>
      <c r="D22" s="20">
        <v>737.1</v>
      </c>
      <c r="E22" s="20">
        <v>1592.6</v>
      </c>
      <c r="F22" s="20">
        <v>756.1</v>
      </c>
      <c r="G22" s="20">
        <v>569.6</v>
      </c>
      <c r="H22" s="20">
        <v>806.5</v>
      </c>
      <c r="I22" s="20">
        <v>1363.3</v>
      </c>
      <c r="J22" s="20">
        <v>1135.2</v>
      </c>
      <c r="K22" s="20">
        <v>948</v>
      </c>
      <c r="L22" s="20">
        <v>588.6</v>
      </c>
      <c r="M22" s="20">
        <v>970.9</v>
      </c>
      <c r="N22" s="20">
        <v>716.4</v>
      </c>
      <c r="O22" s="20">
        <v>765.5</v>
      </c>
      <c r="P22" s="20">
        <v>816.3</v>
      </c>
      <c r="Q22" s="20">
        <v>1187.9000000000001</v>
      </c>
      <c r="R22" s="20">
        <v>895.5</v>
      </c>
      <c r="S22" s="20">
        <v>616.79999999999995</v>
      </c>
      <c r="T22" s="20">
        <v>380.3</v>
      </c>
      <c r="U22" s="20">
        <v>772.6</v>
      </c>
      <c r="V22" s="20">
        <v>711.4</v>
      </c>
    </row>
    <row r="23" spans="2:22" x14ac:dyDescent="0.25">
      <c r="B23" s="12">
        <v>17.5</v>
      </c>
      <c r="C23" s="20">
        <v>687.5</v>
      </c>
      <c r="D23" s="20">
        <v>670.3</v>
      </c>
      <c r="E23" s="20">
        <v>1459.6</v>
      </c>
      <c r="F23" s="20">
        <v>731.4</v>
      </c>
      <c r="G23" s="20">
        <v>492.3</v>
      </c>
      <c r="H23" s="20">
        <v>761.6</v>
      </c>
      <c r="I23" s="20">
        <v>1107.7</v>
      </c>
      <c r="J23" s="20">
        <v>1009.2</v>
      </c>
      <c r="K23" s="20">
        <v>796.3</v>
      </c>
      <c r="L23" s="20">
        <v>557.5</v>
      </c>
      <c r="M23" s="20">
        <v>844.8</v>
      </c>
      <c r="N23" s="20">
        <v>562.6</v>
      </c>
      <c r="O23" s="20">
        <v>719.2</v>
      </c>
      <c r="P23" s="20">
        <v>645.4</v>
      </c>
      <c r="Q23" s="20">
        <v>1138.4000000000001</v>
      </c>
      <c r="R23" s="20">
        <v>892.2</v>
      </c>
      <c r="S23" s="20">
        <v>495.7</v>
      </c>
      <c r="T23" s="20">
        <v>497.2</v>
      </c>
      <c r="U23" s="20">
        <v>870.3</v>
      </c>
      <c r="V23" s="20">
        <v>667.8</v>
      </c>
    </row>
    <row r="24" spans="2:22" x14ac:dyDescent="0.25">
      <c r="B24" s="12">
        <v>19</v>
      </c>
      <c r="C24" s="20">
        <v>627.5</v>
      </c>
      <c r="D24" s="20">
        <v>576</v>
      </c>
      <c r="E24" s="20">
        <v>1061.8</v>
      </c>
      <c r="F24" s="20">
        <v>597.29999999999995</v>
      </c>
      <c r="G24" s="20">
        <v>447.4</v>
      </c>
      <c r="H24" s="20">
        <v>506</v>
      </c>
      <c r="I24" s="20">
        <v>779.5</v>
      </c>
      <c r="J24" s="20">
        <v>777.2</v>
      </c>
      <c r="K24" s="20">
        <v>676.9</v>
      </c>
      <c r="L24" s="20">
        <v>382.5</v>
      </c>
      <c r="M24" s="20">
        <v>791.7</v>
      </c>
      <c r="N24" s="20">
        <v>571.5</v>
      </c>
      <c r="O24" s="20">
        <v>588.29999999999995</v>
      </c>
      <c r="P24" s="20">
        <v>680.4</v>
      </c>
      <c r="Q24" s="20">
        <v>691.8</v>
      </c>
      <c r="R24" s="20">
        <v>597.5</v>
      </c>
      <c r="S24" s="20">
        <v>402.4</v>
      </c>
      <c r="T24" s="20">
        <v>431.7</v>
      </c>
      <c r="U24" s="20">
        <v>591.20000000000005</v>
      </c>
      <c r="V24" s="20">
        <v>368.4</v>
      </c>
    </row>
    <row r="25" spans="2:22" x14ac:dyDescent="0.25">
      <c r="B25" s="12">
        <v>20.5</v>
      </c>
      <c r="C25" s="20">
        <v>564.5</v>
      </c>
      <c r="D25" s="20">
        <v>473.9</v>
      </c>
      <c r="E25" s="20">
        <v>979</v>
      </c>
      <c r="F25" s="20">
        <v>558.4</v>
      </c>
      <c r="G25" s="20">
        <v>474.6</v>
      </c>
      <c r="H25" s="20">
        <v>446.9</v>
      </c>
      <c r="I25" s="20">
        <v>674.1</v>
      </c>
      <c r="J25" s="20">
        <v>579.1</v>
      </c>
      <c r="K25" s="20">
        <v>601.1</v>
      </c>
      <c r="L25" s="20">
        <v>403.4</v>
      </c>
      <c r="M25" s="20">
        <v>659.3</v>
      </c>
      <c r="N25" s="20">
        <v>399.2</v>
      </c>
      <c r="O25" s="20">
        <v>608.70000000000005</v>
      </c>
      <c r="P25" s="20">
        <v>605.29999999999995</v>
      </c>
      <c r="Q25" s="20">
        <v>634.1</v>
      </c>
      <c r="R25" s="20">
        <v>522.5</v>
      </c>
      <c r="S25" s="20">
        <v>392.1</v>
      </c>
      <c r="T25" s="20">
        <v>304.39999999999998</v>
      </c>
      <c r="U25" s="20">
        <v>609.79999999999995</v>
      </c>
      <c r="V25" s="20">
        <v>378.2</v>
      </c>
    </row>
    <row r="26" spans="2:22" x14ac:dyDescent="0.25">
      <c r="B26" s="12">
        <v>22</v>
      </c>
      <c r="C26" s="20">
        <v>541.9</v>
      </c>
      <c r="D26" s="20">
        <v>436.4</v>
      </c>
      <c r="E26" s="20">
        <v>781.6</v>
      </c>
      <c r="F26" s="20">
        <v>457.1</v>
      </c>
      <c r="G26" s="20">
        <v>332.8</v>
      </c>
      <c r="H26" s="20">
        <v>479.5</v>
      </c>
      <c r="I26" s="20">
        <v>579.29999999999995</v>
      </c>
      <c r="J26" s="20">
        <v>550.29999999999995</v>
      </c>
      <c r="K26" s="20">
        <v>468.5</v>
      </c>
      <c r="L26" s="20">
        <v>325.89999999999998</v>
      </c>
      <c r="M26" s="20">
        <v>560.29999999999995</v>
      </c>
      <c r="N26" s="20">
        <v>372.6</v>
      </c>
      <c r="O26" s="20">
        <v>438.9</v>
      </c>
      <c r="P26" s="20">
        <v>494.3</v>
      </c>
      <c r="Q26" s="20">
        <v>531.5</v>
      </c>
      <c r="R26" s="20">
        <v>478.9</v>
      </c>
      <c r="S26" s="20">
        <v>441.6</v>
      </c>
      <c r="T26" s="20">
        <v>379.8</v>
      </c>
      <c r="U26" s="20">
        <v>510.6</v>
      </c>
      <c r="V26" s="20">
        <v>283</v>
      </c>
    </row>
    <row r="27" spans="2:22" x14ac:dyDescent="0.25">
      <c r="B27" s="12">
        <v>23.5</v>
      </c>
      <c r="C27" s="20">
        <v>465.7</v>
      </c>
      <c r="D27" s="20">
        <v>362.6</v>
      </c>
      <c r="E27" s="20">
        <v>706.9</v>
      </c>
      <c r="F27" s="20">
        <v>448.9</v>
      </c>
      <c r="G27" s="20">
        <v>353.2</v>
      </c>
      <c r="H27" s="20">
        <v>446.6</v>
      </c>
      <c r="I27" s="20">
        <v>495.8</v>
      </c>
      <c r="J27" s="20">
        <v>562.5</v>
      </c>
      <c r="K27" s="20">
        <v>432.5</v>
      </c>
      <c r="L27" s="20">
        <v>297.60000000000002</v>
      </c>
      <c r="M27" s="20">
        <v>608.1</v>
      </c>
      <c r="N27" s="20">
        <v>263.39999999999998</v>
      </c>
      <c r="O27" s="20">
        <v>439.3</v>
      </c>
      <c r="P27" s="20">
        <v>553.70000000000005</v>
      </c>
      <c r="Q27" s="20">
        <v>530.4</v>
      </c>
      <c r="R27" s="20">
        <v>499.3</v>
      </c>
      <c r="S27" s="20">
        <v>318</v>
      </c>
      <c r="T27" s="20">
        <v>329.4</v>
      </c>
      <c r="U27" s="20">
        <v>298.10000000000002</v>
      </c>
      <c r="V27" s="20">
        <v>238.9</v>
      </c>
    </row>
    <row r="28" spans="2:22" x14ac:dyDescent="0.25">
      <c r="B28" s="12">
        <v>25</v>
      </c>
      <c r="C28" s="20">
        <v>484.9</v>
      </c>
      <c r="D28" s="20">
        <v>313.89999999999998</v>
      </c>
      <c r="E28" s="20">
        <v>616.4</v>
      </c>
      <c r="F28" s="20">
        <v>441.8</v>
      </c>
      <c r="G28" s="20">
        <v>327.9</v>
      </c>
      <c r="H28" s="20">
        <v>463.6</v>
      </c>
      <c r="I28" s="20">
        <v>429.3</v>
      </c>
      <c r="J28" s="20">
        <v>453.4</v>
      </c>
      <c r="K28" s="20">
        <v>383.8</v>
      </c>
      <c r="L28" s="20">
        <v>291.7</v>
      </c>
      <c r="M28" s="20">
        <v>494.1</v>
      </c>
      <c r="N28" s="20">
        <v>309.10000000000002</v>
      </c>
      <c r="O28" s="20">
        <v>356.5</v>
      </c>
      <c r="P28" s="20">
        <v>413.9</v>
      </c>
      <c r="Q28" s="20">
        <v>466.5</v>
      </c>
      <c r="R28" s="20">
        <v>469.6</v>
      </c>
      <c r="S28" s="20">
        <v>189.6</v>
      </c>
      <c r="T28" s="20">
        <v>391.4</v>
      </c>
      <c r="U28" s="20">
        <v>377.8</v>
      </c>
      <c r="V28" s="20">
        <v>206.4</v>
      </c>
    </row>
    <row r="29" spans="2:22" x14ac:dyDescent="0.25">
      <c r="B29" s="12">
        <v>26.5</v>
      </c>
      <c r="C29" s="20">
        <v>472.3</v>
      </c>
      <c r="D29" s="20">
        <v>309.3</v>
      </c>
      <c r="E29" s="20">
        <v>638.70000000000005</v>
      </c>
      <c r="F29" s="20">
        <v>332.4</v>
      </c>
      <c r="G29" s="20">
        <v>271.5</v>
      </c>
      <c r="H29" s="20">
        <v>333.5</v>
      </c>
      <c r="I29" s="20">
        <v>445.6</v>
      </c>
      <c r="J29" s="20">
        <v>395.1</v>
      </c>
      <c r="K29" s="20">
        <v>374.9</v>
      </c>
      <c r="L29" s="20">
        <v>225.1</v>
      </c>
      <c r="M29" s="20">
        <v>414.7</v>
      </c>
      <c r="N29" s="20">
        <v>186.3</v>
      </c>
      <c r="O29" s="20">
        <v>385.8</v>
      </c>
      <c r="P29" s="20">
        <v>423.7</v>
      </c>
      <c r="Q29" s="20">
        <v>468.8</v>
      </c>
      <c r="R29" s="20">
        <v>410.1</v>
      </c>
      <c r="S29" s="20">
        <v>213.3</v>
      </c>
      <c r="T29" s="20">
        <v>257</v>
      </c>
      <c r="U29" s="20">
        <v>287.2</v>
      </c>
      <c r="V29" s="20">
        <v>148.19999999999999</v>
      </c>
    </row>
    <row r="30" spans="2:22" x14ac:dyDescent="0.25">
      <c r="B30" s="12">
        <v>28</v>
      </c>
      <c r="C30" s="20">
        <v>458.9</v>
      </c>
      <c r="D30" s="20">
        <v>359</v>
      </c>
      <c r="E30" s="20">
        <v>572.79999999999995</v>
      </c>
      <c r="F30" s="20">
        <v>381.1</v>
      </c>
      <c r="G30" s="20">
        <v>253.1</v>
      </c>
      <c r="H30" s="20">
        <v>278.39999999999998</v>
      </c>
      <c r="I30" s="20">
        <v>327.5</v>
      </c>
      <c r="J30" s="20">
        <v>414.5</v>
      </c>
      <c r="K30" s="20">
        <v>419.7</v>
      </c>
      <c r="L30" s="20">
        <v>169.5</v>
      </c>
      <c r="M30" s="20">
        <v>419.9</v>
      </c>
      <c r="N30" s="20">
        <v>240.5</v>
      </c>
      <c r="O30" s="20">
        <v>402.5</v>
      </c>
      <c r="P30" s="20">
        <v>405.1</v>
      </c>
      <c r="Q30" s="20">
        <v>371.6</v>
      </c>
      <c r="R30" s="20">
        <v>332.1</v>
      </c>
      <c r="S30" s="20">
        <v>217.8</v>
      </c>
      <c r="T30" s="20">
        <v>255.2</v>
      </c>
      <c r="U30" s="20">
        <v>298.8</v>
      </c>
      <c r="V30" s="20">
        <v>153</v>
      </c>
    </row>
    <row r="31" spans="2:22" x14ac:dyDescent="0.25">
      <c r="B31" s="12">
        <v>29.5</v>
      </c>
      <c r="C31" s="20">
        <v>378.8</v>
      </c>
      <c r="D31" s="20">
        <v>257.3</v>
      </c>
      <c r="E31" s="20">
        <v>525.70000000000005</v>
      </c>
      <c r="F31" s="20">
        <v>412.3</v>
      </c>
      <c r="G31" s="20">
        <v>192.4</v>
      </c>
      <c r="H31" s="20">
        <v>270.3</v>
      </c>
      <c r="I31" s="20">
        <v>376.3</v>
      </c>
      <c r="J31" s="20">
        <v>257.60000000000002</v>
      </c>
      <c r="K31" s="20">
        <v>348.1</v>
      </c>
      <c r="L31" s="20">
        <v>239.8</v>
      </c>
      <c r="M31" s="20">
        <v>343.2</v>
      </c>
      <c r="N31" s="20">
        <v>254.3</v>
      </c>
      <c r="O31" s="20">
        <v>279.10000000000002</v>
      </c>
      <c r="P31" s="20">
        <v>285.89999999999998</v>
      </c>
      <c r="Q31" s="20">
        <v>325.2</v>
      </c>
      <c r="R31" s="20">
        <v>342.5</v>
      </c>
      <c r="S31" s="20">
        <v>149.30000000000001</v>
      </c>
      <c r="T31" s="20">
        <v>297.5</v>
      </c>
      <c r="U31" s="20">
        <v>226.4</v>
      </c>
      <c r="V31" s="20">
        <v>197.6</v>
      </c>
    </row>
    <row r="32" spans="2:22" x14ac:dyDescent="0.25">
      <c r="B32" s="12">
        <v>31</v>
      </c>
      <c r="C32" s="20">
        <v>344.8</v>
      </c>
      <c r="D32" s="20">
        <v>304.3</v>
      </c>
      <c r="E32" s="20">
        <v>598</v>
      </c>
      <c r="F32" s="20">
        <v>324.7</v>
      </c>
      <c r="G32" s="20">
        <v>206.1</v>
      </c>
      <c r="H32" s="20">
        <v>295.60000000000002</v>
      </c>
      <c r="I32" s="20">
        <v>295.10000000000002</v>
      </c>
      <c r="J32" s="20">
        <v>237.4</v>
      </c>
      <c r="K32" s="20">
        <v>280.60000000000002</v>
      </c>
      <c r="L32" s="20">
        <v>246.5</v>
      </c>
      <c r="M32" s="20">
        <v>387.8</v>
      </c>
      <c r="N32" s="20">
        <v>168.2</v>
      </c>
      <c r="O32" s="20">
        <v>232.1</v>
      </c>
      <c r="P32" s="20">
        <v>377.5</v>
      </c>
      <c r="Q32" s="20">
        <v>304</v>
      </c>
      <c r="R32" s="20">
        <v>330.7</v>
      </c>
      <c r="S32" s="20">
        <v>222.6</v>
      </c>
      <c r="T32" s="20">
        <v>275.60000000000002</v>
      </c>
      <c r="U32" s="20">
        <v>219.7</v>
      </c>
      <c r="V32" s="20">
        <v>120.5</v>
      </c>
    </row>
    <row r="33" spans="2:22" x14ac:dyDescent="0.25">
      <c r="B33" s="12">
        <v>32.5</v>
      </c>
      <c r="C33" s="20">
        <v>375.9</v>
      </c>
      <c r="D33" s="20">
        <v>296.3</v>
      </c>
      <c r="E33" s="20">
        <v>509.4</v>
      </c>
      <c r="F33" s="20">
        <v>276.7</v>
      </c>
      <c r="G33" s="20">
        <v>241.5</v>
      </c>
      <c r="H33" s="20">
        <v>288.8</v>
      </c>
      <c r="I33" s="20">
        <v>225.4</v>
      </c>
      <c r="J33" s="20">
        <v>237.6</v>
      </c>
      <c r="K33" s="20">
        <v>253.1</v>
      </c>
      <c r="L33" s="20">
        <v>230.7</v>
      </c>
      <c r="M33" s="20">
        <v>270.10000000000002</v>
      </c>
      <c r="N33" s="20">
        <v>209.1</v>
      </c>
      <c r="O33" s="20">
        <v>314.39999999999998</v>
      </c>
      <c r="P33" s="20">
        <v>341.6</v>
      </c>
      <c r="Q33" s="20">
        <v>294.39999999999998</v>
      </c>
      <c r="R33" s="20">
        <v>294.89999999999998</v>
      </c>
      <c r="S33" s="20">
        <v>220.6</v>
      </c>
      <c r="T33" s="20">
        <v>238.1</v>
      </c>
      <c r="U33" s="20">
        <v>290.60000000000002</v>
      </c>
      <c r="V33" s="20">
        <v>153.5</v>
      </c>
    </row>
    <row r="34" spans="2:22" x14ac:dyDescent="0.25">
      <c r="B34" s="12">
        <v>34</v>
      </c>
      <c r="C34" s="20">
        <v>320.7</v>
      </c>
      <c r="D34" s="20">
        <v>240</v>
      </c>
      <c r="E34" s="20">
        <v>465</v>
      </c>
      <c r="F34" s="20">
        <v>351.5</v>
      </c>
      <c r="G34" s="20">
        <v>213.4</v>
      </c>
      <c r="H34" s="20">
        <v>292.10000000000002</v>
      </c>
      <c r="I34" s="20">
        <v>209.8</v>
      </c>
      <c r="J34" s="20">
        <v>167.1</v>
      </c>
      <c r="K34" s="20">
        <v>230.2</v>
      </c>
      <c r="L34" s="20">
        <v>197.3</v>
      </c>
      <c r="M34" s="20">
        <v>329.5</v>
      </c>
      <c r="N34" s="20">
        <v>177</v>
      </c>
      <c r="O34" s="20">
        <v>254.4</v>
      </c>
      <c r="P34" s="20">
        <v>328.5</v>
      </c>
      <c r="Q34" s="20">
        <v>288.8</v>
      </c>
      <c r="R34" s="20">
        <v>226.6</v>
      </c>
      <c r="S34" s="20">
        <v>216.5</v>
      </c>
      <c r="T34" s="20">
        <v>169.6</v>
      </c>
      <c r="U34" s="20">
        <v>179</v>
      </c>
      <c r="V34" s="20">
        <v>156</v>
      </c>
    </row>
    <row r="35" spans="2:22" x14ac:dyDescent="0.25">
      <c r="B35" s="12">
        <v>35.5</v>
      </c>
      <c r="C35" s="20">
        <v>323.3</v>
      </c>
      <c r="D35" s="20">
        <v>248.6</v>
      </c>
      <c r="E35" s="20">
        <v>383.4</v>
      </c>
      <c r="F35" s="20">
        <v>322</v>
      </c>
      <c r="G35" s="20">
        <v>205.4</v>
      </c>
      <c r="H35" s="20">
        <v>251.8</v>
      </c>
      <c r="I35" s="20">
        <v>346.2</v>
      </c>
      <c r="J35" s="20">
        <v>233.6</v>
      </c>
      <c r="K35" s="20">
        <v>278.39999999999998</v>
      </c>
      <c r="L35" s="20">
        <v>147.9</v>
      </c>
      <c r="M35" s="20">
        <v>306.7</v>
      </c>
      <c r="N35" s="20">
        <v>122.9</v>
      </c>
      <c r="O35" s="20">
        <v>198</v>
      </c>
      <c r="P35" s="20">
        <v>254.6</v>
      </c>
      <c r="Q35" s="20">
        <v>206.8</v>
      </c>
      <c r="R35" s="20">
        <v>148.1</v>
      </c>
      <c r="S35" s="20">
        <v>89.4</v>
      </c>
      <c r="T35" s="20">
        <v>203.1</v>
      </c>
      <c r="U35" s="20">
        <v>167.8</v>
      </c>
      <c r="V35" s="20">
        <v>120.8</v>
      </c>
    </row>
    <row r="36" spans="2:22" x14ac:dyDescent="0.25">
      <c r="B36" s="12">
        <v>37</v>
      </c>
      <c r="C36" s="20">
        <v>326</v>
      </c>
      <c r="D36" s="20">
        <v>224.7</v>
      </c>
      <c r="E36" s="20">
        <v>485.3</v>
      </c>
      <c r="F36" s="20">
        <v>299.89999999999998</v>
      </c>
      <c r="G36" s="20">
        <v>139</v>
      </c>
      <c r="H36" s="20">
        <v>222.7</v>
      </c>
      <c r="I36" s="20">
        <v>336.4</v>
      </c>
      <c r="J36" s="20">
        <v>236.9</v>
      </c>
      <c r="K36" s="20">
        <v>338.9</v>
      </c>
      <c r="L36" s="20">
        <v>173.7</v>
      </c>
      <c r="M36" s="20">
        <v>254.3</v>
      </c>
      <c r="N36" s="20">
        <v>139.9</v>
      </c>
      <c r="O36" s="20">
        <v>220.2</v>
      </c>
      <c r="P36" s="20">
        <v>182.2</v>
      </c>
      <c r="Q36" s="20">
        <v>248.2</v>
      </c>
      <c r="R36" s="20">
        <v>117.9</v>
      </c>
      <c r="S36" s="20">
        <v>108.9</v>
      </c>
      <c r="T36" s="20">
        <v>127.6</v>
      </c>
      <c r="U36" s="20">
        <v>129</v>
      </c>
      <c r="V36" s="20">
        <v>83.3</v>
      </c>
    </row>
    <row r="37" spans="2:22" x14ac:dyDescent="0.25">
      <c r="B37" s="12">
        <v>38.5</v>
      </c>
      <c r="C37" s="20">
        <v>310.8</v>
      </c>
      <c r="D37" s="20">
        <v>256.39999999999998</v>
      </c>
      <c r="E37" s="20">
        <v>423.2</v>
      </c>
      <c r="F37" s="20">
        <v>296.39999999999998</v>
      </c>
      <c r="G37" s="20">
        <v>186.7</v>
      </c>
      <c r="H37" s="20">
        <v>267.60000000000002</v>
      </c>
      <c r="I37" s="20">
        <v>385.8</v>
      </c>
      <c r="J37" s="20">
        <v>139.5</v>
      </c>
      <c r="K37" s="20">
        <v>263.39999999999998</v>
      </c>
      <c r="L37" s="20">
        <v>236.4</v>
      </c>
      <c r="M37" s="20">
        <v>327.2</v>
      </c>
      <c r="N37" s="20">
        <v>170.8</v>
      </c>
      <c r="O37" s="20">
        <v>174.6</v>
      </c>
      <c r="P37" s="20">
        <v>233.9</v>
      </c>
      <c r="Q37" s="20">
        <v>224.8</v>
      </c>
      <c r="R37" s="20">
        <v>126.2</v>
      </c>
      <c r="S37" s="20">
        <v>83</v>
      </c>
      <c r="T37" s="20">
        <v>219.1</v>
      </c>
      <c r="U37" s="20">
        <v>225.3</v>
      </c>
      <c r="V37" s="20">
        <v>15.1</v>
      </c>
    </row>
    <row r="38" spans="2:22" x14ac:dyDescent="0.25">
      <c r="B38" s="12">
        <v>40</v>
      </c>
      <c r="C38" s="20">
        <v>331.5</v>
      </c>
      <c r="D38" s="20">
        <v>256.60000000000002</v>
      </c>
      <c r="E38" s="20">
        <v>458.2</v>
      </c>
      <c r="F38" s="20">
        <v>284.39999999999998</v>
      </c>
      <c r="G38" s="20">
        <v>212.8</v>
      </c>
      <c r="H38" s="20">
        <v>394</v>
      </c>
      <c r="I38" s="20">
        <v>307</v>
      </c>
      <c r="J38" s="20">
        <v>195.8</v>
      </c>
      <c r="K38" s="20">
        <v>289.89999999999998</v>
      </c>
      <c r="L38" s="20">
        <v>177.2</v>
      </c>
      <c r="M38" s="20">
        <v>195.4</v>
      </c>
      <c r="N38" s="20">
        <v>169.2</v>
      </c>
      <c r="O38" s="20">
        <v>233.4</v>
      </c>
      <c r="P38" s="20">
        <v>242</v>
      </c>
      <c r="Q38" s="20">
        <v>201.5</v>
      </c>
      <c r="R38" s="20">
        <v>89.9</v>
      </c>
      <c r="S38" s="20">
        <v>83.1</v>
      </c>
      <c r="T38" s="20">
        <v>163.6</v>
      </c>
      <c r="U38" s="20">
        <v>110.9</v>
      </c>
      <c r="V38" s="20">
        <v>147.1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3"/>
  <sheetViews>
    <sheetView topLeftCell="A317" zoomScale="40" zoomScaleNormal="40" workbookViewId="0">
      <selection activeCell="Y27" sqref="Y2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22" x14ac:dyDescent="0.25">
      <c r="C1" s="17" t="s">
        <v>38</v>
      </c>
      <c r="D1" s="19" t="s">
        <v>39</v>
      </c>
      <c r="E1" s="19" t="s">
        <v>40</v>
      </c>
      <c r="F1" s="19" t="s">
        <v>41</v>
      </c>
      <c r="G1" s="19" t="s">
        <v>42</v>
      </c>
      <c r="H1" s="19" t="s">
        <v>43</v>
      </c>
      <c r="I1" s="19" t="s">
        <v>44</v>
      </c>
      <c r="J1" s="19" t="s">
        <v>45</v>
      </c>
      <c r="K1" s="19" t="s">
        <v>46</v>
      </c>
      <c r="L1" s="19" t="s">
        <v>47</v>
      </c>
      <c r="M1" s="19" t="s">
        <v>48</v>
      </c>
      <c r="N1" s="19" t="s">
        <v>49</v>
      </c>
      <c r="O1" s="19" t="s">
        <v>50</v>
      </c>
      <c r="P1" s="19" t="s">
        <v>51</v>
      </c>
      <c r="Q1" s="19" t="s">
        <v>52</v>
      </c>
      <c r="R1" s="19" t="s">
        <v>53</v>
      </c>
      <c r="S1" s="19" t="s">
        <v>54</v>
      </c>
      <c r="T1" s="19" t="s">
        <v>55</v>
      </c>
      <c r="U1" s="19" t="s">
        <v>56</v>
      </c>
      <c r="V1" s="19" t="s">
        <v>57</v>
      </c>
    </row>
    <row r="2" spans="1:22" x14ac:dyDescent="0.25">
      <c r="A2" s="21" t="s">
        <v>3</v>
      </c>
      <c r="B2" s="21"/>
      <c r="C2" s="12">
        <v>10673.1</v>
      </c>
      <c r="D2" s="12">
        <v>10648.792857142857</v>
      </c>
      <c r="E2" s="12">
        <v>7517.9065000000001</v>
      </c>
      <c r="F2" s="12">
        <v>7554.442500000001</v>
      </c>
      <c r="G2" s="12">
        <v>10673.1</v>
      </c>
      <c r="H2" s="12">
        <v>10648.792857142857</v>
      </c>
      <c r="I2" s="12">
        <v>7517.9065000000001</v>
      </c>
      <c r="J2" s="12">
        <v>7554.442500000001</v>
      </c>
      <c r="K2" s="12">
        <v>10673.1</v>
      </c>
      <c r="L2" s="12">
        <v>10648.792857142857</v>
      </c>
      <c r="M2" s="12">
        <v>7517.9065000000001</v>
      </c>
      <c r="N2" s="12">
        <v>7554.442500000001</v>
      </c>
      <c r="O2" s="12">
        <v>11067.447142857141</v>
      </c>
      <c r="P2" s="12">
        <v>10632.597857142855</v>
      </c>
      <c r="Q2" s="12">
        <v>7436.47</v>
      </c>
      <c r="R2" s="12">
        <v>7428.0945000000011</v>
      </c>
      <c r="S2" s="12">
        <v>11067.447142857141</v>
      </c>
      <c r="T2" s="12">
        <v>10632.597857142855</v>
      </c>
      <c r="U2" s="12">
        <v>7436.47</v>
      </c>
      <c r="V2" s="12">
        <v>7428.0945000000011</v>
      </c>
    </row>
    <row r="3" spans="1:22" x14ac:dyDescent="0.25">
      <c r="A3" s="21" t="s">
        <v>4</v>
      </c>
      <c r="B3" s="21"/>
      <c r="C3" s="20">
        <v>5049.3</v>
      </c>
      <c r="D3" s="20">
        <v>2733.6</v>
      </c>
      <c r="E3" s="20">
        <v>19654.099999999999</v>
      </c>
      <c r="F3" s="20">
        <v>9434.4</v>
      </c>
      <c r="G3" s="20">
        <v>6513.2</v>
      </c>
      <c r="H3" s="20">
        <v>3151.7</v>
      </c>
      <c r="I3" s="20">
        <v>27920</v>
      </c>
      <c r="J3" s="20">
        <v>912.4</v>
      </c>
      <c r="K3" s="20">
        <v>14034.2</v>
      </c>
      <c r="L3" s="20">
        <v>10064.700000000001</v>
      </c>
      <c r="M3" s="20">
        <v>28132.9</v>
      </c>
      <c r="N3" s="20">
        <v>22951.3</v>
      </c>
      <c r="O3" s="20">
        <v>12423.3</v>
      </c>
      <c r="P3" s="20">
        <v>9993.2000000000007</v>
      </c>
      <c r="Q3" s="20">
        <v>37419.1</v>
      </c>
      <c r="R3" s="20">
        <v>20070.7</v>
      </c>
      <c r="S3" s="20">
        <v>9763.9</v>
      </c>
      <c r="T3" s="20">
        <v>8949.1</v>
      </c>
      <c r="U3" s="20">
        <v>26008.7</v>
      </c>
      <c r="V3" s="20">
        <v>16134.9</v>
      </c>
    </row>
    <row r="4" spans="1:22" x14ac:dyDescent="0.25">
      <c r="A4" s="21" t="s">
        <v>5</v>
      </c>
      <c r="B4" s="21"/>
      <c r="C4" s="20">
        <v>5859.4</v>
      </c>
      <c r="D4" s="20">
        <v>2520</v>
      </c>
      <c r="E4" s="20">
        <v>15843</v>
      </c>
      <c r="F4" s="20">
        <v>5606.1</v>
      </c>
      <c r="G4" s="20">
        <v>6055</v>
      </c>
      <c r="H4" s="20">
        <v>4491.2999999999993</v>
      </c>
      <c r="I4" s="20">
        <v>17463.2</v>
      </c>
      <c r="J4" s="20">
        <v>527.9</v>
      </c>
      <c r="K4" s="20">
        <v>3466.2</v>
      </c>
      <c r="L4" s="20">
        <v>7173.4</v>
      </c>
      <c r="M4" s="20">
        <v>9867.2000000000007</v>
      </c>
      <c r="N4" s="20">
        <v>4807</v>
      </c>
      <c r="O4" s="20">
        <v>6737.1</v>
      </c>
      <c r="P4" s="20">
        <v>5895.7</v>
      </c>
      <c r="Q4" s="20">
        <v>12781.6</v>
      </c>
      <c r="R4" s="20">
        <v>6402.1</v>
      </c>
      <c r="S4" s="20">
        <v>6105.7000000000007</v>
      </c>
      <c r="T4" s="20">
        <v>5777.1</v>
      </c>
      <c r="U4" s="20">
        <v>12564.3</v>
      </c>
      <c r="V4" s="20">
        <v>18244.900000000001</v>
      </c>
    </row>
    <row r="5" spans="1:22" x14ac:dyDescent="0.25">
      <c r="A5" s="21" t="s">
        <v>6</v>
      </c>
      <c r="B5" s="21"/>
      <c r="C5" s="12">
        <v>0.26759999999999984</v>
      </c>
      <c r="D5" s="12">
        <v>0.21519999999999939</v>
      </c>
      <c r="E5" s="12">
        <v>0.92719999999999914</v>
      </c>
      <c r="F5" s="12">
        <v>0.50629999999999953</v>
      </c>
      <c r="G5" s="12">
        <v>0.42269999999999985</v>
      </c>
      <c r="H5" s="12">
        <v>0.29520000000000035</v>
      </c>
      <c r="I5" s="12">
        <v>0.95210000000000061</v>
      </c>
      <c r="J5" s="12">
        <v>0.38699999999999957</v>
      </c>
      <c r="K5" s="12">
        <v>0.43299999999999983</v>
      </c>
      <c r="L5" s="12">
        <v>0.31529999999999969</v>
      </c>
      <c r="M5" s="12">
        <v>0.76619999999999955</v>
      </c>
      <c r="N5" s="12">
        <v>0.66290000000000049</v>
      </c>
      <c r="O5" s="12">
        <v>0.3785999999999996</v>
      </c>
      <c r="P5" s="12">
        <v>0.28740000000000077</v>
      </c>
      <c r="Q5" s="12">
        <v>0.98330000000000073</v>
      </c>
      <c r="R5" s="12">
        <v>0.6520999999999999</v>
      </c>
      <c r="S5" s="12">
        <v>0.31160000000000032</v>
      </c>
      <c r="T5" s="12">
        <v>0.25570000000000004</v>
      </c>
      <c r="U5" s="12">
        <v>0.76119999999999965</v>
      </c>
      <c r="V5" s="12">
        <v>0.50050000000000061</v>
      </c>
    </row>
    <row r="6" spans="1:22" x14ac:dyDescent="0.25">
      <c r="A6" s="21" t="s">
        <v>7</v>
      </c>
      <c r="B6" s="21"/>
      <c r="C6" s="12">
        <v>1.0363691257251106</v>
      </c>
      <c r="D6" s="12">
        <v>1.0261169837137945</v>
      </c>
      <c r="E6" s="12">
        <v>1.0276090324102733</v>
      </c>
      <c r="F6" s="12">
        <v>1.0404682493969521</v>
      </c>
      <c r="G6" s="12">
        <v>1.0363691257251106</v>
      </c>
      <c r="H6" s="12">
        <v>1.0261169837137945</v>
      </c>
      <c r="I6" s="12">
        <v>1.0276090324102733</v>
      </c>
      <c r="J6" s="12">
        <v>1.0404682493969521</v>
      </c>
      <c r="K6" s="12">
        <v>1.0363691257251106</v>
      </c>
      <c r="L6" s="12">
        <v>1.0261169837137945</v>
      </c>
      <c r="M6" s="12">
        <v>1.0276090324102733</v>
      </c>
      <c r="N6" s="12">
        <v>1.0404682493969521</v>
      </c>
      <c r="O6" s="12">
        <v>1.0403317206643115</v>
      </c>
      <c r="P6" s="12">
        <v>1.0308787073687393</v>
      </c>
      <c r="Q6" s="12">
        <v>1.0213827860492821</v>
      </c>
      <c r="R6" s="12">
        <v>1.0121570395900572</v>
      </c>
      <c r="S6" s="12">
        <v>1.0403317206643115</v>
      </c>
      <c r="T6" s="12">
        <v>1.0308787073687393</v>
      </c>
      <c r="U6" s="12">
        <v>1.0213827860492821</v>
      </c>
      <c r="V6" s="12">
        <v>1.0121570395900572</v>
      </c>
    </row>
    <row r="7" spans="1:22" x14ac:dyDescent="0.25">
      <c r="A7" s="21" t="s">
        <v>8</v>
      </c>
      <c r="B7" s="21"/>
      <c r="C7" s="13">
        <v>60</v>
      </c>
      <c r="D7" s="13">
        <v>60</v>
      </c>
      <c r="E7" s="13">
        <v>60</v>
      </c>
      <c r="F7" s="13">
        <v>60</v>
      </c>
      <c r="G7" s="13">
        <v>60</v>
      </c>
      <c r="H7" s="13">
        <v>60</v>
      </c>
      <c r="I7" s="13">
        <v>60</v>
      </c>
      <c r="J7" s="13">
        <v>60</v>
      </c>
      <c r="K7" s="13">
        <v>60</v>
      </c>
      <c r="L7" s="13">
        <v>60</v>
      </c>
      <c r="M7" s="13">
        <v>60</v>
      </c>
      <c r="N7" s="13">
        <v>60</v>
      </c>
      <c r="O7" s="13">
        <v>60</v>
      </c>
      <c r="P7" s="13">
        <v>60</v>
      </c>
      <c r="Q7" s="13">
        <v>60</v>
      </c>
      <c r="R7" s="13">
        <v>60</v>
      </c>
      <c r="S7" s="13">
        <v>60</v>
      </c>
      <c r="T7" s="13">
        <v>60</v>
      </c>
      <c r="U7" s="13">
        <v>60</v>
      </c>
      <c r="V7" s="13">
        <v>60</v>
      </c>
    </row>
    <row r="8" spans="1:22" x14ac:dyDescent="0.25">
      <c r="A8" s="24" t="s">
        <v>30</v>
      </c>
      <c r="B8" s="24"/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  <c r="J8" s="11">
        <v>40</v>
      </c>
      <c r="K8" s="11">
        <v>40</v>
      </c>
      <c r="L8" s="11">
        <v>40</v>
      </c>
      <c r="M8" s="11">
        <v>40</v>
      </c>
      <c r="N8" s="11">
        <v>40</v>
      </c>
      <c r="O8" s="11">
        <v>40</v>
      </c>
      <c r="P8" s="11">
        <v>40</v>
      </c>
      <c r="Q8" s="11">
        <v>40</v>
      </c>
      <c r="R8" s="11">
        <v>40</v>
      </c>
      <c r="S8" s="11">
        <v>40</v>
      </c>
      <c r="T8" s="11">
        <v>40</v>
      </c>
      <c r="U8" s="11">
        <v>40</v>
      </c>
      <c r="V8" s="11">
        <v>40</v>
      </c>
    </row>
    <row r="9" spans="1:22" x14ac:dyDescent="0.25">
      <c r="A9" s="25" t="s">
        <v>18</v>
      </c>
      <c r="B9" s="25"/>
      <c r="C9">
        <f>C16+C10</f>
        <v>25.033340239188941</v>
      </c>
      <c r="D9">
        <v>29.096383461531598</v>
      </c>
      <c r="E9">
        <v>27.134092416867784</v>
      </c>
      <c r="F9">
        <v>20.742231741139129</v>
      </c>
      <c r="G9">
        <v>18.842931120313313</v>
      </c>
      <c r="H9">
        <v>42.528358399134369</v>
      </c>
      <c r="I9">
        <v>84.12563068789612</v>
      </c>
      <c r="J9">
        <v>60.666929587990936</v>
      </c>
      <c r="K9">
        <v>24.824212885044833</v>
      </c>
      <c r="L9">
        <v>24.1962273148315</v>
      </c>
      <c r="M9">
        <v>25.439611640801122</v>
      </c>
      <c r="N9">
        <v>32.307636554559728</v>
      </c>
      <c r="O9">
        <v>27.426708975402065</v>
      </c>
      <c r="P9">
        <v>30.988081105497645</v>
      </c>
      <c r="Q9">
        <v>28.539307330274291</v>
      </c>
      <c r="R9">
        <v>37.538651288913826</v>
      </c>
      <c r="S9">
        <v>42.537650897042347</v>
      </c>
      <c r="T9">
        <v>28.09751484911553</v>
      </c>
      <c r="U9">
        <v>28.594951171482684</v>
      </c>
      <c r="V9">
        <v>98.716388928376688</v>
      </c>
    </row>
    <row r="10" spans="1:22" x14ac:dyDescent="0.25">
      <c r="A10" s="23" t="s">
        <v>20</v>
      </c>
      <c r="B10" s="23"/>
      <c r="C10">
        <f>60*(C13-(C22/C21)*EXP(-1*C21*C8))/C2/C7</f>
        <v>2.2524549953032791</v>
      </c>
      <c r="D10">
        <v>1.1708651990834762</v>
      </c>
      <c r="E10">
        <v>4.5619270752080032</v>
      </c>
      <c r="F10">
        <v>2.998055362682281</v>
      </c>
      <c r="G10">
        <v>2.4647609065300213</v>
      </c>
      <c r="H10">
        <v>1.9314451470191405</v>
      </c>
      <c r="I10">
        <v>6.2396692783264536</v>
      </c>
      <c r="J10">
        <v>0.12370287454683561</v>
      </c>
      <c r="K10">
        <v>3.312095771131276</v>
      </c>
      <c r="L10">
        <v>4.6972628956740294</v>
      </c>
      <c r="M10">
        <v>6.2085558865396608</v>
      </c>
      <c r="N10">
        <v>5.3928243859295169</v>
      </c>
      <c r="O10">
        <v>4.1627445567652677</v>
      </c>
      <c r="P10">
        <v>4.381622715691269</v>
      </c>
      <c r="Q10">
        <v>6.6719747309444184</v>
      </c>
      <c r="R10">
        <v>5.2844870969869975</v>
      </c>
      <c r="S10">
        <v>4.4437554030519095</v>
      </c>
      <c r="T10">
        <v>4.8222495962799394</v>
      </c>
      <c r="U10">
        <v>6.641873304168576</v>
      </c>
      <c r="V10">
        <v>9.1937975136620302</v>
      </c>
    </row>
    <row r="11" spans="1:22" x14ac:dyDescent="0.25">
      <c r="A11" s="23" t="s">
        <v>21</v>
      </c>
      <c r="B11" s="23"/>
      <c r="C11">
        <f>C16/C9</f>
        <v>0.91002179598161947</v>
      </c>
      <c r="D11">
        <v>0.95975908137753685</v>
      </c>
      <c r="E11">
        <v>0.83187471299492943</v>
      </c>
      <c r="F11">
        <v>0.85546129268548843</v>
      </c>
      <c r="G11">
        <v>0.86919440023463623</v>
      </c>
      <c r="H11">
        <v>0.95458453559640677</v>
      </c>
      <c r="I11">
        <v>0.92582915304997271</v>
      </c>
      <c r="J11">
        <v>0.9979609504653203</v>
      </c>
      <c r="K11">
        <v>0.86657801451877559</v>
      </c>
      <c r="L11">
        <v>0.80586796302765928</v>
      </c>
      <c r="M11">
        <v>0.75594926627802306</v>
      </c>
      <c r="N11">
        <v>0.83307895714307822</v>
      </c>
      <c r="O11">
        <v>0.84822296541306974</v>
      </c>
      <c r="P11">
        <v>0.85860296735463504</v>
      </c>
      <c r="Q11">
        <v>0.76621805660059472</v>
      </c>
      <c r="R11">
        <v>0.85922544056483852</v>
      </c>
      <c r="S11">
        <v>0.89553359648826103</v>
      </c>
      <c r="T11">
        <v>0.82837451560482989</v>
      </c>
      <c r="U11">
        <v>0.76772566372512585</v>
      </c>
      <c r="V11">
        <v>0.90686655363444701</v>
      </c>
    </row>
    <row r="12" spans="1:22" x14ac:dyDescent="0.25">
      <c r="A12" s="23" t="s">
        <v>22</v>
      </c>
      <c r="B12" s="23"/>
      <c r="C12">
        <f>C9*C17/(3*0.693)</f>
        <v>199.59828694952785</v>
      </c>
      <c r="D12">
        <v>189.62808005522817</v>
      </c>
      <c r="E12">
        <v>148.84467108962588</v>
      </c>
      <c r="F12">
        <v>148.99066274576313</v>
      </c>
      <c r="G12">
        <v>98.001098436784488</v>
      </c>
      <c r="H12">
        <v>194.82944810906022</v>
      </c>
      <c r="I12">
        <v>238.78831058498128</v>
      </c>
      <c r="J12">
        <v>234.41147398791051</v>
      </c>
      <c r="K12">
        <v>133.64194911443636</v>
      </c>
      <c r="L12">
        <v>130.84849274334186</v>
      </c>
      <c r="M12">
        <v>133.45865134640417</v>
      </c>
      <c r="N12">
        <v>122.38276101491317</v>
      </c>
      <c r="O12">
        <v>138.4012708729494</v>
      </c>
      <c r="P12">
        <v>184.76001828299673</v>
      </c>
      <c r="Q12">
        <v>120.3087322436098</v>
      </c>
      <c r="R12">
        <v>142.3404852348894</v>
      </c>
      <c r="S12">
        <v>151.09976731420696</v>
      </c>
      <c r="T12">
        <v>158.05122318329711</v>
      </c>
      <c r="U12">
        <v>117.16743412067213</v>
      </c>
      <c r="V12">
        <v>246.53132991220511</v>
      </c>
    </row>
    <row r="13" spans="1:22" x14ac:dyDescent="0.25">
      <c r="A13" s="23" t="s">
        <v>29</v>
      </c>
      <c r="B13" s="23"/>
      <c r="C13" s="8">
        <f>(C3+C4)/C5</f>
        <v>40764.947683109145</v>
      </c>
      <c r="D13">
        <v>24412.639405204533</v>
      </c>
      <c r="E13">
        <v>38284.188955996586</v>
      </c>
      <c r="F13">
        <v>29706.69563499904</v>
      </c>
      <c r="G13">
        <v>29733.144073811225</v>
      </c>
      <c r="H13">
        <v>25890.921409214057</v>
      </c>
      <c r="I13">
        <v>47666.421594370302</v>
      </c>
      <c r="J13">
        <v>3721.7054263565933</v>
      </c>
      <c r="K13">
        <v>40416.628175519647</v>
      </c>
      <c r="L13">
        <v>54672.058357120251</v>
      </c>
      <c r="M13">
        <v>49595.536413469104</v>
      </c>
      <c r="N13">
        <v>41874.038316488128</v>
      </c>
      <c r="O13">
        <v>50608.557844691022</v>
      </c>
      <c r="P13">
        <v>55284.968684759777</v>
      </c>
      <c r="Q13">
        <v>51053.289942031894</v>
      </c>
      <c r="R13">
        <v>40596.227572458221</v>
      </c>
      <c r="S13">
        <v>50929.396662387626</v>
      </c>
      <c r="T13">
        <v>57591.709034024243</v>
      </c>
      <c r="U13">
        <v>50673.935890698922</v>
      </c>
      <c r="V13">
        <v>68690.909090909016</v>
      </c>
    </row>
    <row r="14" spans="1:22" x14ac:dyDescent="0.25">
      <c r="A14" s="22" t="s">
        <v>33</v>
      </c>
      <c r="B14" s="9" t="s">
        <v>35</v>
      </c>
      <c r="C14" s="8">
        <f>C196</f>
        <v>11.5</v>
      </c>
      <c r="D14">
        <v>11.5</v>
      </c>
      <c r="E14">
        <v>11.5</v>
      </c>
      <c r="F14">
        <v>11.5</v>
      </c>
      <c r="G14">
        <v>9</v>
      </c>
      <c r="H14">
        <v>6</v>
      </c>
      <c r="I14">
        <v>5</v>
      </c>
      <c r="J14">
        <v>11.5</v>
      </c>
      <c r="K14">
        <v>10</v>
      </c>
      <c r="L14">
        <v>9</v>
      </c>
      <c r="M14">
        <v>11.5</v>
      </c>
      <c r="N14">
        <v>8</v>
      </c>
      <c r="O14">
        <v>10</v>
      </c>
      <c r="P14">
        <v>11.5</v>
      </c>
      <c r="Q14">
        <v>11.5</v>
      </c>
      <c r="R14">
        <v>11.5</v>
      </c>
      <c r="S14">
        <v>7</v>
      </c>
      <c r="T14">
        <v>8</v>
      </c>
      <c r="U14">
        <v>10</v>
      </c>
      <c r="V14">
        <v>5</v>
      </c>
    </row>
    <row r="15" spans="1:22" x14ac:dyDescent="0.25">
      <c r="A15" s="22"/>
      <c r="B15" s="9" t="s">
        <v>36</v>
      </c>
      <c r="C15" s="8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v>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v>40</v>
      </c>
      <c r="S15">
        <v>40</v>
      </c>
      <c r="T15">
        <v>40</v>
      </c>
      <c r="U15">
        <v>40</v>
      </c>
      <c r="V15">
        <v>40</v>
      </c>
    </row>
    <row r="16" spans="1:22" x14ac:dyDescent="0.25">
      <c r="A16" s="22"/>
      <c r="B16" s="9" t="s">
        <v>19</v>
      </c>
      <c r="C16">
        <f>60*C22/(C$2*(1-EXP(-1*C21*60)))</f>
        <v>22.780885243885663</v>
      </c>
      <c r="D16">
        <v>27.925518262448122</v>
      </c>
      <c r="E16">
        <v>22.57216534165978</v>
      </c>
      <c r="F16">
        <v>17.744176378456849</v>
      </c>
      <c r="G16">
        <v>16.378170213783292</v>
      </c>
      <c r="H16">
        <v>40.596913252115229</v>
      </c>
      <c r="I16">
        <v>77.88596140956966</v>
      </c>
      <c r="J16">
        <v>60.543226713444099</v>
      </c>
      <c r="K16">
        <v>21.512117113913558</v>
      </c>
      <c r="L16">
        <v>19.49896441915747</v>
      </c>
      <c r="M16">
        <v>19.231055754261462</v>
      </c>
      <c r="N16">
        <v>26.91481216863021</v>
      </c>
      <c r="O16">
        <v>23.263964418636796</v>
      </c>
      <c r="P16">
        <v>26.606458389806377</v>
      </c>
      <c r="Q16">
        <v>21.867332599329874</v>
      </c>
      <c r="R16">
        <v>32.254164191926826</v>
      </c>
      <c r="S16">
        <v>38.093895493990438</v>
      </c>
      <c r="T16">
        <v>23.275265252835592</v>
      </c>
      <c r="U16">
        <v>21.953077867314107</v>
      </c>
      <c r="V16">
        <v>89.522591414714654</v>
      </c>
    </row>
    <row r="17" spans="1:22" x14ac:dyDescent="0.25">
      <c r="A17" s="22"/>
      <c r="B17" s="10" t="s">
        <v>23</v>
      </c>
      <c r="C17" s="8">
        <f>0.693/C21</f>
        <v>16.576486981088259</v>
      </c>
      <c r="D17">
        <v>13.549339523794796</v>
      </c>
      <c r="E17">
        <v>11.404401018512237</v>
      </c>
      <c r="F17">
        <v>14.933378033478208</v>
      </c>
      <c r="G17">
        <v>10.812770176208506</v>
      </c>
      <c r="H17">
        <v>9.5242430666446936</v>
      </c>
      <c r="I17">
        <v>5.901184854684284</v>
      </c>
      <c r="J17">
        <v>8.0330660827993423</v>
      </c>
      <c r="K17">
        <v>11.192363419357267</v>
      </c>
      <c r="L17">
        <v>11.242827771198021</v>
      </c>
      <c r="M17">
        <v>10.906634113241388</v>
      </c>
      <c r="N17">
        <v>7.8753442617298175</v>
      </c>
      <c r="O17">
        <v>10.491096193966293</v>
      </c>
      <c r="P17">
        <v>12.395607094955082</v>
      </c>
      <c r="Q17">
        <v>8.7641179037704706</v>
      </c>
      <c r="R17">
        <v>7.8832312467957513</v>
      </c>
      <c r="S17">
        <v>7.3849027772259568</v>
      </c>
      <c r="T17">
        <v>11.694574938837274</v>
      </c>
      <c r="U17">
        <v>8.5186749953190013</v>
      </c>
      <c r="V17">
        <v>5.1920318444726021</v>
      </c>
    </row>
    <row r="18" spans="1:22" x14ac:dyDescent="0.25">
      <c r="A18" s="22"/>
      <c r="B18" s="10" t="s">
        <v>24</v>
      </c>
      <c r="C18">
        <f>RSQ(C145:C164,B145:B164)</f>
        <v>0.94316707190734617</v>
      </c>
      <c r="D18">
        <v>0.89237408323483403</v>
      </c>
      <c r="E18">
        <v>0.89706201363968363</v>
      </c>
      <c r="F18">
        <v>0.89506001938896784</v>
      </c>
      <c r="G18">
        <v>0.88683837637202034</v>
      </c>
      <c r="H18">
        <v>0.84000394098389697</v>
      </c>
      <c r="I18">
        <v>0.8404085345574408</v>
      </c>
      <c r="J18">
        <v>0.94564501798266409</v>
      </c>
      <c r="K18">
        <v>0.88156680851597691</v>
      </c>
      <c r="L18">
        <v>0.8625919538142317</v>
      </c>
      <c r="M18">
        <v>0.94709091389480626</v>
      </c>
      <c r="N18">
        <v>0.88394295809155576</v>
      </c>
      <c r="O18">
        <v>0.94008513493011903</v>
      </c>
      <c r="P18">
        <v>0.94322836741115401</v>
      </c>
      <c r="Q18">
        <v>0.94862668728085187</v>
      </c>
      <c r="R18">
        <v>0.96049082022508547</v>
      </c>
      <c r="S18">
        <v>0.93299255943025372</v>
      </c>
      <c r="T18">
        <v>0.8774363535956593</v>
      </c>
      <c r="U18">
        <v>0.92848922310643012</v>
      </c>
      <c r="V18">
        <v>0.87953594772157773</v>
      </c>
    </row>
    <row r="19" spans="1:22" x14ac:dyDescent="0.25">
      <c r="A19" s="22"/>
      <c r="B19" s="10" t="s">
        <v>25</v>
      </c>
      <c r="C19" s="8">
        <f>SLOPE(C145:C164,B145:B164)</f>
        <v>-1.8152932792493789E-2</v>
      </c>
      <c r="D19">
        <v>-2.2208599435780199E-2</v>
      </c>
      <c r="E19">
        <v>-2.6385590406272731E-2</v>
      </c>
      <c r="F19">
        <v>-2.015028705687005E-2</v>
      </c>
      <c r="G19">
        <v>-2.7829302685582289E-2</v>
      </c>
      <c r="H19">
        <v>-3.1594306444905969E-2</v>
      </c>
      <c r="I19">
        <v>-5.0991768858839173E-2</v>
      </c>
      <c r="J19">
        <v>-3.7459153329718713E-2</v>
      </c>
      <c r="K19">
        <v>-2.6885461347950369E-2</v>
      </c>
      <c r="L19">
        <v>-2.6764783756113582E-2</v>
      </c>
      <c r="M19">
        <v>-2.7589800022540065E-2</v>
      </c>
      <c r="N19">
        <v>-3.8209358740750238E-2</v>
      </c>
      <c r="O19">
        <v>-2.8682594129334726E-2</v>
      </c>
      <c r="P19">
        <v>-2.4275685071190444E-2</v>
      </c>
      <c r="Q19">
        <v>-3.4334528289936182E-2</v>
      </c>
      <c r="R19">
        <v>-3.8171131187563892E-2</v>
      </c>
      <c r="S19">
        <v>-4.0746894465735553E-2</v>
      </c>
      <c r="T19">
        <v>-2.5730892800902558E-2</v>
      </c>
      <c r="U19">
        <v>-3.5323786183730922E-2</v>
      </c>
      <c r="V19">
        <v>-5.7956473133671541E-2</v>
      </c>
    </row>
    <row r="20" spans="1:22" x14ac:dyDescent="0.25">
      <c r="A20" s="22"/>
      <c r="B20" s="10" t="s">
        <v>26</v>
      </c>
      <c r="C20" s="8">
        <f>INTERCEPT(C145:C164,B145:B164)</f>
        <v>3.5708360671905757</v>
      </c>
      <c r="D20">
        <v>3.674481259155884</v>
      </c>
      <c r="E20">
        <v>3.4400348983825491</v>
      </c>
      <c r="F20">
        <v>3.3214171655393567</v>
      </c>
      <c r="G20">
        <v>3.4550202535207619</v>
      </c>
      <c r="H20">
        <v>3.8520887536228527</v>
      </c>
      <c r="I20">
        <v>3.9890264853991928</v>
      </c>
      <c r="J20">
        <v>3.8796560260357542</v>
      </c>
      <c r="K20">
        <v>3.5721144668301195</v>
      </c>
      <c r="L20">
        <v>3.5282703286533792</v>
      </c>
      <c r="M20">
        <v>3.3722450181172539</v>
      </c>
      <c r="N20">
        <v>3.5278247447391307</v>
      </c>
      <c r="O20">
        <v>3.6242493132211964</v>
      </c>
      <c r="P20">
        <v>3.6580341002372982</v>
      </c>
      <c r="Q20">
        <v>3.4292161644882042</v>
      </c>
      <c r="R20">
        <v>3.5990824079301738</v>
      </c>
      <c r="S20">
        <v>3.8451909252882341</v>
      </c>
      <c r="T20">
        <v>3.6027955235771332</v>
      </c>
      <c r="U20">
        <v>3.4314025183810224</v>
      </c>
      <c r="V20">
        <v>4.0445143237889329</v>
      </c>
    </row>
    <row r="21" spans="1:22" x14ac:dyDescent="0.25">
      <c r="A21" s="22"/>
      <c r="B21" s="10" t="s">
        <v>27</v>
      </c>
      <c r="C21" s="8">
        <f>ABS(C19)*2.303</f>
        <v>4.1806204221113197E-2</v>
      </c>
      <c r="D21">
        <v>5.1146404500601796E-2</v>
      </c>
      <c r="E21">
        <v>6.0766014705646097E-2</v>
      </c>
      <c r="F21">
        <v>4.6406111091971722E-2</v>
      </c>
      <c r="G21">
        <v>6.4090884084896008E-2</v>
      </c>
      <c r="H21">
        <v>7.2761687742618444E-2</v>
      </c>
      <c r="I21">
        <v>0.11743404368190662</v>
      </c>
      <c r="J21">
        <v>8.626843011834219E-2</v>
      </c>
      <c r="K21">
        <v>6.1917217484329698E-2</v>
      </c>
      <c r="L21">
        <v>6.1639296990329578E-2</v>
      </c>
      <c r="M21">
        <v>6.3539309451909762E-2</v>
      </c>
      <c r="N21">
        <v>8.79961531799478E-2</v>
      </c>
      <c r="O21">
        <v>6.6056014279857869E-2</v>
      </c>
      <c r="P21">
        <v>5.5906902718951594E-2</v>
      </c>
      <c r="Q21">
        <v>7.9072418651723028E-2</v>
      </c>
      <c r="R21">
        <v>8.7908115124959635E-2</v>
      </c>
      <c r="S21">
        <v>9.3840097954588975E-2</v>
      </c>
      <c r="T21">
        <v>5.9258246120478586E-2</v>
      </c>
      <c r="U21">
        <v>8.1350679581132318E-2</v>
      </c>
      <c r="V21">
        <v>0.13347375762684555</v>
      </c>
    </row>
    <row r="22" spans="1:22" x14ac:dyDescent="0.25">
      <c r="A22" s="22"/>
      <c r="B22" s="10" t="s">
        <v>28</v>
      </c>
      <c r="C22" s="8">
        <f>10^C20</f>
        <v>3722.5116636543398</v>
      </c>
      <c r="D22">
        <v>4725.864432246256</v>
      </c>
      <c r="E22">
        <v>2754.4500323968673</v>
      </c>
      <c r="F22">
        <v>2096.1249411370086</v>
      </c>
      <c r="G22">
        <v>2851.1512291383306</v>
      </c>
      <c r="H22">
        <v>7113.5887406890342</v>
      </c>
      <c r="I22">
        <v>9750.4909916178058</v>
      </c>
      <c r="J22">
        <v>7579.7699721542376</v>
      </c>
      <c r="K22">
        <v>3733.4854816252146</v>
      </c>
      <c r="L22">
        <v>3374.9732009318723</v>
      </c>
      <c r="M22">
        <v>2356.3783188461248</v>
      </c>
      <c r="N22">
        <v>3371.512271463771</v>
      </c>
      <c r="O22">
        <v>4209.6822211568415</v>
      </c>
      <c r="P22">
        <v>4550.2378662274887</v>
      </c>
      <c r="Q22">
        <v>2686.681373982879</v>
      </c>
      <c r="R22">
        <v>3972.6692422200781</v>
      </c>
      <c r="S22">
        <v>7001.4972938426208</v>
      </c>
      <c r="T22">
        <v>4006.7802423447242</v>
      </c>
      <c r="U22">
        <v>2700.2409449638521</v>
      </c>
      <c r="V22">
        <v>11079.351064024913</v>
      </c>
    </row>
    <row r="23" spans="1:22" x14ac:dyDescent="0.25">
      <c r="A23" s="22" t="s">
        <v>34</v>
      </c>
      <c r="B23" s="9" t="s">
        <v>35</v>
      </c>
      <c r="C23" s="8">
        <f>C291</f>
        <v>4</v>
      </c>
      <c r="D23">
        <v>4</v>
      </c>
      <c r="E23">
        <v>4</v>
      </c>
      <c r="F23">
        <v>4</v>
      </c>
      <c r="G23">
        <v>4</v>
      </c>
      <c r="H23">
        <v>3</v>
      </c>
      <c r="I23">
        <v>3</v>
      </c>
      <c r="J23">
        <v>3</v>
      </c>
      <c r="K23">
        <v>5</v>
      </c>
      <c r="L23">
        <v>4</v>
      </c>
      <c r="M23">
        <v>4</v>
      </c>
      <c r="N23">
        <v>3</v>
      </c>
      <c r="O23">
        <v>4</v>
      </c>
      <c r="P23">
        <v>4</v>
      </c>
      <c r="Q23">
        <v>4</v>
      </c>
      <c r="R23">
        <v>4</v>
      </c>
      <c r="S23">
        <v>5</v>
      </c>
      <c r="T23">
        <v>4</v>
      </c>
      <c r="U23">
        <v>3</v>
      </c>
      <c r="V23">
        <v>3</v>
      </c>
    </row>
    <row r="24" spans="1:22" x14ac:dyDescent="0.25">
      <c r="A24" s="22"/>
      <c r="B24" s="9" t="s">
        <v>36</v>
      </c>
      <c r="C24" s="8">
        <v>10</v>
      </c>
      <c r="D24">
        <v>10</v>
      </c>
      <c r="E24">
        <v>10</v>
      </c>
      <c r="F24">
        <v>10</v>
      </c>
      <c r="G24">
        <v>8</v>
      </c>
      <c r="H24">
        <v>5</v>
      </c>
      <c r="I24">
        <v>4</v>
      </c>
      <c r="J24">
        <v>10</v>
      </c>
      <c r="K24">
        <v>9</v>
      </c>
      <c r="L24">
        <v>8</v>
      </c>
      <c r="M24">
        <v>10</v>
      </c>
      <c r="N24">
        <v>7</v>
      </c>
      <c r="O24">
        <v>9</v>
      </c>
      <c r="P24">
        <v>10</v>
      </c>
      <c r="Q24">
        <v>10</v>
      </c>
      <c r="R24">
        <v>10</v>
      </c>
      <c r="S24">
        <v>6</v>
      </c>
      <c r="T24">
        <v>7</v>
      </c>
      <c r="U24">
        <v>9</v>
      </c>
      <c r="V24">
        <v>4</v>
      </c>
    </row>
    <row r="25" spans="1:22" x14ac:dyDescent="0.25">
      <c r="A25" s="22"/>
      <c r="B25" s="9" t="s">
        <v>19</v>
      </c>
      <c r="C25">
        <f>60*C31/(C$2*(1-EXP(-1*C30*60)))</f>
        <v>322.35108606410608</v>
      </c>
      <c r="D25">
        <v>400.83144627269553</v>
      </c>
      <c r="E25">
        <v>1106.5685550642422</v>
      </c>
      <c r="F25">
        <v>406.81591858749482</v>
      </c>
      <c r="G25">
        <v>368.08940267197221</v>
      </c>
      <c r="H25">
        <v>692.84240566005246</v>
      </c>
      <c r="I25">
        <v>4357.1006024410826</v>
      </c>
      <c r="J25">
        <v>1335.0177484629808</v>
      </c>
      <c r="K25">
        <v>381.22096638398057</v>
      </c>
      <c r="L25">
        <v>890.41861101241807</v>
      </c>
      <c r="M25">
        <v>1099.1080343333654</v>
      </c>
      <c r="N25">
        <v>1501.7312720000559</v>
      </c>
      <c r="O25">
        <v>364.28949344478923</v>
      </c>
      <c r="P25">
        <v>1147.5524114738955</v>
      </c>
      <c r="Q25">
        <v>1011.4709363294621</v>
      </c>
      <c r="R25">
        <v>863.42695651605527</v>
      </c>
      <c r="S25">
        <v>317.69046615643117</v>
      </c>
      <c r="T25">
        <v>343.81009756712683</v>
      </c>
      <c r="U25">
        <v>673.75234415464081</v>
      </c>
      <c r="V25">
        <v>4168.3758127462288</v>
      </c>
    </row>
    <row r="26" spans="1:22" x14ac:dyDescent="0.25">
      <c r="A26" s="22"/>
      <c r="B26" s="10" t="s">
        <v>23</v>
      </c>
      <c r="C26" s="8">
        <f>0.693/C30</f>
        <v>1.9268137289427516</v>
      </c>
      <c r="D26">
        <v>1.8690221828909879</v>
      </c>
      <c r="E26">
        <v>1.5626889246813322</v>
      </c>
      <c r="F26">
        <v>1.7480616169011607</v>
      </c>
      <c r="G26">
        <v>1.5512126229878016</v>
      </c>
      <c r="H26">
        <v>1.2425295237679408</v>
      </c>
      <c r="I26">
        <v>0.89112972204432772</v>
      </c>
      <c r="J26">
        <v>1.6242739134881483</v>
      </c>
      <c r="K26">
        <v>1.7197211826773875</v>
      </c>
      <c r="L26">
        <v>1.2587271147299937</v>
      </c>
      <c r="M26">
        <v>1.4479307312510512</v>
      </c>
      <c r="N26">
        <v>1.110607923952726</v>
      </c>
      <c r="O26">
        <v>1.5588826180488518</v>
      </c>
      <c r="P26">
        <v>1.4317370048485305</v>
      </c>
      <c r="Q26">
        <v>1.4543352283543676</v>
      </c>
      <c r="R26">
        <v>1.4597822399214428</v>
      </c>
      <c r="S26">
        <v>1.4982484092311017</v>
      </c>
      <c r="T26">
        <v>1.6365338465125081</v>
      </c>
      <c r="U26">
        <v>1.3556052924705262</v>
      </c>
      <c r="V26">
        <v>0.879180075266493</v>
      </c>
    </row>
    <row r="27" spans="1:22" x14ac:dyDescent="0.25">
      <c r="A27" s="22"/>
      <c r="B27" s="10" t="s">
        <v>24</v>
      </c>
      <c r="C27">
        <f>RSQ(C296:C302,B296:B302)</f>
        <v>0.98307466542053967</v>
      </c>
      <c r="D27">
        <v>0.99444984928952973</v>
      </c>
      <c r="E27">
        <v>0.99764412475969844</v>
      </c>
      <c r="F27">
        <v>0.99098129577824423</v>
      </c>
      <c r="G27">
        <v>0.99492107963025433</v>
      </c>
      <c r="H27">
        <v>0.99808086542516516</v>
      </c>
      <c r="I27">
        <v>1</v>
      </c>
      <c r="J27">
        <v>0.98305090675198536</v>
      </c>
      <c r="K27">
        <v>0.99706814426936452</v>
      </c>
      <c r="L27">
        <v>0.99793307977910051</v>
      </c>
      <c r="M27">
        <v>0.99114473050538232</v>
      </c>
      <c r="N27">
        <v>0.9912326591806675</v>
      </c>
      <c r="O27">
        <v>0.99411553725904822</v>
      </c>
      <c r="P27">
        <v>0.99839945334777069</v>
      </c>
      <c r="Q27">
        <v>0.99157502158729094</v>
      </c>
      <c r="R27">
        <v>0.99406649613063169</v>
      </c>
      <c r="S27">
        <v>1</v>
      </c>
      <c r="T27">
        <v>0.99414529808226115</v>
      </c>
      <c r="U27">
        <v>0.98901870283773519</v>
      </c>
      <c r="V27">
        <v>1</v>
      </c>
    </row>
    <row r="28" spans="1:22" x14ac:dyDescent="0.25">
      <c r="A28" s="22"/>
      <c r="B28" s="10" t="s">
        <v>25</v>
      </c>
      <c r="C28" s="8">
        <f>SLOPE(C296:C302,B296:B302)</f>
        <v>-0.1561707027427372</v>
      </c>
      <c r="D28">
        <v>-0.16099961619390493</v>
      </c>
      <c r="E28">
        <v>-0.19256030381395722</v>
      </c>
      <c r="F28">
        <v>-0.17214030168843739</v>
      </c>
      <c r="G28">
        <v>-0.19398491840773896</v>
      </c>
      <c r="H28">
        <v>-0.24217682425028864</v>
      </c>
      <c r="I28">
        <v>-0.33767457942377455</v>
      </c>
      <c r="J28">
        <v>-0.18525930362147572</v>
      </c>
      <c r="K28">
        <v>-0.17497711671775881</v>
      </c>
      <c r="L28">
        <v>-0.23906043699383667</v>
      </c>
      <c r="M28">
        <v>-0.20782199563051437</v>
      </c>
      <c r="N28">
        <v>-0.2709433703951783</v>
      </c>
      <c r="O28">
        <v>-0.19303047620094355</v>
      </c>
      <c r="P28">
        <v>-0.2101725757484198</v>
      </c>
      <c r="Q28">
        <v>-0.20690680404120856</v>
      </c>
      <c r="R28">
        <v>-0.20613475481078383</v>
      </c>
      <c r="S28">
        <v>-0.20084243190204409</v>
      </c>
      <c r="T28">
        <v>-0.18387145169321956</v>
      </c>
      <c r="U28">
        <v>-0.22197601010759252</v>
      </c>
      <c r="V28">
        <v>-0.34226418747277965</v>
      </c>
    </row>
    <row r="29" spans="1:22" x14ac:dyDescent="0.25">
      <c r="A29" s="22"/>
      <c r="B29" s="10" t="s">
        <v>26</v>
      </c>
      <c r="C29" s="8">
        <f>INTERCEPT(C296:C302,B296:B302)</f>
        <v>4.7584684657068523</v>
      </c>
      <c r="D29">
        <v>4.8521109143705416</v>
      </c>
      <c r="E29">
        <v>5.1419239945909423</v>
      </c>
      <c r="F29">
        <v>4.7094491079462362</v>
      </c>
      <c r="G29">
        <v>4.8160926423655752</v>
      </c>
      <c r="H29">
        <v>5.0897835897016419</v>
      </c>
      <c r="I29">
        <v>5.7371432573299037</v>
      </c>
      <c r="J29">
        <v>5.2255382090539939</v>
      </c>
      <c r="K29">
        <v>4.8313161060479821</v>
      </c>
      <c r="L29">
        <v>5.198743357526701</v>
      </c>
      <c r="M29">
        <v>5.1389860522323145</v>
      </c>
      <c r="N29">
        <v>5.2766433941606516</v>
      </c>
      <c r="O29">
        <v>4.8273428519569688</v>
      </c>
      <c r="P29">
        <v>5.3082606679851327</v>
      </c>
      <c r="Q29">
        <v>5.0981689881170569</v>
      </c>
      <c r="R29">
        <v>5.0289517731705455</v>
      </c>
      <c r="S29">
        <v>4.7679003880299957</v>
      </c>
      <c r="T29">
        <v>4.7848067656434168</v>
      </c>
      <c r="U29">
        <v>4.9217158690941574</v>
      </c>
      <c r="V29">
        <v>5.7126930370127429</v>
      </c>
    </row>
    <row r="30" spans="1:22" x14ac:dyDescent="0.25">
      <c r="A30" s="22"/>
      <c r="B30" s="10" t="s">
        <v>27</v>
      </c>
      <c r="C30" s="8">
        <f>ABS(C28)*2.303</f>
        <v>0.35966112841652376</v>
      </c>
      <c r="D30">
        <v>0.37078211609456307</v>
      </c>
      <c r="E30">
        <v>0.44346637968354347</v>
      </c>
      <c r="F30">
        <v>0.39643911478847127</v>
      </c>
      <c r="G30">
        <v>0.44674726709302282</v>
      </c>
      <c r="H30">
        <v>0.5577332262484147</v>
      </c>
      <c r="I30">
        <v>0.77766455641295273</v>
      </c>
      <c r="J30">
        <v>0.42665217624025858</v>
      </c>
      <c r="K30">
        <v>0.40297229980099852</v>
      </c>
      <c r="L30">
        <v>0.55055618639680581</v>
      </c>
      <c r="M30">
        <v>0.47861405593707457</v>
      </c>
      <c r="N30">
        <v>0.6239825820200956</v>
      </c>
      <c r="O30">
        <v>0.44454918669077298</v>
      </c>
      <c r="P30">
        <v>0.4840274419486108</v>
      </c>
      <c r="Q30">
        <v>0.4765063697069033</v>
      </c>
      <c r="R30">
        <v>0.47472834032923517</v>
      </c>
      <c r="S30">
        <v>0.46254012067040756</v>
      </c>
      <c r="T30">
        <v>0.42345595324948465</v>
      </c>
      <c r="U30">
        <v>0.51121075127778559</v>
      </c>
      <c r="V30">
        <v>0.78823442374981145</v>
      </c>
    </row>
    <row r="31" spans="1:22" x14ac:dyDescent="0.25">
      <c r="A31" s="22"/>
      <c r="B31" s="10" t="s">
        <v>28</v>
      </c>
      <c r="C31" s="8">
        <f>10^C29</f>
        <v>57341.422920161342</v>
      </c>
      <c r="D31">
        <v>71139.51735094648</v>
      </c>
      <c r="E31">
        <v>138651.3155464989</v>
      </c>
      <c r="F31">
        <v>51221.124415170925</v>
      </c>
      <c r="G31">
        <v>65477.583394154193</v>
      </c>
      <c r="H31">
        <v>122965.58767530698</v>
      </c>
      <c r="I31">
        <v>545937.91567076219</v>
      </c>
      <c r="J31">
        <v>168088.58028610196</v>
      </c>
      <c r="K31">
        <v>67813.491603072485</v>
      </c>
      <c r="L31">
        <v>158031.3890802676</v>
      </c>
      <c r="M31">
        <v>137716.52392523736</v>
      </c>
      <c r="N31">
        <v>189079.04241293806</v>
      </c>
      <c r="O31">
        <v>67195.911889798313</v>
      </c>
      <c r="P31">
        <v>203357.72185322468</v>
      </c>
      <c r="Q31">
        <v>125362.88789805122</v>
      </c>
      <c r="R31">
        <v>106893.6171140986</v>
      </c>
      <c r="S31">
        <v>58600.374032880551</v>
      </c>
      <c r="T31">
        <v>60926.575110375445</v>
      </c>
      <c r="U31">
        <v>83505.651578923716</v>
      </c>
      <c r="V31">
        <v>516051.49080988829</v>
      </c>
    </row>
    <row r="32" spans="1:22" x14ac:dyDescent="0.25">
      <c r="A32" s="22" t="s">
        <v>31</v>
      </c>
      <c r="B32" s="9" t="s">
        <v>35</v>
      </c>
      <c r="C32" s="8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</row>
    <row r="33" spans="1:22" x14ac:dyDescent="0.25">
      <c r="A33" s="22"/>
      <c r="B33" s="9" t="s">
        <v>36</v>
      </c>
      <c r="C33" s="8">
        <f>C291-1</f>
        <v>3</v>
      </c>
      <c r="D33">
        <v>3</v>
      </c>
      <c r="E33">
        <v>3</v>
      </c>
      <c r="F33">
        <v>3</v>
      </c>
      <c r="G33">
        <v>3</v>
      </c>
      <c r="H33">
        <v>2</v>
      </c>
      <c r="I33">
        <v>2</v>
      </c>
      <c r="J33">
        <v>2</v>
      </c>
      <c r="K33">
        <v>4</v>
      </c>
      <c r="L33">
        <v>3</v>
      </c>
      <c r="M33">
        <v>3</v>
      </c>
      <c r="N33">
        <v>2</v>
      </c>
      <c r="O33">
        <v>3</v>
      </c>
      <c r="P33">
        <v>3</v>
      </c>
      <c r="Q33">
        <v>3</v>
      </c>
      <c r="R33">
        <v>3</v>
      </c>
      <c r="S33">
        <v>4</v>
      </c>
      <c r="T33">
        <v>3</v>
      </c>
      <c r="U33">
        <v>2</v>
      </c>
      <c r="V33">
        <v>2</v>
      </c>
    </row>
    <row r="34" spans="1:22" x14ac:dyDescent="0.25">
      <c r="A34" s="22"/>
      <c r="B34" s="9" t="s">
        <v>19</v>
      </c>
      <c r="C34">
        <f>60*C40/(C$2*(1-EXP(-1*C39*60)))</f>
        <v>20666.440171563616</v>
      </c>
      <c r="D34">
        <v>27755.27207999237</v>
      </c>
      <c r="E34">
        <v>21198.403015916803</v>
      </c>
      <c r="F34">
        <v>31042.349658273775</v>
      </c>
      <c r="G34">
        <v>23908.752677094755</v>
      </c>
      <c r="H34">
        <v>32238.886829363404</v>
      </c>
      <c r="I34">
        <v>46535.012912633509</v>
      </c>
      <c r="J34">
        <v>44514.705058678162</v>
      </c>
      <c r="K34">
        <v>12478.522840283085</v>
      </c>
      <c r="L34">
        <v>15304.760625851462</v>
      </c>
      <c r="M34">
        <v>17964.280606290868</v>
      </c>
      <c r="N34">
        <v>29004.459354192222</v>
      </c>
      <c r="O34">
        <v>29114.515009496194</v>
      </c>
      <c r="P34">
        <v>13394.832888320087</v>
      </c>
      <c r="Q34">
        <v>14178.420585934466</v>
      </c>
      <c r="R34">
        <v>14871.263244964333</v>
      </c>
      <c r="S34">
        <v>14108.849938692214</v>
      </c>
      <c r="T34">
        <v>35145.103879892296</v>
      </c>
      <c r="U34">
        <v>53094.899290242116</v>
      </c>
      <c r="V34">
        <v>10465.360118034027</v>
      </c>
    </row>
    <row r="35" spans="1:22" x14ac:dyDescent="0.25">
      <c r="A35" s="22"/>
      <c r="B35" s="10" t="s">
        <v>23</v>
      </c>
      <c r="C35" s="8">
        <f>0.693/C39</f>
        <v>0.37064813809625419</v>
      </c>
      <c r="D35">
        <v>0.35014084714419363</v>
      </c>
      <c r="E35">
        <v>0.38290368391763996</v>
      </c>
      <c r="F35">
        <v>0.33496097539996683</v>
      </c>
      <c r="G35">
        <v>0.31870357445446618</v>
      </c>
      <c r="H35">
        <v>0.28449843327122781</v>
      </c>
      <c r="I35">
        <v>0.22067321777591892</v>
      </c>
      <c r="J35">
        <v>0.34151138755047561</v>
      </c>
      <c r="K35">
        <v>0.42067035674042608</v>
      </c>
      <c r="L35">
        <v>0.36659243379954493</v>
      </c>
      <c r="M35">
        <v>0.44488338504322106</v>
      </c>
      <c r="N35">
        <v>0.32355833973020043</v>
      </c>
      <c r="O35">
        <v>0.30529945502260092</v>
      </c>
      <c r="P35">
        <v>0.42151818447609035</v>
      </c>
      <c r="Q35">
        <v>0.43679367533843239</v>
      </c>
      <c r="R35">
        <v>0.43774740180895877</v>
      </c>
      <c r="S35">
        <v>0.44228024547309119</v>
      </c>
      <c r="T35">
        <v>0.29774477150012912</v>
      </c>
      <c r="U35">
        <v>0.28276774947193212</v>
      </c>
      <c r="V35">
        <v>0.39967046826735858</v>
      </c>
    </row>
    <row r="36" spans="1:22" x14ac:dyDescent="0.25">
      <c r="A36" s="22"/>
      <c r="B36" s="10" t="s">
        <v>24</v>
      </c>
      <c r="C36">
        <f>RSQ(C324:C326,B324:B326)</f>
        <v>0.99997533764266178</v>
      </c>
      <c r="D36">
        <v>0.99937247202526491</v>
      </c>
      <c r="E36">
        <v>0.98784165589176531</v>
      </c>
      <c r="F36">
        <v>0.99862284001661361</v>
      </c>
      <c r="G36">
        <v>0.9999516638704502</v>
      </c>
      <c r="H36">
        <v>1</v>
      </c>
      <c r="I36">
        <v>1</v>
      </c>
      <c r="J36">
        <v>1</v>
      </c>
      <c r="K36">
        <v>0.99810816852506923</v>
      </c>
      <c r="L36">
        <v>0.99594780884472778</v>
      </c>
      <c r="M36">
        <v>0.99407508042050352</v>
      </c>
      <c r="N36">
        <v>1</v>
      </c>
      <c r="O36">
        <v>0.99866466103190232</v>
      </c>
      <c r="P36">
        <v>0.99981678848352373</v>
      </c>
      <c r="Q36">
        <v>0.99911997233801664</v>
      </c>
      <c r="R36">
        <v>0.99661450789344708</v>
      </c>
      <c r="S36">
        <v>0.99787162484749992</v>
      </c>
      <c r="T36">
        <v>0.99778760829358637</v>
      </c>
      <c r="U36">
        <v>1</v>
      </c>
      <c r="V36">
        <v>0.99999999999999978</v>
      </c>
    </row>
    <row r="37" spans="1:22" x14ac:dyDescent="0.25">
      <c r="A37" s="22"/>
      <c r="B37" s="10" t="s">
        <v>25</v>
      </c>
      <c r="C37" s="8">
        <f>SLOPE(C324:C326,B324:B326)</f>
        <v>-0.81185313825911942</v>
      </c>
      <c r="D37">
        <v>-0.85940231354790519</v>
      </c>
      <c r="E37">
        <v>-0.78586826594248071</v>
      </c>
      <c r="F37">
        <v>-0.89834899048772354</v>
      </c>
      <c r="G37">
        <v>-0.94417470722888086</v>
      </c>
      <c r="H37">
        <v>-1.0576924823219249</v>
      </c>
      <c r="I37">
        <v>-1.3636084031225861</v>
      </c>
      <c r="J37">
        <v>-0.88111806830707362</v>
      </c>
      <c r="K37">
        <v>-0.71531509002670368</v>
      </c>
      <c r="L37">
        <v>-0.82083487371668995</v>
      </c>
      <c r="M37">
        <v>-0.6763836641687786</v>
      </c>
      <c r="N37">
        <v>-0.93000802994062592</v>
      </c>
      <c r="O37">
        <v>-0.98562853340523437</v>
      </c>
      <c r="P37">
        <v>-0.71387632891176489</v>
      </c>
      <c r="Q37">
        <v>-0.68891073999685037</v>
      </c>
      <c r="R37">
        <v>-0.68740980040052202</v>
      </c>
      <c r="S37">
        <v>-0.6803646719094788</v>
      </c>
      <c r="T37">
        <v>-1.0106369041755381</v>
      </c>
      <c r="U37">
        <v>-1.064166103331428</v>
      </c>
      <c r="V37">
        <v>-0.75289989627667264</v>
      </c>
    </row>
    <row r="38" spans="1:22" x14ac:dyDescent="0.25">
      <c r="A38" s="22"/>
      <c r="B38" s="10" t="s">
        <v>26</v>
      </c>
      <c r="C38" s="8">
        <f>INTERCEPT(C324:C326,B324:B326)</f>
        <v>6.5654050032463029</v>
      </c>
      <c r="D38">
        <v>6.6924946177345346</v>
      </c>
      <c r="E38">
        <v>6.4242488142562841</v>
      </c>
      <c r="F38">
        <v>6.5920057560263636</v>
      </c>
      <c r="G38">
        <v>6.6286962476224165</v>
      </c>
      <c r="H38">
        <v>6.7575291664513504</v>
      </c>
      <c r="I38">
        <v>6.7657255084768426</v>
      </c>
      <c r="J38">
        <v>6.7485546697821253</v>
      </c>
      <c r="K38">
        <v>6.3463025063907663</v>
      </c>
      <c r="L38">
        <v>6.4339756701367712</v>
      </c>
      <c r="M38">
        <v>6.352355499944677</v>
      </c>
      <c r="N38">
        <v>6.5625159441574379</v>
      </c>
      <c r="O38">
        <v>6.7300057661335932</v>
      </c>
      <c r="P38">
        <v>6.3754254378444264</v>
      </c>
      <c r="Q38">
        <v>6.2448434349113855</v>
      </c>
      <c r="R38">
        <v>6.2650740311954181</v>
      </c>
      <c r="S38">
        <v>6.4153878204675188</v>
      </c>
      <c r="T38">
        <v>6.7943529693686227</v>
      </c>
      <c r="U38">
        <v>6.8182683812498261</v>
      </c>
      <c r="V38">
        <v>6.1124803470130118</v>
      </c>
    </row>
    <row r="39" spans="1:22" x14ac:dyDescent="0.25">
      <c r="A39" s="22"/>
      <c r="B39" s="10" t="s">
        <v>27</v>
      </c>
      <c r="C39" s="8">
        <f>ABS(C37)*2.303</f>
        <v>1.8696977774107519</v>
      </c>
      <c r="D39">
        <v>1.9792035281008256</v>
      </c>
      <c r="E39">
        <v>1.8098546164655331</v>
      </c>
      <c r="F39">
        <v>2.0688977250932274</v>
      </c>
      <c r="G39">
        <v>2.1744343507481125</v>
      </c>
      <c r="H39">
        <v>2.4358657867873932</v>
      </c>
      <c r="I39">
        <v>3.1403901523913156</v>
      </c>
      <c r="J39">
        <v>2.0292149113111906</v>
      </c>
      <c r="K39">
        <v>1.6473706523314986</v>
      </c>
      <c r="L39">
        <v>1.8903827141695368</v>
      </c>
      <c r="M39">
        <v>1.557711578580697</v>
      </c>
      <c r="N39">
        <v>2.1418084929532615</v>
      </c>
      <c r="O39">
        <v>2.2699025124322545</v>
      </c>
      <c r="P39">
        <v>1.6440571854837944</v>
      </c>
      <c r="Q39">
        <v>1.5865614342127463</v>
      </c>
      <c r="R39">
        <v>1.5831047703224022</v>
      </c>
      <c r="S39">
        <v>1.5668798394075296</v>
      </c>
      <c r="T39">
        <v>2.327496790316264</v>
      </c>
      <c r="U39">
        <v>2.4507745359722786</v>
      </c>
      <c r="V39">
        <v>1.7339284611251771</v>
      </c>
    </row>
    <row r="40" spans="1:22" x14ac:dyDescent="0.25">
      <c r="A40" s="22"/>
      <c r="B40" s="10" t="s">
        <v>28</v>
      </c>
      <c r="C40" s="8">
        <f>10^C38</f>
        <v>3676249.709918594</v>
      </c>
      <c r="D40">
        <v>4926002.3845579885</v>
      </c>
      <c r="E40">
        <v>2656126.8637163425</v>
      </c>
      <c r="F40">
        <v>3908460.7593053984</v>
      </c>
      <c r="G40">
        <v>4253008.4699650006</v>
      </c>
      <c r="H40">
        <v>5721753.7965126988</v>
      </c>
      <c r="I40">
        <v>5830764.6008911896</v>
      </c>
      <c r="J40">
        <v>5604729.6628373889</v>
      </c>
      <c r="K40">
        <v>2219742.0354437567</v>
      </c>
      <c r="L40">
        <v>2716287.0938808047</v>
      </c>
      <c r="M40">
        <v>2250896.3656309675</v>
      </c>
      <c r="N40">
        <v>3651875.3405805384</v>
      </c>
      <c r="O40">
        <v>5370389.2659586668</v>
      </c>
      <c r="P40">
        <v>2373697.8577523134</v>
      </c>
      <c r="Q40">
        <v>1757289.9889114012</v>
      </c>
      <c r="R40">
        <v>1841085.8119661955</v>
      </c>
      <c r="S40">
        <v>2602482.5157163218</v>
      </c>
      <c r="T40">
        <v>6228062.6033734316</v>
      </c>
      <c r="U40">
        <v>6580643.7620817805</v>
      </c>
      <c r="V40">
        <v>1295628.0655547986</v>
      </c>
    </row>
    <row r="41" spans="1:22" ht="45" x14ac:dyDescent="0.25">
      <c r="A41" s="2" t="s">
        <v>0</v>
      </c>
      <c r="B41" s="4" t="s">
        <v>1</v>
      </c>
      <c r="C41" s="4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</row>
    <row r="42" spans="1:22" x14ac:dyDescent="0.25">
      <c r="B42" s="7">
        <v>1</v>
      </c>
      <c r="C42" s="20">
        <v>158436.70000000001</v>
      </c>
      <c r="D42">
        <v>158190.29999999999</v>
      </c>
      <c r="E42">
        <v>432091.3</v>
      </c>
      <c r="F42">
        <v>268986.59999999998</v>
      </c>
      <c r="G42">
        <v>213722.3</v>
      </c>
      <c r="H42">
        <v>166288.20000000001</v>
      </c>
      <c r="I42">
        <v>474348.4</v>
      </c>
      <c r="J42">
        <v>317501.90000000002</v>
      </c>
      <c r="K42">
        <v>185066</v>
      </c>
      <c r="L42">
        <v>146587</v>
      </c>
      <c r="M42">
        <v>395147.3</v>
      </c>
      <c r="N42">
        <v>339875.6</v>
      </c>
      <c r="O42">
        <v>209678.3</v>
      </c>
      <c r="P42">
        <v>162398.29999999999</v>
      </c>
      <c r="Q42">
        <v>414334.7</v>
      </c>
      <c r="R42">
        <v>276180.59999999998</v>
      </c>
      <c r="S42">
        <v>171227.7</v>
      </c>
      <c r="T42">
        <v>152335</v>
      </c>
      <c r="U42">
        <v>462254.8</v>
      </c>
      <c r="V42">
        <v>233999.5</v>
      </c>
    </row>
    <row r="43" spans="1:22" x14ac:dyDescent="0.25">
      <c r="B43" s="15">
        <v>2</v>
      </c>
      <c r="C43" s="20">
        <v>30433.3</v>
      </c>
      <c r="D43">
        <v>26643.9</v>
      </c>
      <c r="E43">
        <v>134750</v>
      </c>
      <c r="F43">
        <v>40005.5</v>
      </c>
      <c r="G43">
        <v>34780.300000000003</v>
      </c>
      <c r="H43">
        <v>25986.6</v>
      </c>
      <c r="I43">
        <v>124086.6</v>
      </c>
      <c r="J43">
        <v>65051.9</v>
      </c>
      <c r="K43">
        <v>51459.6</v>
      </c>
      <c r="L43">
        <v>38958.199999999997</v>
      </c>
      <c r="M43">
        <v>126565.3</v>
      </c>
      <c r="N43">
        <v>68509.3</v>
      </c>
      <c r="O43">
        <v>34376.6</v>
      </c>
      <c r="P43">
        <v>48029.599999999999</v>
      </c>
      <c r="Q43">
        <v>123590.1</v>
      </c>
      <c r="R43">
        <v>84465.2</v>
      </c>
      <c r="S43">
        <v>46231.199999999997</v>
      </c>
      <c r="T43">
        <v>24056.7</v>
      </c>
      <c r="U43">
        <v>60597.4</v>
      </c>
      <c r="V43">
        <v>76948.3</v>
      </c>
    </row>
    <row r="44" spans="1:22" x14ac:dyDescent="0.25">
      <c r="B44" s="12">
        <v>3</v>
      </c>
      <c r="C44" s="20">
        <v>9382.7000000000007</v>
      </c>
      <c r="D44">
        <v>8564.2999999999993</v>
      </c>
      <c r="E44">
        <v>44521.1</v>
      </c>
      <c r="F44">
        <v>12489.2</v>
      </c>
      <c r="G44">
        <v>10481.1</v>
      </c>
      <c r="H44">
        <v>8379.7000000000007</v>
      </c>
      <c r="I44">
        <v>55439.8</v>
      </c>
      <c r="J44">
        <v>24136.3</v>
      </c>
      <c r="K44">
        <v>16907</v>
      </c>
      <c r="L44">
        <v>12858.9</v>
      </c>
      <c r="M44">
        <v>40529.300000000003</v>
      </c>
      <c r="N44">
        <v>22239.599999999999</v>
      </c>
      <c r="O44">
        <v>9759.6</v>
      </c>
      <c r="P44">
        <v>19062.5</v>
      </c>
      <c r="Q44">
        <v>45062.6</v>
      </c>
      <c r="R44">
        <v>28292.3</v>
      </c>
      <c r="S44">
        <v>12279.3</v>
      </c>
      <c r="T44">
        <v>6422.8</v>
      </c>
      <c r="U44">
        <v>17762.599999999999</v>
      </c>
      <c r="V44">
        <v>27662.6</v>
      </c>
    </row>
    <row r="45" spans="1:22" x14ac:dyDescent="0.25">
      <c r="B45" s="12">
        <v>4</v>
      </c>
      <c r="C45" s="20">
        <v>4796.8999999999996</v>
      </c>
      <c r="D45">
        <v>4444.8999999999996</v>
      </c>
      <c r="E45">
        <v>24762.2</v>
      </c>
      <c r="F45">
        <v>6278.7</v>
      </c>
      <c r="G45">
        <v>5667.7</v>
      </c>
      <c r="H45">
        <v>5225.8</v>
      </c>
      <c r="I45">
        <v>28206.2</v>
      </c>
      <c r="J45">
        <v>12940.4</v>
      </c>
      <c r="K45">
        <v>8051.8</v>
      </c>
      <c r="L45">
        <v>6388.6</v>
      </c>
      <c r="M45">
        <v>18431.5</v>
      </c>
      <c r="N45">
        <v>10792.3</v>
      </c>
      <c r="O45">
        <v>5429.5</v>
      </c>
      <c r="P45">
        <v>9512.4</v>
      </c>
      <c r="Q45">
        <v>22381.599999999999</v>
      </c>
      <c r="R45">
        <v>13161.4</v>
      </c>
      <c r="S45">
        <v>5748.4</v>
      </c>
      <c r="T45">
        <v>3666.2</v>
      </c>
      <c r="U45">
        <v>8997.2000000000007</v>
      </c>
      <c r="V45">
        <v>14121.7</v>
      </c>
    </row>
    <row r="46" spans="1:22" x14ac:dyDescent="0.25">
      <c r="B46" s="12">
        <v>5</v>
      </c>
      <c r="C46" s="20">
        <v>3271.9</v>
      </c>
      <c r="D46">
        <v>3065.6</v>
      </c>
      <c r="E46">
        <v>14669.1</v>
      </c>
      <c r="F46">
        <v>4271.6000000000004</v>
      </c>
      <c r="G46">
        <v>3529.1</v>
      </c>
      <c r="H46">
        <v>3630.2</v>
      </c>
      <c r="I46">
        <v>16252.8</v>
      </c>
      <c r="J46">
        <v>8523.2000000000007</v>
      </c>
      <c r="K46">
        <v>4786.7</v>
      </c>
      <c r="L46">
        <v>3660.6</v>
      </c>
      <c r="M46">
        <v>10763.6</v>
      </c>
      <c r="N46">
        <v>6283.3</v>
      </c>
      <c r="O46">
        <v>3756.6</v>
      </c>
      <c r="P46">
        <v>5990</v>
      </c>
      <c r="Q46">
        <v>12401.5</v>
      </c>
      <c r="R46">
        <v>7947.5</v>
      </c>
      <c r="S46">
        <v>3050.1</v>
      </c>
      <c r="T46">
        <v>2492.6999999999998</v>
      </c>
      <c r="U46">
        <v>5639.1</v>
      </c>
      <c r="V46">
        <v>8144.5</v>
      </c>
    </row>
    <row r="47" spans="1:22" x14ac:dyDescent="0.25">
      <c r="B47" s="12">
        <v>6</v>
      </c>
      <c r="C47" s="20">
        <v>2322.6</v>
      </c>
      <c r="D47">
        <v>2346</v>
      </c>
      <c r="E47">
        <v>10055.6</v>
      </c>
      <c r="F47">
        <v>3024.1</v>
      </c>
      <c r="G47">
        <v>2571.4</v>
      </c>
      <c r="H47">
        <v>2595.3000000000002</v>
      </c>
      <c r="I47">
        <v>10654.2</v>
      </c>
      <c r="J47">
        <v>5728.2</v>
      </c>
      <c r="K47">
        <v>3747.5</v>
      </c>
      <c r="L47">
        <v>2536.9</v>
      </c>
      <c r="M47">
        <v>6409.7</v>
      </c>
      <c r="N47">
        <v>3977.7</v>
      </c>
      <c r="O47">
        <v>2741.1</v>
      </c>
      <c r="P47">
        <v>3955.6</v>
      </c>
      <c r="Q47">
        <v>7858.6</v>
      </c>
      <c r="R47">
        <v>5090.6000000000004</v>
      </c>
      <c r="S47">
        <v>2289</v>
      </c>
      <c r="T47">
        <v>1846.2</v>
      </c>
      <c r="U47">
        <v>3800.7</v>
      </c>
      <c r="V47">
        <v>4804.8</v>
      </c>
    </row>
    <row r="48" spans="1:22" x14ac:dyDescent="0.25">
      <c r="B48" s="12">
        <v>7</v>
      </c>
      <c r="C48" s="20">
        <v>1796.4</v>
      </c>
      <c r="D48">
        <v>1722.8</v>
      </c>
      <c r="E48">
        <v>7427.1</v>
      </c>
      <c r="F48">
        <v>2257.4</v>
      </c>
      <c r="G48">
        <v>1906.9</v>
      </c>
      <c r="H48">
        <v>2152.6999999999998</v>
      </c>
      <c r="I48">
        <v>7217.1</v>
      </c>
      <c r="J48">
        <v>4604.3999999999996</v>
      </c>
      <c r="K48">
        <v>2696.1</v>
      </c>
      <c r="L48">
        <v>1713.2</v>
      </c>
      <c r="M48">
        <v>4503.7</v>
      </c>
      <c r="N48">
        <v>2843.8</v>
      </c>
      <c r="O48">
        <v>2012.4</v>
      </c>
      <c r="P48">
        <v>2690.5</v>
      </c>
      <c r="Q48">
        <v>5758.8</v>
      </c>
      <c r="R48">
        <v>3725.1</v>
      </c>
      <c r="S48">
        <v>1721.5</v>
      </c>
      <c r="T48">
        <v>1465.4</v>
      </c>
      <c r="U48">
        <v>2936.4</v>
      </c>
      <c r="V48">
        <v>3279.8</v>
      </c>
    </row>
    <row r="49" spans="2:22" x14ac:dyDescent="0.25">
      <c r="B49" s="12">
        <v>8</v>
      </c>
      <c r="C49" s="20">
        <v>1441</v>
      </c>
      <c r="D49">
        <v>1385.2</v>
      </c>
      <c r="E49">
        <v>5060</v>
      </c>
      <c r="F49">
        <v>1674.8</v>
      </c>
      <c r="G49">
        <v>1472.4</v>
      </c>
      <c r="H49">
        <v>1632.6</v>
      </c>
      <c r="I49">
        <v>5431.9</v>
      </c>
      <c r="J49">
        <v>3389.2</v>
      </c>
      <c r="K49">
        <v>2061</v>
      </c>
      <c r="L49">
        <v>1227.5</v>
      </c>
      <c r="M49">
        <v>3210.1</v>
      </c>
      <c r="N49">
        <v>1983.1</v>
      </c>
      <c r="O49">
        <v>1538.8</v>
      </c>
      <c r="P49">
        <v>1947.2</v>
      </c>
      <c r="Q49">
        <v>3749.1</v>
      </c>
      <c r="R49">
        <v>2953.6</v>
      </c>
      <c r="S49">
        <v>1406.2</v>
      </c>
      <c r="T49">
        <v>934.4</v>
      </c>
      <c r="U49">
        <v>2067.9</v>
      </c>
      <c r="V49">
        <v>2225.4</v>
      </c>
    </row>
    <row r="50" spans="2:22" x14ac:dyDescent="0.25">
      <c r="B50" s="12">
        <v>9</v>
      </c>
      <c r="C50" s="20">
        <v>1247.4000000000001</v>
      </c>
      <c r="D50">
        <v>1153.5999999999999</v>
      </c>
      <c r="E50">
        <v>3770.1</v>
      </c>
      <c r="F50">
        <v>1313.5</v>
      </c>
      <c r="G50">
        <v>1015.8</v>
      </c>
      <c r="H50">
        <v>1201.8</v>
      </c>
      <c r="I50">
        <v>3858.2</v>
      </c>
      <c r="J50">
        <v>2614.5</v>
      </c>
      <c r="K50">
        <v>1647.1</v>
      </c>
      <c r="L50">
        <v>880.2</v>
      </c>
      <c r="M50">
        <v>2289.6</v>
      </c>
      <c r="N50">
        <v>1564.5</v>
      </c>
      <c r="O50">
        <v>1338.3</v>
      </c>
      <c r="P50">
        <v>1549.3</v>
      </c>
      <c r="Q50">
        <v>3081.1</v>
      </c>
      <c r="R50">
        <v>2075.9</v>
      </c>
      <c r="S50">
        <v>1137.9000000000001</v>
      </c>
      <c r="T50">
        <v>777.9</v>
      </c>
      <c r="U50">
        <v>1665.2</v>
      </c>
      <c r="V50">
        <v>1642.9</v>
      </c>
    </row>
    <row r="51" spans="2:22" x14ac:dyDescent="0.25">
      <c r="B51" s="12">
        <v>10</v>
      </c>
      <c r="C51" s="20">
        <v>1098.2</v>
      </c>
      <c r="D51">
        <v>992.1</v>
      </c>
      <c r="E51">
        <v>2863.8</v>
      </c>
      <c r="F51">
        <v>1188.5</v>
      </c>
      <c r="G51">
        <v>928.7</v>
      </c>
      <c r="H51">
        <v>1110.8</v>
      </c>
      <c r="I51">
        <v>2806.5</v>
      </c>
      <c r="J51">
        <v>2236.4</v>
      </c>
      <c r="K51">
        <v>1267.5999999999999</v>
      </c>
      <c r="L51">
        <v>821</v>
      </c>
      <c r="M51">
        <v>1922.4</v>
      </c>
      <c r="N51">
        <v>1408.3</v>
      </c>
      <c r="O51">
        <v>1050.0999999999999</v>
      </c>
      <c r="P51">
        <v>1171.5</v>
      </c>
      <c r="Q51">
        <v>2254</v>
      </c>
      <c r="R51">
        <v>1692</v>
      </c>
      <c r="S51">
        <v>875.5</v>
      </c>
      <c r="T51">
        <v>656.2</v>
      </c>
      <c r="U51">
        <v>1311.4</v>
      </c>
      <c r="V51">
        <v>1326.2</v>
      </c>
    </row>
    <row r="52" spans="2:22" x14ac:dyDescent="0.25">
      <c r="B52" s="12">
        <v>11.5</v>
      </c>
      <c r="C52" s="20">
        <v>961.9</v>
      </c>
      <c r="D52">
        <v>907.6</v>
      </c>
      <c r="E52">
        <v>2423.3000000000002</v>
      </c>
      <c r="F52">
        <v>990.8</v>
      </c>
      <c r="G52">
        <v>904.1</v>
      </c>
      <c r="H52">
        <v>970.2</v>
      </c>
      <c r="I52">
        <v>2560.8000000000002</v>
      </c>
      <c r="J52">
        <v>1805.4</v>
      </c>
      <c r="K52">
        <v>1247.3</v>
      </c>
      <c r="L52">
        <v>831.1</v>
      </c>
      <c r="M52">
        <v>1457.2</v>
      </c>
      <c r="N52">
        <v>1148.7</v>
      </c>
      <c r="O52">
        <v>1094</v>
      </c>
      <c r="P52">
        <v>1048.5</v>
      </c>
      <c r="Q52">
        <v>1950.7</v>
      </c>
      <c r="R52">
        <v>1431.1</v>
      </c>
      <c r="S52">
        <v>808.2</v>
      </c>
      <c r="T52">
        <v>812.6</v>
      </c>
      <c r="U52">
        <v>1136.9000000000001</v>
      </c>
      <c r="V52">
        <v>1385.1</v>
      </c>
    </row>
    <row r="53" spans="2:22" x14ac:dyDescent="0.25">
      <c r="B53" s="12">
        <v>13</v>
      </c>
      <c r="C53" s="20">
        <v>894.2</v>
      </c>
      <c r="D53">
        <v>948.8</v>
      </c>
      <c r="E53">
        <v>2029.5</v>
      </c>
      <c r="F53">
        <v>1004.1</v>
      </c>
      <c r="G53">
        <v>727.8</v>
      </c>
      <c r="H53">
        <v>1057</v>
      </c>
      <c r="I53">
        <v>2061.1</v>
      </c>
      <c r="J53">
        <v>1658.6</v>
      </c>
      <c r="K53">
        <v>1142.8</v>
      </c>
      <c r="L53">
        <v>617.29999999999995</v>
      </c>
      <c r="M53">
        <v>1302.7</v>
      </c>
      <c r="N53">
        <v>818.4</v>
      </c>
      <c r="O53">
        <v>1015.7</v>
      </c>
      <c r="P53">
        <v>918.5</v>
      </c>
      <c r="Q53">
        <v>1681.1</v>
      </c>
      <c r="R53">
        <v>1297</v>
      </c>
      <c r="S53">
        <v>856.3</v>
      </c>
      <c r="T53">
        <v>528.6</v>
      </c>
      <c r="U53">
        <v>1131.9000000000001</v>
      </c>
      <c r="V53">
        <v>1048</v>
      </c>
    </row>
    <row r="54" spans="2:22" x14ac:dyDescent="0.25">
      <c r="B54" s="12">
        <v>14.5</v>
      </c>
      <c r="C54" s="20">
        <v>915.1</v>
      </c>
      <c r="D54">
        <v>775.2</v>
      </c>
      <c r="E54">
        <v>1742.5</v>
      </c>
      <c r="F54">
        <v>927.6</v>
      </c>
      <c r="G54">
        <v>558.4</v>
      </c>
      <c r="H54">
        <v>907.8</v>
      </c>
      <c r="I54">
        <v>1644.1</v>
      </c>
      <c r="J54">
        <v>1313.3</v>
      </c>
      <c r="K54">
        <v>1040.0999999999999</v>
      </c>
      <c r="L54">
        <v>643.5</v>
      </c>
      <c r="M54">
        <v>1147.9000000000001</v>
      </c>
      <c r="N54">
        <v>696.9</v>
      </c>
      <c r="O54">
        <v>999.3</v>
      </c>
      <c r="P54">
        <v>943.7</v>
      </c>
      <c r="Q54">
        <v>1425</v>
      </c>
      <c r="R54">
        <v>1001.6</v>
      </c>
      <c r="S54">
        <v>699.3</v>
      </c>
      <c r="T54">
        <v>649.5</v>
      </c>
      <c r="U54">
        <v>801.3</v>
      </c>
      <c r="V54">
        <v>775.2</v>
      </c>
    </row>
    <row r="55" spans="2:22" x14ac:dyDescent="0.25">
      <c r="B55" s="12">
        <v>16</v>
      </c>
      <c r="C55" s="20">
        <v>776.4</v>
      </c>
      <c r="D55">
        <v>737.1</v>
      </c>
      <c r="E55">
        <v>1592.6</v>
      </c>
      <c r="F55">
        <v>756.1</v>
      </c>
      <c r="G55">
        <v>569.6</v>
      </c>
      <c r="H55">
        <v>806.5</v>
      </c>
      <c r="I55">
        <v>1363.3</v>
      </c>
      <c r="J55">
        <v>1135.2</v>
      </c>
      <c r="K55">
        <v>948</v>
      </c>
      <c r="L55">
        <v>588.6</v>
      </c>
      <c r="M55">
        <v>970.9</v>
      </c>
      <c r="N55">
        <v>716.4</v>
      </c>
      <c r="O55">
        <v>765.5</v>
      </c>
      <c r="P55">
        <v>816.3</v>
      </c>
      <c r="Q55">
        <v>1187.9000000000001</v>
      </c>
      <c r="R55">
        <v>895.5</v>
      </c>
      <c r="S55">
        <v>616.79999999999995</v>
      </c>
      <c r="T55">
        <v>380.3</v>
      </c>
      <c r="U55">
        <v>772.6</v>
      </c>
      <c r="V55">
        <v>711.4</v>
      </c>
    </row>
    <row r="56" spans="2:22" x14ac:dyDescent="0.25">
      <c r="B56" s="12">
        <v>17.5</v>
      </c>
      <c r="C56" s="20">
        <v>687.5</v>
      </c>
      <c r="D56">
        <v>670.3</v>
      </c>
      <c r="E56">
        <v>1459.6</v>
      </c>
      <c r="F56">
        <v>731.4</v>
      </c>
      <c r="G56">
        <v>492.3</v>
      </c>
      <c r="H56">
        <v>761.6</v>
      </c>
      <c r="I56">
        <v>1107.7</v>
      </c>
      <c r="J56">
        <v>1009.2</v>
      </c>
      <c r="K56">
        <v>796.3</v>
      </c>
      <c r="L56">
        <v>557.5</v>
      </c>
      <c r="M56">
        <v>844.8</v>
      </c>
      <c r="N56">
        <v>562.6</v>
      </c>
      <c r="O56">
        <v>719.2</v>
      </c>
      <c r="P56">
        <v>645.4</v>
      </c>
      <c r="Q56">
        <v>1138.4000000000001</v>
      </c>
      <c r="R56">
        <v>892.2</v>
      </c>
      <c r="S56">
        <v>495.7</v>
      </c>
      <c r="T56">
        <v>497.2</v>
      </c>
      <c r="U56">
        <v>870.3</v>
      </c>
      <c r="V56">
        <v>667.8</v>
      </c>
    </row>
    <row r="57" spans="2:22" x14ac:dyDescent="0.25">
      <c r="B57" s="12">
        <v>19</v>
      </c>
      <c r="C57" s="20">
        <v>627.5</v>
      </c>
      <c r="D57">
        <v>576</v>
      </c>
      <c r="E57">
        <v>1061.8</v>
      </c>
      <c r="F57">
        <v>597.29999999999995</v>
      </c>
      <c r="G57">
        <v>447.4</v>
      </c>
      <c r="H57">
        <v>506</v>
      </c>
      <c r="I57">
        <v>779.5</v>
      </c>
      <c r="J57">
        <v>777.2</v>
      </c>
      <c r="K57">
        <v>676.9</v>
      </c>
      <c r="L57">
        <v>382.5</v>
      </c>
      <c r="M57">
        <v>791.7</v>
      </c>
      <c r="N57">
        <v>571.5</v>
      </c>
      <c r="O57">
        <v>588.29999999999995</v>
      </c>
      <c r="P57">
        <v>680.4</v>
      </c>
      <c r="Q57">
        <v>691.8</v>
      </c>
      <c r="R57">
        <v>597.5</v>
      </c>
      <c r="S57">
        <v>402.4</v>
      </c>
      <c r="T57">
        <v>431.7</v>
      </c>
      <c r="U57">
        <v>591.20000000000005</v>
      </c>
      <c r="V57">
        <v>368.4</v>
      </c>
    </row>
    <row r="58" spans="2:22" x14ac:dyDescent="0.25">
      <c r="B58" s="12">
        <v>20.5</v>
      </c>
      <c r="C58" s="20">
        <v>564.5</v>
      </c>
      <c r="D58">
        <v>473.9</v>
      </c>
      <c r="E58">
        <v>979</v>
      </c>
      <c r="F58">
        <v>558.4</v>
      </c>
      <c r="G58">
        <v>474.6</v>
      </c>
      <c r="H58">
        <v>446.9</v>
      </c>
      <c r="I58">
        <v>674.1</v>
      </c>
      <c r="J58">
        <v>579.1</v>
      </c>
      <c r="K58">
        <v>601.1</v>
      </c>
      <c r="L58">
        <v>403.4</v>
      </c>
      <c r="M58">
        <v>659.3</v>
      </c>
      <c r="N58">
        <v>399.2</v>
      </c>
      <c r="O58">
        <v>608.70000000000005</v>
      </c>
      <c r="P58">
        <v>605.29999999999995</v>
      </c>
      <c r="Q58">
        <v>634.1</v>
      </c>
      <c r="R58">
        <v>522.5</v>
      </c>
      <c r="S58">
        <v>392.1</v>
      </c>
      <c r="T58">
        <v>304.39999999999998</v>
      </c>
      <c r="U58">
        <v>609.79999999999995</v>
      </c>
      <c r="V58">
        <v>378.2</v>
      </c>
    </row>
    <row r="59" spans="2:22" x14ac:dyDescent="0.25">
      <c r="B59" s="12">
        <v>22</v>
      </c>
      <c r="C59" s="20">
        <v>541.9</v>
      </c>
      <c r="D59">
        <v>436.4</v>
      </c>
      <c r="E59">
        <v>781.6</v>
      </c>
      <c r="F59">
        <v>457.1</v>
      </c>
      <c r="G59">
        <v>332.8</v>
      </c>
      <c r="H59">
        <v>479.5</v>
      </c>
      <c r="I59">
        <v>579.29999999999995</v>
      </c>
      <c r="J59">
        <v>550.29999999999995</v>
      </c>
      <c r="K59">
        <v>468.5</v>
      </c>
      <c r="L59">
        <v>325.89999999999998</v>
      </c>
      <c r="M59">
        <v>560.29999999999995</v>
      </c>
      <c r="N59">
        <v>372.6</v>
      </c>
      <c r="O59">
        <v>438.9</v>
      </c>
      <c r="P59">
        <v>494.3</v>
      </c>
      <c r="Q59">
        <v>531.5</v>
      </c>
      <c r="R59">
        <v>478.9</v>
      </c>
      <c r="S59">
        <v>441.6</v>
      </c>
      <c r="T59">
        <v>379.8</v>
      </c>
      <c r="U59">
        <v>510.6</v>
      </c>
      <c r="V59">
        <v>283</v>
      </c>
    </row>
    <row r="60" spans="2:22" x14ac:dyDescent="0.25">
      <c r="B60" s="12">
        <v>23.5</v>
      </c>
      <c r="C60" s="20">
        <v>465.7</v>
      </c>
      <c r="D60">
        <v>362.6</v>
      </c>
      <c r="E60">
        <v>706.9</v>
      </c>
      <c r="F60">
        <v>448.9</v>
      </c>
      <c r="G60">
        <v>353.2</v>
      </c>
      <c r="H60">
        <v>446.6</v>
      </c>
      <c r="I60">
        <v>495.8</v>
      </c>
      <c r="J60">
        <v>562.5</v>
      </c>
      <c r="K60">
        <v>432.5</v>
      </c>
      <c r="L60">
        <v>297.60000000000002</v>
      </c>
      <c r="M60">
        <v>608.1</v>
      </c>
      <c r="N60">
        <v>263.39999999999998</v>
      </c>
      <c r="O60">
        <v>439.3</v>
      </c>
      <c r="P60">
        <v>553.70000000000005</v>
      </c>
      <c r="Q60">
        <v>530.4</v>
      </c>
      <c r="R60">
        <v>499.3</v>
      </c>
      <c r="S60">
        <v>318</v>
      </c>
      <c r="T60">
        <v>329.4</v>
      </c>
      <c r="U60">
        <v>298.10000000000002</v>
      </c>
      <c r="V60">
        <v>238.9</v>
      </c>
    </row>
    <row r="61" spans="2:22" x14ac:dyDescent="0.25">
      <c r="B61" s="12">
        <v>25</v>
      </c>
      <c r="C61" s="20">
        <v>484.9</v>
      </c>
      <c r="D61">
        <v>313.89999999999998</v>
      </c>
      <c r="E61">
        <v>616.4</v>
      </c>
      <c r="F61">
        <v>441.8</v>
      </c>
      <c r="G61">
        <v>327.9</v>
      </c>
      <c r="H61">
        <v>463.6</v>
      </c>
      <c r="I61">
        <v>429.3</v>
      </c>
      <c r="J61">
        <v>453.4</v>
      </c>
      <c r="K61">
        <v>383.8</v>
      </c>
      <c r="L61">
        <v>291.7</v>
      </c>
      <c r="M61">
        <v>494.1</v>
      </c>
      <c r="N61">
        <v>309.10000000000002</v>
      </c>
      <c r="O61">
        <v>356.5</v>
      </c>
      <c r="P61">
        <v>413.9</v>
      </c>
      <c r="Q61">
        <v>466.5</v>
      </c>
      <c r="R61">
        <v>469.6</v>
      </c>
      <c r="S61">
        <v>189.6</v>
      </c>
      <c r="T61">
        <v>391.4</v>
      </c>
      <c r="U61">
        <v>377.8</v>
      </c>
      <c r="V61">
        <v>206.4</v>
      </c>
    </row>
    <row r="62" spans="2:22" x14ac:dyDescent="0.25">
      <c r="B62" s="12">
        <v>26.5</v>
      </c>
      <c r="C62" s="20">
        <v>472.3</v>
      </c>
      <c r="D62">
        <v>309.3</v>
      </c>
      <c r="E62">
        <v>638.70000000000005</v>
      </c>
      <c r="F62">
        <v>332.4</v>
      </c>
      <c r="G62">
        <v>271.5</v>
      </c>
      <c r="H62">
        <v>333.5</v>
      </c>
      <c r="I62">
        <v>445.6</v>
      </c>
      <c r="J62">
        <v>395.1</v>
      </c>
      <c r="K62">
        <v>374.9</v>
      </c>
      <c r="L62">
        <v>225.1</v>
      </c>
      <c r="M62">
        <v>414.7</v>
      </c>
      <c r="N62">
        <v>186.3</v>
      </c>
      <c r="O62">
        <v>385.8</v>
      </c>
      <c r="P62">
        <v>423.7</v>
      </c>
      <c r="Q62">
        <v>468.8</v>
      </c>
      <c r="R62">
        <v>410.1</v>
      </c>
      <c r="S62">
        <v>213.3</v>
      </c>
      <c r="T62">
        <v>257</v>
      </c>
      <c r="U62">
        <v>287.2</v>
      </c>
      <c r="V62">
        <v>148.19999999999999</v>
      </c>
    </row>
    <row r="63" spans="2:22" x14ac:dyDescent="0.25">
      <c r="B63" s="12">
        <v>28</v>
      </c>
      <c r="C63" s="20">
        <v>458.9</v>
      </c>
      <c r="D63">
        <v>359</v>
      </c>
      <c r="E63">
        <v>572.79999999999995</v>
      </c>
      <c r="F63">
        <v>381.1</v>
      </c>
      <c r="G63">
        <v>253.1</v>
      </c>
      <c r="H63">
        <v>278.39999999999998</v>
      </c>
      <c r="I63">
        <v>327.5</v>
      </c>
      <c r="J63">
        <v>414.5</v>
      </c>
      <c r="K63">
        <v>419.7</v>
      </c>
      <c r="L63">
        <v>169.5</v>
      </c>
      <c r="M63">
        <v>419.9</v>
      </c>
      <c r="N63">
        <v>240.5</v>
      </c>
      <c r="O63">
        <v>402.5</v>
      </c>
      <c r="P63">
        <v>405.1</v>
      </c>
      <c r="Q63">
        <v>371.6</v>
      </c>
      <c r="R63">
        <v>332.1</v>
      </c>
      <c r="S63">
        <v>217.8</v>
      </c>
      <c r="T63">
        <v>255.2</v>
      </c>
      <c r="U63">
        <v>298.8</v>
      </c>
      <c r="V63">
        <v>153</v>
      </c>
    </row>
    <row r="64" spans="2:22" x14ac:dyDescent="0.25">
      <c r="B64" s="12">
        <v>29.5</v>
      </c>
      <c r="C64" s="20">
        <v>378.8</v>
      </c>
      <c r="D64">
        <v>257.3</v>
      </c>
      <c r="E64">
        <v>525.70000000000005</v>
      </c>
      <c r="F64">
        <v>412.3</v>
      </c>
      <c r="G64">
        <v>192.4</v>
      </c>
      <c r="H64">
        <v>270.3</v>
      </c>
      <c r="I64">
        <v>376.3</v>
      </c>
      <c r="J64">
        <v>257.60000000000002</v>
      </c>
      <c r="K64">
        <v>348.1</v>
      </c>
      <c r="L64">
        <v>239.8</v>
      </c>
      <c r="M64">
        <v>343.2</v>
      </c>
      <c r="N64">
        <v>254.3</v>
      </c>
      <c r="O64">
        <v>279.10000000000002</v>
      </c>
      <c r="P64">
        <v>285.89999999999998</v>
      </c>
      <c r="Q64">
        <v>325.2</v>
      </c>
      <c r="R64">
        <v>342.5</v>
      </c>
      <c r="S64">
        <v>149.30000000000001</v>
      </c>
      <c r="T64">
        <v>297.5</v>
      </c>
      <c r="U64">
        <v>226.4</v>
      </c>
      <c r="V64">
        <v>197.6</v>
      </c>
    </row>
    <row r="65" spans="1:22" x14ac:dyDescent="0.25">
      <c r="B65" s="12">
        <v>31</v>
      </c>
      <c r="C65" s="20">
        <v>344.8</v>
      </c>
      <c r="D65">
        <v>304.3</v>
      </c>
      <c r="E65">
        <v>598</v>
      </c>
      <c r="F65">
        <v>324.7</v>
      </c>
      <c r="G65">
        <v>206.1</v>
      </c>
      <c r="H65">
        <v>295.60000000000002</v>
      </c>
      <c r="I65">
        <v>295.10000000000002</v>
      </c>
      <c r="J65">
        <v>237.4</v>
      </c>
      <c r="K65">
        <v>280.60000000000002</v>
      </c>
      <c r="L65">
        <v>246.5</v>
      </c>
      <c r="M65">
        <v>387.8</v>
      </c>
      <c r="N65">
        <v>168.2</v>
      </c>
      <c r="O65">
        <v>232.1</v>
      </c>
      <c r="P65">
        <v>377.5</v>
      </c>
      <c r="Q65">
        <v>304</v>
      </c>
      <c r="R65">
        <v>330.7</v>
      </c>
      <c r="S65">
        <v>222.6</v>
      </c>
      <c r="T65">
        <v>275.60000000000002</v>
      </c>
      <c r="U65">
        <v>219.7</v>
      </c>
      <c r="V65">
        <v>120.5</v>
      </c>
    </row>
    <row r="66" spans="1:22" x14ac:dyDescent="0.25">
      <c r="B66" s="12">
        <v>32.5</v>
      </c>
      <c r="C66" s="20">
        <v>375.9</v>
      </c>
      <c r="D66">
        <v>296.3</v>
      </c>
      <c r="E66">
        <v>509.4</v>
      </c>
      <c r="F66">
        <v>276.7</v>
      </c>
      <c r="G66">
        <v>241.5</v>
      </c>
      <c r="H66">
        <v>288.8</v>
      </c>
      <c r="I66">
        <v>225.4</v>
      </c>
      <c r="J66">
        <v>237.6</v>
      </c>
      <c r="K66">
        <v>253.1</v>
      </c>
      <c r="L66">
        <v>230.7</v>
      </c>
      <c r="M66">
        <v>270.10000000000002</v>
      </c>
      <c r="N66">
        <v>209.1</v>
      </c>
      <c r="O66">
        <v>314.39999999999998</v>
      </c>
      <c r="P66">
        <v>341.6</v>
      </c>
      <c r="Q66">
        <v>294.39999999999998</v>
      </c>
      <c r="R66">
        <v>294.89999999999998</v>
      </c>
      <c r="S66">
        <v>220.6</v>
      </c>
      <c r="T66">
        <v>238.1</v>
      </c>
      <c r="U66">
        <v>290.60000000000002</v>
      </c>
      <c r="V66">
        <v>153.5</v>
      </c>
    </row>
    <row r="67" spans="1:22" x14ac:dyDescent="0.25">
      <c r="B67" s="12">
        <v>34</v>
      </c>
      <c r="C67" s="20">
        <v>320.7</v>
      </c>
      <c r="D67">
        <v>240</v>
      </c>
      <c r="E67">
        <v>465</v>
      </c>
      <c r="F67">
        <v>351.5</v>
      </c>
      <c r="G67">
        <v>213.4</v>
      </c>
      <c r="H67">
        <v>292.10000000000002</v>
      </c>
      <c r="I67">
        <v>209.8</v>
      </c>
      <c r="J67">
        <v>167.1</v>
      </c>
      <c r="K67">
        <v>230.2</v>
      </c>
      <c r="L67">
        <v>197.3</v>
      </c>
      <c r="M67">
        <v>329.5</v>
      </c>
      <c r="N67">
        <v>177</v>
      </c>
      <c r="O67">
        <v>254.4</v>
      </c>
      <c r="P67">
        <v>328.5</v>
      </c>
      <c r="Q67">
        <v>288.8</v>
      </c>
      <c r="R67">
        <v>226.6</v>
      </c>
      <c r="S67">
        <v>216.5</v>
      </c>
      <c r="T67">
        <v>169.6</v>
      </c>
      <c r="U67">
        <v>179</v>
      </c>
      <c r="V67">
        <v>156</v>
      </c>
    </row>
    <row r="68" spans="1:22" x14ac:dyDescent="0.25">
      <c r="B68" s="12">
        <v>35.5</v>
      </c>
      <c r="C68" s="20">
        <v>323.3</v>
      </c>
      <c r="D68">
        <v>248.6</v>
      </c>
      <c r="E68">
        <v>383.4</v>
      </c>
      <c r="F68">
        <v>322</v>
      </c>
      <c r="G68">
        <v>205.4</v>
      </c>
      <c r="H68">
        <v>251.8</v>
      </c>
      <c r="I68">
        <v>346.2</v>
      </c>
      <c r="J68">
        <v>233.6</v>
      </c>
      <c r="K68">
        <v>278.39999999999998</v>
      </c>
      <c r="L68">
        <v>147.9</v>
      </c>
      <c r="M68">
        <v>306.7</v>
      </c>
      <c r="N68">
        <v>122.9</v>
      </c>
      <c r="O68">
        <v>198</v>
      </c>
      <c r="P68">
        <v>254.6</v>
      </c>
      <c r="Q68">
        <v>206.8</v>
      </c>
      <c r="R68">
        <v>148.1</v>
      </c>
      <c r="S68">
        <v>89.4</v>
      </c>
      <c r="T68">
        <v>203.1</v>
      </c>
      <c r="U68">
        <v>167.8</v>
      </c>
      <c r="V68">
        <v>120.8</v>
      </c>
    </row>
    <row r="69" spans="1:22" x14ac:dyDescent="0.25">
      <c r="B69" s="12">
        <v>37</v>
      </c>
      <c r="C69" s="20">
        <v>326</v>
      </c>
      <c r="D69">
        <v>224.7</v>
      </c>
      <c r="E69">
        <v>485.3</v>
      </c>
      <c r="F69">
        <v>299.89999999999998</v>
      </c>
      <c r="G69">
        <v>139</v>
      </c>
      <c r="H69">
        <v>222.7</v>
      </c>
      <c r="I69">
        <v>336.4</v>
      </c>
      <c r="J69">
        <v>236.9</v>
      </c>
      <c r="K69">
        <v>338.9</v>
      </c>
      <c r="L69">
        <v>173.7</v>
      </c>
      <c r="M69">
        <v>254.3</v>
      </c>
      <c r="N69">
        <v>139.9</v>
      </c>
      <c r="O69">
        <v>220.2</v>
      </c>
      <c r="P69">
        <v>182.2</v>
      </c>
      <c r="Q69">
        <v>248.2</v>
      </c>
      <c r="R69">
        <v>117.9</v>
      </c>
      <c r="S69">
        <v>108.9</v>
      </c>
      <c r="T69">
        <v>127.6</v>
      </c>
      <c r="U69">
        <v>129</v>
      </c>
      <c r="V69">
        <v>83.3</v>
      </c>
    </row>
    <row r="70" spans="1:22" x14ac:dyDescent="0.25">
      <c r="B70" s="12">
        <v>38.5</v>
      </c>
      <c r="C70" s="20">
        <v>310.8</v>
      </c>
      <c r="D70">
        <v>256.39999999999998</v>
      </c>
      <c r="E70">
        <v>423.2</v>
      </c>
      <c r="F70">
        <v>296.39999999999998</v>
      </c>
      <c r="G70">
        <v>186.7</v>
      </c>
      <c r="H70">
        <v>267.60000000000002</v>
      </c>
      <c r="I70">
        <v>385.8</v>
      </c>
      <c r="J70">
        <v>139.5</v>
      </c>
      <c r="K70">
        <v>263.39999999999998</v>
      </c>
      <c r="L70">
        <v>236.4</v>
      </c>
      <c r="M70">
        <v>327.2</v>
      </c>
      <c r="N70">
        <v>170.8</v>
      </c>
      <c r="O70">
        <v>174.6</v>
      </c>
      <c r="P70">
        <v>233.9</v>
      </c>
      <c r="Q70">
        <v>224.8</v>
      </c>
      <c r="R70">
        <v>126.2</v>
      </c>
      <c r="S70">
        <v>83</v>
      </c>
      <c r="T70">
        <v>219.1</v>
      </c>
      <c r="U70">
        <v>225.3</v>
      </c>
      <c r="V70">
        <v>15.1</v>
      </c>
    </row>
    <row r="71" spans="1:22" x14ac:dyDescent="0.25">
      <c r="B71" s="12">
        <v>40</v>
      </c>
      <c r="C71" s="20">
        <v>331.5</v>
      </c>
      <c r="D71">
        <v>256.60000000000002</v>
      </c>
      <c r="E71">
        <v>458.2</v>
      </c>
      <c r="F71">
        <v>284.39999999999998</v>
      </c>
      <c r="G71">
        <v>212.8</v>
      </c>
      <c r="H71">
        <v>394</v>
      </c>
      <c r="I71">
        <v>307</v>
      </c>
      <c r="J71">
        <v>195.8</v>
      </c>
      <c r="K71">
        <v>289.89999999999998</v>
      </c>
      <c r="L71">
        <v>177.2</v>
      </c>
      <c r="M71">
        <v>195.4</v>
      </c>
      <c r="N71">
        <v>169.2</v>
      </c>
      <c r="O71">
        <v>233.4</v>
      </c>
      <c r="P71">
        <v>242</v>
      </c>
      <c r="Q71">
        <v>201.5</v>
      </c>
      <c r="R71">
        <v>89.9</v>
      </c>
      <c r="S71">
        <v>83.1</v>
      </c>
      <c r="T71">
        <v>163.6</v>
      </c>
      <c r="U71">
        <v>110.9</v>
      </c>
      <c r="V71">
        <v>147.1</v>
      </c>
    </row>
    <row r="72" spans="1:22" x14ac:dyDescent="0.25">
      <c r="A72" t="s">
        <v>10</v>
      </c>
      <c r="B72" s="3">
        <v>0</v>
      </c>
    </row>
    <row r="73" spans="1:22" x14ac:dyDescent="0.25">
      <c r="B73" s="7">
        <v>1</v>
      </c>
      <c r="C73" s="12">
        <f>C42*C$6</f>
        <v>164198.90426177165</v>
      </c>
      <c r="D73">
        <v>162321.75348878023</v>
      </c>
      <c r="E73">
        <v>444020.92270589713</v>
      </c>
      <c r="F73">
        <v>279872.01681323821</v>
      </c>
      <c r="G73">
        <v>221495.19319895981</v>
      </c>
      <c r="H73">
        <v>170631.1462111962</v>
      </c>
      <c r="I73">
        <v>487444.70034936134</v>
      </c>
      <c r="J73">
        <v>330350.64607320621</v>
      </c>
      <c r="K73">
        <v>191796.68862144332</v>
      </c>
      <c r="L73">
        <v>150415.410291654</v>
      </c>
      <c r="M73">
        <v>406056.93461253197</v>
      </c>
      <c r="N73">
        <v>353629.77054473874</v>
      </c>
      <c r="O73">
        <v>218134.98662496769</v>
      </c>
      <c r="P73">
        <v>167412.94958288074</v>
      </c>
      <c r="Q73">
        <v>423194.33024289348</v>
      </c>
      <c r="R73">
        <v>279538.13848820573</v>
      </c>
      <c r="S73">
        <v>178133.60776639252</v>
      </c>
      <c r="T73">
        <v>157038.90788701692</v>
      </c>
      <c r="U73">
        <v>472139.09548865369</v>
      </c>
      <c r="V73">
        <v>236844.2411855536</v>
      </c>
    </row>
    <row r="74" spans="1:22" x14ac:dyDescent="0.25">
      <c r="B74" s="15">
        <v>2</v>
      </c>
      <c r="C74" s="12">
        <f t="shared" ref="C74:C102" si="0">C43*C$6</f>
        <v>31540.13251393001</v>
      </c>
      <c r="D74">
        <v>27339.758302371971</v>
      </c>
      <c r="E74">
        <v>138470.31711728434</v>
      </c>
      <c r="F74">
        <v>41624.452551249771</v>
      </c>
      <c r="G74">
        <v>36045.229103457066</v>
      </c>
      <c r="H74">
        <v>26665.291608976888</v>
      </c>
      <c r="I74">
        <v>127512.51096108062</v>
      </c>
      <c r="J74">
        <v>67684.436512945598</v>
      </c>
      <c r="K74">
        <v>53331.140662163903</v>
      </c>
      <c r="L74">
        <v>39975.670674918743</v>
      </c>
      <c r="M74">
        <v>130059.64546971598</v>
      </c>
      <c r="N74">
        <v>71281.751438410618</v>
      </c>
      <c r="O74">
        <v>35763.067428588765</v>
      </c>
      <c r="P74">
        <v>49512.691963437603</v>
      </c>
      <c r="Q74">
        <v>126232.80066610938</v>
      </c>
      <c r="R74">
        <v>85492.046780382094</v>
      </c>
      <c r="S74">
        <v>48095.78384437591</v>
      </c>
      <c r="T74">
        <v>24799.539799557551</v>
      </c>
      <c r="U74">
        <v>61893.141239342767</v>
      </c>
      <c r="V74">
        <v>77883.763529487609</v>
      </c>
    </row>
    <row r="75" spans="1:22" x14ac:dyDescent="0.25">
      <c r="B75" s="12">
        <v>3</v>
      </c>
      <c r="C75" s="12">
        <f t="shared" si="0"/>
        <v>9723.940595940996</v>
      </c>
      <c r="D75">
        <v>8787.9736836200482</v>
      </c>
      <c r="E75">
        <v>45750.28449284102</v>
      </c>
      <c r="F75">
        <v>12994.616060368415</v>
      </c>
      <c r="G75">
        <v>10862.288443637457</v>
      </c>
      <c r="H75">
        <v>8598.5524884264833</v>
      </c>
      <c r="I75">
        <v>56970.439235019076</v>
      </c>
      <c r="J75">
        <v>25113.053807919656</v>
      </c>
      <c r="K75">
        <v>17521.892808634446</v>
      </c>
      <c r="L75">
        <v>13194.735681877311</v>
      </c>
      <c r="M75">
        <v>41648.274757265695</v>
      </c>
      <c r="N75">
        <v>23139.597679288454</v>
      </c>
      <c r="O75">
        <v>10153.221460995415</v>
      </c>
      <c r="P75">
        <v>19651.125359216592</v>
      </c>
      <c r="Q75">
        <v>46026.163934624376</v>
      </c>
      <c r="R75">
        <v>28636.250611193776</v>
      </c>
      <c r="S75">
        <v>12774.545297553279</v>
      </c>
      <c r="T75">
        <v>6621.1277616879388</v>
      </c>
      <c r="U75">
        <v>18142.413875478978</v>
      </c>
      <c r="V75">
        <v>27998.895323363915</v>
      </c>
    </row>
    <row r="76" spans="1:22" x14ac:dyDescent="0.25">
      <c r="B76" s="12">
        <v>4</v>
      </c>
      <c r="C76" s="12">
        <f t="shared" si="0"/>
        <v>4971.3590591907832</v>
      </c>
      <c r="D76">
        <v>4560.9873809094443</v>
      </c>
      <c r="E76">
        <v>25445.860382349671</v>
      </c>
      <c r="F76">
        <v>6532.7879974886437</v>
      </c>
      <c r="G76">
        <v>5873.8292938722097</v>
      </c>
      <c r="H76">
        <v>5362.282133491547</v>
      </c>
      <c r="I76">
        <v>28984.945889970651</v>
      </c>
      <c r="J76">
        <v>13464.07533449632</v>
      </c>
      <c r="K76">
        <v>8344.6369265134454</v>
      </c>
      <c r="L76">
        <v>6555.4509621539473</v>
      </c>
      <c r="M76">
        <v>18940.375880869953</v>
      </c>
      <c r="N76">
        <v>11229.045487966727</v>
      </c>
      <c r="O76">
        <v>5648.4810773468789</v>
      </c>
      <c r="P76">
        <v>9806.1306159743963</v>
      </c>
      <c r="Q76">
        <v>22860.180964240612</v>
      </c>
      <c r="R76">
        <v>13321.403660860578</v>
      </c>
      <c r="S76">
        <v>5980.2428630667273</v>
      </c>
      <c r="T76">
        <v>3779.4075169552721</v>
      </c>
      <c r="U76">
        <v>9189.5852026426019</v>
      </c>
      <c r="V76">
        <v>14293.378065978912</v>
      </c>
    </row>
    <row r="77" spans="1:22" x14ac:dyDescent="0.25">
      <c r="B77" s="12">
        <v>5</v>
      </c>
      <c r="C77" s="12">
        <f t="shared" si="0"/>
        <v>3390.8961424599897</v>
      </c>
      <c r="D77">
        <v>3145.664225273008</v>
      </c>
      <c r="E77">
        <v>15074.099657329542</v>
      </c>
      <c r="F77">
        <v>4444.4641741240212</v>
      </c>
      <c r="G77">
        <v>3657.4502815964879</v>
      </c>
      <c r="H77">
        <v>3725.0098742778164</v>
      </c>
      <c r="I77">
        <v>16701.52408195769</v>
      </c>
      <c r="J77">
        <v>8868.1189832601031</v>
      </c>
      <c r="K77">
        <v>4960.7880941083868</v>
      </c>
      <c r="L77">
        <v>3756.2038305827159</v>
      </c>
      <c r="M77">
        <v>11060.772581251218</v>
      </c>
      <c r="N77">
        <v>6537.5741514358697</v>
      </c>
      <c r="O77">
        <v>3908.1101418475523</v>
      </c>
      <c r="P77">
        <v>6174.9634571387487</v>
      </c>
      <c r="Q77">
        <v>12666.678621190173</v>
      </c>
      <c r="R77">
        <v>8044.1180721419796</v>
      </c>
      <c r="S77">
        <v>3173.1157811982162</v>
      </c>
      <c r="T77">
        <v>2569.6713538580561</v>
      </c>
      <c r="U77">
        <v>5759.6796688105069</v>
      </c>
      <c r="V77">
        <v>8243.5130089412214</v>
      </c>
    </row>
    <row r="78" spans="1:22" x14ac:dyDescent="0.25">
      <c r="B78" s="12">
        <v>6</v>
      </c>
      <c r="C78" s="12">
        <f t="shared" si="0"/>
        <v>2407.0709314091418</v>
      </c>
      <c r="D78">
        <v>2407.2704437925618</v>
      </c>
      <c r="E78">
        <v>10333.225386304744</v>
      </c>
      <c r="F78">
        <v>3146.4800330013227</v>
      </c>
      <c r="G78">
        <v>2664.9195698895496</v>
      </c>
      <c r="H78">
        <v>2663.0814078324111</v>
      </c>
      <c r="I78">
        <v>10948.352153105536</v>
      </c>
      <c r="J78">
        <v>5960.0102261956208</v>
      </c>
      <c r="K78">
        <v>3883.7932986548522</v>
      </c>
      <c r="L78">
        <v>2603.1561759835254</v>
      </c>
      <c r="M78">
        <v>6586.6656150401286</v>
      </c>
      <c r="N78">
        <v>4138.6705556262568</v>
      </c>
      <c r="O78">
        <v>2851.6532795129442</v>
      </c>
      <c r="P78">
        <v>4077.7438148677852</v>
      </c>
      <c r="Q78">
        <v>8026.6387624468889</v>
      </c>
      <c r="R78">
        <v>5152.4866257371459</v>
      </c>
      <c r="S78">
        <v>2381.319308600609</v>
      </c>
      <c r="T78">
        <v>1903.2082695441666</v>
      </c>
      <c r="U78">
        <v>3881.9695549375065</v>
      </c>
      <c r="V78">
        <v>4863.2121438223066</v>
      </c>
    </row>
    <row r="79" spans="1:22" x14ac:dyDescent="0.25">
      <c r="B79" s="12">
        <v>7</v>
      </c>
      <c r="C79" s="12">
        <f t="shared" si="0"/>
        <v>1861.7334974525888</v>
      </c>
      <c r="D79">
        <v>1767.794339542125</v>
      </c>
      <c r="E79">
        <v>7632.1550446143419</v>
      </c>
      <c r="F79">
        <v>2348.75302618868</v>
      </c>
      <c r="G79">
        <v>1976.2522858452135</v>
      </c>
      <c r="H79">
        <v>2208.9220308406852</v>
      </c>
      <c r="I79">
        <v>7416.357147808184</v>
      </c>
      <c r="J79">
        <v>4790.7320075233265</v>
      </c>
      <c r="K79">
        <v>2794.1547998674705</v>
      </c>
      <c r="L79">
        <v>1757.9436164984727</v>
      </c>
      <c r="M79">
        <v>4628.042799266148</v>
      </c>
      <c r="N79">
        <v>2958.8836076350526</v>
      </c>
      <c r="O79">
        <v>2093.5635546648605</v>
      </c>
      <c r="P79">
        <v>2773.579162175593</v>
      </c>
      <c r="Q79">
        <v>5881.9391883006065</v>
      </c>
      <c r="R79">
        <v>3770.3861881769221</v>
      </c>
      <c r="S79">
        <v>1790.9310571236122</v>
      </c>
      <c r="T79">
        <v>1510.6496577781506</v>
      </c>
      <c r="U79">
        <v>2999.1884129551122</v>
      </c>
      <c r="V79">
        <v>3319.67265844747</v>
      </c>
    </row>
    <row r="80" spans="1:22" x14ac:dyDescent="0.25">
      <c r="B80" s="12">
        <v>8</v>
      </c>
      <c r="C80" s="12">
        <f t="shared" si="0"/>
        <v>1493.4079101698844</v>
      </c>
      <c r="D80">
        <v>1421.3772458403482</v>
      </c>
      <c r="E80">
        <v>5199.7017039959828</v>
      </c>
      <c r="F80">
        <v>1742.5762240900153</v>
      </c>
      <c r="G80">
        <v>1525.949900717653</v>
      </c>
      <c r="H80">
        <v>1675.2385876111407</v>
      </c>
      <c r="I80">
        <v>5581.8695031493635</v>
      </c>
      <c r="J80">
        <v>3526.3549908561499</v>
      </c>
      <c r="K80">
        <v>2135.956768119453</v>
      </c>
      <c r="L80">
        <v>1259.5585975086826</v>
      </c>
      <c r="M80">
        <v>3298.7277549402183</v>
      </c>
      <c r="N80">
        <v>2063.3525853790957</v>
      </c>
      <c r="O80">
        <v>1600.8624517582425</v>
      </c>
      <c r="P80">
        <v>2007.3270189884092</v>
      </c>
      <c r="Q80">
        <v>3829.2662031773634</v>
      </c>
      <c r="R80">
        <v>2989.5070321331928</v>
      </c>
      <c r="S80">
        <v>1462.9144655981547</v>
      </c>
      <c r="T80">
        <v>963.25306416535</v>
      </c>
      <c r="U80">
        <v>2112.1174632713105</v>
      </c>
      <c r="V80">
        <v>2252.4542759037136</v>
      </c>
    </row>
    <row r="81" spans="2:22" x14ac:dyDescent="0.25">
      <c r="B81" s="12">
        <v>9</v>
      </c>
      <c r="C81" s="12">
        <f t="shared" si="0"/>
        <v>1292.7668474295031</v>
      </c>
      <c r="D81">
        <v>1183.7285524122333</v>
      </c>
      <c r="E81">
        <v>3874.1888130899715</v>
      </c>
      <c r="F81">
        <v>1366.6550455828967</v>
      </c>
      <c r="G81">
        <v>1052.7437579115674</v>
      </c>
      <c r="H81">
        <v>1233.1873910272382</v>
      </c>
      <c r="I81">
        <v>3964.7211688453162</v>
      </c>
      <c r="J81">
        <v>2720.3042380483312</v>
      </c>
      <c r="K81">
        <v>1707.0035869818296</v>
      </c>
      <c r="L81">
        <v>903.18816906488189</v>
      </c>
      <c r="M81">
        <v>2352.8136406065619</v>
      </c>
      <c r="N81">
        <v>1627.8125761815315</v>
      </c>
      <c r="O81">
        <v>1392.2759417650479</v>
      </c>
      <c r="P81">
        <v>1597.1403813263878</v>
      </c>
      <c r="Q81">
        <v>3146.9825020964431</v>
      </c>
      <c r="R81">
        <v>2101.1367984849999</v>
      </c>
      <c r="S81">
        <v>1183.7934649439201</v>
      </c>
      <c r="T81">
        <v>801.92054646214228</v>
      </c>
      <c r="U81">
        <v>1700.8066153292646</v>
      </c>
      <c r="V81">
        <v>1662.8728003425051</v>
      </c>
    </row>
    <row r="82" spans="2:22" x14ac:dyDescent="0.25">
      <c r="B82" s="12">
        <v>10</v>
      </c>
      <c r="C82" s="12">
        <f t="shared" si="0"/>
        <v>1138.1405738713165</v>
      </c>
      <c r="D82">
        <v>1018.0106595424555</v>
      </c>
      <c r="E82">
        <v>2942.866747016541</v>
      </c>
      <c r="F82">
        <v>1236.5965144082777</v>
      </c>
      <c r="G82">
        <v>962.47600706091032</v>
      </c>
      <c r="H82">
        <v>1139.8107455092829</v>
      </c>
      <c r="I82">
        <v>2883.9847494594324</v>
      </c>
      <c r="J82">
        <v>2326.903192951344</v>
      </c>
      <c r="K82">
        <v>1313.7015037691501</v>
      </c>
      <c r="L82">
        <v>842.44204362902519</v>
      </c>
      <c r="M82">
        <v>1975.4756039055096</v>
      </c>
      <c r="N82">
        <v>1465.2914356257277</v>
      </c>
      <c r="O82">
        <v>1092.4523398695933</v>
      </c>
      <c r="P82">
        <v>1207.6744056824782</v>
      </c>
      <c r="Q82">
        <v>2302.1967997550819</v>
      </c>
      <c r="R82">
        <v>1712.5697109863768</v>
      </c>
      <c r="S82">
        <v>910.81042144160472</v>
      </c>
      <c r="T82">
        <v>676.46260777536679</v>
      </c>
      <c r="U82">
        <v>1339.4413856250287</v>
      </c>
      <c r="V82">
        <v>1342.3226659043339</v>
      </c>
    </row>
    <row r="83" spans="2:22" x14ac:dyDescent="0.25">
      <c r="B83" s="12">
        <v>11.5</v>
      </c>
      <c r="C83" s="12">
        <f t="shared" si="0"/>
        <v>996.88346203498395</v>
      </c>
      <c r="D83">
        <v>931.30377441863982</v>
      </c>
      <c r="E83">
        <v>2490.2049682398156</v>
      </c>
      <c r="F83">
        <v>1030.8959415025001</v>
      </c>
      <c r="G83">
        <v>936.98132656807252</v>
      </c>
      <c r="H83">
        <v>995.53869759912345</v>
      </c>
      <c r="I83">
        <v>2631.5012101962284</v>
      </c>
      <c r="J83">
        <v>1878.4613774612576</v>
      </c>
      <c r="K83">
        <v>1292.6632105169303</v>
      </c>
      <c r="L83">
        <v>852.80582516453455</v>
      </c>
      <c r="M83">
        <v>1497.4318820282504</v>
      </c>
      <c r="N83">
        <v>1195.185878082279</v>
      </c>
      <c r="O83">
        <v>1138.1229024067568</v>
      </c>
      <c r="P83">
        <v>1080.8763246761232</v>
      </c>
      <c r="Q83">
        <v>1992.4114007463347</v>
      </c>
      <c r="R83">
        <v>1448.4979393573308</v>
      </c>
      <c r="S83">
        <v>840.79609664089662</v>
      </c>
      <c r="T83">
        <v>837.69203760783762</v>
      </c>
      <c r="U83">
        <v>1161.2100894594289</v>
      </c>
      <c r="V83">
        <v>1401.9387155361881</v>
      </c>
    </row>
    <row r="84" spans="2:22" x14ac:dyDescent="0.25">
      <c r="B84" s="12">
        <v>13</v>
      </c>
      <c r="C84" s="12">
        <f t="shared" si="0"/>
        <v>926.72127222339395</v>
      </c>
      <c r="D84">
        <v>973.57979414764816</v>
      </c>
      <c r="E84">
        <v>2085.5325312766499</v>
      </c>
      <c r="F84">
        <v>1044.7341692194798</v>
      </c>
      <c r="G84">
        <v>754.26944970273553</v>
      </c>
      <c r="H84">
        <v>1084.6056517854806</v>
      </c>
      <c r="I84">
        <v>2118.0049767008145</v>
      </c>
      <c r="J84">
        <v>1725.7206384497847</v>
      </c>
      <c r="K84">
        <v>1184.3626368786563</v>
      </c>
      <c r="L84">
        <v>633.42201404652531</v>
      </c>
      <c r="M84">
        <v>1338.6662865208632</v>
      </c>
      <c r="N84">
        <v>851.51921530646564</v>
      </c>
      <c r="O84">
        <v>1056.6649286787413</v>
      </c>
      <c r="P84">
        <v>946.86209271818711</v>
      </c>
      <c r="Q84">
        <v>1717.0466016274481</v>
      </c>
      <c r="R84">
        <v>1312.7676803483041</v>
      </c>
      <c r="S84">
        <v>890.83605240484985</v>
      </c>
      <c r="T84">
        <v>544.92248471511562</v>
      </c>
      <c r="U84">
        <v>1156.1031755291826</v>
      </c>
      <c r="V84">
        <v>1060.74057749038</v>
      </c>
    </row>
    <row r="85" spans="2:22" x14ac:dyDescent="0.25">
      <c r="B85" s="12">
        <v>14.5</v>
      </c>
      <c r="C85" s="12">
        <f t="shared" si="0"/>
        <v>948.38138695104874</v>
      </c>
      <c r="D85">
        <v>795.44588577493346</v>
      </c>
      <c r="E85">
        <v>1790.6087389749014</v>
      </c>
      <c r="F85">
        <v>965.13834814061283</v>
      </c>
      <c r="G85">
        <v>578.70851980490181</v>
      </c>
      <c r="H85">
        <v>931.5089978153826</v>
      </c>
      <c r="I85">
        <v>1689.4920101857304</v>
      </c>
      <c r="J85">
        <v>1366.4469519330173</v>
      </c>
      <c r="K85">
        <v>1077.9275276666874</v>
      </c>
      <c r="L85">
        <v>660.30627901982677</v>
      </c>
      <c r="M85">
        <v>1179.5924083037528</v>
      </c>
      <c r="N85">
        <v>725.10232300473592</v>
      </c>
      <c r="O85">
        <v>1039.6034884598464</v>
      </c>
      <c r="P85">
        <v>972.84023614387934</v>
      </c>
      <c r="Q85">
        <v>1455.470470120227</v>
      </c>
      <c r="R85">
        <v>1013.7764908534014</v>
      </c>
      <c r="S85">
        <v>727.50397226055293</v>
      </c>
      <c r="T85">
        <v>669.55572043599614</v>
      </c>
      <c r="U85">
        <v>818.4340264612897</v>
      </c>
      <c r="V85">
        <v>784.62413709021234</v>
      </c>
    </row>
    <row r="86" spans="2:22" x14ac:dyDescent="0.25">
      <c r="B86" s="12">
        <v>16</v>
      </c>
      <c r="C86" s="12">
        <f t="shared" si="0"/>
        <v>804.63698921297589</v>
      </c>
      <c r="D86">
        <v>756.35082869543794</v>
      </c>
      <c r="E86">
        <v>1636.5701450166011</v>
      </c>
      <c r="F86">
        <v>786.69804336903553</v>
      </c>
      <c r="G86">
        <v>590.315854013023</v>
      </c>
      <c r="H86">
        <v>827.56334736517522</v>
      </c>
      <c r="I86">
        <v>1400.9393938849257</v>
      </c>
      <c r="J86">
        <v>1181.1395567154202</v>
      </c>
      <c r="K86">
        <v>982.47793118740492</v>
      </c>
      <c r="L86">
        <v>603.97245661393947</v>
      </c>
      <c r="M86">
        <v>997.70560956713439</v>
      </c>
      <c r="N86">
        <v>745.39145386797645</v>
      </c>
      <c r="O86">
        <v>796.37393216853047</v>
      </c>
      <c r="P86">
        <v>841.50628882510182</v>
      </c>
      <c r="Q86">
        <v>1213.3006115479423</v>
      </c>
      <c r="R86">
        <v>906.38662895289622</v>
      </c>
      <c r="S86">
        <v>641.67660530574722</v>
      </c>
      <c r="T86">
        <v>392.04317241233156</v>
      </c>
      <c r="U86">
        <v>789.1203405016754</v>
      </c>
      <c r="V86">
        <v>720.04851796436662</v>
      </c>
    </row>
    <row r="87" spans="2:22" x14ac:dyDescent="0.25">
      <c r="B87" s="12">
        <v>17.5</v>
      </c>
      <c r="C87" s="12">
        <f t="shared" si="0"/>
        <v>712.50377393601354</v>
      </c>
      <c r="D87">
        <v>687.80621418335636</v>
      </c>
      <c r="E87">
        <v>1499.8981437060349</v>
      </c>
      <c r="F87">
        <v>760.99847760893078</v>
      </c>
      <c r="G87">
        <v>510.204520594472</v>
      </c>
      <c r="H87">
        <v>781.49069479642583</v>
      </c>
      <c r="I87">
        <v>1138.2825252008599</v>
      </c>
      <c r="J87">
        <v>1050.0405572914042</v>
      </c>
      <c r="K87">
        <v>825.2607348149055</v>
      </c>
      <c r="L87">
        <v>572.06021842044038</v>
      </c>
      <c r="M87">
        <v>868.12411058019893</v>
      </c>
      <c r="N87">
        <v>585.36743711072529</v>
      </c>
      <c r="O87">
        <v>748.20657350177282</v>
      </c>
      <c r="P87">
        <v>665.32911773578428</v>
      </c>
      <c r="Q87">
        <v>1162.7421636385029</v>
      </c>
      <c r="R87">
        <v>903.04651072224908</v>
      </c>
      <c r="S87">
        <v>515.69243393329918</v>
      </c>
      <c r="T87">
        <v>512.55289330373716</v>
      </c>
      <c r="U87">
        <v>888.90943869869022</v>
      </c>
      <c r="V87">
        <v>675.91847103824011</v>
      </c>
    </row>
    <row r="88" spans="2:22" x14ac:dyDescent="0.25">
      <c r="B88" s="12">
        <v>19</v>
      </c>
      <c r="C88" s="12">
        <f t="shared" si="0"/>
        <v>650.32162639250691</v>
      </c>
      <c r="D88">
        <v>591.04338261914563</v>
      </c>
      <c r="E88">
        <v>1091.1152706132282</v>
      </c>
      <c r="F88">
        <v>621.47168536479944</v>
      </c>
      <c r="G88">
        <v>463.67154684941448</v>
      </c>
      <c r="H88">
        <v>519.21519375918001</v>
      </c>
      <c r="I88">
        <v>801.02124076380812</v>
      </c>
      <c r="J88">
        <v>808.65192343131127</v>
      </c>
      <c r="K88">
        <v>701.51826120332737</v>
      </c>
      <c r="L88">
        <v>392.48974627052638</v>
      </c>
      <c r="M88">
        <v>813.55807095921341</v>
      </c>
      <c r="N88">
        <v>594.6276045303581</v>
      </c>
      <c r="O88">
        <v>612.02715126681437</v>
      </c>
      <c r="P88">
        <v>701.40987249369016</v>
      </c>
      <c r="Q88">
        <v>706.59261138889337</v>
      </c>
      <c r="R88">
        <v>604.76383115505917</v>
      </c>
      <c r="S88">
        <v>418.62948439531891</v>
      </c>
      <c r="T88">
        <v>445.03033797108475</v>
      </c>
      <c r="U88">
        <v>603.84150311233566</v>
      </c>
      <c r="V88">
        <v>372.87865338497704</v>
      </c>
    </row>
    <row r="89" spans="2:22" x14ac:dyDescent="0.25">
      <c r="B89" s="12">
        <v>20.5</v>
      </c>
      <c r="C89" s="12">
        <f t="shared" si="0"/>
        <v>585.03037147182499</v>
      </c>
      <c r="D89">
        <v>486.27683858196718</v>
      </c>
      <c r="E89">
        <v>1006.0292427296577</v>
      </c>
      <c r="F89">
        <v>580.99747046325808</v>
      </c>
      <c r="G89">
        <v>491.86078706913753</v>
      </c>
      <c r="H89">
        <v>458.5716800216947</v>
      </c>
      <c r="I89">
        <v>692.71124874776524</v>
      </c>
      <c r="J89">
        <v>602.53516322577502</v>
      </c>
      <c r="K89">
        <v>622.96148147336407</v>
      </c>
      <c r="L89">
        <v>413.93559123014467</v>
      </c>
      <c r="M89">
        <v>677.50263506809313</v>
      </c>
      <c r="N89">
        <v>415.3549251592633</v>
      </c>
      <c r="O89">
        <v>633.24991836836648</v>
      </c>
      <c r="P89">
        <v>623.99088157029792</v>
      </c>
      <c r="Q89">
        <v>647.6588246338498</v>
      </c>
      <c r="R89">
        <v>528.85205318580483</v>
      </c>
      <c r="S89">
        <v>407.91406767247656</v>
      </c>
      <c r="T89">
        <v>313.79947852304423</v>
      </c>
      <c r="U89">
        <v>622.83922293285218</v>
      </c>
      <c r="V89">
        <v>382.79779237295963</v>
      </c>
    </row>
    <row r="90" spans="2:22" x14ac:dyDescent="0.25">
      <c r="B90" s="12">
        <v>22</v>
      </c>
      <c r="C90" s="12">
        <f t="shared" si="0"/>
        <v>561.60842923043742</v>
      </c>
      <c r="D90">
        <v>447.79745169269989</v>
      </c>
      <c r="E90">
        <v>803.17921973186969</v>
      </c>
      <c r="F90">
        <v>475.59803679934686</v>
      </c>
      <c r="G90">
        <v>344.90364504131685</v>
      </c>
      <c r="H90">
        <v>492.02309369076443</v>
      </c>
      <c r="I90">
        <v>595.29391247527133</v>
      </c>
      <c r="J90">
        <v>572.56967764314277</v>
      </c>
      <c r="K90">
        <v>485.53893540221435</v>
      </c>
      <c r="L90">
        <v>334.41152499232561</v>
      </c>
      <c r="M90">
        <v>575.76934085947607</v>
      </c>
      <c r="N90">
        <v>387.67846972530441</v>
      </c>
      <c r="O90">
        <v>456.60159219956626</v>
      </c>
      <c r="P90">
        <v>509.56334505236788</v>
      </c>
      <c r="Q90">
        <v>542.8649507851934</v>
      </c>
      <c r="R90">
        <v>484.72200625967838</v>
      </c>
      <c r="S90">
        <v>459.41048784535997</v>
      </c>
      <c r="T90">
        <v>391.52773305864719</v>
      </c>
      <c r="U90">
        <v>521.51805055676346</v>
      </c>
      <c r="V90">
        <v>286.44044220398621</v>
      </c>
    </row>
    <row r="91" spans="2:22" x14ac:dyDescent="0.25">
      <c r="B91" s="12">
        <v>23.5</v>
      </c>
      <c r="C91" s="12">
        <f t="shared" si="0"/>
        <v>482.63710185018402</v>
      </c>
      <c r="D91">
        <v>372.07001829462189</v>
      </c>
      <c r="E91">
        <v>726.41682501082221</v>
      </c>
      <c r="F91">
        <v>467.06619715429179</v>
      </c>
      <c r="G91">
        <v>366.04557520610905</v>
      </c>
      <c r="H91">
        <v>458.26384492658065</v>
      </c>
      <c r="I91">
        <v>509.48855826901354</v>
      </c>
      <c r="J91">
        <v>585.26339028578559</v>
      </c>
      <c r="K91">
        <v>448.22964687611034</v>
      </c>
      <c r="L91">
        <v>305.37241435322522</v>
      </c>
      <c r="M91">
        <v>624.88905260868728</v>
      </c>
      <c r="N91">
        <v>274.05933689115716</v>
      </c>
      <c r="O91">
        <v>457.01772488783206</v>
      </c>
      <c r="P91">
        <v>570.79754027007095</v>
      </c>
      <c r="Q91">
        <v>541.74142972053926</v>
      </c>
      <c r="R91">
        <v>505.37000986731556</v>
      </c>
      <c r="S91">
        <v>330.82548717125104</v>
      </c>
      <c r="T91">
        <v>339.57144620726268</v>
      </c>
      <c r="U91">
        <v>304.47420852129102</v>
      </c>
      <c r="V91">
        <v>241.80431675806466</v>
      </c>
    </row>
    <row r="92" spans="2:22" x14ac:dyDescent="0.25">
      <c r="B92" s="12">
        <v>25</v>
      </c>
      <c r="C92" s="12">
        <f t="shared" si="0"/>
        <v>502.53538906410614</v>
      </c>
      <c r="D92">
        <v>322.09812118776006</v>
      </c>
      <c r="E92">
        <v>633.41820757769244</v>
      </c>
      <c r="F92">
        <v>459.67887258357348</v>
      </c>
      <c r="G92">
        <v>339.82543632526375</v>
      </c>
      <c r="H92">
        <v>475.70783364971516</v>
      </c>
      <c r="I92">
        <v>441.15255761373038</v>
      </c>
      <c r="J92">
        <v>471.7483042765781</v>
      </c>
      <c r="K92">
        <v>397.75847045329749</v>
      </c>
      <c r="L92">
        <v>299.31832414931381</v>
      </c>
      <c r="M92">
        <v>507.7416229139161</v>
      </c>
      <c r="N92">
        <v>321.60873588859795</v>
      </c>
      <c r="O92">
        <v>370.87825841682701</v>
      </c>
      <c r="P92">
        <v>426.68069697992121</v>
      </c>
      <c r="Q92">
        <v>476.47506969199009</v>
      </c>
      <c r="R92">
        <v>475.30894579149088</v>
      </c>
      <c r="S92">
        <v>197.24689423795346</v>
      </c>
      <c r="T92">
        <v>403.48592606412456</v>
      </c>
      <c r="U92">
        <v>385.87841656941879</v>
      </c>
      <c r="V92">
        <v>208.9092129713878</v>
      </c>
    </row>
    <row r="93" spans="2:22" x14ac:dyDescent="0.25">
      <c r="B93" s="12">
        <v>26.5</v>
      </c>
      <c r="C93" s="12">
        <f t="shared" si="0"/>
        <v>489.47713807996979</v>
      </c>
      <c r="D93">
        <v>317.37798306267666</v>
      </c>
      <c r="E93">
        <v>656.33388900044167</v>
      </c>
      <c r="F93">
        <v>345.85164609954688</v>
      </c>
      <c r="G93">
        <v>281.37421763436754</v>
      </c>
      <c r="H93">
        <v>342.21001406855044</v>
      </c>
      <c r="I93">
        <v>457.9025848420178</v>
      </c>
      <c r="J93">
        <v>411.0890053367358</v>
      </c>
      <c r="K93">
        <v>388.53478523434393</v>
      </c>
      <c r="L93">
        <v>230.97893303397512</v>
      </c>
      <c r="M93">
        <v>426.14946574054034</v>
      </c>
      <c r="N93">
        <v>193.83923486265221</v>
      </c>
      <c r="O93">
        <v>401.35997783229135</v>
      </c>
      <c r="P93">
        <v>436.78330831213486</v>
      </c>
      <c r="Q93">
        <v>478.82425009990345</v>
      </c>
      <c r="R93">
        <v>415.08560193588249</v>
      </c>
      <c r="S93">
        <v>221.90275601769764</v>
      </c>
      <c r="T93">
        <v>264.93582779376601</v>
      </c>
      <c r="U93">
        <v>293.34113615335383</v>
      </c>
      <c r="V93">
        <v>150.00167326724647</v>
      </c>
    </row>
    <row r="94" spans="2:22" x14ac:dyDescent="0.25">
      <c r="B94" s="12">
        <v>28</v>
      </c>
      <c r="C94" s="12">
        <f t="shared" si="0"/>
        <v>475.58979179525323</v>
      </c>
      <c r="D94">
        <v>368.37599715325223</v>
      </c>
      <c r="E94">
        <v>588.61445376460449</v>
      </c>
      <c r="F94">
        <v>396.52244984517847</v>
      </c>
      <c r="G94">
        <v>262.30502572102552</v>
      </c>
      <c r="H94">
        <v>285.67096826592035</v>
      </c>
      <c r="I94">
        <v>336.54195811436455</v>
      </c>
      <c r="J94">
        <v>431.27408937503668</v>
      </c>
      <c r="K94">
        <v>434.96412206682891</v>
      </c>
      <c r="L94">
        <v>173.92682873948817</v>
      </c>
      <c r="M94">
        <v>431.49303270907376</v>
      </c>
      <c r="N94">
        <v>250.232613979967</v>
      </c>
      <c r="O94">
        <v>418.73351756738538</v>
      </c>
      <c r="P94">
        <v>417.6089643550763</v>
      </c>
      <c r="Q94">
        <v>379.54584329591324</v>
      </c>
      <c r="R94">
        <v>336.13735284785804</v>
      </c>
      <c r="S94">
        <v>226.58424876068705</v>
      </c>
      <c r="T94">
        <v>263.08024612050224</v>
      </c>
      <c r="U94">
        <v>305.18917647152551</v>
      </c>
      <c r="V94">
        <v>154.86002705727876</v>
      </c>
    </row>
    <row r="95" spans="2:22" x14ac:dyDescent="0.25">
      <c r="B95" s="12">
        <v>29.5</v>
      </c>
      <c r="C95" s="12">
        <f t="shared" si="0"/>
        <v>392.57662482467191</v>
      </c>
      <c r="D95">
        <v>264.01989990955934</v>
      </c>
      <c r="E95">
        <v>540.21406833808078</v>
      </c>
      <c r="F95">
        <v>428.98505922636338</v>
      </c>
      <c r="G95">
        <v>199.3974197895113</v>
      </c>
      <c r="H95">
        <v>277.35942069783863</v>
      </c>
      <c r="I95">
        <v>386.68927889598586</v>
      </c>
      <c r="J95">
        <v>268.02462104465491</v>
      </c>
      <c r="K95">
        <v>360.76009266491104</v>
      </c>
      <c r="L95">
        <v>246.06285269456791</v>
      </c>
      <c r="M95">
        <v>352.67541992320582</v>
      </c>
      <c r="N95">
        <v>264.59107582164495</v>
      </c>
      <c r="O95">
        <v>290.35658323740932</v>
      </c>
      <c r="P95">
        <v>294.72822243672255</v>
      </c>
      <c r="Q95">
        <v>332.15368202322651</v>
      </c>
      <c r="R95">
        <v>346.6637860595946</v>
      </c>
      <c r="S95">
        <v>155.32152589518171</v>
      </c>
      <c r="T95">
        <v>306.68641544219997</v>
      </c>
      <c r="U95">
        <v>231.24106276155749</v>
      </c>
      <c r="V95">
        <v>200.00223102299529</v>
      </c>
    </row>
    <row r="96" spans="2:22" x14ac:dyDescent="0.25">
      <c r="B96" s="12">
        <v>31</v>
      </c>
      <c r="C96" s="12">
        <f t="shared" si="0"/>
        <v>357.34007455001819</v>
      </c>
      <c r="D96">
        <v>312.24739814410765</v>
      </c>
      <c r="E96">
        <v>614.51020138134345</v>
      </c>
      <c r="F96">
        <v>337.84004057919037</v>
      </c>
      <c r="G96">
        <v>213.59567681194531</v>
      </c>
      <c r="H96">
        <v>303.32018038579764</v>
      </c>
      <c r="I96">
        <v>303.24742546427171</v>
      </c>
      <c r="J96">
        <v>247.00716240683644</v>
      </c>
      <c r="K96">
        <v>290.80517667846607</v>
      </c>
      <c r="L96">
        <v>252.93783648545033</v>
      </c>
      <c r="M96">
        <v>398.506782768704</v>
      </c>
      <c r="N96">
        <v>175.00675954856735</v>
      </c>
      <c r="O96">
        <v>241.46099236618667</v>
      </c>
      <c r="P96">
        <v>389.1567120316991</v>
      </c>
      <c r="Q96">
        <v>310.50036695898177</v>
      </c>
      <c r="R96">
        <v>334.72033299243191</v>
      </c>
      <c r="S96">
        <v>231.57784101987573</v>
      </c>
      <c r="T96">
        <v>284.11017175082458</v>
      </c>
      <c r="U96">
        <v>224.39779809502727</v>
      </c>
      <c r="V96">
        <v>121.96492327060189</v>
      </c>
    </row>
    <row r="97" spans="1:22" x14ac:dyDescent="0.25">
      <c r="B97" s="12">
        <v>32.5</v>
      </c>
      <c r="C97" s="12">
        <f t="shared" si="0"/>
        <v>389.57115436006904</v>
      </c>
      <c r="D97">
        <v>304.03846227439732</v>
      </c>
      <c r="E97">
        <v>523.46404110979324</v>
      </c>
      <c r="F97">
        <v>287.89756460813663</v>
      </c>
      <c r="G97">
        <v>250.28314386261422</v>
      </c>
      <c r="H97">
        <v>296.34258489654383</v>
      </c>
      <c r="I97">
        <v>231.62307590527561</v>
      </c>
      <c r="J97">
        <v>247.21525605671582</v>
      </c>
      <c r="K97">
        <v>262.30502572102552</v>
      </c>
      <c r="L97">
        <v>236.72518814277237</v>
      </c>
      <c r="M97">
        <v>277.55719965401488</v>
      </c>
      <c r="N97">
        <v>217.56191094890269</v>
      </c>
      <c r="O97">
        <v>327.08029297685948</v>
      </c>
      <c r="P97">
        <v>352.14816643716136</v>
      </c>
      <c r="Q97">
        <v>300.69509221290861</v>
      </c>
      <c r="R97">
        <v>298.48511097510783</v>
      </c>
      <c r="S97">
        <v>229.49717757854711</v>
      </c>
      <c r="T97">
        <v>245.45222022449681</v>
      </c>
      <c r="U97">
        <v>296.81383762592139</v>
      </c>
      <c r="V97">
        <v>155.36610557707377</v>
      </c>
    </row>
    <row r="98" spans="1:22" x14ac:dyDescent="0.25">
      <c r="B98" s="12">
        <v>34</v>
      </c>
      <c r="C98" s="12">
        <f t="shared" si="0"/>
        <v>332.36357862004297</v>
      </c>
      <c r="D98">
        <v>246.26807609131066</v>
      </c>
      <c r="E98">
        <v>477.83820007077713</v>
      </c>
      <c r="F98">
        <v>365.72458966302867</v>
      </c>
      <c r="G98">
        <v>221.16117142973863</v>
      </c>
      <c r="H98">
        <v>299.72877094279937</v>
      </c>
      <c r="I98">
        <v>215.59237499967537</v>
      </c>
      <c r="J98">
        <v>173.86224447423069</v>
      </c>
      <c r="K98">
        <v>238.57217274192047</v>
      </c>
      <c r="L98">
        <v>202.45288088673166</v>
      </c>
      <c r="M98">
        <v>338.59717617918506</v>
      </c>
      <c r="N98">
        <v>184.16288014326054</v>
      </c>
      <c r="O98">
        <v>264.66038973700086</v>
      </c>
      <c r="P98">
        <v>338.64365537063088</v>
      </c>
      <c r="Q98">
        <v>294.9753486110327</v>
      </c>
      <c r="R98">
        <v>229.35478517110695</v>
      </c>
      <c r="S98">
        <v>225.23181752382342</v>
      </c>
      <c r="T98">
        <v>174.8370287697382</v>
      </c>
      <c r="U98">
        <v>182.82751870282149</v>
      </c>
      <c r="V98">
        <v>157.89649817604894</v>
      </c>
    </row>
    <row r="99" spans="1:22" x14ac:dyDescent="0.25">
      <c r="B99" s="12">
        <v>35.5</v>
      </c>
      <c r="C99" s="12">
        <f t="shared" si="0"/>
        <v>335.05813834692827</v>
      </c>
      <c r="D99">
        <v>255.09268215124931</v>
      </c>
      <c r="E99">
        <v>393.98530302609879</v>
      </c>
      <c r="F99">
        <v>335.03077630581862</v>
      </c>
      <c r="G99">
        <v>212.87021842393773</v>
      </c>
      <c r="H99">
        <v>258.37625649913343</v>
      </c>
      <c r="I99">
        <v>355.75824702043661</v>
      </c>
      <c r="J99">
        <v>243.05338305912801</v>
      </c>
      <c r="K99">
        <v>288.52516460187076</v>
      </c>
      <c r="L99">
        <v>151.76270189127021</v>
      </c>
      <c r="M99">
        <v>315.1676902402308</v>
      </c>
      <c r="N99">
        <v>127.87354785088543</v>
      </c>
      <c r="O99">
        <v>205.98568069153367</v>
      </c>
      <c r="P99">
        <v>262.46171889608104</v>
      </c>
      <c r="Q99">
        <v>211.22196015499156</v>
      </c>
      <c r="R99">
        <v>149.90045756328746</v>
      </c>
      <c r="S99">
        <v>93.005655827389447</v>
      </c>
      <c r="T99">
        <v>209.37146546659096</v>
      </c>
      <c r="U99">
        <v>171.38803149906954</v>
      </c>
      <c r="V99">
        <v>122.26857038247891</v>
      </c>
    </row>
    <row r="100" spans="1:22" x14ac:dyDescent="0.25">
      <c r="B100" s="12">
        <v>37</v>
      </c>
      <c r="C100" s="12">
        <f t="shared" si="0"/>
        <v>337.85633498638606</v>
      </c>
      <c r="D100">
        <v>230.56848624048959</v>
      </c>
      <c r="E100">
        <v>498.69866342870569</v>
      </c>
      <c r="F100">
        <v>312.03642799414592</v>
      </c>
      <c r="G100">
        <v>144.05530847579038</v>
      </c>
      <c r="H100">
        <v>228.51625227306201</v>
      </c>
      <c r="I100">
        <v>345.68767850281591</v>
      </c>
      <c r="J100">
        <v>246.48692828213797</v>
      </c>
      <c r="K100">
        <v>351.22549670823997</v>
      </c>
      <c r="L100">
        <v>178.23652007108609</v>
      </c>
      <c r="M100">
        <v>261.32097694193254</v>
      </c>
      <c r="N100">
        <v>145.56150809063362</v>
      </c>
      <c r="O100">
        <v>229.08104489028136</v>
      </c>
      <c r="P100">
        <v>187.82610048258428</v>
      </c>
      <c r="Q100">
        <v>253.50720749743181</v>
      </c>
      <c r="R100">
        <v>119.33331496766775</v>
      </c>
      <c r="S100">
        <v>113.29212438034352</v>
      </c>
      <c r="T100">
        <v>131.54012306025112</v>
      </c>
      <c r="U100">
        <v>131.7583794003574</v>
      </c>
      <c r="V100">
        <v>84.312681397851762</v>
      </c>
    </row>
    <row r="101" spans="1:22" x14ac:dyDescent="0.25">
      <c r="B101" s="12">
        <v>38.5</v>
      </c>
      <c r="C101" s="12">
        <f t="shared" si="0"/>
        <v>322.10352427536441</v>
      </c>
      <c r="D101">
        <v>263.09639462421688</v>
      </c>
      <c r="E101">
        <v>434.88414251602768</v>
      </c>
      <c r="F101">
        <v>308.39478912125657</v>
      </c>
      <c r="G101">
        <v>193.49011577287814</v>
      </c>
      <c r="H101">
        <v>274.58890484181143</v>
      </c>
      <c r="I101">
        <v>396.45156470388349</v>
      </c>
      <c r="J101">
        <v>145.14532079087482</v>
      </c>
      <c r="K101">
        <v>272.97962771599413</v>
      </c>
      <c r="L101">
        <v>242.574054949941</v>
      </c>
      <c r="M101">
        <v>336.23367540464142</v>
      </c>
      <c r="N101">
        <v>177.71197699699943</v>
      </c>
      <c r="O101">
        <v>181.64191842798877</v>
      </c>
      <c r="P101">
        <v>241.12252965354813</v>
      </c>
      <c r="Q101">
        <v>229.60685030387864</v>
      </c>
      <c r="R101">
        <v>127.73421839626522</v>
      </c>
      <c r="S101">
        <v>86.347532815137853</v>
      </c>
      <c r="T101">
        <v>225.86552478449079</v>
      </c>
      <c r="U101">
        <v>230.11754169690326</v>
      </c>
      <c r="V101">
        <v>15.283571297809864</v>
      </c>
    </row>
    <row r="102" spans="1:22" x14ac:dyDescent="0.25">
      <c r="B102" s="12">
        <v>40</v>
      </c>
      <c r="C102" s="12">
        <f t="shared" si="0"/>
        <v>343.55636517787417</v>
      </c>
      <c r="D102">
        <v>263.30161802095967</v>
      </c>
      <c r="E102">
        <v>470.85045865038722</v>
      </c>
      <c r="F102">
        <v>295.90917012849314</v>
      </c>
      <c r="G102">
        <v>220.53934995430356</v>
      </c>
      <c r="H102">
        <v>404.29009158323504</v>
      </c>
      <c r="I102">
        <v>315.47597294995393</v>
      </c>
      <c r="J102">
        <v>203.72368323192325</v>
      </c>
      <c r="K102">
        <v>300.44340954770956</v>
      </c>
      <c r="L102">
        <v>181.82792951408436</v>
      </c>
      <c r="M102">
        <v>200.79480493296742</v>
      </c>
      <c r="N102">
        <v>176.0472277979643</v>
      </c>
      <c r="O102">
        <v>242.8134236030503</v>
      </c>
      <c r="P102">
        <v>249.47264718323493</v>
      </c>
      <c r="Q102">
        <v>205.80863138893034</v>
      </c>
      <c r="R102">
        <v>90.992917859146146</v>
      </c>
      <c r="S102">
        <v>86.451565987204276</v>
      </c>
      <c r="T102">
        <v>168.65175652552574</v>
      </c>
      <c r="U102">
        <v>113.27135097286539</v>
      </c>
      <c r="V102">
        <v>148.88830052369741</v>
      </c>
    </row>
    <row r="103" spans="1:22" x14ac:dyDescent="0.25">
      <c r="A103" t="s">
        <v>9</v>
      </c>
      <c r="B103" s="3">
        <v>0</v>
      </c>
    </row>
    <row r="104" spans="1:22" x14ac:dyDescent="0.25">
      <c r="B104" s="7">
        <v>1</v>
      </c>
      <c r="C104">
        <f>C73/C$5/($B73-$B72)</f>
        <v>613598.2969423458</v>
      </c>
      <c r="D104">
        <v>754283.24111886939</v>
      </c>
      <c r="E104">
        <v>478883.65261636925</v>
      </c>
      <c r="F104">
        <v>552779.01799968095</v>
      </c>
      <c r="G104">
        <v>524000.93020809058</v>
      </c>
      <c r="H104">
        <v>578018.78797830618</v>
      </c>
      <c r="I104">
        <v>511967.96591677453</v>
      </c>
      <c r="J104">
        <v>853619.24049924186</v>
      </c>
      <c r="K104">
        <v>442948.47256684385</v>
      </c>
      <c r="L104">
        <v>477054.90102015273</v>
      </c>
      <c r="M104">
        <v>529962.06553449784</v>
      </c>
      <c r="N104">
        <v>533458.69745774393</v>
      </c>
      <c r="O104">
        <v>576162.14111190685</v>
      </c>
      <c r="P104">
        <v>582508.52325288893</v>
      </c>
      <c r="Q104">
        <v>430381.70471157652</v>
      </c>
      <c r="R104">
        <v>428673.72870450205</v>
      </c>
      <c r="S104">
        <v>571673.9658741731</v>
      </c>
      <c r="T104">
        <v>614152.94441539655</v>
      </c>
      <c r="U104">
        <v>620256.29990627151</v>
      </c>
      <c r="V104">
        <v>473215.26710400265</v>
      </c>
    </row>
    <row r="105" spans="1:22" x14ac:dyDescent="0.25">
      <c r="B105" s="15">
        <v>2</v>
      </c>
      <c r="C105">
        <f t="shared" ref="C105:C133" si="1">C74/C$5/($B74-$B73)</f>
        <v>117862.97650945451</v>
      </c>
      <c r="D105">
        <v>127043.48653518609</v>
      </c>
      <c r="E105">
        <v>149342.44727921105</v>
      </c>
      <c r="F105">
        <v>82213.021037428029</v>
      </c>
      <c r="G105">
        <v>85273.785435195357</v>
      </c>
      <c r="H105">
        <v>90329.578621195309</v>
      </c>
      <c r="I105">
        <v>133927.64516445808</v>
      </c>
      <c r="J105">
        <v>174895.18478797333</v>
      </c>
      <c r="K105">
        <v>123166.60661007835</v>
      </c>
      <c r="L105">
        <v>126786.14232451248</v>
      </c>
      <c r="M105">
        <v>169746.33968900554</v>
      </c>
      <c r="N105">
        <v>107530.17263299225</v>
      </c>
      <c r="O105">
        <v>94461.350841491818</v>
      </c>
      <c r="P105">
        <v>172277.9817795319</v>
      </c>
      <c r="Q105">
        <v>128376.6914127014</v>
      </c>
      <c r="R105">
        <v>131102.6633651006</v>
      </c>
      <c r="S105">
        <v>154351.03929517284</v>
      </c>
      <c r="T105">
        <v>96986.858817198081</v>
      </c>
      <c r="U105">
        <v>81309.959589257487</v>
      </c>
      <c r="V105">
        <v>155611.9151438312</v>
      </c>
    </row>
    <row r="106" spans="1:22" x14ac:dyDescent="0.25">
      <c r="B106" s="12">
        <v>3</v>
      </c>
      <c r="C106">
        <f t="shared" si="1"/>
        <v>36337.595650003743</v>
      </c>
      <c r="D106">
        <v>40836.308938754984</v>
      </c>
      <c r="E106">
        <v>49342.412093228064</v>
      </c>
      <c r="F106">
        <v>25665.842505171691</v>
      </c>
      <c r="G106">
        <v>25697.393999615473</v>
      </c>
      <c r="H106">
        <v>29127.88783342301</v>
      </c>
      <c r="I106">
        <v>59836.612997604287</v>
      </c>
      <c r="J106">
        <v>64891.611906769213</v>
      </c>
      <c r="K106">
        <v>40466.265146961785</v>
      </c>
      <c r="L106">
        <v>41848.194360537025</v>
      </c>
      <c r="M106">
        <v>54356.923462889223</v>
      </c>
      <c r="N106">
        <v>34906.618915806968</v>
      </c>
      <c r="O106">
        <v>26817.806288947242</v>
      </c>
      <c r="P106">
        <v>68375.523170551634</v>
      </c>
      <c r="Q106">
        <v>46807.855115045604</v>
      </c>
      <c r="R106">
        <v>43913.894511875144</v>
      </c>
      <c r="S106">
        <v>40996.615203957852</v>
      </c>
      <c r="T106">
        <v>25894.124996824161</v>
      </c>
      <c r="U106">
        <v>23833.964628847854</v>
      </c>
      <c r="V106">
        <v>55941.84879792983</v>
      </c>
    </row>
    <row r="107" spans="1:22" x14ac:dyDescent="0.25">
      <c r="B107" s="12">
        <v>4</v>
      </c>
      <c r="C107">
        <f t="shared" si="1"/>
        <v>18577.574959606824</v>
      </c>
      <c r="D107">
        <v>21194.17927931904</v>
      </c>
      <c r="E107">
        <v>27443.766590109681</v>
      </c>
      <c r="F107">
        <v>12902.998217437585</v>
      </c>
      <c r="G107">
        <v>13895.97656463736</v>
      </c>
      <c r="H107">
        <v>18164.912376326356</v>
      </c>
      <c r="I107">
        <v>30443.173920775793</v>
      </c>
      <c r="J107">
        <v>34790.892337199832</v>
      </c>
      <c r="K107">
        <v>19271.678814118819</v>
      </c>
      <c r="L107">
        <v>20791.15433604172</v>
      </c>
      <c r="M107">
        <v>24719.884991999432</v>
      </c>
      <c r="N107">
        <v>16939.27513647114</v>
      </c>
      <c r="O107">
        <v>14919.390061666363</v>
      </c>
      <c r="P107">
        <v>34120.14828105209</v>
      </c>
      <c r="Q107">
        <v>23248.429740913856</v>
      </c>
      <c r="R107">
        <v>20428.467506303605</v>
      </c>
      <c r="S107">
        <v>19192.05026658126</v>
      </c>
      <c r="T107">
        <v>14780.631665839936</v>
      </c>
      <c r="U107">
        <v>12072.497638784296</v>
      </c>
      <c r="V107">
        <v>28558.197934023763</v>
      </c>
    </row>
    <row r="108" spans="1:22" x14ac:dyDescent="0.25">
      <c r="B108" s="12">
        <v>5</v>
      </c>
      <c r="C108">
        <f t="shared" si="1"/>
        <v>12671.510248355724</v>
      </c>
      <c r="D108">
        <v>14617.398816324428</v>
      </c>
      <c r="E108">
        <v>16257.657093754913</v>
      </c>
      <c r="F108">
        <v>8778.32149738105</v>
      </c>
      <c r="G108">
        <v>8652.5911558942262</v>
      </c>
      <c r="H108">
        <v>12618.597135087439</v>
      </c>
      <c r="I108">
        <v>17541.775109712929</v>
      </c>
      <c r="J108">
        <v>22915.036132455072</v>
      </c>
      <c r="K108">
        <v>11456.785436739929</v>
      </c>
      <c r="L108">
        <v>11913.11078522905</v>
      </c>
      <c r="M108">
        <v>14435.881729641378</v>
      </c>
      <c r="N108">
        <v>9862.0819903995543</v>
      </c>
      <c r="O108">
        <v>10322.530749729414</v>
      </c>
      <c r="P108">
        <v>21485.607018575964</v>
      </c>
      <c r="Q108">
        <v>12881.804760693749</v>
      </c>
      <c r="R108">
        <v>12335.712424692503</v>
      </c>
      <c r="S108">
        <v>10183.298399224046</v>
      </c>
      <c r="T108">
        <v>10049.555548916916</v>
      </c>
      <c r="U108">
        <v>7566.5786505655669</v>
      </c>
      <c r="V108">
        <v>16470.555462420001</v>
      </c>
    </row>
    <row r="109" spans="1:22" x14ac:dyDescent="0.25">
      <c r="B109" s="12">
        <v>6</v>
      </c>
      <c r="C109">
        <f t="shared" si="1"/>
        <v>8995.0333759683981</v>
      </c>
      <c r="D109">
        <v>11186.20094699149</v>
      </c>
      <c r="E109">
        <v>11144.548518447751</v>
      </c>
      <c r="F109">
        <v>6214.65540786357</v>
      </c>
      <c r="G109">
        <v>6304.5175535593817</v>
      </c>
      <c r="H109">
        <v>9021.2784818171003</v>
      </c>
      <c r="I109">
        <v>11499.162013554804</v>
      </c>
      <c r="J109">
        <v>15400.54322014374</v>
      </c>
      <c r="K109">
        <v>8969.4995349996625</v>
      </c>
      <c r="L109">
        <v>8256.124884184992</v>
      </c>
      <c r="M109">
        <v>8596.5356500132239</v>
      </c>
      <c r="N109">
        <v>6243.2803675158448</v>
      </c>
      <c r="O109">
        <v>7532.1005798017623</v>
      </c>
      <c r="P109">
        <v>14188.391840180147</v>
      </c>
      <c r="Q109">
        <v>8162.9601977492966</v>
      </c>
      <c r="R109">
        <v>7901.3749819615805</v>
      </c>
      <c r="S109">
        <v>7642.2314139942446</v>
      </c>
      <c r="T109">
        <v>7443.1297205481669</v>
      </c>
      <c r="U109">
        <v>5099.8023580366635</v>
      </c>
      <c r="V109">
        <v>9716.7075800645362</v>
      </c>
    </row>
    <row r="110" spans="1:22" x14ac:dyDescent="0.25">
      <c r="B110" s="12">
        <v>7</v>
      </c>
      <c r="C110">
        <f t="shared" si="1"/>
        <v>6957.1505883878544</v>
      </c>
      <c r="D110">
        <v>8214.6577116269982</v>
      </c>
      <c r="E110">
        <v>8231.4010403519733</v>
      </c>
      <c r="F110">
        <v>4639.0539723260563</v>
      </c>
      <c r="G110">
        <v>4675.3070400880388</v>
      </c>
      <c r="H110">
        <v>7482.7982074548872</v>
      </c>
      <c r="I110">
        <v>7789.4728997040011</v>
      </c>
      <c r="J110">
        <v>12379.152474220497</v>
      </c>
      <c r="K110">
        <v>6453.0133946130982</v>
      </c>
      <c r="L110">
        <v>5575.4634205470165</v>
      </c>
      <c r="M110">
        <v>6040.2542407545689</v>
      </c>
      <c r="N110">
        <v>4463.5444375245897</v>
      </c>
      <c r="O110">
        <v>5529.7505405833672</v>
      </c>
      <c r="P110">
        <v>9650.5885949046115</v>
      </c>
      <c r="Q110">
        <v>5981.8358469445766</v>
      </c>
      <c r="R110">
        <v>5781.9141054699012</v>
      </c>
      <c r="S110">
        <v>5747.5322757497124</v>
      </c>
      <c r="T110">
        <v>5907.8985443025049</v>
      </c>
      <c r="U110">
        <v>3940.0793654165968</v>
      </c>
      <c r="V110">
        <v>6632.7126042906411</v>
      </c>
    </row>
    <row r="111" spans="1:22" x14ac:dyDescent="0.25">
      <c r="B111" s="12">
        <v>8</v>
      </c>
      <c r="C111">
        <f t="shared" si="1"/>
        <v>5580.7470484674341</v>
      </c>
      <c r="D111">
        <v>6604.9128524179932</v>
      </c>
      <c r="E111">
        <v>5607.961285586699</v>
      </c>
      <c r="F111">
        <v>3441.7859452696366</v>
      </c>
      <c r="G111">
        <v>3610.0068623554612</v>
      </c>
      <c r="H111">
        <v>5674.9274648073806</v>
      </c>
      <c r="I111">
        <v>5862.6924725862409</v>
      </c>
      <c r="J111">
        <v>9112.0284001451</v>
      </c>
      <c r="K111">
        <v>4932.925561476799</v>
      </c>
      <c r="L111">
        <v>3994.7941563865647</v>
      </c>
      <c r="M111">
        <v>4305.3089988778647</v>
      </c>
      <c r="N111">
        <v>3112.6151536869725</v>
      </c>
      <c r="O111">
        <v>4228.3741462182888</v>
      </c>
      <c r="P111">
        <v>6984.4363917480996</v>
      </c>
      <c r="Q111">
        <v>3894.3010303847864</v>
      </c>
      <c r="R111">
        <v>4584.4303513773857</v>
      </c>
      <c r="S111">
        <v>4694.8474505717368</v>
      </c>
      <c r="T111">
        <v>3767.121877846499</v>
      </c>
      <c r="U111">
        <v>2774.7207872718227</v>
      </c>
      <c r="V111">
        <v>4500.408143663758</v>
      </c>
    </row>
    <row r="112" spans="1:22" x14ac:dyDescent="0.25">
      <c r="B112" s="12">
        <v>9</v>
      </c>
      <c r="C112">
        <f t="shared" si="1"/>
        <v>4830.9672923374583</v>
      </c>
      <c r="D112">
        <v>5500.5973625103934</v>
      </c>
      <c r="E112">
        <v>4178.3744748597665</v>
      </c>
      <c r="F112">
        <v>2699.2989247143946</v>
      </c>
      <c r="G112">
        <v>2490.5222567105934</v>
      </c>
      <c r="H112">
        <v>4177.4640617453815</v>
      </c>
      <c r="I112">
        <v>4164.1856620578865</v>
      </c>
      <c r="J112">
        <v>7029.2099174375562</v>
      </c>
      <c r="K112">
        <v>3942.27156346843</v>
      </c>
      <c r="L112">
        <v>2864.5358993494538</v>
      </c>
      <c r="M112">
        <v>3070.7565134515312</v>
      </c>
      <c r="N112">
        <v>2455.5929645218439</v>
      </c>
      <c r="O112">
        <v>3677.4324927761472</v>
      </c>
      <c r="P112">
        <v>5557.2038320333459</v>
      </c>
      <c r="Q112">
        <v>3200.429677714269</v>
      </c>
      <c r="R112">
        <v>3222.1082632801722</v>
      </c>
      <c r="S112">
        <v>3799.0804394862607</v>
      </c>
      <c r="T112">
        <v>3136.1773424409157</v>
      </c>
      <c r="U112">
        <v>2234.3754799386038</v>
      </c>
      <c r="V112">
        <v>3322.4231775074986</v>
      </c>
    </row>
    <row r="113" spans="2:22" x14ac:dyDescent="0.25">
      <c r="B113" s="12">
        <v>10</v>
      </c>
      <c r="C113">
        <f t="shared" si="1"/>
        <v>4253.1411579645637</v>
      </c>
      <c r="D113">
        <v>4730.5328045653268</v>
      </c>
      <c r="E113">
        <v>3173.9287608030022</v>
      </c>
      <c r="F113">
        <v>2442.4185550232646</v>
      </c>
      <c r="G113">
        <v>2276.971864350392</v>
      </c>
      <c r="H113">
        <v>3861.1475118878102</v>
      </c>
      <c r="I113">
        <v>3029.077564814022</v>
      </c>
      <c r="J113">
        <v>6012.6697492282856</v>
      </c>
      <c r="K113">
        <v>3033.9526645938813</v>
      </c>
      <c r="L113">
        <v>2671.8745437013195</v>
      </c>
      <c r="M113">
        <v>2578.2766952564743</v>
      </c>
      <c r="N113">
        <v>2210.42606068144</v>
      </c>
      <c r="O113">
        <v>2885.5053879281418</v>
      </c>
      <c r="P113">
        <v>4202.0682174059675</v>
      </c>
      <c r="Q113">
        <v>2341.2964504780639</v>
      </c>
      <c r="R113">
        <v>2626.2378638036757</v>
      </c>
      <c r="S113">
        <v>2923.0116220847362</v>
      </c>
      <c r="T113">
        <v>2645.5322947804721</v>
      </c>
      <c r="U113">
        <v>1759.644489785903</v>
      </c>
      <c r="V113">
        <v>2681.9633684402243</v>
      </c>
    </row>
    <row r="114" spans="2:22" x14ac:dyDescent="0.25">
      <c r="B114" s="12">
        <v>11.5</v>
      </c>
      <c r="C114">
        <f t="shared" si="1"/>
        <v>2483.5163478699164</v>
      </c>
      <c r="D114">
        <v>2885.0798464022378</v>
      </c>
      <c r="E114">
        <v>1790.4838713257247</v>
      </c>
      <c r="F114">
        <v>1357.4243748798488</v>
      </c>
      <c r="G114">
        <v>1477.7719841780188</v>
      </c>
      <c r="H114">
        <v>2248.2807082184331</v>
      </c>
      <c r="I114">
        <v>1842.594412489043</v>
      </c>
      <c r="J114">
        <v>3235.9369120779666</v>
      </c>
      <c r="K114">
        <v>1990.2435881707943</v>
      </c>
      <c r="L114">
        <v>1803.1627553959941</v>
      </c>
      <c r="M114">
        <v>1302.9077543097983</v>
      </c>
      <c r="N114">
        <v>1201.9770484057708</v>
      </c>
      <c r="O114">
        <v>2004.0903370430676</v>
      </c>
      <c r="P114">
        <v>2507.2519709490148</v>
      </c>
      <c r="Q114">
        <v>1350.8331812917952</v>
      </c>
      <c r="R114">
        <v>1480.8546126435933</v>
      </c>
      <c r="S114">
        <v>1798.8791113412406</v>
      </c>
      <c r="T114">
        <v>2184.0491138256743</v>
      </c>
      <c r="U114">
        <v>1016.9995528633995</v>
      </c>
      <c r="V114">
        <v>1867.3842364784368</v>
      </c>
    </row>
    <row r="115" spans="2:22" x14ac:dyDescent="0.25">
      <c r="B115" s="12">
        <v>13</v>
      </c>
      <c r="C115">
        <f t="shared" si="1"/>
        <v>2308.7226512790098</v>
      </c>
      <c r="D115">
        <v>3016.0464502715331</v>
      </c>
      <c r="E115">
        <v>1499.5200828851393</v>
      </c>
      <c r="F115">
        <v>1375.6457557699398</v>
      </c>
      <c r="G115">
        <v>1189.6056300019491</v>
      </c>
      <c r="H115">
        <v>2449.4255912047861</v>
      </c>
      <c r="I115">
        <v>1483.0409807798994</v>
      </c>
      <c r="J115">
        <v>2972.8176372950675</v>
      </c>
      <c r="K115">
        <v>1823.499056010249</v>
      </c>
      <c r="L115">
        <v>1339.3001671350585</v>
      </c>
      <c r="M115">
        <v>1164.7666288356947</v>
      </c>
      <c r="N115">
        <v>856.35763594958007</v>
      </c>
      <c r="O115">
        <v>1860.6531584411734</v>
      </c>
      <c r="P115">
        <v>2196.3862044031189</v>
      </c>
      <c r="Q115">
        <v>1164.1388532678714</v>
      </c>
      <c r="R115">
        <v>1342.0923992724063</v>
      </c>
      <c r="S115">
        <v>1905.9393504596683</v>
      </c>
      <c r="T115">
        <v>1420.7338931433076</v>
      </c>
      <c r="U115">
        <v>1012.5268659390289</v>
      </c>
      <c r="V115">
        <v>1412.9078621250464</v>
      </c>
    </row>
    <row r="116" spans="2:22" x14ac:dyDescent="0.25">
      <c r="B116" s="12">
        <v>14.5</v>
      </c>
      <c r="C116">
        <f t="shared" si="1"/>
        <v>2362.6840731216976</v>
      </c>
      <c r="D116">
        <v>2464.2065854242123</v>
      </c>
      <c r="E116">
        <v>1287.4667378306751</v>
      </c>
      <c r="F116">
        <v>1270.8385649359586</v>
      </c>
      <c r="G116">
        <v>912.7174825406546</v>
      </c>
      <c r="H116">
        <v>2103.6788568549719</v>
      </c>
      <c r="I116">
        <v>1182.9933901801137</v>
      </c>
      <c r="J116">
        <v>2353.913784553004</v>
      </c>
      <c r="K116">
        <v>1659.6266784706511</v>
      </c>
      <c r="L116">
        <v>1396.143945490702</v>
      </c>
      <c r="M116">
        <v>1026.3572681664957</v>
      </c>
      <c r="N116">
        <v>729.22242973272523</v>
      </c>
      <c r="O116">
        <v>1830.6101223099975</v>
      </c>
      <c r="P116">
        <v>2256.6463376104771</v>
      </c>
      <c r="Q116">
        <v>986.79309137274197</v>
      </c>
      <c r="R116">
        <v>1036.4223185129085</v>
      </c>
      <c r="S116">
        <v>1556.4911687217634</v>
      </c>
      <c r="T116">
        <v>1745.6804078633713</v>
      </c>
      <c r="U116">
        <v>716.79280649964096</v>
      </c>
      <c r="V116">
        <v>1045.1203957245573</v>
      </c>
    </row>
    <row r="117" spans="2:22" x14ac:dyDescent="0.25">
      <c r="B117" s="12">
        <v>16</v>
      </c>
      <c r="C117">
        <f t="shared" si="1"/>
        <v>2004.5764554384066</v>
      </c>
      <c r="D117">
        <v>2343.0942648557625</v>
      </c>
      <c r="E117">
        <v>1176.7113495949113</v>
      </c>
      <c r="F117">
        <v>1035.8786534584717</v>
      </c>
      <c r="G117">
        <v>931.02413691826075</v>
      </c>
      <c r="H117">
        <v>1868.9325821255063</v>
      </c>
      <c r="I117">
        <v>980.94695507119332</v>
      </c>
      <c r="J117">
        <v>2034.6934654873755</v>
      </c>
      <c r="K117">
        <v>1512.6681003655201</v>
      </c>
      <c r="L117">
        <v>1277.0323641271596</v>
      </c>
      <c r="M117">
        <v>868.098503060241</v>
      </c>
      <c r="N117">
        <v>749.62684554530688</v>
      </c>
      <c r="O117">
        <v>1402.3136681960405</v>
      </c>
      <c r="P117">
        <v>1951.9978863954991</v>
      </c>
      <c r="Q117">
        <v>822.6045706959161</v>
      </c>
      <c r="R117">
        <v>926.6335725122899</v>
      </c>
      <c r="S117">
        <v>1372.8639394645841</v>
      </c>
      <c r="T117">
        <v>1022.1435860052966</v>
      </c>
      <c r="U117">
        <v>691.11958355375361</v>
      </c>
      <c r="V117">
        <v>959.10558503412028</v>
      </c>
    </row>
    <row r="118" spans="2:22" x14ac:dyDescent="0.25">
      <c r="B118" s="12">
        <v>17.5</v>
      </c>
      <c r="C118">
        <f t="shared" si="1"/>
        <v>1775.0467711410413</v>
      </c>
      <c r="D118">
        <v>2130.7503537278758</v>
      </c>
      <c r="E118">
        <v>1078.4427262769889</v>
      </c>
      <c r="F118">
        <v>1002.03894609116</v>
      </c>
      <c r="G118">
        <v>804.67553125853192</v>
      </c>
      <c r="H118">
        <v>1764.8841345899389</v>
      </c>
      <c r="I118">
        <v>797.03289234384283</v>
      </c>
      <c r="J118">
        <v>1808.8553958508276</v>
      </c>
      <c r="K118">
        <v>1270.6092914779151</v>
      </c>
      <c r="L118">
        <v>1209.5574974530944</v>
      </c>
      <c r="M118">
        <v>755.35030938849684</v>
      </c>
      <c r="N118">
        <v>588.69355570043228</v>
      </c>
      <c r="O118">
        <v>1317.4970478988794</v>
      </c>
      <c r="P118">
        <v>1543.3289671440095</v>
      </c>
      <c r="Q118">
        <v>788.32649489033668</v>
      </c>
      <c r="R118">
        <v>923.21884242933004</v>
      </c>
      <c r="S118">
        <v>1103.3214247610156</v>
      </c>
      <c r="T118">
        <v>1336.3391821242005</v>
      </c>
      <c r="U118">
        <v>778.515886055956</v>
      </c>
      <c r="V118">
        <v>900.32430374723845</v>
      </c>
    </row>
    <row r="119" spans="2:22" x14ac:dyDescent="0.25">
      <c r="B119" s="12">
        <v>19</v>
      </c>
      <c r="C119">
        <f t="shared" si="1"/>
        <v>1620.1335983869139</v>
      </c>
      <c r="D119">
        <v>1830.9894133183</v>
      </c>
      <c r="E119">
        <v>784.52349051857152</v>
      </c>
      <c r="F119">
        <v>818.31810568806384</v>
      </c>
      <c r="G119">
        <v>731.28546147687814</v>
      </c>
      <c r="H119">
        <v>1172.5727049665297</v>
      </c>
      <c r="I119">
        <v>560.88032823149365</v>
      </c>
      <c r="J119">
        <v>1393.0265692184532</v>
      </c>
      <c r="K119">
        <v>1080.0897016217516</v>
      </c>
      <c r="L119">
        <v>829.87577179517245</v>
      </c>
      <c r="M119">
        <v>707.87267985662049</v>
      </c>
      <c r="N119">
        <v>598.00634035335418</v>
      </c>
      <c r="O119">
        <v>1077.7023265835799</v>
      </c>
      <c r="P119">
        <v>1627.023596598674</v>
      </c>
      <c r="Q119">
        <v>479.06207762221965</v>
      </c>
      <c r="R119">
        <v>618.27309835409631</v>
      </c>
      <c r="S119">
        <v>895.6557218556236</v>
      </c>
      <c r="T119">
        <v>1160.2928900302038</v>
      </c>
      <c r="U119">
        <v>528.85050193758627</v>
      </c>
      <c r="V119">
        <v>496.67486298365179</v>
      </c>
    </row>
    <row r="120" spans="2:22" x14ac:dyDescent="0.25">
      <c r="B120" s="12">
        <v>20.5</v>
      </c>
      <c r="C120">
        <f t="shared" si="1"/>
        <v>1457.4747669950805</v>
      </c>
      <c r="D120">
        <v>1506.4338246033722</v>
      </c>
      <c r="E120">
        <v>723.34573103944388</v>
      </c>
      <c r="F120">
        <v>765.02399165614406</v>
      </c>
      <c r="G120">
        <v>775.74447925106494</v>
      </c>
      <c r="H120">
        <v>1035.6180668963282</v>
      </c>
      <c r="I120">
        <v>485.04096120699143</v>
      </c>
      <c r="J120">
        <v>1037.9589375121029</v>
      </c>
      <c r="K120">
        <v>959.14007925075339</v>
      </c>
      <c r="L120">
        <v>875.22061788803273</v>
      </c>
      <c r="M120">
        <v>589.49154708787398</v>
      </c>
      <c r="N120">
        <v>417.71501499397897</v>
      </c>
      <c r="O120">
        <v>1115.0729325028476</v>
      </c>
      <c r="P120">
        <v>1447.4388345402374</v>
      </c>
      <c r="Q120">
        <v>439.10561350137249</v>
      </c>
      <c r="R120">
        <v>540.66559646864482</v>
      </c>
      <c r="S120">
        <v>872.73014050593963</v>
      </c>
      <c r="T120">
        <v>818.14490554828365</v>
      </c>
      <c r="U120">
        <v>545.488897296245</v>
      </c>
      <c r="V120">
        <v>509.88716932795091</v>
      </c>
    </row>
    <row r="121" spans="2:22" x14ac:dyDescent="0.25">
      <c r="B121" s="12">
        <v>22</v>
      </c>
      <c r="C121">
        <f t="shared" si="1"/>
        <v>1399.1241385910259</v>
      </c>
      <c r="D121">
        <v>1387.2287846737954</v>
      </c>
      <c r="E121">
        <v>577.49440590442225</v>
      </c>
      <c r="F121">
        <v>626.24009059101627</v>
      </c>
      <c r="G121">
        <v>543.96915864887148</v>
      </c>
      <c r="H121">
        <v>1111.1632648842906</v>
      </c>
      <c r="I121">
        <v>416.8287032001337</v>
      </c>
      <c r="J121">
        <v>986.33880730946328</v>
      </c>
      <c r="K121">
        <v>747.55802217431028</v>
      </c>
      <c r="L121">
        <v>707.07585366809587</v>
      </c>
      <c r="M121">
        <v>500.97393270640947</v>
      </c>
      <c r="N121">
        <v>389.88129906502149</v>
      </c>
      <c r="O121">
        <v>804.01759499835669</v>
      </c>
      <c r="P121">
        <v>1182.0072954125876</v>
      </c>
      <c r="Q121">
        <v>368.05651092253498</v>
      </c>
      <c r="R121">
        <v>495.54976870590241</v>
      </c>
      <c r="S121">
        <v>982.90647806024708</v>
      </c>
      <c r="T121">
        <v>1020.7997211801516</v>
      </c>
      <c r="U121">
        <v>456.75078871673122</v>
      </c>
      <c r="V121">
        <v>381.53905055475974</v>
      </c>
    </row>
    <row r="122" spans="2:22" x14ac:dyDescent="0.25">
      <c r="B122" s="12">
        <v>23.5</v>
      </c>
      <c r="C122">
        <f t="shared" si="1"/>
        <v>1202.3844091932842</v>
      </c>
      <c r="D122">
        <v>1152.6332660923883</v>
      </c>
      <c r="E122">
        <v>522.30142724390487</v>
      </c>
      <c r="F122">
        <v>615.00585575652406</v>
      </c>
      <c r="G122">
        <v>577.31342197951142</v>
      </c>
      <c r="H122">
        <v>1034.9228656878502</v>
      </c>
      <c r="I122">
        <v>356.7472312215196</v>
      </c>
      <c r="J122">
        <v>1008.2056680203036</v>
      </c>
      <c r="K122">
        <v>690.11492975536646</v>
      </c>
      <c r="L122">
        <v>645.67589460455758</v>
      </c>
      <c r="M122">
        <v>543.71274045826817</v>
      </c>
      <c r="N122">
        <v>275.61657051456422</v>
      </c>
      <c r="O122">
        <v>804.75035197716591</v>
      </c>
      <c r="P122">
        <v>1324.0490379727892</v>
      </c>
      <c r="Q122">
        <v>367.2947759046333</v>
      </c>
      <c r="R122">
        <v>516.65900921874515</v>
      </c>
      <c r="S122">
        <v>707.79950186403664</v>
      </c>
      <c r="T122">
        <v>885.33814680553417</v>
      </c>
      <c r="U122">
        <v>266.66159443097843</v>
      </c>
      <c r="V122">
        <v>322.08367200541375</v>
      </c>
    </row>
    <row r="123" spans="2:22" x14ac:dyDescent="0.25">
      <c r="B123" s="12">
        <v>25</v>
      </c>
      <c r="C123">
        <f t="shared" si="1"/>
        <v>1251.956624474605</v>
      </c>
      <c r="D123">
        <v>997.82565423717779</v>
      </c>
      <c r="E123">
        <v>455.43443167795016</v>
      </c>
      <c r="F123">
        <v>605.27865242422001</v>
      </c>
      <c r="G123">
        <v>535.9599973586686</v>
      </c>
      <c r="H123">
        <v>1074.3176008349471</v>
      </c>
      <c r="I123">
        <v>308.89791521459938</v>
      </c>
      <c r="J123">
        <v>812.65857756516561</v>
      </c>
      <c r="K123">
        <v>612.40719084418424</v>
      </c>
      <c r="L123">
        <v>632.8751964252333</v>
      </c>
      <c r="M123">
        <v>441.78336632203633</v>
      </c>
      <c r="N123">
        <v>323.43615013687105</v>
      </c>
      <c r="O123">
        <v>653.06965736366863</v>
      </c>
      <c r="P123">
        <v>989.74877517958737</v>
      </c>
      <c r="Q123">
        <v>323.04489622833978</v>
      </c>
      <c r="R123">
        <v>485.92643847210644</v>
      </c>
      <c r="S123">
        <v>422.0087596019539</v>
      </c>
      <c r="T123">
        <v>1051.9773851235159</v>
      </c>
      <c r="U123">
        <v>337.95622400544664</v>
      </c>
      <c r="V123">
        <v>278.26734994523815</v>
      </c>
    </row>
    <row r="124" spans="2:22" x14ac:dyDescent="0.25">
      <c r="B124" s="12">
        <v>26.5</v>
      </c>
      <c r="C124">
        <f t="shared" si="1"/>
        <v>1219.4248581962383</v>
      </c>
      <c r="D124">
        <v>983.20316933914989</v>
      </c>
      <c r="E124">
        <v>471.91105047486502</v>
      </c>
      <c r="F124">
        <v>455.39751938843528</v>
      </c>
      <c r="G124">
        <v>443.77291638572297</v>
      </c>
      <c r="H124">
        <v>772.83201009157631</v>
      </c>
      <c r="I124">
        <v>320.62639417569409</v>
      </c>
      <c r="J124">
        <v>708.16366121746125</v>
      </c>
      <c r="K124">
        <v>598.2059818850563</v>
      </c>
      <c r="L124">
        <v>488.3791796891328</v>
      </c>
      <c r="M124">
        <v>370.79045135346786</v>
      </c>
      <c r="N124">
        <v>194.94064953251075</v>
      </c>
      <c r="O124">
        <v>706.74410606143999</v>
      </c>
      <c r="P124">
        <v>1013.1832714268934</v>
      </c>
      <c r="Q124">
        <v>324.63761490213437</v>
      </c>
      <c r="R124">
        <v>424.35782030964839</v>
      </c>
      <c r="S124">
        <v>474.75985455219819</v>
      </c>
      <c r="T124">
        <v>690.74652012453646</v>
      </c>
      <c r="U124">
        <v>256.91113693585038</v>
      </c>
      <c r="V124">
        <v>199.80242859440065</v>
      </c>
    </row>
    <row r="125" spans="2:22" x14ac:dyDescent="0.25">
      <c r="B125" s="12">
        <v>28</v>
      </c>
      <c r="C125">
        <f t="shared" si="1"/>
        <v>1184.8275829478164</v>
      </c>
      <c r="D125">
        <v>1141.1895822591489</v>
      </c>
      <c r="E125">
        <v>423.22005591357856</v>
      </c>
      <c r="F125">
        <v>522.11791407621149</v>
      </c>
      <c r="G125">
        <v>413.69769847965557</v>
      </c>
      <c r="H125">
        <v>645.14672146775069</v>
      </c>
      <c r="I125">
        <v>235.64888710175003</v>
      </c>
      <c r="J125">
        <v>742.93555447896154</v>
      </c>
      <c r="K125">
        <v>669.69071911751973</v>
      </c>
      <c r="L125">
        <v>367.74887142295876</v>
      </c>
      <c r="M125">
        <v>375.43986140178714</v>
      </c>
      <c r="N125">
        <v>251.65446168850687</v>
      </c>
      <c r="O125">
        <v>737.33670992672262</v>
      </c>
      <c r="P125">
        <v>968.70555405955736</v>
      </c>
      <c r="Q125">
        <v>257.3279387748147</v>
      </c>
      <c r="R125">
        <v>343.64601834877891</v>
      </c>
      <c r="S125">
        <v>484.77588523895338</v>
      </c>
      <c r="T125">
        <v>685.90860675401427</v>
      </c>
      <c r="U125">
        <v>267.28777060039027</v>
      </c>
      <c r="V125">
        <v>206.27376231405739</v>
      </c>
    </row>
    <row r="126" spans="2:22" x14ac:dyDescent="0.25">
      <c r="B126" s="12">
        <v>29.5</v>
      </c>
      <c r="C126">
        <f t="shared" si="1"/>
        <v>978.01849732105666</v>
      </c>
      <c r="D126">
        <v>817.90551397013667</v>
      </c>
      <c r="E126">
        <v>388.41966374610388</v>
      </c>
      <c r="F126">
        <v>564.86280759281556</v>
      </c>
      <c r="G126">
        <v>314.48216984387881</v>
      </c>
      <c r="H126">
        <v>626.37628883883986</v>
      </c>
      <c r="I126">
        <v>270.76237012637722</v>
      </c>
      <c r="J126">
        <v>461.71338681249819</v>
      </c>
      <c r="K126">
        <v>555.44279086206495</v>
      </c>
      <c r="L126">
        <v>520.27244464439821</v>
      </c>
      <c r="M126">
        <v>306.86106318907684</v>
      </c>
      <c r="N126">
        <v>266.09450980202621</v>
      </c>
      <c r="O126">
        <v>511.28118196409514</v>
      </c>
      <c r="P126">
        <v>683.66555888824348</v>
      </c>
      <c r="Q126">
        <v>225.19657074695837</v>
      </c>
      <c r="R126">
        <v>354.4075919435615</v>
      </c>
      <c r="S126">
        <v>332.30964034056814</v>
      </c>
      <c r="T126">
        <v>799.59957096128255</v>
      </c>
      <c r="U126">
        <v>202.52326393550322</v>
      </c>
      <c r="V126">
        <v>266.40323812586752</v>
      </c>
    </row>
    <row r="127" spans="2:22" x14ac:dyDescent="0.25">
      <c r="B127" s="12">
        <v>31</v>
      </c>
      <c r="C127">
        <f t="shared" si="1"/>
        <v>890.23436609371799</v>
      </c>
      <c r="D127">
        <v>967.30916401520608</v>
      </c>
      <c r="E127">
        <v>441.83937401592181</v>
      </c>
      <c r="F127">
        <v>444.84829887311957</v>
      </c>
      <c r="G127">
        <v>336.87513100220076</v>
      </c>
      <c r="H127">
        <v>685.00492408716639</v>
      </c>
      <c r="I127">
        <v>212.33583689687464</v>
      </c>
      <c r="J127">
        <v>425.50760104536903</v>
      </c>
      <c r="K127">
        <v>447.73699257654533</v>
      </c>
      <c r="L127">
        <v>534.80883071244443</v>
      </c>
      <c r="M127">
        <v>346.7386955265851</v>
      </c>
      <c r="N127">
        <v>176.00116613724265</v>
      </c>
      <c r="O127">
        <v>425.18223695401821</v>
      </c>
      <c r="P127">
        <v>902.70636054673639</v>
      </c>
      <c r="Q127">
        <v>210.51585949285163</v>
      </c>
      <c r="R127">
        <v>342.19734498025042</v>
      </c>
      <c r="S127">
        <v>495.45965130482563</v>
      </c>
      <c r="T127">
        <v>740.73829161993092</v>
      </c>
      <c r="U127">
        <v>196.52986345684653</v>
      </c>
      <c r="V127">
        <v>162.45744025388177</v>
      </c>
    </row>
    <row r="128" spans="2:22" x14ac:dyDescent="0.25">
      <c r="B128" s="12">
        <v>32.5</v>
      </c>
      <c r="C128">
        <f t="shared" si="1"/>
        <v>970.53102730460705</v>
      </c>
      <c r="D128">
        <v>941.87875549689636</v>
      </c>
      <c r="E128">
        <v>376.3762159259374</v>
      </c>
      <c r="F128">
        <v>379.08692423219026</v>
      </c>
      <c r="G128">
        <v>394.73723501713476</v>
      </c>
      <c r="H128">
        <v>669.24703002832769</v>
      </c>
      <c r="I128">
        <v>162.18399741292964</v>
      </c>
      <c r="J128">
        <v>425.86607417177623</v>
      </c>
      <c r="K128">
        <v>403.85685253429659</v>
      </c>
      <c r="L128">
        <v>500.52899491018633</v>
      </c>
      <c r="M128">
        <v>241.5010873175107</v>
      </c>
      <c r="N128">
        <v>218.79812032876001</v>
      </c>
      <c r="O128">
        <v>575.94698534400391</v>
      </c>
      <c r="P128">
        <v>816.85958347752364</v>
      </c>
      <c r="Q128">
        <v>203.86799024570894</v>
      </c>
      <c r="R128">
        <v>305.15269741359492</v>
      </c>
      <c r="S128">
        <v>491.00808211071217</v>
      </c>
      <c r="T128">
        <v>639.94842973405491</v>
      </c>
      <c r="U128">
        <v>259.95256404442245</v>
      </c>
      <c r="V128">
        <v>206.94785957652161</v>
      </c>
    </row>
    <row r="129" spans="1:22" x14ac:dyDescent="0.25">
      <c r="B129" s="12">
        <v>34</v>
      </c>
      <c r="C129">
        <f t="shared" si="1"/>
        <v>828.01090837081017</v>
      </c>
      <c r="D129">
        <v>762.91225554929167</v>
      </c>
      <c r="E129">
        <v>343.57075069799936</v>
      </c>
      <c r="F129">
        <v>481.56506638097176</v>
      </c>
      <c r="G129">
        <v>348.80714680189061</v>
      </c>
      <c r="H129">
        <v>676.89424332158762</v>
      </c>
      <c r="I129">
        <v>150.95919546243408</v>
      </c>
      <c r="J129">
        <v>299.50429711323153</v>
      </c>
      <c r="K129">
        <v>367.31666319002397</v>
      </c>
      <c r="L129">
        <v>428.06402555604581</v>
      </c>
      <c r="M129">
        <v>294.61165594638936</v>
      </c>
      <c r="N129">
        <v>185.2093127603564</v>
      </c>
      <c r="O129">
        <v>466.03343852262924</v>
      </c>
      <c r="P129">
        <v>785.53387931020643</v>
      </c>
      <c r="Q129">
        <v>199.99006651820909</v>
      </c>
      <c r="R129">
        <v>234.47813236324387</v>
      </c>
      <c r="S129">
        <v>481.88236526277962</v>
      </c>
      <c r="T129">
        <v>455.83894868918833</v>
      </c>
      <c r="U129">
        <v>160.12219189246943</v>
      </c>
      <c r="V129">
        <v>210.31834588884283</v>
      </c>
    </row>
    <row r="130" spans="1:22" x14ac:dyDescent="0.25">
      <c r="B130" s="12">
        <v>35.5</v>
      </c>
      <c r="C130">
        <f t="shared" si="1"/>
        <v>834.72381252348896</v>
      </c>
      <c r="D130">
        <v>790.24994470647471</v>
      </c>
      <c r="E130">
        <v>283.27962541422141</v>
      </c>
      <c r="F130">
        <v>441.14922154956736</v>
      </c>
      <c r="G130">
        <v>335.73096510360034</v>
      </c>
      <c r="H130">
        <v>583.50554764935214</v>
      </c>
      <c r="I130">
        <v>249.10425867061329</v>
      </c>
      <c r="J130">
        <v>418.6966116436318</v>
      </c>
      <c r="K130">
        <v>444.22658137316535</v>
      </c>
      <c r="L130">
        <v>320.88529842746669</v>
      </c>
      <c r="M130">
        <v>274.22578111914294</v>
      </c>
      <c r="N130">
        <v>128.60013863416839</v>
      </c>
      <c r="O130">
        <v>362.71470451053688</v>
      </c>
      <c r="P130">
        <v>608.81864740450089</v>
      </c>
      <c r="Q130">
        <v>143.20618336553198</v>
      </c>
      <c r="R130">
        <v>153.24894705647139</v>
      </c>
      <c r="S130">
        <v>198.98514297687066</v>
      </c>
      <c r="T130">
        <v>545.87789197390418</v>
      </c>
      <c r="U130">
        <v>150.10337318187916</v>
      </c>
      <c r="V130">
        <v>162.86189861136032</v>
      </c>
    </row>
    <row r="131" spans="1:22" x14ac:dyDescent="0.25">
      <c r="B131" s="12">
        <v>37</v>
      </c>
      <c r="C131">
        <f t="shared" si="1"/>
        <v>841.69490529742461</v>
      </c>
      <c r="D131">
        <v>714.27659925802436</v>
      </c>
      <c r="E131">
        <v>358.56964583599807</v>
      </c>
      <c r="F131">
        <v>410.87158864197278</v>
      </c>
      <c r="G131">
        <v>227.19865700779187</v>
      </c>
      <c r="H131">
        <v>516.07103042696872</v>
      </c>
      <c r="I131">
        <v>242.05278052222505</v>
      </c>
      <c r="J131">
        <v>424.61141822935093</v>
      </c>
      <c r="K131">
        <v>540.7628894661126</v>
      </c>
      <c r="L131">
        <v>376.86123283874889</v>
      </c>
      <c r="M131">
        <v>227.37403370915573</v>
      </c>
      <c r="N131">
        <v>146.38860370154725</v>
      </c>
      <c r="O131">
        <v>403.38271683444549</v>
      </c>
      <c r="P131">
        <v>435.69032818970953</v>
      </c>
      <c r="Q131">
        <v>171.87511949383477</v>
      </c>
      <c r="R131">
        <v>121.99899296392964</v>
      </c>
      <c r="S131">
        <v>242.38794261947669</v>
      </c>
      <c r="T131">
        <v>342.95430337700714</v>
      </c>
      <c r="U131">
        <v>115.39532264876289</v>
      </c>
      <c r="V131">
        <v>112.30460392654233</v>
      </c>
    </row>
    <row r="132" spans="1:22" x14ac:dyDescent="0.25">
      <c r="B132" s="12">
        <v>38.5</v>
      </c>
      <c r="C132">
        <f t="shared" si="1"/>
        <v>802.45023486637911</v>
      </c>
      <c r="D132">
        <v>815.04459301182658</v>
      </c>
      <c r="E132">
        <v>312.68632622665234</v>
      </c>
      <c r="F132">
        <v>406.07648840773828</v>
      </c>
      <c r="G132">
        <v>305.16539038384701</v>
      </c>
      <c r="H132">
        <v>620.11947796253639</v>
      </c>
      <c r="I132">
        <v>277.59798669879439</v>
      </c>
      <c r="J132">
        <v>250.03500566903529</v>
      </c>
      <c r="K132">
        <v>420.2919595319388</v>
      </c>
      <c r="L132">
        <v>512.89577111733001</v>
      </c>
      <c r="M132">
        <v>292.55518611732498</v>
      </c>
      <c r="N132">
        <v>178.72175491225354</v>
      </c>
      <c r="O132">
        <v>319.84842125020066</v>
      </c>
      <c r="P132">
        <v>559.31925226988517</v>
      </c>
      <c r="Q132">
        <v>155.67093820392452</v>
      </c>
      <c r="R132">
        <v>130.58755650591959</v>
      </c>
      <c r="S132">
        <v>184.74012155570767</v>
      </c>
      <c r="T132">
        <v>588.88156637854456</v>
      </c>
      <c r="U132">
        <v>201.53927281214169</v>
      </c>
      <c r="V132">
        <v>20.35773732642004</v>
      </c>
    </row>
    <row r="133" spans="1:22" x14ac:dyDescent="0.25">
      <c r="B133" s="12">
        <v>40</v>
      </c>
      <c r="C133">
        <f t="shared" si="1"/>
        <v>855.89527946655301</v>
      </c>
      <c r="D133">
        <v>815.68035322478443</v>
      </c>
      <c r="E133">
        <v>338.54649025768452</v>
      </c>
      <c r="F133">
        <v>389.63614474750597</v>
      </c>
      <c r="G133">
        <v>347.8264331745188</v>
      </c>
      <c r="H133">
        <v>913.03092046800941</v>
      </c>
      <c r="I133">
        <v>220.89834607706032</v>
      </c>
      <c r="J133">
        <v>350.94519075266749</v>
      </c>
      <c r="K133">
        <v>462.57645811810579</v>
      </c>
      <c r="L133">
        <v>384.4548673519073</v>
      </c>
      <c r="M133">
        <v>174.7105237387693</v>
      </c>
      <c r="N133">
        <v>177.04754643532374</v>
      </c>
      <c r="O133">
        <v>427.563697135148</v>
      </c>
      <c r="P133">
        <v>578.6885808008218</v>
      </c>
      <c r="Q133">
        <v>139.53600555200526</v>
      </c>
      <c r="R133">
        <v>93.02552559336111</v>
      </c>
      <c r="S133">
        <v>184.96270001541333</v>
      </c>
      <c r="T133">
        <v>439.7125707874481</v>
      </c>
      <c r="U133">
        <v>99.204195982541123</v>
      </c>
      <c r="V133">
        <v>198.31941461697932</v>
      </c>
    </row>
    <row r="134" spans="1:22" x14ac:dyDescent="0.25">
      <c r="A134" t="s">
        <v>11</v>
      </c>
      <c r="B134" s="3">
        <v>0</v>
      </c>
    </row>
    <row r="135" spans="1:22" x14ac:dyDescent="0.25">
      <c r="B135" s="7">
        <v>1</v>
      </c>
      <c r="C135" s="12">
        <f t="shared" ref="C135:C163" si="2">IF(C104&gt;0,LOG10(C104),"")</f>
        <v>5.7878841455472347</v>
      </c>
      <c r="D135">
        <v>5.8775344585439262</v>
      </c>
      <c r="E135">
        <v>5.6802300120276144</v>
      </c>
      <c r="F135">
        <v>5.7425515500320321</v>
      </c>
      <c r="G135">
        <v>5.7193320579453335</v>
      </c>
      <c r="H135">
        <v>5.7619419549995845</v>
      </c>
      <c r="I135">
        <v>5.709242787810175</v>
      </c>
      <c r="J135">
        <v>5.9312641954844514</v>
      </c>
      <c r="K135">
        <v>5.6463532084320143</v>
      </c>
      <c r="L135">
        <v>5.6785683619291571</v>
      </c>
      <c r="M135">
        <v>5.7242447840938935</v>
      </c>
      <c r="N135">
        <v>5.7271008002167809</v>
      </c>
      <c r="O135">
        <v>5.7605447179388989</v>
      </c>
      <c r="P135">
        <v>5.7653022843325914</v>
      </c>
      <c r="Q135">
        <v>5.6338538014322985</v>
      </c>
      <c r="R135">
        <v>5.6321268685624748</v>
      </c>
      <c r="S135">
        <v>5.7571484148229253</v>
      </c>
      <c r="T135">
        <v>5.7882765383141406</v>
      </c>
      <c r="U135">
        <v>5.7925711840698177</v>
      </c>
      <c r="V135">
        <v>5.6750587476043819</v>
      </c>
    </row>
    <row r="136" spans="1:22" x14ac:dyDescent="0.25">
      <c r="B136" s="15">
        <v>2</v>
      </c>
      <c r="C136" s="12">
        <f t="shared" si="2"/>
        <v>5.0713774045625293</v>
      </c>
      <c r="D136">
        <v>5.1039524038661979</v>
      </c>
      <c r="E136">
        <v>5.1741832638473904</v>
      </c>
      <c r="F136">
        <v>4.9149406072828556</v>
      </c>
      <c r="G136">
        <v>4.9308155424148321</v>
      </c>
      <c r="H136">
        <v>4.9558299842951197</v>
      </c>
      <c r="I136">
        <v>5.1268702327487103</v>
      </c>
      <c r="J136">
        <v>5.2427778526530631</v>
      </c>
      <c r="K136">
        <v>5.0904929762473019</v>
      </c>
      <c r="L136">
        <v>5.1030717879236018</v>
      </c>
      <c r="M136">
        <v>5.2298004181807807</v>
      </c>
      <c r="N136">
        <v>5.0315303430367138</v>
      </c>
      <c r="O136">
        <v>4.9752541518992777</v>
      </c>
      <c r="P136">
        <v>5.2362297754010649</v>
      </c>
      <c r="Q136">
        <v>5.1084861786412734</v>
      </c>
      <c r="R136">
        <v>5.1176115145201173</v>
      </c>
      <c r="S136">
        <v>5.1885095580723357</v>
      </c>
      <c r="T136">
        <v>4.9867128937528191</v>
      </c>
      <c r="U136">
        <v>4.910143745221851</v>
      </c>
      <c r="V136">
        <v>5.192042847686448</v>
      </c>
    </row>
    <row r="137" spans="1:22" x14ac:dyDescent="0.25">
      <c r="B137" s="12">
        <v>3</v>
      </c>
      <c r="C137" s="12">
        <f t="shared" si="2"/>
        <v>4.5603561879560317</v>
      </c>
      <c r="D137">
        <v>4.6110464807220666</v>
      </c>
      <c r="E137">
        <v>4.6932203760652191</v>
      </c>
      <c r="F137">
        <v>4.40935552495141</v>
      </c>
      <c r="G137">
        <v>4.4098890832934741</v>
      </c>
      <c r="H137">
        <v>4.4643089935344005</v>
      </c>
      <c r="I137">
        <v>4.7769670026692221</v>
      </c>
      <c r="J137">
        <v>4.8121885621618459</v>
      </c>
      <c r="K137">
        <v>4.607093122827056</v>
      </c>
      <c r="L137">
        <v>4.6216767240694825</v>
      </c>
      <c r="M137">
        <v>4.7352548682057591</v>
      </c>
      <c r="N137">
        <v>4.5429077847259478</v>
      </c>
      <c r="O137">
        <v>4.4284232494450952</v>
      </c>
      <c r="P137">
        <v>4.8349006623281694</v>
      </c>
      <c r="Q137">
        <v>4.6703187408274616</v>
      </c>
      <c r="R137">
        <v>4.642601954298998</v>
      </c>
      <c r="S137">
        <v>4.6127480016239941</v>
      </c>
      <c r="T137">
        <v>4.4132012401088314</v>
      </c>
      <c r="U137">
        <v>4.3771962904881621</v>
      </c>
      <c r="V137">
        <v>4.7477368150829022</v>
      </c>
    </row>
    <row r="138" spans="1:22" x14ac:dyDescent="0.25">
      <c r="B138" s="12">
        <v>4</v>
      </c>
      <c r="C138" s="12">
        <f t="shared" si="2"/>
        <v>4.2689890223380766</v>
      </c>
      <c r="D138">
        <v>4.326216603666019</v>
      </c>
      <c r="E138">
        <v>4.4384437169851392</v>
      </c>
      <c r="F138">
        <v>4.110690637275531</v>
      </c>
      <c r="G138">
        <v>4.1428890730083241</v>
      </c>
      <c r="H138">
        <v>4.2592333072595796</v>
      </c>
      <c r="I138">
        <v>4.4834899287956933</v>
      </c>
      <c r="J138">
        <v>4.5414655679298814</v>
      </c>
      <c r="K138">
        <v>4.2849195490067755</v>
      </c>
      <c r="L138">
        <v>4.3178786022634608</v>
      </c>
      <c r="M138">
        <v>4.393046445888614</v>
      </c>
      <c r="N138">
        <v>4.2288948221123883</v>
      </c>
      <c r="O138">
        <v>4.1737510685610983</v>
      </c>
      <c r="P138">
        <v>4.5330109098783327</v>
      </c>
      <c r="Q138">
        <v>4.3663936248437683</v>
      </c>
      <c r="R138">
        <v>4.3102357881439808</v>
      </c>
      <c r="S138">
        <v>4.2831213724373836</v>
      </c>
      <c r="T138">
        <v>4.1696929944868675</v>
      </c>
      <c r="U138">
        <v>4.0817971291303214</v>
      </c>
      <c r="V138">
        <v>4.4557307993225725</v>
      </c>
    </row>
    <row r="139" spans="1:22" x14ac:dyDescent="0.25">
      <c r="B139" s="12">
        <v>5</v>
      </c>
      <c r="C139" s="12">
        <f t="shared" si="2"/>
        <v>4.1028283791643814</v>
      </c>
      <c r="D139">
        <v>4.1648700962726837</v>
      </c>
      <c r="E139">
        <v>4.2110579591813222</v>
      </c>
      <c r="F139">
        <v>3.9434114824079862</v>
      </c>
      <c r="G139">
        <v>3.9371461833251158</v>
      </c>
      <c r="H139">
        <v>4.1010110751651689</v>
      </c>
      <c r="I139">
        <v>4.2440735389357114</v>
      </c>
      <c r="J139">
        <v>4.3601205463773791</v>
      </c>
      <c r="K139">
        <v>4.0590627796800067</v>
      </c>
      <c r="L139">
        <v>4.0760251804967105</v>
      </c>
      <c r="M139">
        <v>4.1594433153122043</v>
      </c>
      <c r="N139">
        <v>3.9939686088045367</v>
      </c>
      <c r="O139">
        <v>4.0137861852660821</v>
      </c>
      <c r="P139">
        <v>4.33214762802662</v>
      </c>
      <c r="Q139">
        <v>4.109976712612478</v>
      </c>
      <c r="R139">
        <v>4.0911642363695817</v>
      </c>
      <c r="S139">
        <v>4.0078884700012756</v>
      </c>
      <c r="T139">
        <v>4.002146855097692</v>
      </c>
      <c r="U139">
        <v>3.8788995506942516</v>
      </c>
      <c r="V139">
        <v>4.2167082458118976</v>
      </c>
    </row>
    <row r="140" spans="1:22" x14ac:dyDescent="0.25">
      <c r="B140" s="12">
        <v>6</v>
      </c>
      <c r="C140" s="12">
        <f t="shared" si="2"/>
        <v>3.9540027791292647</v>
      </c>
      <c r="D140">
        <v>4.0486826166537435</v>
      </c>
      <c r="E140">
        <v>4.0470624792838716</v>
      </c>
      <c r="F140">
        <v>3.793417052750419</v>
      </c>
      <c r="G140">
        <v>3.7996518582614298</v>
      </c>
      <c r="H140">
        <v>3.9552680894546701</v>
      </c>
      <c r="I140">
        <v>4.0606661928623682</v>
      </c>
      <c r="J140">
        <v>4.1875360398851713</v>
      </c>
      <c r="K140">
        <v>3.9527682116894032</v>
      </c>
      <c r="L140">
        <v>3.9167762535784632</v>
      </c>
      <c r="M140">
        <v>3.9343234685454691</v>
      </c>
      <c r="N140">
        <v>3.7954128382679873</v>
      </c>
      <c r="O140">
        <v>3.8769161107287546</v>
      </c>
      <c r="P140">
        <v>4.1519331738567251</v>
      </c>
      <c r="Q140">
        <v>3.9118476789029493</v>
      </c>
      <c r="R140">
        <v>3.8977026729510018</v>
      </c>
      <c r="S140">
        <v>3.8832201843991152</v>
      </c>
      <c r="T140">
        <v>3.8717555880402834</v>
      </c>
      <c r="U140">
        <v>3.707553345416112</v>
      </c>
      <c r="V140">
        <v>3.9875191330297981</v>
      </c>
    </row>
    <row r="141" spans="1:22" x14ac:dyDescent="0.25">
      <c r="B141" s="12">
        <v>7</v>
      </c>
      <c r="C141" s="12">
        <f t="shared" si="2"/>
        <v>3.842431403817343</v>
      </c>
      <c r="D141">
        <v>3.914589471964796</v>
      </c>
      <c r="E141">
        <v>3.9154737613736899</v>
      </c>
      <c r="F141">
        <v>3.6664294252773342</v>
      </c>
      <c r="G141">
        <v>3.6698101374411083</v>
      </c>
      <c r="H141">
        <v>3.8740640335338057</v>
      </c>
      <c r="I141">
        <v>3.8915080707027325</v>
      </c>
      <c r="J141">
        <v>4.0926909121825661</v>
      </c>
      <c r="K141">
        <v>3.8097625665793888</v>
      </c>
      <c r="L141">
        <v>3.7462809708452114</v>
      </c>
      <c r="M141">
        <v>3.7810552189246089</v>
      </c>
      <c r="N141">
        <v>3.6496798628189988</v>
      </c>
      <c r="O141">
        <v>3.7427055397510327</v>
      </c>
      <c r="P141">
        <v>3.9845538020198212</v>
      </c>
      <c r="Q141">
        <v>3.77683449098478</v>
      </c>
      <c r="R141">
        <v>3.7620716356228558</v>
      </c>
      <c r="S141">
        <v>3.7594814187652648</v>
      </c>
      <c r="T141">
        <v>3.7714330286121682</v>
      </c>
      <c r="U141">
        <v>3.5955049699512935</v>
      </c>
      <c r="V141">
        <v>3.8216911797083322</v>
      </c>
    </row>
    <row r="142" spans="1:22" x14ac:dyDescent="0.25">
      <c r="B142" s="12">
        <v>8</v>
      </c>
      <c r="C142" s="12">
        <f t="shared" si="2"/>
        <v>3.7466923382406554</v>
      </c>
      <c r="D142">
        <v>3.8198670917516568</v>
      </c>
      <c r="E142">
        <v>3.7488050068284129</v>
      </c>
      <c r="F142">
        <v>3.536783856787888</v>
      </c>
      <c r="G142">
        <v>3.5575080274680615</v>
      </c>
      <c r="H142">
        <v>3.7539603148809806</v>
      </c>
      <c r="I142">
        <v>3.7680971138740955</v>
      </c>
      <c r="J142">
        <v>3.9596150646714698</v>
      </c>
      <c r="K142">
        <v>3.6931045619482989</v>
      </c>
      <c r="L142">
        <v>3.6014944059156857</v>
      </c>
      <c r="M142">
        <v>3.6340043269143441</v>
      </c>
      <c r="N142">
        <v>3.4931254274726991</v>
      </c>
      <c r="O142">
        <v>3.6261734087321003</v>
      </c>
      <c r="P142">
        <v>3.8441313665232983</v>
      </c>
      <c r="Q142">
        <v>3.5904295195471132</v>
      </c>
      <c r="R142">
        <v>3.6612853791285889</v>
      </c>
      <c r="S142">
        <v>3.6716214853239078</v>
      </c>
      <c r="T142">
        <v>3.5760096711775056</v>
      </c>
      <c r="U142">
        <v>3.4432192877657286</v>
      </c>
      <c r="V142">
        <v>3.6532519018871463</v>
      </c>
    </row>
    <row r="143" spans="1:22" x14ac:dyDescent="0.25">
      <c r="B143" s="12">
        <v>9</v>
      </c>
      <c r="C143" s="12">
        <f t="shared" si="2"/>
        <v>3.6840340971417787</v>
      </c>
      <c r="D143">
        <v>3.7404098562495873</v>
      </c>
      <c r="E143">
        <v>3.6210073597891581</v>
      </c>
      <c r="F143">
        <v>3.4312509816907841</v>
      </c>
      <c r="G143">
        <v>3.3962904271860115</v>
      </c>
      <c r="H143">
        <v>3.6209127223947992</v>
      </c>
      <c r="I143">
        <v>3.6195300844815592</v>
      </c>
      <c r="J143">
        <v>3.846906513102299</v>
      </c>
      <c r="K143">
        <v>3.5957465373593638</v>
      </c>
      <c r="L143">
        <v>3.4570542693476058</v>
      </c>
      <c r="M143">
        <v>3.4872453817127953</v>
      </c>
      <c r="N143">
        <v>3.3901563804202168</v>
      </c>
      <c r="O143">
        <v>3.5655447090586012</v>
      </c>
      <c r="P143">
        <v>3.7448563265143395</v>
      </c>
      <c r="Q143">
        <v>3.5052082889865268</v>
      </c>
      <c r="R143">
        <v>3.5081401286825953</v>
      </c>
      <c r="S143">
        <v>3.5796784891470255</v>
      </c>
      <c r="T143">
        <v>3.4964006128981953</v>
      </c>
      <c r="U143">
        <v>3.349156156766619</v>
      </c>
      <c r="V143">
        <v>3.5214549477877419</v>
      </c>
    </row>
    <row r="144" spans="1:22" x14ac:dyDescent="0.25">
      <c r="B144" s="12">
        <v>10</v>
      </c>
      <c r="C144" s="12">
        <f t="shared" si="2"/>
        <v>3.6287097968000239</v>
      </c>
      <c r="D144">
        <v>3.6749100585075989</v>
      </c>
      <c r="E144">
        <v>3.5015971747385013</v>
      </c>
      <c r="F144">
        <v>3.3878200906328941</v>
      </c>
      <c r="G144">
        <v>3.3573576642414658</v>
      </c>
      <c r="H144">
        <v>3.5867163937957995</v>
      </c>
      <c r="I144">
        <v>3.4813103943428994</v>
      </c>
      <c r="J144">
        <v>3.7790673505232597</v>
      </c>
      <c r="K144">
        <v>3.4820088006873489</v>
      </c>
      <c r="L144">
        <v>3.4268160622401203</v>
      </c>
      <c r="M144">
        <v>3.4113295230929381</v>
      </c>
      <c r="N144">
        <v>3.34447599222307</v>
      </c>
      <c r="O144">
        <v>3.4602218895770247</v>
      </c>
      <c r="P144">
        <v>3.6234630985702903</v>
      </c>
      <c r="Q144">
        <v>3.3694564067148214</v>
      </c>
      <c r="R144">
        <v>3.4193340584857754</v>
      </c>
      <c r="S144">
        <v>3.4658305421440376</v>
      </c>
      <c r="T144">
        <v>3.4225130674592101</v>
      </c>
      <c r="U144">
        <v>3.2454249338823757</v>
      </c>
      <c r="V144">
        <v>3.4284528417508824</v>
      </c>
    </row>
    <row r="145" spans="2:22" x14ac:dyDescent="0.25">
      <c r="B145" s="12">
        <v>11.5</v>
      </c>
      <c r="C145" s="12">
        <f t="shared" si="2"/>
        <v>3.3950670231056845</v>
      </c>
      <c r="D145">
        <v>3.4601578370314505</v>
      </c>
      <c r="E145">
        <v>3.252970413241925</v>
      </c>
      <c r="F145">
        <v>3.1327156434268129</v>
      </c>
      <c r="G145">
        <v>3.1696074288811413</v>
      </c>
      <c r="H145">
        <v>3.3518505339519429</v>
      </c>
      <c r="I145">
        <v>3.2654297498676028</v>
      </c>
      <c r="J145">
        <v>3.5100000460046674</v>
      </c>
      <c r="K145">
        <v>3.2989062334571191</v>
      </c>
      <c r="L145">
        <v>3.2560349283753625</v>
      </c>
      <c r="M145">
        <v>3.1149136688112913</v>
      </c>
      <c r="N145">
        <v>3.0798961749496736</v>
      </c>
      <c r="O145">
        <v>3.3019172940390531</v>
      </c>
      <c r="P145">
        <v>3.39919798138299</v>
      </c>
      <c r="Q145">
        <v>3.1306017199193565</v>
      </c>
      <c r="R145">
        <v>3.1705124224469006</v>
      </c>
      <c r="S145">
        <v>3.2550019787755207</v>
      </c>
      <c r="T145">
        <v>3.3392624003438929</v>
      </c>
      <c r="U145">
        <v>3.0073207619797739</v>
      </c>
      <c r="V145">
        <v>3.2712336883900148</v>
      </c>
    </row>
    <row r="146" spans="2:22" x14ac:dyDescent="0.25">
      <c r="B146" s="12">
        <v>13</v>
      </c>
      <c r="C146" s="12">
        <f t="shared" si="2"/>
        <v>3.3633717639029976</v>
      </c>
      <c r="D146">
        <v>3.4794380258387396</v>
      </c>
      <c r="E146">
        <v>3.1759522865862366</v>
      </c>
      <c r="F146">
        <v>3.1385066125904535</v>
      </c>
      <c r="G146">
        <v>3.075403010887968</v>
      </c>
      <c r="H146">
        <v>3.3890642509693243</v>
      </c>
      <c r="I146">
        <v>3.171153152026811</v>
      </c>
      <c r="J146">
        <v>3.4731682689272456</v>
      </c>
      <c r="K146">
        <v>3.2609055428241098</v>
      </c>
      <c r="L146">
        <v>3.126877923032108</v>
      </c>
      <c r="M146">
        <v>3.066238919386437</v>
      </c>
      <c r="N146">
        <v>2.9326551745864275</v>
      </c>
      <c r="O146">
        <v>3.2696654244936338</v>
      </c>
      <c r="P146">
        <v>3.3417087072234546</v>
      </c>
      <c r="Q146">
        <v>3.066004784103852</v>
      </c>
      <c r="R146">
        <v>3.1277824168111694</v>
      </c>
      <c r="S146">
        <v>3.2801090766906733</v>
      </c>
      <c r="T146">
        <v>3.1525127411491916</v>
      </c>
      <c r="U146">
        <v>3.0054065554168563</v>
      </c>
      <c r="V146">
        <v>3.150113841766919</v>
      </c>
    </row>
    <row r="147" spans="2:22" x14ac:dyDescent="0.25">
      <c r="B147" s="12">
        <v>14.5</v>
      </c>
      <c r="C147" s="12">
        <f t="shared" si="2"/>
        <v>3.3734056537217709</v>
      </c>
      <c r="D147">
        <v>3.3916771138612614</v>
      </c>
      <c r="E147">
        <v>3.1097360177029794</v>
      </c>
      <c r="F147">
        <v>3.1040903854789637</v>
      </c>
      <c r="G147">
        <v>2.9603363692528561</v>
      </c>
      <c r="H147">
        <v>3.3229794420687284</v>
      </c>
      <c r="I147">
        <v>3.0729823180714448</v>
      </c>
      <c r="J147">
        <v>3.3717905521443843</v>
      </c>
      <c r="K147">
        <v>3.2200104074894638</v>
      </c>
      <c r="L147">
        <v>3.144930197305404</v>
      </c>
      <c r="M147">
        <v>3.0112985621258184</v>
      </c>
      <c r="N147">
        <v>2.8628600184022215</v>
      </c>
      <c r="O147">
        <v>3.2625958594524804</v>
      </c>
      <c r="P147">
        <v>3.3534635016301677</v>
      </c>
      <c r="Q147">
        <v>2.9942261002935813</v>
      </c>
      <c r="R147">
        <v>3.0155367565934439</v>
      </c>
      <c r="S147">
        <v>3.1921466609091302</v>
      </c>
      <c r="T147">
        <v>3.2419647377625469</v>
      </c>
      <c r="U147">
        <v>2.8553936382372331</v>
      </c>
      <c r="V147">
        <v>3.0191663231619201</v>
      </c>
    </row>
    <row r="148" spans="2:22" x14ac:dyDescent="0.25">
      <c r="B148" s="12">
        <v>16</v>
      </c>
      <c r="C148" s="12">
        <f t="shared" si="2"/>
        <v>3.3020226250873099</v>
      </c>
      <c r="D148">
        <v>3.3697897610182959</v>
      </c>
      <c r="E148">
        <v>3.0706699423231685</v>
      </c>
      <c r="F148">
        <v>3.0153088835752331</v>
      </c>
      <c r="G148">
        <v>2.9689609402665513</v>
      </c>
      <c r="H148">
        <v>3.2715936353868784</v>
      </c>
      <c r="I148">
        <v>2.9916455234424038</v>
      </c>
      <c r="J148">
        <v>3.308498990330361</v>
      </c>
      <c r="K148">
        <v>3.1797436484514709</v>
      </c>
      <c r="L148">
        <v>3.1062019038285906</v>
      </c>
      <c r="M148">
        <v>2.9385690073289545</v>
      </c>
      <c r="N148">
        <v>2.8748451310593177</v>
      </c>
      <c r="O148">
        <v>3.146845167075921</v>
      </c>
      <c r="P148">
        <v>3.2904793430810475</v>
      </c>
      <c r="Q148">
        <v>2.9151911182809851</v>
      </c>
      <c r="R148">
        <v>2.9669080309121401</v>
      </c>
      <c r="S148">
        <v>3.1376274977117919</v>
      </c>
      <c r="T148">
        <v>3.0095119077650825</v>
      </c>
      <c r="U148">
        <v>2.8395531993049996</v>
      </c>
      <c r="V148">
        <v>2.9818664199689726</v>
      </c>
    </row>
    <row r="149" spans="2:22" x14ac:dyDescent="0.25">
      <c r="B149" s="12">
        <v>17.5</v>
      </c>
      <c r="C149" s="12">
        <f t="shared" si="2"/>
        <v>3.249209800873285</v>
      </c>
      <c r="D149">
        <v>3.3285325692122782</v>
      </c>
      <c r="E149">
        <v>3.0327970856255431</v>
      </c>
      <c r="F149">
        <v>3.0008846015150392</v>
      </c>
      <c r="G149">
        <v>2.9056207954105067</v>
      </c>
      <c r="H149">
        <v>3.2467161990383162</v>
      </c>
      <c r="I149">
        <v>2.9014762444433702</v>
      </c>
      <c r="J149">
        <v>3.2574038497264803</v>
      </c>
      <c r="K149">
        <v>3.1040120268396594</v>
      </c>
      <c r="L149">
        <v>3.0826265177851968</v>
      </c>
      <c r="M149">
        <v>2.87814841143115</v>
      </c>
      <c r="N149">
        <v>2.7698892817115057</v>
      </c>
      <c r="O149">
        <v>3.1197496507668134</v>
      </c>
      <c r="P149">
        <v>3.1884585076495138</v>
      </c>
      <c r="Q149">
        <v>2.8967061230252806</v>
      </c>
      <c r="R149">
        <v>2.9653046596326873</v>
      </c>
      <c r="S149">
        <v>3.0427020515740422</v>
      </c>
      <c r="T149">
        <v>3.1259167023231074</v>
      </c>
      <c r="U149">
        <v>2.8912674790185244</v>
      </c>
      <c r="V149">
        <v>2.9543989738375629</v>
      </c>
    </row>
    <row r="150" spans="2:22" x14ac:dyDescent="0.25">
      <c r="B150" s="12">
        <v>19</v>
      </c>
      <c r="C150" s="12">
        <f t="shared" si="2"/>
        <v>3.2095508285240606</v>
      </c>
      <c r="D150">
        <v>3.2626858332417643</v>
      </c>
      <c r="E150">
        <v>2.8946059519380709</v>
      </c>
      <c r="F150">
        <v>2.9129221602600857</v>
      </c>
      <c r="G150">
        <v>2.8640869393983621</v>
      </c>
      <c r="H150">
        <v>3.0691397805016973</v>
      </c>
      <c r="I150">
        <v>2.7488702082563874</v>
      </c>
      <c r="J150">
        <v>3.1439593998086881</v>
      </c>
      <c r="K150">
        <v>3.033459825210663</v>
      </c>
      <c r="L150">
        <v>2.919013085554635</v>
      </c>
      <c r="M150">
        <v>2.849955151181125</v>
      </c>
      <c r="N150">
        <v>2.7767057886136244</v>
      </c>
      <c r="O150">
        <v>3.0324988204290872</v>
      </c>
      <c r="P150">
        <v>3.2113938515221592</v>
      </c>
      <c r="Q150">
        <v>2.6803917936273951</v>
      </c>
      <c r="R150">
        <v>2.7911803503472647</v>
      </c>
      <c r="S150">
        <v>2.9521411047167621</v>
      </c>
      <c r="T150">
        <v>3.0645676310097678</v>
      </c>
      <c r="U150">
        <v>2.7233329208829673</v>
      </c>
      <c r="V150">
        <v>2.6960721806440224</v>
      </c>
    </row>
    <row r="151" spans="2:22" x14ac:dyDescent="0.25">
      <c r="B151" s="12">
        <v>20.5</v>
      </c>
      <c r="C151" s="12">
        <f t="shared" si="2"/>
        <v>3.1636010446319713</v>
      </c>
      <c r="D151">
        <v>3.1779500585179532</v>
      </c>
      <c r="E151">
        <v>2.8593459227360705</v>
      </c>
      <c r="F151">
        <v>2.8836750551281183</v>
      </c>
      <c r="G151">
        <v>2.8897186935190713</v>
      </c>
      <c r="H151">
        <v>3.0151996183222574</v>
      </c>
      <c r="I151">
        <v>2.6857784158703182</v>
      </c>
      <c r="J151">
        <v>3.0161801728143174</v>
      </c>
      <c r="K151">
        <v>2.9818820390820213</v>
      </c>
      <c r="L151">
        <v>2.9421175399417452</v>
      </c>
      <c r="M151">
        <v>2.7704775819851157</v>
      </c>
      <c r="N151">
        <v>2.6208800864976571</v>
      </c>
      <c r="O151">
        <v>3.0473032737946495</v>
      </c>
      <c r="P151">
        <v>3.1606002204941794</v>
      </c>
      <c r="Q151">
        <v>2.6425689891360142</v>
      </c>
      <c r="R151">
        <v>2.732928735510181</v>
      </c>
      <c r="S151">
        <v>2.9408799749690981</v>
      </c>
      <c r="T151">
        <v>2.9128302304520353</v>
      </c>
      <c r="U151">
        <v>2.7367859155255601</v>
      </c>
      <c r="V151">
        <v>2.7074740836282318</v>
      </c>
    </row>
    <row r="152" spans="2:22" x14ac:dyDescent="0.25">
      <c r="B152" s="12">
        <v>22</v>
      </c>
      <c r="C152" s="12">
        <f t="shared" si="2"/>
        <v>3.1458562493833755</v>
      </c>
      <c r="D152">
        <v>3.1421480917348563</v>
      </c>
      <c r="E152">
        <v>2.7615477816436491</v>
      </c>
      <c r="F152">
        <v>2.7967408668023443</v>
      </c>
      <c r="G152">
        <v>2.7355742772564375</v>
      </c>
      <c r="H152">
        <v>3.0457778751685805</v>
      </c>
      <c r="I152">
        <v>2.6199576172305838</v>
      </c>
      <c r="J152">
        <v>2.9940261206920997</v>
      </c>
      <c r="K152">
        <v>2.8736449063372018</v>
      </c>
      <c r="L152">
        <v>2.8494660065301427</v>
      </c>
      <c r="M152">
        <v>2.6998151287089813</v>
      </c>
      <c r="N152">
        <v>2.5909324044425475</v>
      </c>
      <c r="O152">
        <v>2.9052655528866143</v>
      </c>
      <c r="P152">
        <v>3.0726201570424045</v>
      </c>
      <c r="Q152">
        <v>2.5659145048083678</v>
      </c>
      <c r="R152">
        <v>2.695087277769697</v>
      </c>
      <c r="S152">
        <v>2.9925121973900337</v>
      </c>
      <c r="T152">
        <v>3.0089405427544986</v>
      </c>
      <c r="U152">
        <v>2.6596793059644295</v>
      </c>
      <c r="V152">
        <v>2.5815389946435015</v>
      </c>
    </row>
    <row r="153" spans="2:22" x14ac:dyDescent="0.25">
      <c r="B153" s="12">
        <v>23.5</v>
      </c>
      <c r="C153" s="12">
        <f t="shared" si="2"/>
        <v>3.0800433363037159</v>
      </c>
      <c r="D153">
        <v>3.0616911495780421</v>
      </c>
      <c r="E153">
        <v>2.7179212125942316</v>
      </c>
      <c r="F153">
        <v>2.7888792509146665</v>
      </c>
      <c r="G153">
        <v>2.7614116545432821</v>
      </c>
      <c r="H153">
        <v>3.0149079823973173</v>
      </c>
      <c r="I153">
        <v>2.5523606111633295</v>
      </c>
      <c r="J153">
        <v>3.0035491346643433</v>
      </c>
      <c r="K153">
        <v>2.8389214229142379</v>
      </c>
      <c r="L153">
        <v>2.8100145729388393</v>
      </c>
      <c r="M153">
        <v>2.7353695096540842</v>
      </c>
      <c r="N153">
        <v>2.4403053245080883</v>
      </c>
      <c r="O153">
        <v>2.9056611753069617</v>
      </c>
      <c r="P153">
        <v>3.121904070093561</v>
      </c>
      <c r="Q153">
        <v>2.5650147513457693</v>
      </c>
      <c r="R153">
        <v>2.7132040067821994</v>
      </c>
      <c r="S153">
        <v>2.849910252653324</v>
      </c>
      <c r="T153">
        <v>2.9471091771872353</v>
      </c>
      <c r="U153">
        <v>2.4259604715288288</v>
      </c>
      <c r="V153">
        <v>2.5079687088690892</v>
      </c>
    </row>
    <row r="154" spans="2:22" x14ac:dyDescent="0.25">
      <c r="B154" s="12">
        <v>25</v>
      </c>
      <c r="C154" s="12">
        <f t="shared" si="2"/>
        <v>3.097589282486509</v>
      </c>
      <c r="D154">
        <v>2.9990546655185946</v>
      </c>
      <c r="E154">
        <v>2.6584258609793143</v>
      </c>
      <c r="F154">
        <v>2.7819553570484299</v>
      </c>
      <c r="G154">
        <v>2.7291323763071165</v>
      </c>
      <c r="H154">
        <v>3.0311326909534566</v>
      </c>
      <c r="I154">
        <v>2.4898149772109659</v>
      </c>
      <c r="J154">
        <v>2.9099081236714417</v>
      </c>
      <c r="K154">
        <v>2.7870402815128577</v>
      </c>
      <c r="L154">
        <v>2.8013180751867308</v>
      </c>
      <c r="M154">
        <v>2.64520936013083</v>
      </c>
      <c r="N154">
        <v>2.5097885589456288</v>
      </c>
      <c r="O154">
        <v>2.8149595062295254</v>
      </c>
      <c r="P154">
        <v>2.9955249729823876</v>
      </c>
      <c r="Q154">
        <v>2.5092628840315712</v>
      </c>
      <c r="R154">
        <v>2.6865705289666475</v>
      </c>
      <c r="S154">
        <v>2.6253214656709387</v>
      </c>
      <c r="T154">
        <v>3.0220064036754826</v>
      </c>
      <c r="U154">
        <v>2.5288604490820128</v>
      </c>
      <c r="V154">
        <v>2.4444622520743846</v>
      </c>
    </row>
    <row r="155" spans="2:22" x14ac:dyDescent="0.25">
      <c r="B155" s="12">
        <v>26.5</v>
      </c>
      <c r="C155" s="12">
        <f t="shared" si="2"/>
        <v>3.0861550439476848</v>
      </c>
      <c r="D155">
        <v>2.9926432698217313</v>
      </c>
      <c r="E155">
        <v>2.6738601470909176</v>
      </c>
      <c r="F155">
        <v>2.6583906606250869</v>
      </c>
      <c r="G155">
        <v>2.6471607935626169</v>
      </c>
      <c r="H155">
        <v>2.888085101914466</v>
      </c>
      <c r="I155">
        <v>2.5059992708971994</v>
      </c>
      <c r="J155">
        <v>2.8501336375623896</v>
      </c>
      <c r="K155">
        <v>2.7768507515349552</v>
      </c>
      <c r="L155">
        <v>2.6887571410655182</v>
      </c>
      <c r="M155">
        <v>2.5691285416054308</v>
      </c>
      <c r="N155">
        <v>2.2899024087785662</v>
      </c>
      <c r="O155">
        <v>2.8492621953495068</v>
      </c>
      <c r="P155">
        <v>3.0056880105826171</v>
      </c>
      <c r="Q155">
        <v>2.5113988389590869</v>
      </c>
      <c r="R155">
        <v>2.6277322100145741</v>
      </c>
      <c r="S155">
        <v>2.6764739881183202</v>
      </c>
      <c r="T155">
        <v>2.8393187056847946</v>
      </c>
      <c r="U155">
        <v>2.4097829310664607</v>
      </c>
      <c r="V155">
        <v>2.3006007627625205</v>
      </c>
    </row>
    <row r="156" spans="2:22" x14ac:dyDescent="0.25">
      <c r="B156" s="12">
        <v>28</v>
      </c>
      <c r="C156" s="12">
        <f t="shared" si="2"/>
        <v>3.073655156065644</v>
      </c>
      <c r="D156">
        <v>3.0573577983968714</v>
      </c>
      <c r="E156">
        <v>2.6265662402327314</v>
      </c>
      <c r="F156">
        <v>2.717768594285181</v>
      </c>
      <c r="G156">
        <v>2.6166831047960053</v>
      </c>
      <c r="H156">
        <v>2.8096584946004226</v>
      </c>
      <c r="I156">
        <v>2.3722653930593287</v>
      </c>
      <c r="J156">
        <v>2.8709511427672356</v>
      </c>
      <c r="K156">
        <v>2.8258742803248946</v>
      </c>
      <c r="L156">
        <v>2.5655513486040995</v>
      </c>
      <c r="M156">
        <v>2.5745403808793528</v>
      </c>
      <c r="N156">
        <v>2.4008046345921743</v>
      </c>
      <c r="O156">
        <v>2.8676658567455284</v>
      </c>
      <c r="P156">
        <v>2.9861917897652157</v>
      </c>
      <c r="Q156">
        <v>2.4104869412706567</v>
      </c>
      <c r="R156">
        <v>2.5361113163254747</v>
      </c>
      <c r="S156">
        <v>2.6855410080886473</v>
      </c>
      <c r="T156">
        <v>2.8362662524026248</v>
      </c>
      <c r="U156">
        <v>2.426979088639559</v>
      </c>
      <c r="V156">
        <v>2.3144439899368101</v>
      </c>
    </row>
    <row r="157" spans="2:22" x14ac:dyDescent="0.25">
      <c r="B157" s="12">
        <v>29.5</v>
      </c>
      <c r="C157" s="12">
        <f t="shared" si="2"/>
        <v>2.9903470687022207</v>
      </c>
      <c r="D157">
        <v>2.9127031360288989</v>
      </c>
      <c r="E157">
        <v>2.5893012079513578</v>
      </c>
      <c r="F157">
        <v>2.751942980314372</v>
      </c>
      <c r="G157">
        <v>2.4975960273395454</v>
      </c>
      <c r="H157">
        <v>2.7968353093606235</v>
      </c>
      <c r="I157">
        <v>2.4325883070513914</v>
      </c>
      <c r="J157">
        <v>2.6643724665687176</v>
      </c>
      <c r="K157">
        <v>2.7446393343976929</v>
      </c>
      <c r="L157">
        <v>2.7162308248278282</v>
      </c>
      <c r="M157">
        <v>2.4869417854180811</v>
      </c>
      <c r="N157">
        <v>2.4250359140580326</v>
      </c>
      <c r="O157">
        <v>2.708659808530272</v>
      </c>
      <c r="P157">
        <v>2.8348437019396164</v>
      </c>
      <c r="Q157">
        <v>2.3525617728710828</v>
      </c>
      <c r="R157">
        <v>2.5495030165555339</v>
      </c>
      <c r="S157">
        <v>2.5215429403939167</v>
      </c>
      <c r="T157">
        <v>2.9028725524180685</v>
      </c>
      <c r="U157">
        <v>2.306474918012432</v>
      </c>
      <c r="V157">
        <v>2.4255394993708204</v>
      </c>
    </row>
    <row r="158" spans="2:22" x14ac:dyDescent="0.25">
      <c r="B158" s="12">
        <v>31</v>
      </c>
      <c r="C158" s="12">
        <f t="shared" si="2"/>
        <v>2.94950435552366</v>
      </c>
      <c r="D158">
        <v>2.9855653021767194</v>
      </c>
      <c r="E158">
        <v>2.6452644149213436</v>
      </c>
      <c r="F158">
        <v>2.6482119341390153</v>
      </c>
      <c r="G158">
        <v>2.5274689514169641</v>
      </c>
      <c r="H158">
        <v>2.8356936933846861</v>
      </c>
      <c r="I158">
        <v>2.3270232982314862</v>
      </c>
      <c r="J158">
        <v>2.6289073224995159</v>
      </c>
      <c r="K158">
        <v>2.6510229778057459</v>
      </c>
      <c r="L158">
        <v>2.7281985696782471</v>
      </c>
      <c r="M158">
        <v>2.5400023109840997</v>
      </c>
      <c r="N158">
        <v>2.245515545344217</v>
      </c>
      <c r="O158">
        <v>2.6285751124975589</v>
      </c>
      <c r="P158">
        <v>2.9555465025468348</v>
      </c>
      <c r="Q158">
        <v>2.3232848195578062</v>
      </c>
      <c r="R158">
        <v>2.5342766356407922</v>
      </c>
      <c r="S158">
        <v>2.6950082926675809</v>
      </c>
      <c r="T158">
        <v>2.8696647955890882</v>
      </c>
      <c r="U158">
        <v>2.2934285524167084</v>
      </c>
      <c r="V158">
        <v>2.2107396060300983</v>
      </c>
    </row>
    <row r="159" spans="2:22" x14ac:dyDescent="0.25">
      <c r="B159" s="12">
        <v>32.5</v>
      </c>
      <c r="C159" s="12">
        <f t="shared" si="2"/>
        <v>2.9870094240847971</v>
      </c>
      <c r="D159">
        <v>2.9739950012986034</v>
      </c>
      <c r="E159">
        <v>2.575622171560529</v>
      </c>
      <c r="F159">
        <v>2.5787388046539657</v>
      </c>
      <c r="G159">
        <v>2.5963080947252823</v>
      </c>
      <c r="H159">
        <v>2.8255864525594996</v>
      </c>
      <c r="I159">
        <v>2.2100080004416145</v>
      </c>
      <c r="J159">
        <v>2.6292730441900991</v>
      </c>
      <c r="K159">
        <v>2.6062274562716587</v>
      </c>
      <c r="L159">
        <v>2.6994292405860918</v>
      </c>
      <c r="M159">
        <v>2.3829190904288642</v>
      </c>
      <c r="N159">
        <v>2.3400435866999953</v>
      </c>
      <c r="O159">
        <v>2.7603825094090113</v>
      </c>
      <c r="P159">
        <v>2.912147408598595</v>
      </c>
      <c r="Q159">
        <v>2.3093490416145137</v>
      </c>
      <c r="R159">
        <v>2.4845172132788877</v>
      </c>
      <c r="S159">
        <v>2.6910886407730632</v>
      </c>
      <c r="T159">
        <v>2.8061449777583798</v>
      </c>
      <c r="U159">
        <v>2.4148941054582007</v>
      </c>
      <c r="V159">
        <v>2.3158609389324165</v>
      </c>
    </row>
    <row r="160" spans="2:22" x14ac:dyDescent="0.25">
      <c r="B160" s="12">
        <v>34</v>
      </c>
      <c r="C160" s="12">
        <f t="shared" si="2"/>
        <v>2.9180360582994251</v>
      </c>
      <c r="D160">
        <v>2.8824745915301584</v>
      </c>
      <c r="E160">
        <v>2.5360161838228863</v>
      </c>
      <c r="F160">
        <v>2.6826549748688566</v>
      </c>
      <c r="G160">
        <v>2.5425853747262024</v>
      </c>
      <c r="H160">
        <v>2.830520820635448</v>
      </c>
      <c r="I160">
        <v>2.178859572589066</v>
      </c>
      <c r="J160">
        <v>2.4764030577743346</v>
      </c>
      <c r="K160">
        <v>2.5650406304071778</v>
      </c>
      <c r="L160">
        <v>2.6315087313171897</v>
      </c>
      <c r="M160">
        <v>2.4692499251714417</v>
      </c>
      <c r="N160">
        <v>2.2676628202441305</v>
      </c>
      <c r="O160">
        <v>2.6684170790180173</v>
      </c>
      <c r="P160">
        <v>2.895164920477427</v>
      </c>
      <c r="Q160">
        <v>2.3010084248466542</v>
      </c>
      <c r="R160">
        <v>2.3701023462544679</v>
      </c>
      <c r="S160">
        <v>2.6829410333582753</v>
      </c>
      <c r="T160">
        <v>2.658811430274195</v>
      </c>
      <c r="U160">
        <v>2.2044515264760913</v>
      </c>
      <c r="V160">
        <v>2.3228771574736728</v>
      </c>
    </row>
    <row r="161" spans="1:22" x14ac:dyDescent="0.25">
      <c r="B161" s="12">
        <v>35.5</v>
      </c>
      <c r="C161" s="12">
        <f t="shared" si="2"/>
        <v>2.9215428029825405</v>
      </c>
      <c r="D161">
        <v>2.8977644741241781</v>
      </c>
      <c r="E161">
        <v>2.4522153394749764</v>
      </c>
      <c r="F161">
        <v>2.6445855172088448</v>
      </c>
      <c r="G161">
        <v>2.5259913988990106</v>
      </c>
      <c r="H161">
        <v>2.766044989433742</v>
      </c>
      <c r="I161">
        <v>2.396381152270902</v>
      </c>
      <c r="J161">
        <v>2.6218994463213052</v>
      </c>
      <c r="K161">
        <v>2.647604542051929</v>
      </c>
      <c r="L161">
        <v>2.506349820061891</v>
      </c>
      <c r="M161">
        <v>2.4381082822238986</v>
      </c>
      <c r="N161">
        <v>2.109241436768778</v>
      </c>
      <c r="O161">
        <v>2.5595651623031723</v>
      </c>
      <c r="P161">
        <v>2.7844879458992642</v>
      </c>
      <c r="Q161">
        <v>2.1559617703709573</v>
      </c>
      <c r="R161">
        <v>2.1853974992482978</v>
      </c>
      <c r="S161">
        <v>2.2988206514648089</v>
      </c>
      <c r="T161">
        <v>2.7370955057583068</v>
      </c>
      <c r="U161">
        <v>2.1763904519888797</v>
      </c>
      <c r="V161">
        <v>2.2118194934043243</v>
      </c>
    </row>
    <row r="162" spans="1:22" x14ac:dyDescent="0.25">
      <c r="B162" s="12">
        <v>37</v>
      </c>
      <c r="C162" s="12">
        <f t="shared" si="2"/>
        <v>2.9251546984389236</v>
      </c>
      <c r="D162">
        <v>2.8538664222376813</v>
      </c>
      <c r="E162">
        <v>2.554573522248218</v>
      </c>
      <c r="F162">
        <v>2.6137061112725406</v>
      </c>
      <c r="G162">
        <v>2.3564057598918464</v>
      </c>
      <c r="H162">
        <v>2.7127094806959362</v>
      </c>
      <c r="I162">
        <v>2.3839100758574014</v>
      </c>
      <c r="J162">
        <v>2.6279916686037081</v>
      </c>
      <c r="K162">
        <v>2.733006879950783</v>
      </c>
      <c r="L162">
        <v>2.5761814645120968</v>
      </c>
      <c r="M162">
        <v>2.3567408664171219</v>
      </c>
      <c r="N162">
        <v>2.1655072683741512</v>
      </c>
      <c r="O162">
        <v>2.6057172866773741</v>
      </c>
      <c r="P162">
        <v>2.6391779192186071</v>
      </c>
      <c r="Q162">
        <v>2.2352130131117636</v>
      </c>
      <c r="R162">
        <v>2.0863562458221789</v>
      </c>
      <c r="S162">
        <v>2.384511012424666</v>
      </c>
      <c r="T162">
        <v>2.5352362567386435</v>
      </c>
      <c r="U162">
        <v>2.0621882057954473</v>
      </c>
      <c r="V162">
        <v>2.0503975605259988</v>
      </c>
    </row>
    <row r="163" spans="1:22" x14ac:dyDescent="0.25">
      <c r="B163" s="12">
        <v>38.5</v>
      </c>
      <c r="C163" s="12">
        <f t="shared" si="2"/>
        <v>2.9044181084998613</v>
      </c>
      <c r="D163">
        <v>2.9111813706653322</v>
      </c>
      <c r="E163">
        <v>2.4951088899600617</v>
      </c>
      <c r="F163">
        <v>2.6086078448203041</v>
      </c>
      <c r="G163">
        <v>2.4845352775868292</v>
      </c>
      <c r="H163">
        <v>2.7924753727576839</v>
      </c>
      <c r="I163">
        <v>2.4434163120393926</v>
      </c>
      <c r="J163">
        <v>2.3980008154905597</v>
      </c>
      <c r="K163">
        <v>2.6235510817391696</v>
      </c>
      <c r="L163">
        <v>2.7100291182742162</v>
      </c>
      <c r="M163">
        <v>2.4662078012406985</v>
      </c>
      <c r="N163">
        <v>2.2521774202353098</v>
      </c>
      <c r="O163">
        <v>2.5049442114111917</v>
      </c>
      <c r="P163">
        <v>2.7476597683907804</v>
      </c>
      <c r="Q163">
        <v>2.1922075428460759</v>
      </c>
      <c r="R163">
        <v>2.1159017956352053</v>
      </c>
      <c r="S163">
        <v>2.2665612250449652</v>
      </c>
      <c r="T163">
        <v>2.7700279599142053</v>
      </c>
      <c r="U163">
        <v>2.3043596872200292</v>
      </c>
      <c r="V163">
        <v>1.3087295064123805</v>
      </c>
    </row>
    <row r="164" spans="1:22" x14ac:dyDescent="0.25">
      <c r="B164" s="12">
        <v>40</v>
      </c>
      <c r="C164">
        <f>IF(C133&gt;0,LOG10(C133),"")</f>
        <v>2.9324206311117766</v>
      </c>
      <c r="D164">
        <v>2.9115200018574621</v>
      </c>
      <c r="E164">
        <v>2.529618315786311</v>
      </c>
      <c r="F164">
        <v>2.5906592375707422</v>
      </c>
      <c r="G164">
        <v>2.5413625832607618</v>
      </c>
      <c r="H164">
        <v>2.9604854854874723</v>
      </c>
      <c r="I164">
        <v>2.3441924642087133</v>
      </c>
      <c r="J164">
        <v>2.5452392953480625</v>
      </c>
      <c r="K164">
        <v>2.6651835264684021</v>
      </c>
      <c r="L164">
        <v>2.5848453636160302</v>
      </c>
      <c r="M164">
        <v>2.2423190656241672</v>
      </c>
      <c r="N164">
        <v>2.2480899125853284</v>
      </c>
      <c r="O164">
        <v>2.6310008237509925</v>
      </c>
      <c r="P164">
        <v>2.7624449125620587</v>
      </c>
      <c r="Q164">
        <v>2.1446862864261806</v>
      </c>
      <c r="R164">
        <v>1.9686021324603185</v>
      </c>
      <c r="S164">
        <v>2.2670841564530022</v>
      </c>
      <c r="T164">
        <v>2.6431688816888044</v>
      </c>
      <c r="U164">
        <v>1.9965300416453582</v>
      </c>
      <c r="V164">
        <v>2.297365231846741</v>
      </c>
    </row>
    <row r="165" spans="1:22" x14ac:dyDescent="0.25">
      <c r="A165" t="s">
        <v>12</v>
      </c>
      <c r="B165" s="3">
        <v>0</v>
      </c>
    </row>
    <row r="166" spans="1:22" x14ac:dyDescent="0.25">
      <c r="B166" s="7">
        <v>1</v>
      </c>
      <c r="C166" s="5">
        <f>IF(C135&lt;&gt;"", RSQ($B135:$B$164, $C135:$C$164),"")</f>
        <v>0.67654832132928522</v>
      </c>
      <c r="D166">
        <v>0.7105242391135328</v>
      </c>
      <c r="E166">
        <v>0.76460209394320622</v>
      </c>
      <c r="F166">
        <v>0.68626391673617659</v>
      </c>
      <c r="G166">
        <v>0.71861911834771486</v>
      </c>
      <c r="H166">
        <v>0.71206493040818108</v>
      </c>
      <c r="I166">
        <v>0.7925409131696699</v>
      </c>
      <c r="J166">
        <v>0.8260513338856037</v>
      </c>
      <c r="K166">
        <v>0.74279464754152003</v>
      </c>
      <c r="L166">
        <v>0.71732675636495291</v>
      </c>
      <c r="M166">
        <v>0.75469512804609773</v>
      </c>
      <c r="N166">
        <v>0.76468500129258099</v>
      </c>
      <c r="O166">
        <v>0.74098872773674229</v>
      </c>
      <c r="P166">
        <v>0.74764033010867748</v>
      </c>
      <c r="Q166">
        <v>0.80134234346204047</v>
      </c>
      <c r="R166">
        <v>0.8200568032128891</v>
      </c>
      <c r="S166">
        <v>0.78417730371668293</v>
      </c>
      <c r="T166">
        <v>0.68579916197974577</v>
      </c>
      <c r="U166">
        <v>0.76675315381044606</v>
      </c>
      <c r="V166">
        <v>0.82966823332972284</v>
      </c>
    </row>
    <row r="167" spans="1:22" x14ac:dyDescent="0.25">
      <c r="B167" s="15">
        <v>2</v>
      </c>
      <c r="C167" s="5">
        <f>IF(C136&lt;&gt;"", RSQ($B136:$B$164, $C136:$C$164),"")</f>
        <v>0.74969662264481429</v>
      </c>
      <c r="D167">
        <v>0.78783220674785792</v>
      </c>
      <c r="E167">
        <v>0.7949422037296644</v>
      </c>
      <c r="F167">
        <v>0.75894474818788427</v>
      </c>
      <c r="G167">
        <v>0.78470716237905247</v>
      </c>
      <c r="H167">
        <v>0.78703168682615299</v>
      </c>
      <c r="I167">
        <v>0.81749684911039133</v>
      </c>
      <c r="J167">
        <v>0.87561935994120366</v>
      </c>
      <c r="K167">
        <v>0.78857637375919243</v>
      </c>
      <c r="L167">
        <v>0.75851571097344972</v>
      </c>
      <c r="M167">
        <v>0.78538897256335216</v>
      </c>
      <c r="N167">
        <v>0.81032919108222201</v>
      </c>
      <c r="O167">
        <v>0.8216773858586377</v>
      </c>
      <c r="P167">
        <v>0.78526023623235608</v>
      </c>
      <c r="Q167">
        <v>0.83316857117702148</v>
      </c>
      <c r="R167">
        <v>0.85844168113099784</v>
      </c>
      <c r="S167">
        <v>0.83617583596012468</v>
      </c>
      <c r="T167">
        <v>0.76343823006361766</v>
      </c>
      <c r="U167">
        <v>0.83853796468177422</v>
      </c>
      <c r="V167">
        <v>0.8519224540673106</v>
      </c>
    </row>
    <row r="168" spans="1:22" x14ac:dyDescent="0.25">
      <c r="B168" s="12">
        <v>3</v>
      </c>
      <c r="C168" s="5">
        <f>IF(C137&lt;&gt;"", RSQ($B137:$B$164, $C137:$C$164),"")</f>
        <v>0.80709067285144642</v>
      </c>
      <c r="D168">
        <v>0.83717122255993259</v>
      </c>
      <c r="E168">
        <v>0.82080267832511</v>
      </c>
      <c r="F168">
        <v>0.80371242707245338</v>
      </c>
      <c r="G168">
        <v>0.8261135224061642</v>
      </c>
      <c r="H168">
        <v>0.82509406278225861</v>
      </c>
      <c r="I168">
        <v>0.82945651721476643</v>
      </c>
      <c r="J168">
        <v>0.90236916187710037</v>
      </c>
      <c r="K168">
        <v>0.82959104838898334</v>
      </c>
      <c r="L168">
        <v>0.79492120888776285</v>
      </c>
      <c r="M168">
        <v>0.81786418661821469</v>
      </c>
      <c r="N168">
        <v>0.84100844563017063</v>
      </c>
      <c r="O168">
        <v>0.87530228083456507</v>
      </c>
      <c r="P168">
        <v>0.81580073321869317</v>
      </c>
      <c r="Q168">
        <v>0.85955406446104232</v>
      </c>
      <c r="R168">
        <v>0.89307420463384302</v>
      </c>
      <c r="S168">
        <v>0.8874269945936466</v>
      </c>
      <c r="T168">
        <v>0.81750459152351684</v>
      </c>
      <c r="U168">
        <v>0.87880280960791557</v>
      </c>
      <c r="V168">
        <v>0.86900792722957787</v>
      </c>
    </row>
    <row r="169" spans="1:22" x14ac:dyDescent="0.25">
      <c r="B169" s="12">
        <v>4</v>
      </c>
      <c r="C169" s="5">
        <f>IF(C138&lt;&gt;"", RSQ($B138:$B$164, $C138:$C$164),"")</f>
        <v>0.83678688390847011</v>
      </c>
      <c r="D169">
        <v>0.86009055263954959</v>
      </c>
      <c r="E169">
        <v>0.83127259498075434</v>
      </c>
      <c r="F169">
        <v>0.82554126331027977</v>
      </c>
      <c r="G169">
        <v>0.84384466706075245</v>
      </c>
      <c r="H169">
        <v>0.83431933524682422</v>
      </c>
      <c r="I169">
        <v>0.83718483266426369</v>
      </c>
      <c r="J169">
        <v>0.91564645273862599</v>
      </c>
      <c r="K169">
        <v>0.85317937866568561</v>
      </c>
      <c r="L169">
        <v>0.8172305966643687</v>
      </c>
      <c r="M169">
        <v>0.83952419951892721</v>
      </c>
      <c r="N169">
        <v>0.85845952919986268</v>
      </c>
      <c r="O169">
        <v>0.89629810027627344</v>
      </c>
      <c r="P169">
        <v>0.83862311081574592</v>
      </c>
      <c r="Q169">
        <v>0.87740982695791014</v>
      </c>
      <c r="R169">
        <v>0.91474993739837396</v>
      </c>
      <c r="S169">
        <v>0.91355265225744153</v>
      </c>
      <c r="T169">
        <v>0.83522025849495984</v>
      </c>
      <c r="U169">
        <v>0.8976903473730361</v>
      </c>
      <c r="V169">
        <v>0.87649590147156509</v>
      </c>
    </row>
    <row r="170" spans="1:22" x14ac:dyDescent="0.25">
      <c r="B170" s="12">
        <v>5</v>
      </c>
      <c r="C170" s="18">
        <f>IF(C139&lt;&gt;"", RSQ($B139:$B$164, $C139:$C$164),"")</f>
        <v>0.85231952370823216</v>
      </c>
      <c r="D170">
        <v>0.86965285934285808</v>
      </c>
      <c r="E170">
        <v>0.83933470350910555</v>
      </c>
      <c r="F170">
        <v>0.83556016364019958</v>
      </c>
      <c r="G170">
        <v>0.85521650773936719</v>
      </c>
      <c r="H170">
        <v>0.83870050321002609</v>
      </c>
      <c r="I170">
        <v>0.8404085345574408</v>
      </c>
      <c r="J170">
        <v>0.92275284539963176</v>
      </c>
      <c r="K170">
        <v>0.86461497704760581</v>
      </c>
      <c r="L170">
        <v>0.83367000937785884</v>
      </c>
      <c r="M170">
        <v>0.85466924944658695</v>
      </c>
      <c r="N170">
        <v>0.86974588486781534</v>
      </c>
      <c r="O170">
        <v>0.90868537266039118</v>
      </c>
      <c r="P170">
        <v>0.85482475698246185</v>
      </c>
      <c r="Q170">
        <v>0.89139789067486952</v>
      </c>
      <c r="R170">
        <v>0.92764935117623548</v>
      </c>
      <c r="S170">
        <v>0.92835937728671414</v>
      </c>
      <c r="T170">
        <v>0.84570487477179046</v>
      </c>
      <c r="U170">
        <v>0.90878071637899061</v>
      </c>
      <c r="V170">
        <v>0.87953594772157773</v>
      </c>
    </row>
    <row r="171" spans="1:22" x14ac:dyDescent="0.25">
      <c r="B171" s="12">
        <v>6</v>
      </c>
      <c r="C171" s="18">
        <f>IF(C140&lt;&gt;"", RSQ($B140:$B$164, $C140:$C$164),"")</f>
        <v>0.86542088306719156</v>
      </c>
      <c r="D171">
        <v>0.87584786842774498</v>
      </c>
      <c r="E171">
        <v>0.84370605372481267</v>
      </c>
      <c r="F171">
        <v>0.84494784881532037</v>
      </c>
      <c r="G171">
        <v>0.86166671349988633</v>
      </c>
      <c r="H171">
        <v>0.84000394098389697</v>
      </c>
      <c r="I171">
        <v>0.83965743769761036</v>
      </c>
      <c r="J171">
        <v>0.9278152861671467</v>
      </c>
      <c r="K171">
        <v>0.86774594387724469</v>
      </c>
      <c r="L171">
        <v>0.84404600339102975</v>
      </c>
      <c r="M171">
        <v>0.86917755324791346</v>
      </c>
      <c r="N171">
        <v>0.87730600094959343</v>
      </c>
      <c r="O171">
        <v>0.91927988588767018</v>
      </c>
      <c r="P171">
        <v>0.87140176058450591</v>
      </c>
      <c r="Q171">
        <v>0.9010432957277924</v>
      </c>
      <c r="R171">
        <v>0.93724832135723257</v>
      </c>
      <c r="S171">
        <v>0.93139918921056042</v>
      </c>
      <c r="T171">
        <v>0.85383708629490485</v>
      </c>
      <c r="U171">
        <v>0.91643956665093695</v>
      </c>
      <c r="V171">
        <v>0.87869730886419462</v>
      </c>
    </row>
    <row r="172" spans="1:22" x14ac:dyDescent="0.25">
      <c r="B172" s="12">
        <v>7</v>
      </c>
      <c r="C172" s="5">
        <f>IF(C141&lt;&gt;"", RSQ($B141:$B$164, $C141:$C$164),"")</f>
        <v>0.87398227168697162</v>
      </c>
      <c r="D172">
        <v>0.88254242349625567</v>
      </c>
      <c r="E172">
        <v>0.84839911453712924</v>
      </c>
      <c r="F172">
        <v>0.85332606591904125</v>
      </c>
      <c r="G172">
        <v>0.86877071327064048</v>
      </c>
      <c r="H172">
        <v>0.83662580961236577</v>
      </c>
      <c r="I172">
        <v>0.8368361362937573</v>
      </c>
      <c r="J172">
        <v>0.92963414269737688</v>
      </c>
      <c r="K172">
        <v>0.87397571913881655</v>
      </c>
      <c r="L172">
        <v>0.85543473202734477</v>
      </c>
      <c r="M172">
        <v>0.8792951315988371</v>
      </c>
      <c r="N172">
        <v>0.8810177864127362</v>
      </c>
      <c r="O172">
        <v>0.92852236116149223</v>
      </c>
      <c r="P172">
        <v>0.88780936511333219</v>
      </c>
      <c r="Q172">
        <v>0.90830702974944133</v>
      </c>
      <c r="R172">
        <v>0.94290185741337085</v>
      </c>
      <c r="S172">
        <v>0.93299255943025372</v>
      </c>
      <c r="T172">
        <v>0.86250500412181674</v>
      </c>
      <c r="U172">
        <v>0.92086329903061026</v>
      </c>
      <c r="V172">
        <v>0.87232318783847995</v>
      </c>
    </row>
    <row r="173" spans="1:22" x14ac:dyDescent="0.25">
      <c r="B173" s="12">
        <v>8</v>
      </c>
      <c r="C173" s="5">
        <f>IF(C142&lt;&gt;"", RSQ($B142:$B$164, $C142:$C$164),"")</f>
        <v>0.88098771054005465</v>
      </c>
      <c r="D173">
        <v>0.88443649939969271</v>
      </c>
      <c r="E173">
        <v>0.85769663604194923</v>
      </c>
      <c r="F173">
        <v>0.86210600321582753</v>
      </c>
      <c r="G173">
        <v>0.87637927715539554</v>
      </c>
      <c r="H173">
        <v>0.83577231942719998</v>
      </c>
      <c r="I173">
        <v>0.83125988253540051</v>
      </c>
      <c r="J173">
        <v>0.93355806533356533</v>
      </c>
      <c r="K173">
        <v>0.87738064014616979</v>
      </c>
      <c r="L173">
        <v>0.8619732272655416</v>
      </c>
      <c r="M173">
        <v>0.89117484246385947</v>
      </c>
      <c r="N173">
        <v>0.88394295809155576</v>
      </c>
      <c r="O173">
        <v>0.93410277581151513</v>
      </c>
      <c r="P173">
        <v>0.9017361075235637</v>
      </c>
      <c r="Q173">
        <v>0.91846400586263743</v>
      </c>
      <c r="R173">
        <v>0.94774446549287694</v>
      </c>
      <c r="S173">
        <v>0.93200281948781827</v>
      </c>
      <c r="T173">
        <v>0.8774363535956593</v>
      </c>
      <c r="U173">
        <v>0.92656938815557432</v>
      </c>
      <c r="V173">
        <v>0.86203428170697571</v>
      </c>
    </row>
    <row r="174" spans="1:22" x14ac:dyDescent="0.25">
      <c r="B174" s="12">
        <v>9</v>
      </c>
      <c r="C174" s="5">
        <f>IF(C143&lt;&gt;"", RSQ($B143:$B$164, $C143:$C$164),"")</f>
        <v>0.88717348203606894</v>
      </c>
      <c r="D174">
        <v>0.88503068427264275</v>
      </c>
      <c r="E174">
        <v>0.86556569963572461</v>
      </c>
      <c r="F174">
        <v>0.86738204980065203</v>
      </c>
      <c r="G174">
        <v>0.88683837637202034</v>
      </c>
      <c r="H174">
        <v>0.83061527571963623</v>
      </c>
      <c r="I174">
        <v>0.8263166835541913</v>
      </c>
      <c r="J174">
        <v>0.93597778730359837</v>
      </c>
      <c r="K174">
        <v>0.87928967047958384</v>
      </c>
      <c r="L174">
        <v>0.8625919538142317</v>
      </c>
      <c r="M174">
        <v>0.90446162556617693</v>
      </c>
      <c r="N174">
        <v>0.88244893899982946</v>
      </c>
      <c r="O174">
        <v>0.93568820585434664</v>
      </c>
      <c r="P174">
        <v>0.91352424943004873</v>
      </c>
      <c r="Q174">
        <v>0.92340286896146229</v>
      </c>
      <c r="R174">
        <v>0.95477515154379933</v>
      </c>
      <c r="S174">
        <v>0.93036115419122423</v>
      </c>
      <c r="T174">
        <v>0.87351242508158811</v>
      </c>
      <c r="U174">
        <v>0.92757704338781244</v>
      </c>
      <c r="V174">
        <v>0.84635297046098723</v>
      </c>
    </row>
    <row r="175" spans="1:22" x14ac:dyDescent="0.25">
      <c r="B175" s="12">
        <v>10</v>
      </c>
      <c r="C175" s="5">
        <f>IF(C144&lt;&gt;"", RSQ($B144:$B$164, $C144:$C$164),"")</f>
        <v>0.90217204440536669</v>
      </c>
      <c r="D175">
        <v>0.88609358710380348</v>
      </c>
      <c r="E175">
        <v>0.87730545366556956</v>
      </c>
      <c r="F175">
        <v>0.8703835059472087</v>
      </c>
      <c r="G175">
        <v>0.88597109074109015</v>
      </c>
      <c r="H175">
        <v>0.81466838290330656</v>
      </c>
      <c r="I175">
        <v>0.81853905231418911</v>
      </c>
      <c r="J175">
        <v>0.93776070063137207</v>
      </c>
      <c r="K175">
        <v>0.88156680851597691</v>
      </c>
      <c r="L175">
        <v>0.85194024504292343</v>
      </c>
      <c r="M175">
        <v>0.91641839572216599</v>
      </c>
      <c r="N175">
        <v>0.88112135226607613</v>
      </c>
      <c r="O175">
        <v>0.94008513493011903</v>
      </c>
      <c r="P175">
        <v>0.92997292138075405</v>
      </c>
      <c r="Q175">
        <v>0.9355020456042562</v>
      </c>
      <c r="R175">
        <v>0.95727418946102028</v>
      </c>
      <c r="S175">
        <v>0.92704459857834443</v>
      </c>
      <c r="T175">
        <v>0.8661417886762568</v>
      </c>
      <c r="U175">
        <v>0.92848922310643012</v>
      </c>
      <c r="V175">
        <v>0.82529936390103875</v>
      </c>
    </row>
    <row r="176" spans="1:22" x14ac:dyDescent="0.25">
      <c r="B176" s="12">
        <v>11.5</v>
      </c>
      <c r="C176" s="16">
        <f>IF(C145&lt;&gt;"", RSQ($B145:$B$164, $C145:$C$164),"")</f>
        <v>0.94316707190734617</v>
      </c>
      <c r="D176">
        <v>0.89237408323483403</v>
      </c>
      <c r="E176">
        <v>0.89706201363968363</v>
      </c>
      <c r="F176">
        <v>0.89506001938896784</v>
      </c>
      <c r="G176">
        <v>0.89952318220080085</v>
      </c>
      <c r="H176">
        <v>0.80181416822016927</v>
      </c>
      <c r="I176">
        <v>0.80684224948384098</v>
      </c>
      <c r="J176">
        <v>0.94564501798266409</v>
      </c>
      <c r="K176">
        <v>0.87848604216221515</v>
      </c>
      <c r="L176">
        <v>0.84772371000116653</v>
      </c>
      <c r="M176">
        <v>0.94709091389480626</v>
      </c>
      <c r="N176">
        <v>0.89607881122986999</v>
      </c>
      <c r="O176">
        <v>0.93932550382889024</v>
      </c>
      <c r="P176">
        <v>0.94322836741115401</v>
      </c>
      <c r="Q176">
        <v>0.94862668728085187</v>
      </c>
      <c r="R176">
        <v>0.96049082022508547</v>
      </c>
      <c r="S176">
        <v>0.91865457672816186</v>
      </c>
      <c r="T176">
        <v>0.8539025561833582</v>
      </c>
      <c r="U176">
        <v>0.92712676152518869</v>
      </c>
      <c r="V176">
        <v>0.79794523622129787</v>
      </c>
    </row>
    <row r="177" spans="2:22" x14ac:dyDescent="0.25">
      <c r="B177" s="12">
        <v>13</v>
      </c>
      <c r="C177" s="5">
        <f>IF(C146&lt;&gt;"", RSQ($B146:$B$164, $C146:$C$164),"")</f>
        <v>0.93450460374421163</v>
      </c>
      <c r="D177">
        <v>0.87444980439241671</v>
      </c>
      <c r="E177">
        <v>0.88642510864491242</v>
      </c>
      <c r="F177">
        <v>0.87774081205414722</v>
      </c>
      <c r="G177">
        <v>0.89088132228017658</v>
      </c>
      <c r="H177">
        <v>0.77021525100831079</v>
      </c>
      <c r="I177">
        <v>0.77976415202748495</v>
      </c>
      <c r="J177">
        <v>0.93716834165296614</v>
      </c>
      <c r="K177">
        <v>0.85885669361150019</v>
      </c>
      <c r="L177">
        <v>0.82519600234231349</v>
      </c>
      <c r="M177">
        <v>0.93997420753309324</v>
      </c>
      <c r="N177">
        <v>0.88500100895758793</v>
      </c>
      <c r="O177">
        <v>0.92926708159098192</v>
      </c>
      <c r="P177">
        <v>0.9337667743986815</v>
      </c>
      <c r="Q177">
        <v>0.94384511626634338</v>
      </c>
      <c r="R177">
        <v>0.95399288680845884</v>
      </c>
      <c r="S177">
        <v>0.90741383581762591</v>
      </c>
      <c r="T177">
        <v>0.83588055186077215</v>
      </c>
      <c r="U177">
        <v>0.91533416323708516</v>
      </c>
      <c r="V177">
        <v>0.76465566073899849</v>
      </c>
    </row>
    <row r="178" spans="2:22" x14ac:dyDescent="0.25">
      <c r="B178" s="12">
        <v>14.5</v>
      </c>
      <c r="C178" s="5">
        <f>IF(C147&lt;&gt;"", RSQ($B147:$B$164, $C147:$C$164),"")</f>
        <v>0.92409045423028391</v>
      </c>
      <c r="D178">
        <v>0.85975899523340704</v>
      </c>
      <c r="E178">
        <v>0.87206667095011425</v>
      </c>
      <c r="F178">
        <v>0.86276547778626844</v>
      </c>
      <c r="G178">
        <v>0.8744820249638553</v>
      </c>
      <c r="H178">
        <v>0.73195257395035218</v>
      </c>
      <c r="I178">
        <v>0.74644438490029874</v>
      </c>
      <c r="J178">
        <v>0.92891816995773646</v>
      </c>
      <c r="K178">
        <v>0.835598096175313</v>
      </c>
      <c r="L178">
        <v>0.79588489709165067</v>
      </c>
      <c r="M178">
        <v>0.93199115927099718</v>
      </c>
      <c r="N178">
        <v>0.86480963130778155</v>
      </c>
      <c r="O178">
        <v>0.91733713118165605</v>
      </c>
      <c r="P178">
        <v>0.92272554047490385</v>
      </c>
      <c r="Q178">
        <v>0.93979625529069299</v>
      </c>
      <c r="R178">
        <v>0.94587795136867858</v>
      </c>
      <c r="S178">
        <v>0.89115338497507335</v>
      </c>
      <c r="T178">
        <v>0.81637107047580526</v>
      </c>
      <c r="U178">
        <v>0.90097710507491413</v>
      </c>
      <c r="V178">
        <v>0.72543964804447447</v>
      </c>
    </row>
    <row r="179" spans="2:22" x14ac:dyDescent="0.25">
      <c r="B179" s="12">
        <v>16</v>
      </c>
      <c r="C179" s="5">
        <f>IF(C148&lt;&gt;"", RSQ($B148:$B$164, $C148:$C$164),"")</f>
        <v>0.92715414716637834</v>
      </c>
      <c r="D179">
        <v>0.83544487876080209</v>
      </c>
      <c r="E179">
        <v>0.85397454828994512</v>
      </c>
      <c r="F179">
        <v>0.85187937312744477</v>
      </c>
      <c r="G179">
        <v>0.85272026505185938</v>
      </c>
      <c r="H179">
        <v>0.68290436998323578</v>
      </c>
      <c r="I179">
        <v>0.70388647682228334</v>
      </c>
      <c r="J179">
        <v>0.91666701057118805</v>
      </c>
      <c r="K179">
        <v>0.80846904014263998</v>
      </c>
      <c r="L179">
        <v>0.7583921471090308</v>
      </c>
      <c r="M179">
        <v>0.92238078942381829</v>
      </c>
      <c r="N179">
        <v>0.83955518828631848</v>
      </c>
      <c r="O179">
        <v>0.90869791941051714</v>
      </c>
      <c r="P179">
        <v>0.90973575246796023</v>
      </c>
      <c r="Q179">
        <v>0.93656514532142776</v>
      </c>
      <c r="R179">
        <v>0.93779227217460714</v>
      </c>
      <c r="S179">
        <v>0.87102062554788784</v>
      </c>
      <c r="T179">
        <v>0.78586220486574865</v>
      </c>
      <c r="U179">
        <v>0.88648421027620072</v>
      </c>
      <c r="V179">
        <v>0.68254531385595485</v>
      </c>
    </row>
    <row r="180" spans="2:22" x14ac:dyDescent="0.25">
      <c r="B180" s="12">
        <v>17.5</v>
      </c>
      <c r="C180" s="5">
        <f>IF(C149&lt;&gt;"", RSQ($B149:$B$164, $C149:$C$164),"")</f>
        <v>0.9215533690744081</v>
      </c>
      <c r="D180">
        <v>0.81120461742121752</v>
      </c>
      <c r="E180">
        <v>0.83964022680872863</v>
      </c>
      <c r="F180">
        <v>0.82656077171792397</v>
      </c>
      <c r="G180">
        <v>0.82357610577137508</v>
      </c>
      <c r="H180">
        <v>0.62068836210564948</v>
      </c>
      <c r="I180">
        <v>0.65106688257940259</v>
      </c>
      <c r="J180">
        <v>0.90162161715086875</v>
      </c>
      <c r="K180">
        <v>0.77926194076867794</v>
      </c>
      <c r="L180">
        <v>0.7120561022287254</v>
      </c>
      <c r="M180">
        <v>0.90795201824915406</v>
      </c>
      <c r="N180">
        <v>0.81183297575064217</v>
      </c>
      <c r="O180">
        <v>0.89054605237146389</v>
      </c>
      <c r="P180">
        <v>0.89193487904791535</v>
      </c>
      <c r="Q180">
        <v>0.93332928170851159</v>
      </c>
      <c r="R180">
        <v>0.9277742374779816</v>
      </c>
      <c r="S180">
        <v>0.84559393947315331</v>
      </c>
      <c r="T180">
        <v>0.79483883282379386</v>
      </c>
      <c r="U180">
        <v>0.86563929773894743</v>
      </c>
      <c r="V180">
        <v>0.62729934335432935</v>
      </c>
    </row>
    <row r="181" spans="2:22" x14ac:dyDescent="0.25">
      <c r="B181" s="12">
        <v>19</v>
      </c>
      <c r="C181" s="5">
        <f>IF(C150&lt;&gt;"", RSQ($B150:$B$164, $C150:$C$164),"")</f>
        <v>0.90929622405225374</v>
      </c>
      <c r="D181">
        <v>0.78988055353466957</v>
      </c>
      <c r="E181">
        <v>0.85129357165517427</v>
      </c>
      <c r="F181">
        <v>0.81102141924603022</v>
      </c>
      <c r="G181">
        <v>0.78627435281933311</v>
      </c>
      <c r="H181">
        <v>0.54718283012546276</v>
      </c>
      <c r="I181">
        <v>0.58254397362113974</v>
      </c>
      <c r="J181">
        <v>0.88501336283162579</v>
      </c>
      <c r="K181">
        <v>0.73900050094681913</v>
      </c>
      <c r="L181">
        <v>0.66140657554714044</v>
      </c>
      <c r="M181">
        <v>0.88841957937408189</v>
      </c>
      <c r="N181">
        <v>0.77179108890542325</v>
      </c>
      <c r="O181">
        <v>0.86864967172350771</v>
      </c>
      <c r="P181">
        <v>0.87676111089032982</v>
      </c>
      <c r="Q181">
        <v>0.96300669745716561</v>
      </c>
      <c r="R181">
        <v>0.91230364654177021</v>
      </c>
      <c r="S181">
        <v>0.81715333509969934</v>
      </c>
      <c r="T181">
        <v>0.75161913463429819</v>
      </c>
      <c r="U181">
        <v>0.84227228661036546</v>
      </c>
      <c r="V181">
        <v>0.55400027544456643</v>
      </c>
    </row>
    <row r="182" spans="2:22" x14ac:dyDescent="0.25">
      <c r="B182" s="12">
        <v>20.5</v>
      </c>
      <c r="C182" s="5">
        <f>IF(C151&lt;&gt;"", RSQ($B151:$B$164, $C151:$C$164),"")</f>
        <v>0.89129073625005995</v>
      </c>
      <c r="D182">
        <v>0.76381364903665883</v>
      </c>
      <c r="E182">
        <v>0.82821519111879538</v>
      </c>
      <c r="F182">
        <v>0.77113607308065957</v>
      </c>
      <c r="G182">
        <v>0.73865774227029124</v>
      </c>
      <c r="H182">
        <v>0.46667058670058664</v>
      </c>
      <c r="I182">
        <v>0.48819375265233383</v>
      </c>
      <c r="J182">
        <v>0.85874492804347602</v>
      </c>
      <c r="K182">
        <v>0.68266777216152186</v>
      </c>
      <c r="L182">
        <v>0.59329923108873595</v>
      </c>
      <c r="M182">
        <v>0.86464050463926423</v>
      </c>
      <c r="N182">
        <v>0.73503625517179283</v>
      </c>
      <c r="O182">
        <v>0.83921558568123311</v>
      </c>
      <c r="P182">
        <v>0.84835517089267298</v>
      </c>
      <c r="Q182">
        <v>0.95456932111200921</v>
      </c>
      <c r="R182">
        <v>0.91027967988182745</v>
      </c>
      <c r="S182">
        <v>0.79198534510929208</v>
      </c>
      <c r="T182">
        <v>0.70138621950556812</v>
      </c>
      <c r="U182">
        <v>0.80809294396551412</v>
      </c>
      <c r="V182">
        <v>0.50336000085817478</v>
      </c>
    </row>
    <row r="183" spans="2:22" x14ac:dyDescent="0.25">
      <c r="B183" s="12">
        <v>22</v>
      </c>
      <c r="C183" s="5">
        <f>IF(C152&lt;&gt;"", RSQ($B152:$B$164, $C152:$C$164),"")</f>
        <v>0.86411345516433002</v>
      </c>
      <c r="D183">
        <v>0.71014998616774727</v>
      </c>
      <c r="E183">
        <v>0.81583097776884383</v>
      </c>
      <c r="F183">
        <v>0.7222368021359038</v>
      </c>
      <c r="G183">
        <v>0.68151812310743431</v>
      </c>
      <c r="H183">
        <v>0.3955747200869556</v>
      </c>
      <c r="I183">
        <v>0.37049132493181142</v>
      </c>
      <c r="J183">
        <v>0.83228991669843366</v>
      </c>
      <c r="K183">
        <v>0.60739177410916745</v>
      </c>
      <c r="L183">
        <v>0.49175812168788585</v>
      </c>
      <c r="M183">
        <v>0.8312471209986525</v>
      </c>
      <c r="N183">
        <v>0.66906665193441006</v>
      </c>
      <c r="O183">
        <v>0.80512978812924607</v>
      </c>
      <c r="P183">
        <v>0.81157926988395002</v>
      </c>
      <c r="Q183">
        <v>0.94361802758417768</v>
      </c>
      <c r="R183">
        <v>0.91768621818579366</v>
      </c>
      <c r="S183">
        <v>0.75293992520333652</v>
      </c>
      <c r="T183">
        <v>0.73561853371676644</v>
      </c>
      <c r="U183">
        <v>0.76162689926614424</v>
      </c>
      <c r="V183">
        <v>0.42791881274533805</v>
      </c>
    </row>
    <row r="184" spans="2:22" x14ac:dyDescent="0.25">
      <c r="B184" s="12">
        <v>23.5</v>
      </c>
      <c r="C184" s="5">
        <f>IF(C153&lt;&gt;"", RSQ($B153:$B$164, $C153:$C$164),"")</f>
        <v>0.82761944947654986</v>
      </c>
      <c r="D184">
        <v>0.64005669721176972</v>
      </c>
      <c r="E184">
        <v>0.76653676914387481</v>
      </c>
      <c r="F184">
        <v>0.65825979668782331</v>
      </c>
      <c r="G184">
        <v>0.62118804639922975</v>
      </c>
      <c r="H184">
        <v>0.27188667883433287</v>
      </c>
      <c r="I184">
        <v>0.23686085155836212</v>
      </c>
      <c r="J184">
        <v>0.79313550889484474</v>
      </c>
      <c r="K184">
        <v>0.51485242512194518</v>
      </c>
      <c r="L184">
        <v>0.37908887475944175</v>
      </c>
      <c r="M184">
        <v>0.79687070904062107</v>
      </c>
      <c r="N184">
        <v>0.57883027879415172</v>
      </c>
      <c r="O184">
        <v>0.76814059804608603</v>
      </c>
      <c r="P184">
        <v>0.7861697554661049</v>
      </c>
      <c r="Q184">
        <v>0.93170227196802158</v>
      </c>
      <c r="R184">
        <v>0.93227053610577426</v>
      </c>
      <c r="S184">
        <v>0.68557089508910307</v>
      </c>
      <c r="T184">
        <v>0.68337769321595554</v>
      </c>
      <c r="U184">
        <v>0.69711719477203304</v>
      </c>
      <c r="V184">
        <v>0.36596926488831821</v>
      </c>
    </row>
    <row r="185" spans="2:22" x14ac:dyDescent="0.25">
      <c r="B185" s="12">
        <v>25</v>
      </c>
      <c r="C185" s="5">
        <f>IF(C154&lt;&gt;"", RSQ($B154:$B$164, $C154:$C$164),"")</f>
        <v>0.8028403445514285</v>
      </c>
      <c r="D185">
        <v>0.54285681988249745</v>
      </c>
      <c r="E185">
        <v>0.69767946888199861</v>
      </c>
      <c r="F185">
        <v>0.56471422228972101</v>
      </c>
      <c r="G185">
        <v>0.5118035149570026</v>
      </c>
      <c r="H185">
        <v>0.13517575991337688</v>
      </c>
      <c r="I185">
        <v>0.11440542853108694</v>
      </c>
      <c r="J185">
        <v>0.7311027335694803</v>
      </c>
      <c r="K185">
        <v>0.40552228622672137</v>
      </c>
      <c r="L185">
        <v>0.25448773981579736</v>
      </c>
      <c r="M185">
        <v>0.73814877319103367</v>
      </c>
      <c r="N185">
        <v>0.51926255052950276</v>
      </c>
      <c r="O185">
        <v>0.70518549303930267</v>
      </c>
      <c r="P185">
        <v>0.72202092822075992</v>
      </c>
      <c r="Q185">
        <v>0.91159134891310767</v>
      </c>
      <c r="R185">
        <v>0.93082363566278237</v>
      </c>
      <c r="S185">
        <v>0.60600985852080103</v>
      </c>
      <c r="T185">
        <v>0.64568599429771489</v>
      </c>
      <c r="U185">
        <v>0.70537044053647668</v>
      </c>
      <c r="V185">
        <v>0.31037828969735221</v>
      </c>
    </row>
    <row r="186" spans="2:22" x14ac:dyDescent="0.25">
      <c r="B186" s="12">
        <v>26.5</v>
      </c>
      <c r="C186" s="5">
        <f>IF(C155&lt;&gt;"", RSQ($B155:$B$164, $C155:$C$164),"")</f>
        <v>0.73810699807143509</v>
      </c>
      <c r="D186">
        <v>0.50504540490596594</v>
      </c>
      <c r="E186">
        <v>0.6461253590090591</v>
      </c>
      <c r="F186">
        <v>0.42410405806369939</v>
      </c>
      <c r="G186">
        <v>0.35790664472039135</v>
      </c>
      <c r="H186">
        <v>6.5077370054843328E-4</v>
      </c>
      <c r="I186">
        <v>3.449606342632202E-2</v>
      </c>
      <c r="J186">
        <v>0.64740122331642058</v>
      </c>
      <c r="K186">
        <v>0.31587527082203232</v>
      </c>
      <c r="L186">
        <v>0.10156137395347267</v>
      </c>
      <c r="M186">
        <v>0.6578541466613782</v>
      </c>
      <c r="N186">
        <v>0.36655110999066232</v>
      </c>
      <c r="O186">
        <v>0.67472678328486257</v>
      </c>
      <c r="P186">
        <v>0.68804255860208707</v>
      </c>
      <c r="Q186">
        <v>0.88245121607469545</v>
      </c>
      <c r="R186">
        <v>0.92309997013199885</v>
      </c>
      <c r="S186">
        <v>0.65593557386716161</v>
      </c>
      <c r="T186">
        <v>0.52964916285688624</v>
      </c>
      <c r="U186">
        <v>0.61863581938553713</v>
      </c>
      <c r="V186">
        <v>0.26200820647716455</v>
      </c>
    </row>
    <row r="187" spans="2:22" x14ac:dyDescent="0.25">
      <c r="B187" s="12">
        <v>28</v>
      </c>
      <c r="C187" s="5">
        <f>IF(C156&lt;&gt;"", RSQ($B156:$B$164, $C156:$C$164),"")</f>
        <v>0.6410082437159812</v>
      </c>
      <c r="D187">
        <v>0.45808489342843572</v>
      </c>
      <c r="E187">
        <v>0.52797710570954981</v>
      </c>
      <c r="F187">
        <v>0.53357056868116703</v>
      </c>
      <c r="G187">
        <v>0.21115964182103189</v>
      </c>
      <c r="H187">
        <v>3.7876800219666572E-2</v>
      </c>
      <c r="I187">
        <v>1.1834162464417921E-2</v>
      </c>
      <c r="J187">
        <v>0.53383552112906729</v>
      </c>
      <c r="K187">
        <v>0.20607844812636947</v>
      </c>
      <c r="L187">
        <v>6.1141251595318212E-2</v>
      </c>
      <c r="M187">
        <v>0.59547626035216661</v>
      </c>
      <c r="N187">
        <v>0.45773508497091242</v>
      </c>
      <c r="O187">
        <v>0.57393192461049425</v>
      </c>
      <c r="P187">
        <v>0.60787238063381355</v>
      </c>
      <c r="Q187">
        <v>0.86222569943742522</v>
      </c>
      <c r="R187">
        <v>0.91782287400428908</v>
      </c>
      <c r="S187">
        <v>0.65022000519899426</v>
      </c>
      <c r="T187">
        <v>0.52947332638483946</v>
      </c>
      <c r="U187">
        <v>0.56814860034660974</v>
      </c>
      <c r="V187">
        <v>0.27176267886075728</v>
      </c>
    </row>
    <row r="188" spans="2:22" x14ac:dyDescent="0.25">
      <c r="B188" s="12">
        <v>29.5</v>
      </c>
      <c r="C188" s="5">
        <f>IF(C157&lt;&gt;"", RSQ($B157:$B$164, $C157:$C$164),"")</f>
        <v>0.54692179650220019</v>
      </c>
      <c r="D188">
        <v>0.23068556631542592</v>
      </c>
      <c r="E188">
        <v>0.42180375480514265</v>
      </c>
      <c r="F188">
        <v>0.42382085502567551</v>
      </c>
      <c r="G188">
        <v>7.1811706993265251E-2</v>
      </c>
      <c r="H188">
        <v>4.6265004070561118E-2</v>
      </c>
      <c r="I188">
        <v>4.3559126743467153E-2</v>
      </c>
      <c r="J188">
        <v>0.33405200853622069</v>
      </c>
      <c r="K188">
        <v>1.2295831998918183E-2</v>
      </c>
      <c r="L188">
        <v>0.28738818230800423</v>
      </c>
      <c r="M188">
        <v>0.47110354398818366</v>
      </c>
      <c r="N188">
        <v>0.32280374786167987</v>
      </c>
      <c r="O188">
        <v>0.39136853107774044</v>
      </c>
      <c r="P188">
        <v>0.48559994009395419</v>
      </c>
      <c r="Q188">
        <v>0.8036221633226962</v>
      </c>
      <c r="R188">
        <v>0.94670012022934114</v>
      </c>
      <c r="S188">
        <v>0.61053688206828616</v>
      </c>
      <c r="T188">
        <v>0.52001273023580163</v>
      </c>
      <c r="U188">
        <v>0.4519651863424039</v>
      </c>
      <c r="V188">
        <v>0.26978274750686554</v>
      </c>
    </row>
    <row r="189" spans="2:22" x14ac:dyDescent="0.25">
      <c r="B189" s="12">
        <v>31</v>
      </c>
      <c r="C189" s="5">
        <f>IF(C158&lt;&gt;"", RSQ($B158:$B$164, $C158:$C$164),"")</f>
        <v>0.35431639550749738</v>
      </c>
      <c r="D189">
        <v>0.37308089428920871</v>
      </c>
      <c r="E189">
        <v>0.38194175705236921</v>
      </c>
      <c r="F189">
        <v>0.14852805426440432</v>
      </c>
      <c r="G189">
        <v>0.14107506261424374</v>
      </c>
      <c r="H189">
        <v>3.6691040881085421E-2</v>
      </c>
      <c r="I189">
        <v>0.32484528395162221</v>
      </c>
      <c r="J189">
        <v>0.21924356736392958</v>
      </c>
      <c r="K189">
        <v>0.13022613724131318</v>
      </c>
      <c r="L189">
        <v>0.18771693711126794</v>
      </c>
      <c r="M189">
        <v>0.44927739796797544</v>
      </c>
      <c r="N189">
        <v>7.832237687849701E-2</v>
      </c>
      <c r="O189">
        <v>0.29150319054736279</v>
      </c>
      <c r="P189">
        <v>0.64765666039034697</v>
      </c>
      <c r="Q189">
        <v>0.73664187725562424</v>
      </c>
      <c r="R189">
        <v>0.94786336475670707</v>
      </c>
      <c r="S189">
        <v>0.79957886596603767</v>
      </c>
      <c r="T189">
        <v>0.3584082825726555</v>
      </c>
      <c r="U189">
        <v>0.44440827333144184</v>
      </c>
      <c r="V189">
        <v>0.1860725536255867</v>
      </c>
    </row>
    <row r="190" spans="2:22" x14ac:dyDescent="0.25">
      <c r="B190" s="12">
        <v>32.5</v>
      </c>
      <c r="C190" s="5">
        <f>IF(C159&lt;&gt;"", RSQ($B159:$B$164, $C159:$C$164),"")</f>
        <v>0.33230850921435046</v>
      </c>
      <c r="D190">
        <v>0.13007689636826672</v>
      </c>
      <c r="E190">
        <v>9.1732084334195579E-2</v>
      </c>
      <c r="F190">
        <v>7.3587182209127772E-2</v>
      </c>
      <c r="G190">
        <v>0.16089043245897547</v>
      </c>
      <c r="H190">
        <v>0.10527197534274102</v>
      </c>
      <c r="I190">
        <v>0.52362586751895879</v>
      </c>
      <c r="J190">
        <v>0.13069712491936736</v>
      </c>
      <c r="K190">
        <v>0.26946019569655361</v>
      </c>
      <c r="L190">
        <v>3.3416927708250554E-2</v>
      </c>
      <c r="M190">
        <v>0.24096345723688273</v>
      </c>
      <c r="N190">
        <v>8.741350528537703E-2</v>
      </c>
      <c r="O190">
        <v>0.43336305566491462</v>
      </c>
      <c r="P190">
        <v>0.49721021858531539</v>
      </c>
      <c r="Q190">
        <v>0.6479054832031127</v>
      </c>
      <c r="R190">
        <v>0.92135777154941467</v>
      </c>
      <c r="S190">
        <v>0.75256004735765059</v>
      </c>
      <c r="T190">
        <v>0.13545388628121482</v>
      </c>
      <c r="U190">
        <v>0.44085591470759594</v>
      </c>
      <c r="V190">
        <v>0.20032987642137653</v>
      </c>
    </row>
    <row r="191" spans="2:22" x14ac:dyDescent="0.25">
      <c r="B191" s="12">
        <v>34</v>
      </c>
      <c r="C191" s="5">
        <f>IF(C160&lt;&gt;"", RSQ($B160:$B$164, $C160:$C$164),"")</f>
        <v>3.1578754826154007E-2</v>
      </c>
      <c r="D191">
        <v>0.2199245958279149</v>
      </c>
      <c r="E191">
        <v>1.3834735255856344E-2</v>
      </c>
      <c r="F191">
        <v>0.92394462411237344</v>
      </c>
      <c r="G191">
        <v>7.8424954006038848E-3</v>
      </c>
      <c r="H191">
        <v>0.23603342245373027</v>
      </c>
      <c r="I191">
        <v>0.34501468851809319</v>
      </c>
      <c r="J191">
        <v>1.9311452531029068E-2</v>
      </c>
      <c r="K191">
        <v>0.20711706915020159</v>
      </c>
      <c r="L191">
        <v>5.376307223741765E-2</v>
      </c>
      <c r="M191">
        <v>0.48708435612521711</v>
      </c>
      <c r="N191">
        <v>5.7680599324243256E-2</v>
      </c>
      <c r="O191">
        <v>0.10369579741188903</v>
      </c>
      <c r="P191">
        <v>0.27307689831170495</v>
      </c>
      <c r="Q191">
        <v>0.46773357581848157</v>
      </c>
      <c r="R191">
        <v>0.8679692980039817</v>
      </c>
      <c r="S191">
        <v>0.60196558896510666</v>
      </c>
      <c r="T191">
        <v>8.0990733826330287E-6</v>
      </c>
      <c r="U191">
        <v>0.14106979528374405</v>
      </c>
      <c r="V191">
        <v>0.12810274567372723</v>
      </c>
    </row>
    <row r="192" spans="2:22" x14ac:dyDescent="0.25">
      <c r="B192" s="12">
        <v>35.5</v>
      </c>
      <c r="C192" s="5">
        <f>IF(C161&lt;&gt;"", RSQ($B161:$B$164, $C161:$C$164),"")</f>
        <v>1.6734294824899951E-2</v>
      </c>
      <c r="D192">
        <v>0.21825871612943074</v>
      </c>
      <c r="E192">
        <v>0.25226660652159133</v>
      </c>
      <c r="F192">
        <v>0.92283970191444631</v>
      </c>
      <c r="G192">
        <v>7.1800284075930546E-2</v>
      </c>
      <c r="H192">
        <v>0.64031796905354033</v>
      </c>
      <c r="I192">
        <v>9.3946125193910546E-2</v>
      </c>
      <c r="J192">
        <v>0.30781638295226527</v>
      </c>
      <c r="K192">
        <v>2.4284044349542989E-2</v>
      </c>
      <c r="L192">
        <v>0.31654838368406657</v>
      </c>
      <c r="M192">
        <v>0.37767373887886807</v>
      </c>
      <c r="N192">
        <v>0.88503776644341814</v>
      </c>
      <c r="O192">
        <v>6.9861833952937297E-2</v>
      </c>
      <c r="P192">
        <v>7.1551476558474819E-3</v>
      </c>
      <c r="Q192">
        <v>5.8959274716876703E-2</v>
      </c>
      <c r="R192">
        <v>0.78601507666283132</v>
      </c>
      <c r="S192">
        <v>0.24499419338350534</v>
      </c>
      <c r="T192">
        <v>3.3071094549846506E-3</v>
      </c>
      <c r="U192">
        <v>8.0600037245037115E-2</v>
      </c>
      <c r="V192">
        <v>1.9303666089611992E-2</v>
      </c>
    </row>
    <row r="193" spans="1:22" x14ac:dyDescent="0.25">
      <c r="B193" s="12">
        <v>37</v>
      </c>
      <c r="C193" s="5">
        <f>IF(C162&lt;&gt;"", RSQ($B162:$B$164, $C162:$C$164),"")</f>
        <v>6.2505399323939836E-2</v>
      </c>
      <c r="D193">
        <v>0.75440500975979663</v>
      </c>
      <c r="E193">
        <v>0.17461587939353165</v>
      </c>
      <c r="F193">
        <v>0.90610107148131391</v>
      </c>
      <c r="G193">
        <v>0.95279960794702268</v>
      </c>
      <c r="H193">
        <v>0.95943528010597445</v>
      </c>
      <c r="I193">
        <v>0.15812993114569945</v>
      </c>
      <c r="J193">
        <v>0.12615530373424019</v>
      </c>
      <c r="K193">
        <v>0.3767648459900258</v>
      </c>
      <c r="L193">
        <v>3.3449378272668619E-3</v>
      </c>
      <c r="M193">
        <v>0.26114527518293784</v>
      </c>
      <c r="N193">
        <v>0.71296447885295278</v>
      </c>
      <c r="O193">
        <v>3.5933866690426274E-2</v>
      </c>
      <c r="P193">
        <v>0.83851112622614687</v>
      </c>
      <c r="Q193">
        <v>0.99917123430020072</v>
      </c>
      <c r="R193">
        <v>0.57083529013138223</v>
      </c>
      <c r="S193">
        <v>0.74666012676954929</v>
      </c>
      <c r="T193">
        <v>0.21086297826175535</v>
      </c>
      <c r="U193">
        <v>4.1000571926070664E-2</v>
      </c>
      <c r="V193">
        <v>5.7596194114582458E-2</v>
      </c>
    </row>
    <row r="194" spans="1:22" x14ac:dyDescent="0.25">
      <c r="B194" s="12">
        <v>38.5</v>
      </c>
      <c r="C194" s="5">
        <f>IF(C163&lt;&gt;"", RSQ($B163:$B$164, $C163:$C$164),"")</f>
        <v>1</v>
      </c>
      <c r="D194">
        <v>1.0000000000000004</v>
      </c>
      <c r="E194">
        <v>1.0000000000000004</v>
      </c>
      <c r="F194">
        <v>1.0000000000000004</v>
      </c>
      <c r="G194">
        <v>1.0000000000000004</v>
      </c>
      <c r="H194">
        <v>1</v>
      </c>
      <c r="I194">
        <v>1</v>
      </c>
      <c r="J194">
        <v>1.0000000000000004</v>
      </c>
      <c r="K194">
        <v>1</v>
      </c>
      <c r="L194">
        <v>1</v>
      </c>
      <c r="M194">
        <v>1</v>
      </c>
      <c r="N194">
        <v>1.0000000000000004</v>
      </c>
      <c r="O194">
        <v>1</v>
      </c>
      <c r="P194">
        <v>1</v>
      </c>
      <c r="Q194">
        <v>1.0000000000000004</v>
      </c>
      <c r="R194">
        <v>1</v>
      </c>
      <c r="S194">
        <v>1.0000000000000004</v>
      </c>
      <c r="T194">
        <v>1.0000000000000004</v>
      </c>
      <c r="U194">
        <v>1.0000000000000004</v>
      </c>
      <c r="V194">
        <v>1.0000000000000004</v>
      </c>
    </row>
    <row r="195" spans="1:22" x14ac:dyDescent="0.25">
      <c r="B195" s="12">
        <v>40</v>
      </c>
    </row>
    <row r="196" spans="1:22" x14ac:dyDescent="0.25">
      <c r="A196" t="s">
        <v>16</v>
      </c>
      <c r="C196">
        <v>11.5</v>
      </c>
      <c r="D196">
        <v>11.5</v>
      </c>
      <c r="E196">
        <v>11.5</v>
      </c>
      <c r="F196">
        <v>11.5</v>
      </c>
      <c r="G196">
        <v>9</v>
      </c>
      <c r="H196">
        <v>6</v>
      </c>
      <c r="I196">
        <v>5</v>
      </c>
      <c r="J196">
        <v>11.5</v>
      </c>
      <c r="K196">
        <v>10</v>
      </c>
      <c r="L196">
        <v>9</v>
      </c>
      <c r="M196">
        <v>11.5</v>
      </c>
      <c r="N196">
        <v>8</v>
      </c>
      <c r="O196">
        <v>10</v>
      </c>
      <c r="P196">
        <v>11.5</v>
      </c>
      <c r="Q196">
        <v>11.5</v>
      </c>
      <c r="R196">
        <v>11.5</v>
      </c>
      <c r="S196">
        <v>7</v>
      </c>
      <c r="T196">
        <v>8</v>
      </c>
      <c r="U196">
        <v>10</v>
      </c>
      <c r="V196">
        <v>5</v>
      </c>
    </row>
    <row r="197" spans="1:22" x14ac:dyDescent="0.25">
      <c r="A197" t="s">
        <v>13</v>
      </c>
      <c r="B197" s="3">
        <v>0</v>
      </c>
    </row>
    <row r="198" spans="1:22" x14ac:dyDescent="0.25">
      <c r="B198" s="7">
        <v>1</v>
      </c>
    </row>
    <row r="199" spans="1:22" x14ac:dyDescent="0.25">
      <c r="B199" s="15">
        <v>2</v>
      </c>
      <c r="C199" s="5">
        <f>RSQ($B$135:$B136, $C$135:$C136)</f>
        <v>0.99999999999999978</v>
      </c>
      <c r="D199">
        <v>1</v>
      </c>
      <c r="E199">
        <v>1</v>
      </c>
      <c r="F199">
        <v>0.99999999999999978</v>
      </c>
      <c r="G199">
        <v>1</v>
      </c>
      <c r="H199">
        <v>1</v>
      </c>
      <c r="I199">
        <v>1</v>
      </c>
      <c r="J199">
        <v>0.99999999999999978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0.99999999999999956</v>
      </c>
      <c r="Q199">
        <v>1</v>
      </c>
      <c r="R199">
        <v>1</v>
      </c>
      <c r="S199">
        <v>0.99999999999999956</v>
      </c>
      <c r="T199">
        <v>1</v>
      </c>
      <c r="U199">
        <v>1</v>
      </c>
      <c r="V199">
        <v>0.99999999999999978</v>
      </c>
    </row>
    <row r="200" spans="1:22" x14ac:dyDescent="0.25">
      <c r="B200" s="12">
        <v>3</v>
      </c>
      <c r="C200" s="5">
        <f>RSQ($B$135:$B137, $C$135:$C137)</f>
        <v>0.99074576230157352</v>
      </c>
      <c r="D200">
        <v>0.98389224176783363</v>
      </c>
      <c r="E200">
        <v>0.99978475591740346</v>
      </c>
      <c r="F200">
        <v>0.98092312661226722</v>
      </c>
      <c r="G200">
        <v>0.98627091064215122</v>
      </c>
      <c r="H200">
        <v>0.98078495804286026</v>
      </c>
      <c r="I200">
        <v>0.97969458115449082</v>
      </c>
      <c r="J200">
        <v>0.98260471822177586</v>
      </c>
      <c r="K200">
        <v>0.99838218717790583</v>
      </c>
      <c r="L200">
        <v>0.99736448854065995</v>
      </c>
      <c r="M200">
        <v>0.99999999651085325</v>
      </c>
      <c r="N200">
        <v>0.98992240383977592</v>
      </c>
      <c r="O200">
        <v>0.98943166071430066</v>
      </c>
      <c r="P200">
        <v>0.99375554833874102</v>
      </c>
      <c r="Q200">
        <v>0.99727733341288927</v>
      </c>
      <c r="R200">
        <v>0.99946897351617359</v>
      </c>
      <c r="S200">
        <v>0.99998708761715371</v>
      </c>
      <c r="T200">
        <v>0.99091489653483078</v>
      </c>
      <c r="U200">
        <v>0.98008213171913927</v>
      </c>
      <c r="V200">
        <v>0.99941949112674255</v>
      </c>
    </row>
    <row r="201" spans="1:22" x14ac:dyDescent="0.25">
      <c r="B201" s="12">
        <v>4</v>
      </c>
      <c r="C201" s="5">
        <f>RSQ($B$135:$B138, $C$135:$C138)</f>
        <v>0.96599963547875611</v>
      </c>
      <c r="D201">
        <v>0.95667491038957564</v>
      </c>
      <c r="E201">
        <v>0.98026925829684686</v>
      </c>
      <c r="F201">
        <v>0.95382772635537239</v>
      </c>
      <c r="G201">
        <v>0.95297937714419134</v>
      </c>
      <c r="I201">
        <v>0.97310179931615659</v>
      </c>
      <c r="J201">
        <v>0.9599747338864193</v>
      </c>
      <c r="K201">
        <v>0.98671416028786274</v>
      </c>
      <c r="L201">
        <v>0.98226183713064386</v>
      </c>
      <c r="M201">
        <v>0.99314107235033344</v>
      </c>
      <c r="N201">
        <v>0.97148165213295057</v>
      </c>
      <c r="O201">
        <v>0.95230566710908016</v>
      </c>
      <c r="P201">
        <v>0.98482120584194477</v>
      </c>
      <c r="Q201">
        <v>0.98642886923829365</v>
      </c>
      <c r="R201">
        <v>0.9911274986063433</v>
      </c>
      <c r="S201">
        <v>0.98619034991618626</v>
      </c>
      <c r="T201">
        <v>0.9495070731859</v>
      </c>
      <c r="U201">
        <v>0.94869944864159284</v>
      </c>
      <c r="V201">
        <v>0.98852647130395077</v>
      </c>
    </row>
    <row r="202" spans="1:22" x14ac:dyDescent="0.25">
      <c r="B202" s="12">
        <v>5</v>
      </c>
      <c r="C202" s="5">
        <f>RSQ($B$135:$B139, $C$135:$C139)</f>
        <v>0.93284321309985352</v>
      </c>
      <c r="D202">
        <v>0.92218860000863845</v>
      </c>
      <c r="E202">
        <v>0.96695325830236678</v>
      </c>
      <c r="F202">
        <v>0.91921694933305576</v>
      </c>
      <c r="G202">
        <v>0.92724173126434983</v>
      </c>
      <c r="I202">
        <v>0.96744561987216793</v>
      </c>
      <c r="J202">
        <v>0.93581605316305705</v>
      </c>
      <c r="K202">
        <v>0.97025385693541666</v>
      </c>
      <c r="L202">
        <v>0.9685759730214859</v>
      </c>
      <c r="M202">
        <v>0.97873456906367839</v>
      </c>
      <c r="N202">
        <v>0.95419635700129124</v>
      </c>
      <c r="O202">
        <v>0.91426583574832954</v>
      </c>
      <c r="P202">
        <v>0.96890390828511386</v>
      </c>
      <c r="Q202">
        <v>0.97775117764857</v>
      </c>
      <c r="R202">
        <v>0.97472210197416098</v>
      </c>
      <c r="T202">
        <v>0.91172601493712568</v>
      </c>
      <c r="U202">
        <v>0.91991412009404372</v>
      </c>
      <c r="V202">
        <v>0.97804803677227758</v>
      </c>
    </row>
    <row r="203" spans="1:22" x14ac:dyDescent="0.25">
      <c r="B203" s="12">
        <v>6</v>
      </c>
      <c r="C203" s="5">
        <f>RSQ($B$135:$B140, $C$135:$C140)</f>
        <v>0.90825495356066233</v>
      </c>
      <c r="D203">
        <v>0.8900225374951477</v>
      </c>
      <c r="E203">
        <v>0.95213965441307402</v>
      </c>
      <c r="F203">
        <v>0.8939295366423291</v>
      </c>
      <c r="G203">
        <v>0.90165911485959294</v>
      </c>
      <c r="I203">
        <v>0.95903905654481447</v>
      </c>
      <c r="J203">
        <v>0.92181641371202028</v>
      </c>
      <c r="K203">
        <v>0.94020778227385893</v>
      </c>
      <c r="L203">
        <v>0.95013835160160354</v>
      </c>
      <c r="M203">
        <v>0.96942934979421203</v>
      </c>
      <c r="O203">
        <v>0.8860498655535971</v>
      </c>
      <c r="P203">
        <v>0.95696214861700157</v>
      </c>
      <c r="Q203">
        <v>0.96768971660764846</v>
      </c>
      <c r="R203">
        <v>0.96140395603214657</v>
      </c>
      <c r="U203">
        <v>0.89910683264094637</v>
      </c>
      <c r="V203">
        <v>0.97279969831182378</v>
      </c>
    </row>
    <row r="204" spans="1:22" x14ac:dyDescent="0.25">
      <c r="B204" s="12">
        <v>7</v>
      </c>
      <c r="C204" s="5">
        <f>RSQ($B$135:$B141, $C$135:$C141)</f>
        <v>0.88683006822465604</v>
      </c>
      <c r="D204">
        <v>0.8721392095972853</v>
      </c>
      <c r="E204">
        <v>0.93753565268176386</v>
      </c>
      <c r="F204">
        <v>0.87531848224606368</v>
      </c>
      <c r="G204">
        <v>0.88320665885709648</v>
      </c>
      <c r="I204">
        <v>0.95254730670190368</v>
      </c>
      <c r="J204">
        <v>0.90159641214812314</v>
      </c>
      <c r="K204">
        <v>0.92180221934843631</v>
      </c>
      <c r="L204">
        <v>0.93911817083051941</v>
      </c>
      <c r="M204">
        <v>0.95675183116304907</v>
      </c>
      <c r="O204">
        <v>0.86928332638267491</v>
      </c>
      <c r="P204">
        <v>0.9494865325775157</v>
      </c>
      <c r="Q204">
        <v>0.95316563657536801</v>
      </c>
      <c r="R204">
        <v>0.94582775191628987</v>
      </c>
      <c r="U204">
        <v>0.87733191082336481</v>
      </c>
      <c r="V204">
        <v>0.96459329561584328</v>
      </c>
    </row>
    <row r="205" spans="1:22" x14ac:dyDescent="0.25">
      <c r="B205" s="12">
        <v>8</v>
      </c>
      <c r="C205" s="5">
        <f>RSQ($B$135:$B142, $C$135:$C142)</f>
        <v>0.86900348982496745</v>
      </c>
      <c r="D205">
        <v>0.85669478117990749</v>
      </c>
      <c r="E205">
        <v>0.93297141037768561</v>
      </c>
      <c r="F205">
        <v>0.86498298688054631</v>
      </c>
      <c r="G205">
        <v>0.86936942605102652</v>
      </c>
      <c r="I205">
        <v>0.94347666361856097</v>
      </c>
      <c r="J205">
        <v>0.89197314553362184</v>
      </c>
      <c r="K205">
        <v>0.90788049226292955</v>
      </c>
      <c r="L205">
        <v>0.9307835745794758</v>
      </c>
      <c r="M205">
        <v>0.94610866946688665</v>
      </c>
      <c r="O205">
        <v>0.85835698124856741</v>
      </c>
      <c r="P205">
        <v>0.94291009414495774</v>
      </c>
      <c r="Q205">
        <v>0.94832602425178003</v>
      </c>
      <c r="R205">
        <v>0.92847719826824415</v>
      </c>
      <c r="U205">
        <v>0.86800966296712556</v>
      </c>
      <c r="V205">
        <v>0.95888877795597027</v>
      </c>
    </row>
    <row r="206" spans="1:22" x14ac:dyDescent="0.25">
      <c r="B206" s="12">
        <v>9</v>
      </c>
      <c r="C206" s="5"/>
    </row>
    <row r="207" spans="1:22" x14ac:dyDescent="0.25">
      <c r="B207" s="12">
        <v>10</v>
      </c>
      <c r="C207" s="5"/>
    </row>
    <row r="208" spans="1:22" x14ac:dyDescent="0.25">
      <c r="B208" s="12">
        <v>11.5</v>
      </c>
      <c r="C208" s="6"/>
    </row>
    <row r="209" spans="2:3" x14ac:dyDescent="0.25">
      <c r="B209" s="12">
        <v>13</v>
      </c>
      <c r="C209" s="5"/>
    </row>
    <row r="210" spans="2:3" x14ac:dyDescent="0.25">
      <c r="B210" s="12">
        <v>14.5</v>
      </c>
    </row>
    <row r="211" spans="2:3" x14ac:dyDescent="0.25">
      <c r="B211" s="12">
        <v>16</v>
      </c>
    </row>
    <row r="212" spans="2:3" x14ac:dyDescent="0.25">
      <c r="B212" s="12">
        <v>17.5</v>
      </c>
    </row>
    <row r="213" spans="2:3" x14ac:dyDescent="0.25">
      <c r="B213" s="12">
        <v>19</v>
      </c>
    </row>
    <row r="214" spans="2:3" x14ac:dyDescent="0.25">
      <c r="B214" s="12">
        <v>20.5</v>
      </c>
    </row>
    <row r="215" spans="2:3" x14ac:dyDescent="0.25">
      <c r="B215" s="12">
        <v>22</v>
      </c>
    </row>
    <row r="216" spans="2:3" x14ac:dyDescent="0.25">
      <c r="B216" s="12">
        <v>23.5</v>
      </c>
    </row>
    <row r="217" spans="2:3" x14ac:dyDescent="0.25">
      <c r="B217" s="12">
        <v>25</v>
      </c>
    </row>
    <row r="218" spans="2:3" x14ac:dyDescent="0.25">
      <c r="B218" s="12">
        <v>26.5</v>
      </c>
    </row>
    <row r="219" spans="2:3" x14ac:dyDescent="0.25">
      <c r="B219" s="12">
        <v>28</v>
      </c>
    </row>
    <row r="220" spans="2:3" x14ac:dyDescent="0.25">
      <c r="B220" s="12">
        <v>29.5</v>
      </c>
    </row>
    <row r="221" spans="2:3" x14ac:dyDescent="0.25">
      <c r="B221" s="12">
        <v>31</v>
      </c>
    </row>
    <row r="222" spans="2:3" x14ac:dyDescent="0.25">
      <c r="B222" s="12">
        <v>32.5</v>
      </c>
    </row>
    <row r="223" spans="2:3" x14ac:dyDescent="0.25">
      <c r="B223" s="12">
        <v>34</v>
      </c>
    </row>
    <row r="224" spans="2:3" x14ac:dyDescent="0.25">
      <c r="B224" s="12">
        <v>35.5</v>
      </c>
    </row>
    <row r="225" spans="1:22" x14ac:dyDescent="0.25">
      <c r="B225" s="12">
        <v>37</v>
      </c>
    </row>
    <row r="226" spans="1:22" x14ac:dyDescent="0.25">
      <c r="B226" s="12">
        <v>38.5</v>
      </c>
    </row>
    <row r="227" spans="1:22" x14ac:dyDescent="0.25">
      <c r="B227" s="12">
        <v>40</v>
      </c>
    </row>
    <row r="228" spans="1:22" x14ac:dyDescent="0.25">
      <c r="A228" t="s">
        <v>17</v>
      </c>
      <c r="B228" s="3">
        <v>0</v>
      </c>
    </row>
    <row r="229" spans="1:22" x14ac:dyDescent="0.25">
      <c r="B229" s="7">
        <v>1</v>
      </c>
    </row>
    <row r="230" spans="1:22" x14ac:dyDescent="0.25">
      <c r="B230" s="15">
        <v>2</v>
      </c>
    </row>
    <row r="231" spans="1:22" x14ac:dyDescent="0.25">
      <c r="B231" s="12">
        <v>3</v>
      </c>
      <c r="C231" s="12">
        <f>RSQ($B137:$B$144, C137:C$144)</f>
        <v>0.93336916013889326</v>
      </c>
      <c r="D231">
        <v>0.94992889434473382</v>
      </c>
      <c r="E231">
        <v>0.98293736200068316</v>
      </c>
      <c r="F231">
        <v>0.95743943533744102</v>
      </c>
      <c r="G231">
        <v>0.97035243684242967</v>
      </c>
      <c r="H231">
        <v>0.99448640319639625</v>
      </c>
      <c r="I231">
        <v>0.97811661958683671</v>
      </c>
      <c r="J231">
        <v>0.96511392711080279</v>
      </c>
      <c r="K231">
        <v>0.95429405836368153</v>
      </c>
      <c r="L231">
        <v>0.96140841458082749</v>
      </c>
      <c r="M231">
        <v>0.96351065850010664</v>
      </c>
      <c r="N231">
        <v>0.98896615610982808</v>
      </c>
      <c r="O231">
        <v>0.96713438265675278</v>
      </c>
      <c r="P231">
        <v>0.97266324339261989</v>
      </c>
      <c r="Q231">
        <v>0.96861335546719463</v>
      </c>
      <c r="R231">
        <v>0.95937295607386774</v>
      </c>
      <c r="S231">
        <v>0.96513519427748662</v>
      </c>
      <c r="T231">
        <v>0.97012742374009475</v>
      </c>
      <c r="U231">
        <v>0.96823588792111681</v>
      </c>
      <c r="V231">
        <v>0.97418202108019336</v>
      </c>
    </row>
    <row r="232" spans="1:22" x14ac:dyDescent="0.25">
      <c r="B232" s="12">
        <v>4</v>
      </c>
      <c r="C232" s="12">
        <f>RSQ($B138:$B$144, C138:C$144)</f>
        <v>0.96205357860780794</v>
      </c>
      <c r="D232">
        <v>0.97980319150418971</v>
      </c>
      <c r="E232">
        <v>0.99063901361568585</v>
      </c>
      <c r="F232">
        <v>0.97930931600351934</v>
      </c>
      <c r="G232">
        <v>0.98555488184397777</v>
      </c>
      <c r="H232">
        <v>0.99999999999999956</v>
      </c>
      <c r="I232">
        <v>0.98866125588243825</v>
      </c>
      <c r="J232">
        <v>0.98151561284379374</v>
      </c>
      <c r="K232">
        <v>0.98424623360025665</v>
      </c>
      <c r="L232">
        <v>0.97141910835590517</v>
      </c>
      <c r="M232">
        <v>0.97712727235586549</v>
      </c>
      <c r="N232">
        <v>0.99765892187043714</v>
      </c>
      <c r="O232">
        <v>0.98386854674401669</v>
      </c>
      <c r="P232">
        <v>0.98589996363510679</v>
      </c>
      <c r="Q232">
        <v>0.97886563489161016</v>
      </c>
      <c r="R232">
        <v>0.98022047366247189</v>
      </c>
      <c r="S232">
        <v>0.95488010820741276</v>
      </c>
      <c r="T232">
        <v>0.98726881528670596</v>
      </c>
      <c r="U232">
        <v>0.98575458616503997</v>
      </c>
      <c r="V232">
        <v>0.97896328633884433</v>
      </c>
    </row>
    <row r="233" spans="1:22" x14ac:dyDescent="0.25">
      <c r="B233" s="12">
        <v>5</v>
      </c>
      <c r="C233" s="12">
        <f>RSQ($B139:$B$144, C139:C$144)</f>
        <v>0.96649452495333488</v>
      </c>
      <c r="D233">
        <v>0.98364093793927687</v>
      </c>
      <c r="E233">
        <v>0.99713991947621261</v>
      </c>
      <c r="F233">
        <v>0.97798508680173812</v>
      </c>
      <c r="G233">
        <v>0.99797212366898924</v>
      </c>
      <c r="I233">
        <v>0.99595735872761493</v>
      </c>
      <c r="J233">
        <v>0.98612609391664918</v>
      </c>
      <c r="K233">
        <v>0.99729573413445161</v>
      </c>
      <c r="L233">
        <v>0.97380505184267185</v>
      </c>
      <c r="M233">
        <v>0.98051326978997244</v>
      </c>
      <c r="N233">
        <v>1</v>
      </c>
      <c r="O233">
        <v>0.98534827781895518</v>
      </c>
      <c r="P233">
        <v>0.98805392251433</v>
      </c>
      <c r="Q233">
        <v>0.98801780001614259</v>
      </c>
      <c r="R233">
        <v>0.98799474381209695</v>
      </c>
      <c r="S233">
        <v>1</v>
      </c>
      <c r="T233">
        <v>0.99436999170117502</v>
      </c>
      <c r="U233">
        <v>0.9915482637066334</v>
      </c>
      <c r="V233">
        <v>0.98144454228195199</v>
      </c>
    </row>
    <row r="234" spans="1:22" x14ac:dyDescent="0.25">
      <c r="B234" s="12">
        <v>6</v>
      </c>
      <c r="C234" s="12">
        <f>RSQ($B140:$B$144, C140:C$144)</f>
        <v>0.97690271681172436</v>
      </c>
      <c r="D234">
        <v>0.98001932264796421</v>
      </c>
      <c r="E234">
        <v>0.99672673763363773</v>
      </c>
      <c r="F234">
        <v>0.97304415541927458</v>
      </c>
      <c r="G234">
        <v>0.99825412579538453</v>
      </c>
      <c r="I234">
        <v>0.99813050547926296</v>
      </c>
      <c r="J234">
        <v>0.9903338159630074</v>
      </c>
      <c r="K234">
        <v>0.99532610371913433</v>
      </c>
      <c r="L234">
        <v>0.96009688910165936</v>
      </c>
      <c r="M234">
        <v>0.98779901351776678</v>
      </c>
      <c r="O234">
        <v>0.98469354434667222</v>
      </c>
      <c r="P234">
        <v>0.99061792797845161</v>
      </c>
      <c r="Q234">
        <v>0.98907134976576616</v>
      </c>
      <c r="R234">
        <v>0.99455322379142042</v>
      </c>
      <c r="T234">
        <v>1</v>
      </c>
      <c r="U234">
        <v>0.99254835397209795</v>
      </c>
      <c r="V234">
        <v>0.98741170287571411</v>
      </c>
    </row>
    <row r="235" spans="1:22" x14ac:dyDescent="0.25">
      <c r="B235" s="12">
        <v>7</v>
      </c>
      <c r="C235" s="12">
        <f>RSQ($B141:$B$144, C141:C$144)</f>
        <v>0.98248764713461334</v>
      </c>
      <c r="D235">
        <v>0.99334517922683685</v>
      </c>
      <c r="E235">
        <v>0.99359121642703541</v>
      </c>
      <c r="F235">
        <v>0.95825112366139897</v>
      </c>
      <c r="G235">
        <v>0.99999999999999978</v>
      </c>
      <c r="I235">
        <v>0.99876237327503026</v>
      </c>
      <c r="J235">
        <v>0.98067028007855195</v>
      </c>
      <c r="K235">
        <v>0.99887457681158931</v>
      </c>
      <c r="L235">
        <v>0.93931971710480455</v>
      </c>
      <c r="M235">
        <v>0.98116607617290208</v>
      </c>
      <c r="O235">
        <v>0.98713350856031667</v>
      </c>
      <c r="P235">
        <v>0.99586030477549647</v>
      </c>
      <c r="Q235">
        <v>0.97945820338927869</v>
      </c>
      <c r="R235">
        <v>0.98983214887102333</v>
      </c>
      <c r="U235">
        <v>0.9817211690972929</v>
      </c>
      <c r="V235">
        <v>0.98372427341150703</v>
      </c>
    </row>
    <row r="236" spans="1:22" x14ac:dyDescent="0.25">
      <c r="B236" s="12">
        <v>8</v>
      </c>
      <c r="C236" s="12">
        <f>RSQ($B142:$B$144, C142:C$144)</f>
        <v>0.99871365035197035</v>
      </c>
      <c r="D236">
        <v>0.99691914331188058</v>
      </c>
      <c r="E236">
        <v>0.9996164263128362</v>
      </c>
      <c r="F236">
        <v>0.94523915850628282</v>
      </c>
      <c r="I236">
        <v>0.9995662598376357</v>
      </c>
      <c r="J236">
        <v>0.97982818413096873</v>
      </c>
      <c r="K236">
        <v>0.99799708960048505</v>
      </c>
      <c r="L236">
        <v>0.87529045612070644</v>
      </c>
      <c r="M236">
        <v>0.96736221638802289</v>
      </c>
      <c r="O236">
        <v>0.97639295141871685</v>
      </c>
      <c r="P236">
        <v>0.9966623092472161</v>
      </c>
      <c r="Q236">
        <v>0.98286812379765121</v>
      </c>
      <c r="R236">
        <v>0.9769720158496249</v>
      </c>
      <c r="U236">
        <v>1</v>
      </c>
      <c r="V236">
        <v>0.99017013178579316</v>
      </c>
    </row>
    <row r="237" spans="1:22" x14ac:dyDescent="0.25">
      <c r="B237" s="12">
        <v>9</v>
      </c>
      <c r="C237">
        <f>RSQ($B143:$B$144, C143:C$144)</f>
        <v>0.99999999999999978</v>
      </c>
      <c r="D237">
        <v>1</v>
      </c>
      <c r="E237">
        <v>1</v>
      </c>
      <c r="F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O237">
        <v>1</v>
      </c>
      <c r="P237">
        <v>1</v>
      </c>
      <c r="Q237">
        <v>0.99999999999999956</v>
      </c>
      <c r="R237">
        <v>1</v>
      </c>
      <c r="V237">
        <v>1</v>
      </c>
    </row>
    <row r="238" spans="1:22" x14ac:dyDescent="0.25">
      <c r="B238" s="12">
        <v>10</v>
      </c>
      <c r="C238" s="14"/>
    </row>
    <row r="239" spans="1:22" x14ac:dyDescent="0.25">
      <c r="B239" s="12">
        <v>11.5</v>
      </c>
      <c r="C239" s="7"/>
    </row>
    <row r="240" spans="1:22" x14ac:dyDescent="0.25">
      <c r="B240" s="12">
        <v>13</v>
      </c>
    </row>
    <row r="241" spans="2:2" x14ac:dyDescent="0.25">
      <c r="B241" s="12">
        <v>14.5</v>
      </c>
    </row>
    <row r="242" spans="2:2" x14ac:dyDescent="0.25">
      <c r="B242" s="12">
        <v>16</v>
      </c>
    </row>
    <row r="243" spans="2:2" x14ac:dyDescent="0.25">
      <c r="B243" s="12">
        <v>17.5</v>
      </c>
    </row>
    <row r="244" spans="2:2" x14ac:dyDescent="0.25">
      <c r="B244" s="12">
        <v>19</v>
      </c>
    </row>
    <row r="245" spans="2:2" x14ac:dyDescent="0.25">
      <c r="B245" s="12">
        <v>20.5</v>
      </c>
    </row>
    <row r="246" spans="2:2" x14ac:dyDescent="0.25">
      <c r="B246" s="12">
        <v>22</v>
      </c>
    </row>
    <row r="247" spans="2:2" x14ac:dyDescent="0.25">
      <c r="B247" s="12">
        <v>23.5</v>
      </c>
    </row>
    <row r="248" spans="2:2" x14ac:dyDescent="0.25">
      <c r="B248" s="12">
        <v>25</v>
      </c>
    </row>
    <row r="249" spans="2:2" x14ac:dyDescent="0.25">
      <c r="B249" s="12">
        <v>26.5</v>
      </c>
    </row>
    <row r="250" spans="2:2" x14ac:dyDescent="0.25">
      <c r="B250" s="12">
        <v>28</v>
      </c>
    </row>
    <row r="251" spans="2:2" x14ac:dyDescent="0.25">
      <c r="B251" s="12">
        <v>29.5</v>
      </c>
    </row>
    <row r="252" spans="2:2" x14ac:dyDescent="0.25">
      <c r="B252" s="12">
        <v>31</v>
      </c>
    </row>
    <row r="253" spans="2:2" x14ac:dyDescent="0.25">
      <c r="B253" s="12">
        <v>32.5</v>
      </c>
    </row>
    <row r="254" spans="2:2" x14ac:dyDescent="0.25">
      <c r="B254" s="12">
        <v>34</v>
      </c>
    </row>
    <row r="255" spans="2:2" x14ac:dyDescent="0.25">
      <c r="B255" s="12">
        <v>35.5</v>
      </c>
    </row>
    <row r="256" spans="2:2" x14ac:dyDescent="0.25">
      <c r="B256" s="12">
        <v>37</v>
      </c>
    </row>
    <row r="257" spans="1:22" x14ac:dyDescent="0.25">
      <c r="B257" s="12">
        <v>38.5</v>
      </c>
    </row>
    <row r="258" spans="1:22" x14ac:dyDescent="0.25">
      <c r="B258" s="12">
        <v>40</v>
      </c>
    </row>
    <row r="259" spans="1:22" x14ac:dyDescent="0.25">
      <c r="A259" t="s">
        <v>14</v>
      </c>
      <c r="B259" s="3">
        <v>0</v>
      </c>
    </row>
    <row r="260" spans="1:22" x14ac:dyDescent="0.25">
      <c r="B260" s="7">
        <v>1</v>
      </c>
    </row>
    <row r="261" spans="1:22" x14ac:dyDescent="0.25">
      <c r="B261" s="15">
        <v>2</v>
      </c>
    </row>
    <row r="262" spans="1:22" x14ac:dyDescent="0.25">
      <c r="B262" s="12">
        <v>3</v>
      </c>
      <c r="C262" s="16">
        <f>SUM(C199,C231)</f>
        <v>1.9333691601388932</v>
      </c>
      <c r="D262">
        <v>1.9499288943447337</v>
      </c>
      <c r="E262">
        <v>1.9829373620006832</v>
      </c>
      <c r="F262">
        <v>1.9574394353374407</v>
      </c>
      <c r="G262">
        <v>1.9703524368424297</v>
      </c>
      <c r="H262">
        <v>1.9944864031963963</v>
      </c>
      <c r="I262">
        <v>1.9781166195868367</v>
      </c>
      <c r="J262">
        <v>1.9651139271108025</v>
      </c>
      <c r="K262">
        <v>1.9542940583636814</v>
      </c>
      <c r="L262">
        <v>1.9614084145808275</v>
      </c>
      <c r="M262">
        <v>1.9635106585001068</v>
      </c>
      <c r="N262">
        <v>1.9889661561098282</v>
      </c>
      <c r="O262">
        <v>1.9671343826567527</v>
      </c>
      <c r="P262">
        <v>1.9726632433926194</v>
      </c>
      <c r="Q262">
        <v>1.9686133554671947</v>
      </c>
      <c r="R262">
        <v>1.9593729560738677</v>
      </c>
      <c r="S262">
        <v>1.9651351942774862</v>
      </c>
      <c r="T262">
        <v>1.9701274237400948</v>
      </c>
      <c r="U262">
        <v>1.9682358879211168</v>
      </c>
      <c r="V262">
        <v>1.974182021080193</v>
      </c>
    </row>
    <row r="263" spans="1:22" x14ac:dyDescent="0.25">
      <c r="B263" s="12">
        <v>4</v>
      </c>
      <c r="C263" s="16">
        <f t="shared" ref="C263:C268" si="3">SUM(C200,C232)</f>
        <v>1.9527993409093813</v>
      </c>
      <c r="D263">
        <v>1.9636954332720233</v>
      </c>
      <c r="E263">
        <v>1.9904237695330893</v>
      </c>
      <c r="F263">
        <v>1.9602324426157867</v>
      </c>
      <c r="G263">
        <v>1.9718257924861291</v>
      </c>
      <c r="H263">
        <v>1.9807849580428598</v>
      </c>
      <c r="I263">
        <v>1.968355837036929</v>
      </c>
      <c r="J263">
        <v>1.9641203310655695</v>
      </c>
      <c r="K263">
        <v>1.9826284207781626</v>
      </c>
      <c r="L263">
        <v>1.9687835968965652</v>
      </c>
      <c r="M263">
        <v>1.9771272688667187</v>
      </c>
      <c r="N263">
        <v>1.9875813257102131</v>
      </c>
      <c r="O263">
        <v>1.9733002074583172</v>
      </c>
      <c r="P263">
        <v>1.9796555119738479</v>
      </c>
      <c r="Q263">
        <v>1.9761429683044995</v>
      </c>
      <c r="R263">
        <v>1.9796894471786455</v>
      </c>
      <c r="S263">
        <v>1.9548671958245665</v>
      </c>
      <c r="T263">
        <v>1.9781837118215368</v>
      </c>
      <c r="U263">
        <v>1.9658367178841791</v>
      </c>
      <c r="V263">
        <v>1.9783827774655869</v>
      </c>
    </row>
    <row r="264" spans="1:22" x14ac:dyDescent="0.25">
      <c r="B264" s="12">
        <v>5</v>
      </c>
      <c r="C264" s="16">
        <f t="shared" si="3"/>
        <v>1.9324941604320909</v>
      </c>
      <c r="D264">
        <v>1.9403158483288525</v>
      </c>
      <c r="E264">
        <v>1.9774091777730596</v>
      </c>
      <c r="F264">
        <v>1.9318128131571104</v>
      </c>
      <c r="G264">
        <v>1.9509515008131806</v>
      </c>
      <c r="I264">
        <v>1.9690591580437715</v>
      </c>
      <c r="J264">
        <v>1.9461008278030685</v>
      </c>
      <c r="K264">
        <v>1.9840098944223143</v>
      </c>
      <c r="L264">
        <v>1.9560668889733157</v>
      </c>
      <c r="M264">
        <v>1.9736543421403059</v>
      </c>
      <c r="N264">
        <v>1.9714816521329506</v>
      </c>
      <c r="O264">
        <v>1.9376539449280354</v>
      </c>
      <c r="P264">
        <v>1.9728751283562747</v>
      </c>
      <c r="Q264">
        <v>1.9744466692544362</v>
      </c>
      <c r="R264">
        <v>1.9791222424184403</v>
      </c>
      <c r="S264">
        <v>1.9861903499161864</v>
      </c>
      <c r="T264">
        <v>1.9438770648870749</v>
      </c>
      <c r="U264">
        <v>1.9402477123482262</v>
      </c>
      <c r="V264">
        <v>1.9699710135859028</v>
      </c>
    </row>
    <row r="265" spans="1:22" x14ac:dyDescent="0.25">
      <c r="B265" s="12">
        <v>6</v>
      </c>
      <c r="C265" s="16">
        <f t="shared" si="3"/>
        <v>1.909745929911578</v>
      </c>
      <c r="D265">
        <v>1.9022079226566027</v>
      </c>
      <c r="E265">
        <v>1.9636799959360045</v>
      </c>
      <c r="F265">
        <v>1.8922611047523303</v>
      </c>
      <c r="G265">
        <v>1.9254958570597345</v>
      </c>
      <c r="I265">
        <v>1.965576125351431</v>
      </c>
      <c r="J265">
        <v>1.9261498691260646</v>
      </c>
      <c r="K265">
        <v>1.965579960654551</v>
      </c>
      <c r="L265">
        <v>1.9286728621231453</v>
      </c>
      <c r="M265">
        <v>1.9665335825814452</v>
      </c>
      <c r="O265">
        <v>1.8989593800950018</v>
      </c>
      <c r="P265">
        <v>1.9595218362635656</v>
      </c>
      <c r="Q265">
        <v>1.9668225274143363</v>
      </c>
      <c r="R265">
        <v>1.9692753257655813</v>
      </c>
      <c r="T265">
        <v>1.9117260149371256</v>
      </c>
      <c r="U265">
        <v>1.9124624740661416</v>
      </c>
      <c r="V265">
        <v>1.9654597396479918</v>
      </c>
    </row>
    <row r="266" spans="1:22" x14ac:dyDescent="0.25">
      <c r="B266" s="12">
        <v>7</v>
      </c>
      <c r="C266" s="16">
        <f t="shared" si="3"/>
        <v>1.8907426006952757</v>
      </c>
      <c r="D266">
        <v>1.8833677167219847</v>
      </c>
      <c r="E266">
        <v>1.9457308708401095</v>
      </c>
      <c r="F266">
        <v>1.8521806603037281</v>
      </c>
      <c r="I266">
        <v>1.9578014298198447</v>
      </c>
      <c r="J266">
        <v>1.9024866937905722</v>
      </c>
      <c r="K266">
        <v>1.9390823590854482</v>
      </c>
      <c r="L266">
        <v>1.889458068706408</v>
      </c>
      <c r="M266">
        <v>1.9505954259671141</v>
      </c>
      <c r="O266">
        <v>1.8731833741139137</v>
      </c>
      <c r="P266">
        <v>1.952822453392498</v>
      </c>
      <c r="Q266">
        <v>1.9471479199969273</v>
      </c>
      <c r="R266">
        <v>1.9512361049031699</v>
      </c>
      <c r="U266">
        <v>1.8808280017382393</v>
      </c>
      <c r="V266">
        <v>1.9565239717233309</v>
      </c>
    </row>
    <row r="267" spans="1:22" x14ac:dyDescent="0.25">
      <c r="B267" s="12">
        <v>8</v>
      </c>
      <c r="C267" s="16">
        <f t="shared" si="3"/>
        <v>1.8855437185766264</v>
      </c>
      <c r="D267">
        <v>1.8690583529091658</v>
      </c>
      <c r="E267">
        <v>1.9371520789946</v>
      </c>
      <c r="F267">
        <v>1.8205576407523465</v>
      </c>
      <c r="I267">
        <v>1.9521135665395395</v>
      </c>
      <c r="J267">
        <v>1.8814245962790919</v>
      </c>
      <c r="K267">
        <v>1.9197993089489214</v>
      </c>
      <c r="L267">
        <v>1.8144086269512258</v>
      </c>
      <c r="M267">
        <v>1.9241140475510718</v>
      </c>
      <c r="O267">
        <v>1.8456762778013918</v>
      </c>
      <c r="P267">
        <v>1.9461488418247317</v>
      </c>
      <c r="Q267">
        <v>1.9360337603730193</v>
      </c>
      <c r="R267">
        <v>1.9227997677659148</v>
      </c>
      <c r="U267">
        <v>1.8773319108233648</v>
      </c>
      <c r="V267">
        <v>1.9547634274016366</v>
      </c>
    </row>
    <row r="268" spans="1:22" x14ac:dyDescent="0.25">
      <c r="B268" s="12">
        <v>9</v>
      </c>
      <c r="C268" s="16">
        <f t="shared" si="3"/>
        <v>1.8690034898249672</v>
      </c>
      <c r="D268">
        <v>1.8566947811799075</v>
      </c>
      <c r="E268">
        <v>1.9329714103776856</v>
      </c>
      <c r="F268">
        <v>1.8649829868805463</v>
      </c>
      <c r="I268">
        <v>1.943476663618561</v>
      </c>
      <c r="J268">
        <v>1.8919731455336217</v>
      </c>
      <c r="K268">
        <v>1.9078804922629296</v>
      </c>
      <c r="L268">
        <v>1.9307835745794759</v>
      </c>
      <c r="M268">
        <v>1.9461086694668865</v>
      </c>
      <c r="O268">
        <v>1.8583569812485674</v>
      </c>
      <c r="P268">
        <v>1.9429100941449577</v>
      </c>
      <c r="Q268">
        <v>1.9483260242517795</v>
      </c>
      <c r="R268">
        <v>1.928477198268244</v>
      </c>
      <c r="V268">
        <v>1.9588887779559703</v>
      </c>
    </row>
    <row r="269" spans="1:22" x14ac:dyDescent="0.25">
      <c r="B269" s="12">
        <v>10</v>
      </c>
      <c r="C269" s="16"/>
    </row>
    <row r="270" spans="1:22" x14ac:dyDescent="0.25">
      <c r="B270" s="12">
        <v>11.5</v>
      </c>
      <c r="C270" s="16"/>
    </row>
    <row r="271" spans="1:22" x14ac:dyDescent="0.25">
      <c r="B271" s="12">
        <v>13</v>
      </c>
      <c r="C271" s="16"/>
    </row>
    <row r="272" spans="1:22" x14ac:dyDescent="0.25">
      <c r="B272" s="12">
        <v>14.5</v>
      </c>
    </row>
    <row r="273" spans="2:2" x14ac:dyDescent="0.25">
      <c r="B273" s="12">
        <v>16</v>
      </c>
    </row>
    <row r="274" spans="2:2" x14ac:dyDescent="0.25">
      <c r="B274" s="12">
        <v>17.5</v>
      </c>
    </row>
    <row r="275" spans="2:2" x14ac:dyDescent="0.25">
      <c r="B275" s="12">
        <v>19</v>
      </c>
    </row>
    <row r="276" spans="2:2" x14ac:dyDescent="0.25">
      <c r="B276" s="12">
        <v>20.5</v>
      </c>
    </row>
    <row r="277" spans="2:2" x14ac:dyDescent="0.25">
      <c r="B277" s="12">
        <v>22</v>
      </c>
    </row>
    <row r="278" spans="2:2" x14ac:dyDescent="0.25">
      <c r="B278" s="12">
        <v>23.5</v>
      </c>
    </row>
    <row r="279" spans="2:2" x14ac:dyDescent="0.25">
      <c r="B279" s="12">
        <v>25</v>
      </c>
    </row>
    <row r="280" spans="2:2" x14ac:dyDescent="0.25">
      <c r="B280" s="12">
        <v>26.5</v>
      </c>
    </row>
    <row r="281" spans="2:2" x14ac:dyDescent="0.25">
      <c r="B281" s="12">
        <v>28</v>
      </c>
    </row>
    <row r="282" spans="2:2" x14ac:dyDescent="0.25">
      <c r="B282" s="12">
        <v>29.5</v>
      </c>
    </row>
    <row r="283" spans="2:2" x14ac:dyDescent="0.25">
      <c r="B283" s="12">
        <v>31</v>
      </c>
    </row>
    <row r="284" spans="2:2" x14ac:dyDescent="0.25">
      <c r="B284" s="12">
        <v>32.5</v>
      </c>
    </row>
    <row r="285" spans="2:2" x14ac:dyDescent="0.25">
      <c r="B285" s="12">
        <v>34</v>
      </c>
    </row>
    <row r="286" spans="2:2" x14ac:dyDescent="0.25">
      <c r="B286" s="12">
        <v>35.5</v>
      </c>
    </row>
    <row r="287" spans="2:2" x14ac:dyDescent="0.25">
      <c r="B287" s="12">
        <v>37</v>
      </c>
    </row>
    <row r="288" spans="2:2" x14ac:dyDescent="0.25">
      <c r="B288" s="12">
        <v>38.5</v>
      </c>
    </row>
    <row r="289" spans="1:22" x14ac:dyDescent="0.25">
      <c r="B289" s="12">
        <v>40</v>
      </c>
    </row>
    <row r="290" spans="1:22" x14ac:dyDescent="0.25">
      <c r="A290" t="s">
        <v>15</v>
      </c>
      <c r="C290">
        <f>MAX(C259:C289)</f>
        <v>1.9527993409093813</v>
      </c>
      <c r="D290">
        <v>1.9636954332720233</v>
      </c>
      <c r="E290">
        <v>1.9904237695330893</v>
      </c>
      <c r="F290">
        <v>1.9602324426157867</v>
      </c>
      <c r="G290">
        <v>1.9718257924861291</v>
      </c>
      <c r="H290">
        <v>1.9944864031963963</v>
      </c>
      <c r="I290">
        <v>1.9781166195868367</v>
      </c>
      <c r="J290">
        <v>1.9651139271108025</v>
      </c>
      <c r="K290">
        <v>1.9840098944223143</v>
      </c>
      <c r="L290">
        <v>1.9687835968965652</v>
      </c>
      <c r="M290">
        <v>1.9771272688667187</v>
      </c>
      <c r="N290">
        <v>1.9889661561098282</v>
      </c>
      <c r="O290">
        <v>1.9733002074583172</v>
      </c>
      <c r="P290">
        <v>1.9796555119738479</v>
      </c>
      <c r="Q290">
        <v>1.9761429683044995</v>
      </c>
      <c r="R290">
        <v>1.9796894471786455</v>
      </c>
      <c r="S290">
        <v>1.9861903499161864</v>
      </c>
      <c r="T290">
        <v>1.9781837118215368</v>
      </c>
      <c r="U290">
        <v>1.9682358879211168</v>
      </c>
      <c r="V290">
        <v>1.9783827774655869</v>
      </c>
    </row>
    <row r="291" spans="1:22" x14ac:dyDescent="0.25">
      <c r="A291" t="s">
        <v>37</v>
      </c>
      <c r="C291">
        <f>MATCH(C290,C260:C268,0)</f>
        <v>4</v>
      </c>
      <c r="D291">
        <v>4</v>
      </c>
      <c r="E291">
        <v>4</v>
      </c>
      <c r="F291">
        <v>4</v>
      </c>
      <c r="G291">
        <v>4</v>
      </c>
      <c r="H291">
        <v>3</v>
      </c>
      <c r="I291">
        <v>3</v>
      </c>
      <c r="J291">
        <v>3</v>
      </c>
      <c r="K291">
        <v>5</v>
      </c>
      <c r="L291">
        <v>4</v>
      </c>
      <c r="M291">
        <v>4</v>
      </c>
      <c r="N291">
        <v>3</v>
      </c>
      <c r="O291">
        <v>4</v>
      </c>
      <c r="P291">
        <v>4</v>
      </c>
      <c r="Q291">
        <v>4</v>
      </c>
      <c r="R291">
        <v>4</v>
      </c>
      <c r="S291">
        <v>5</v>
      </c>
      <c r="T291">
        <v>4</v>
      </c>
      <c r="U291">
        <v>3</v>
      </c>
      <c r="V291">
        <v>4</v>
      </c>
    </row>
    <row r="292" spans="1:22" x14ac:dyDescent="0.25">
      <c r="A292" t="s">
        <v>32</v>
      </c>
      <c r="B292" s="3">
        <v>0</v>
      </c>
    </row>
    <row r="293" spans="1:22" x14ac:dyDescent="0.25">
      <c r="B293" s="7">
        <v>1</v>
      </c>
      <c r="C293" s="12">
        <f t="shared" ref="C293:C301" si="4">IF(0 &lt; 10^C135-10^(C$19*$B293+C$20), LOG(10^C135-10^(C$19*$B293+C$20)), "")</f>
        <v>5.7853498934765968</v>
      </c>
      <c r="D293">
        <v>5.8749413636212555</v>
      </c>
      <c r="E293">
        <v>5.6778728923467439</v>
      </c>
      <c r="F293">
        <v>5.740976526984463</v>
      </c>
      <c r="G293">
        <v>5.7171100083126989</v>
      </c>
      <c r="H293">
        <v>5.7569435249184719</v>
      </c>
      <c r="I293">
        <v>5.7018249061308648</v>
      </c>
      <c r="J293">
        <v>5.9277120409173607</v>
      </c>
      <c r="K293">
        <v>5.6428987003149373</v>
      </c>
      <c r="L293">
        <v>5.6756698844721614</v>
      </c>
      <c r="M293">
        <v>5.722428840306403</v>
      </c>
      <c r="N293">
        <v>5.7245798820588636</v>
      </c>
      <c r="O293">
        <v>5.7575641725980606</v>
      </c>
      <c r="P293">
        <v>5.7620823321412162</v>
      </c>
      <c r="Q293">
        <v>5.6313415235234965</v>
      </c>
      <c r="R293">
        <v>5.6284250227339232</v>
      </c>
      <c r="S293">
        <v>5.7522785987348835</v>
      </c>
      <c r="T293">
        <v>5.7855979188202182</v>
      </c>
      <c r="U293">
        <v>5.790824699274058</v>
      </c>
      <c r="V293">
        <v>5.6660685181807562</v>
      </c>
    </row>
    <row r="294" spans="1:22" x14ac:dyDescent="0.25">
      <c r="B294" s="15">
        <v>2</v>
      </c>
      <c r="C294" s="12">
        <f t="shared" si="4"/>
        <v>5.0585740713635445</v>
      </c>
      <c r="D294">
        <v>5.0891172369718092</v>
      </c>
      <c r="E294">
        <v>5.1670311251698466</v>
      </c>
      <c r="F294">
        <v>4.9047299042750936</v>
      </c>
      <c r="G294">
        <v>4.9178498069619874</v>
      </c>
      <c r="H294">
        <v>4.925204919131585</v>
      </c>
      <c r="I294">
        <v>5.1011207715204261</v>
      </c>
      <c r="J294">
        <v>5.2266421814860866</v>
      </c>
      <c r="K294">
        <v>5.0787029008998088</v>
      </c>
      <c r="L294">
        <v>5.0927295592306576</v>
      </c>
      <c r="M294">
        <v>5.2244582487499693</v>
      </c>
      <c r="N294">
        <v>5.0199576754040569</v>
      </c>
      <c r="O294">
        <v>4.9579545799249587</v>
      </c>
      <c r="P294">
        <v>5.2258493018852272</v>
      </c>
      <c r="Q294">
        <v>5.1006563133303855</v>
      </c>
      <c r="R294">
        <v>5.1064302328352182</v>
      </c>
      <c r="S294">
        <v>5.1718651828216045</v>
      </c>
      <c r="T294">
        <v>4.9704761767477956</v>
      </c>
      <c r="U294">
        <v>4.8977101281262021</v>
      </c>
      <c r="V294">
        <v>5.1676950395196686</v>
      </c>
    </row>
    <row r="295" spans="1:22" x14ac:dyDescent="0.25">
      <c r="B295" s="12">
        <v>3</v>
      </c>
      <c r="C295" s="12">
        <f t="shared" si="4"/>
        <v>4.5192212811501609</v>
      </c>
      <c r="D295">
        <v>4.5656421049424978</v>
      </c>
      <c r="E295">
        <v>4.6725310834399103</v>
      </c>
      <c r="F295">
        <v>4.3773442922153762</v>
      </c>
      <c r="G295">
        <v>4.3681916328726063</v>
      </c>
      <c r="H295">
        <v>4.3693842649902654</v>
      </c>
      <c r="I295">
        <v>4.7241195190585801</v>
      </c>
      <c r="J295">
        <v>4.7711460464099957</v>
      </c>
      <c r="K295">
        <v>4.5724716935504786</v>
      </c>
      <c r="L295">
        <v>4.5915422452467869</v>
      </c>
      <c r="M295">
        <v>4.7194094508936466</v>
      </c>
      <c r="N295">
        <v>4.5094341784699763</v>
      </c>
      <c r="O295">
        <v>4.3685614528471683</v>
      </c>
      <c r="P295">
        <v>4.8097466662078094</v>
      </c>
      <c r="Q295">
        <v>4.6501953579276458</v>
      </c>
      <c r="R295">
        <v>4.6113196570932189</v>
      </c>
      <c r="S295">
        <v>4.552823513743486</v>
      </c>
      <c r="T295">
        <v>4.352950399452804</v>
      </c>
      <c r="U295">
        <v>4.3368273538478901</v>
      </c>
      <c r="V295">
        <v>4.6859004745944031</v>
      </c>
    </row>
    <row r="296" spans="1:22" x14ac:dyDescent="0.25">
      <c r="B296" s="12">
        <v>4</v>
      </c>
      <c r="C296" s="12">
        <f t="shared" si="4"/>
        <v>4.1883152670720358</v>
      </c>
      <c r="D296">
        <v>4.2391124262688473</v>
      </c>
      <c r="E296">
        <v>4.4028384588096774</v>
      </c>
      <c r="F296">
        <v>4.0477392587758976</v>
      </c>
      <c r="G296">
        <v>4.0677952324189253</v>
      </c>
      <c r="H296">
        <v>4.1088139966215094</v>
      </c>
      <c r="I296">
        <v>4.3864449396348055</v>
      </c>
      <c r="J296">
        <v>4.4686841027427988</v>
      </c>
      <c r="K296">
        <v>4.2137068758008303</v>
      </c>
      <c r="L296">
        <v>4.2589613411579368</v>
      </c>
      <c r="M296">
        <v>4.3596887711925927</v>
      </c>
      <c r="N296">
        <v>4.1633990599666575</v>
      </c>
      <c r="O296">
        <v>4.0677043788349847</v>
      </c>
      <c r="P296">
        <v>4.4840373755658787</v>
      </c>
      <c r="Q296">
        <v>4.3281784158699583</v>
      </c>
      <c r="R296">
        <v>4.2463351744844307</v>
      </c>
      <c r="S296">
        <v>4.1578013121317277</v>
      </c>
      <c r="T296">
        <v>4.0651794504885501</v>
      </c>
      <c r="U296">
        <v>4.0052736657935384</v>
      </c>
      <c r="V296">
        <v>4.3436362871216234</v>
      </c>
    </row>
    <row r="297" spans="1:22" x14ac:dyDescent="0.25">
      <c r="B297" s="12">
        <v>5</v>
      </c>
      <c r="C297" s="12">
        <f t="shared" si="4"/>
        <v>3.9845751042956468</v>
      </c>
      <c r="D297">
        <v>4.0397217719230589</v>
      </c>
      <c r="E297">
        <v>4.1530461551211078</v>
      </c>
      <c r="F297">
        <v>3.8522474531535842</v>
      </c>
      <c r="G297">
        <v>3.8184272565864226</v>
      </c>
      <c r="H297">
        <v>3.8850306164896882</v>
      </c>
      <c r="I297">
        <v>4.0835356556566804</v>
      </c>
      <c r="J297">
        <v>4.2550446211256405</v>
      </c>
      <c r="K297">
        <v>3.9403762838316685</v>
      </c>
      <c r="L297">
        <v>3.9746563206935579</v>
      </c>
      <c r="M297">
        <v>4.1045129148493702</v>
      </c>
      <c r="N297">
        <v>3.8859540908784762</v>
      </c>
      <c r="O297">
        <v>3.8631299282999874</v>
      </c>
      <c r="P297">
        <v>4.256352957767441</v>
      </c>
      <c r="Q297">
        <v>4.0442404929190285</v>
      </c>
      <c r="R297">
        <v>3.9901518774563236</v>
      </c>
      <c r="S297">
        <v>3.7636882285197757</v>
      </c>
      <c r="T297">
        <v>3.8494238080271685</v>
      </c>
      <c r="U297">
        <v>3.7610707195727668</v>
      </c>
      <c r="V297">
        <v>4.0328417315387339</v>
      </c>
    </row>
    <row r="298" spans="1:22" x14ac:dyDescent="0.25">
      <c r="B298" s="12">
        <v>6</v>
      </c>
      <c r="C298" s="12">
        <f t="shared" si="4"/>
        <v>3.7852040602067292</v>
      </c>
      <c r="D298">
        <v>3.8869981028151042</v>
      </c>
      <c r="E298">
        <v>3.9652732332349978</v>
      </c>
      <c r="F298">
        <v>3.6653820953876814</v>
      </c>
      <c r="G298">
        <v>3.6398283190386058</v>
      </c>
      <c r="H298">
        <v>3.6457921485236695</v>
      </c>
      <c r="I298">
        <v>3.8247011689104817</v>
      </c>
      <c r="J298">
        <v>4.0367491315132042</v>
      </c>
      <c r="K298">
        <v>3.8057967077781636</v>
      </c>
      <c r="L298">
        <v>3.7726426735440253</v>
      </c>
      <c r="M298">
        <v>3.8442894491757125</v>
      </c>
      <c r="N298">
        <v>3.6288570502625559</v>
      </c>
      <c r="O298">
        <v>3.6720706943074979</v>
      </c>
      <c r="P298">
        <v>4.0388058096366724</v>
      </c>
      <c r="Q298">
        <v>3.8123159723935034</v>
      </c>
      <c r="R298">
        <v>3.7448283547114194</v>
      </c>
      <c r="S298">
        <v>3.5628457966177316</v>
      </c>
      <c r="T298">
        <v>3.6660539789303646</v>
      </c>
      <c r="U298">
        <v>3.5368459980503077</v>
      </c>
      <c r="V298">
        <v>3.6759532328888254</v>
      </c>
    </row>
    <row r="299" spans="1:22" x14ac:dyDescent="0.25">
      <c r="B299" s="12">
        <v>7</v>
      </c>
      <c r="C299" s="12">
        <f t="shared" si="4"/>
        <v>3.6210658860990583</v>
      </c>
      <c r="D299">
        <v>3.6911524301894869</v>
      </c>
      <c r="E299">
        <v>3.8082878847785229</v>
      </c>
      <c r="F299">
        <v>3.4947415501081895</v>
      </c>
      <c r="G299">
        <v>3.455561165756619</v>
      </c>
      <c r="H299">
        <v>3.5062170494040221</v>
      </c>
      <c r="I299">
        <v>3.5444596892846452</v>
      </c>
      <c r="J299">
        <v>3.9156604698861068</v>
      </c>
      <c r="K299">
        <v>3.6055691255083375</v>
      </c>
      <c r="L299">
        <v>3.5293120517747085</v>
      </c>
      <c r="M299">
        <v>3.6560760780123562</v>
      </c>
      <c r="N299">
        <v>3.4219883313461357</v>
      </c>
      <c r="O299">
        <v>3.4591474579832568</v>
      </c>
      <c r="P299">
        <v>3.8178133756486714</v>
      </c>
      <c r="Q299">
        <v>3.6470921694732459</v>
      </c>
      <c r="R299">
        <v>3.5604631724877014</v>
      </c>
      <c r="S299">
        <v>3.3257339564309176</v>
      </c>
      <c r="T299">
        <v>3.5133978878767529</v>
      </c>
      <c r="U299">
        <v>3.3823835728646898</v>
      </c>
      <c r="V299">
        <v>3.3578221527985557</v>
      </c>
    </row>
    <row r="300" spans="1:22" x14ac:dyDescent="0.25">
      <c r="B300" s="12">
        <v>8</v>
      </c>
      <c r="C300" s="12">
        <f t="shared" si="4"/>
        <v>3.4648271626469236</v>
      </c>
      <c r="D300">
        <v>3.5397984843975632</v>
      </c>
      <c r="E300">
        <v>3.5926006105778021</v>
      </c>
      <c r="F300">
        <v>3.3000802111477392</v>
      </c>
      <c r="G300">
        <v>3.2793036857951323</v>
      </c>
      <c r="H300">
        <v>3.2304370101983109</v>
      </c>
      <c r="I300">
        <v>3.3120130841078632</v>
      </c>
      <c r="J300">
        <v>3.7251178309626605</v>
      </c>
      <c r="K300">
        <v>3.4245005477364541</v>
      </c>
      <c r="L300">
        <v>3.2863312906481781</v>
      </c>
      <c r="M300">
        <v>3.4605667226606389</v>
      </c>
      <c r="N300">
        <v>3.1598054712079642</v>
      </c>
      <c r="O300">
        <v>3.2421560770151729</v>
      </c>
      <c r="P300">
        <v>3.6101135095049552</v>
      </c>
      <c r="Q300">
        <v>3.392155055871275</v>
      </c>
      <c r="R300">
        <v>3.417943509237654</v>
      </c>
      <c r="S300">
        <v>3.1428617593948465</v>
      </c>
      <c r="T300">
        <v>3.1047682303224557</v>
      </c>
      <c r="U300">
        <v>3.1354637902068232</v>
      </c>
      <c r="V300">
        <v>2.8394503008476044</v>
      </c>
    </row>
    <row r="301" spans="1:22" x14ac:dyDescent="0.25">
      <c r="B301" s="12">
        <v>9</v>
      </c>
      <c r="C301" s="12">
        <f t="shared" si="4"/>
        <v>3.3570888051297927</v>
      </c>
      <c r="D301">
        <v>3.4010447868543126</v>
      </c>
      <c r="E301">
        <v>3.4123083956541165</v>
      </c>
      <c r="F301">
        <v>3.1201490933528477</v>
      </c>
      <c r="G301">
        <v>2.9488593312395586</v>
      </c>
      <c r="H301">
        <v>2.6825022038254502</v>
      </c>
      <c r="I301">
        <v>2.8892789386348778</v>
      </c>
      <c r="J301">
        <v>3.5492037019138123</v>
      </c>
      <c r="K301">
        <v>3.2561387802637292</v>
      </c>
      <c r="L301">
        <v>2.9667921675565849</v>
      </c>
      <c r="M301">
        <v>3.2406729393837952</v>
      </c>
      <c r="N301">
        <v>2.967658462871376</v>
      </c>
      <c r="O301">
        <v>3.1316600034641167</v>
      </c>
      <c r="P301">
        <v>3.4480580868907444</v>
      </c>
      <c r="Q301">
        <v>3.2745156000031823</v>
      </c>
      <c r="R301">
        <v>3.1525910251258931</v>
      </c>
      <c r="S301">
        <v>2.8974934563246917</v>
      </c>
      <c r="T301">
        <v>2.8950729612770592</v>
      </c>
      <c r="U301">
        <v>2.9711535588041955</v>
      </c>
      <c r="V301" t="s">
        <v>58</v>
      </c>
    </row>
    <row r="302" spans="1:22" x14ac:dyDescent="0.25">
      <c r="B302" s="12">
        <v>10</v>
      </c>
      <c r="C302">
        <f>IF(0 &lt; 10^C144-10^(C$19*$B302+C$20), LOG(10^C144-10^(C$19*$B302+C$20)), "")</f>
        <v>3.2558385401036598</v>
      </c>
      <c r="D302">
        <v>3.2779672046440793</v>
      </c>
      <c r="E302">
        <v>3.2236583370764693</v>
      </c>
      <c r="F302">
        <v>3.0509293109642868</v>
      </c>
      <c r="G302">
        <v>2.8891748705464644</v>
      </c>
      <c r="H302">
        <v>2.6277910666033222</v>
      </c>
      <c r="I302">
        <v>1.1851636790346445</v>
      </c>
      <c r="J302">
        <v>3.4492159795609969</v>
      </c>
      <c r="K302">
        <v>3.0101546230048757</v>
      </c>
      <c r="L302">
        <v>2.9291958798267919</v>
      </c>
      <c r="M302">
        <v>3.123817704456533</v>
      </c>
      <c r="N302">
        <v>2.9093981467554419</v>
      </c>
      <c r="O302">
        <v>2.8516772217633304</v>
      </c>
      <c r="P302">
        <v>3.2041873492089974</v>
      </c>
      <c r="Q302">
        <v>3.0502518122699853</v>
      </c>
      <c r="R302">
        <v>2.9897463129619903</v>
      </c>
      <c r="S302">
        <v>2.2629063702935661</v>
      </c>
      <c r="T302">
        <v>2.6334246026760395</v>
      </c>
      <c r="U302">
        <v>2.7500840333785224</v>
      </c>
      <c r="V302" t="s">
        <v>58</v>
      </c>
    </row>
    <row r="303" spans="1:22" x14ac:dyDescent="0.25">
      <c r="B303" s="12">
        <v>11.5</v>
      </c>
    </row>
    <row r="304" spans="1:22" x14ac:dyDescent="0.25">
      <c r="B304" s="12">
        <v>13</v>
      </c>
    </row>
    <row r="305" spans="2:2" x14ac:dyDescent="0.25">
      <c r="B305" s="12">
        <v>14.5</v>
      </c>
    </row>
    <row r="306" spans="2:2" x14ac:dyDescent="0.25">
      <c r="B306" s="12">
        <v>16</v>
      </c>
    </row>
    <row r="307" spans="2:2" x14ac:dyDescent="0.25">
      <c r="B307" s="12">
        <v>17.5</v>
      </c>
    </row>
    <row r="308" spans="2:2" x14ac:dyDescent="0.25">
      <c r="B308" s="12">
        <v>19</v>
      </c>
    </row>
    <row r="309" spans="2:2" x14ac:dyDescent="0.25">
      <c r="B309" s="12">
        <v>20.5</v>
      </c>
    </row>
    <row r="310" spans="2:2" x14ac:dyDescent="0.25">
      <c r="B310" s="12">
        <v>22</v>
      </c>
    </row>
    <row r="311" spans="2:2" x14ac:dyDescent="0.25">
      <c r="B311" s="12">
        <v>23.5</v>
      </c>
    </row>
    <row r="312" spans="2:2" x14ac:dyDescent="0.25">
      <c r="B312" s="12">
        <v>25</v>
      </c>
    </row>
    <row r="313" spans="2:2" x14ac:dyDescent="0.25">
      <c r="B313" s="12">
        <v>26.5</v>
      </c>
    </row>
    <row r="314" spans="2:2" x14ac:dyDescent="0.25">
      <c r="B314" s="12">
        <v>28</v>
      </c>
    </row>
    <row r="315" spans="2:2" x14ac:dyDescent="0.25">
      <c r="B315" s="12">
        <v>29.5</v>
      </c>
    </row>
    <row r="316" spans="2:2" x14ac:dyDescent="0.25">
      <c r="B316" s="12">
        <v>31</v>
      </c>
    </row>
    <row r="317" spans="2:2" x14ac:dyDescent="0.25">
      <c r="B317" s="12">
        <v>32.5</v>
      </c>
    </row>
    <row r="318" spans="2:2" x14ac:dyDescent="0.25">
      <c r="B318" s="12">
        <v>34</v>
      </c>
    </row>
    <row r="319" spans="2:2" x14ac:dyDescent="0.25">
      <c r="B319" s="12">
        <v>35.5</v>
      </c>
    </row>
    <row r="320" spans="2:2" x14ac:dyDescent="0.25">
      <c r="B320" s="12">
        <v>37</v>
      </c>
    </row>
    <row r="321" spans="1:22" x14ac:dyDescent="0.25">
      <c r="B321" s="12">
        <v>38.5</v>
      </c>
    </row>
    <row r="322" spans="1:22" x14ac:dyDescent="0.25">
      <c r="B322" s="12">
        <v>40</v>
      </c>
    </row>
    <row r="323" spans="1:22" x14ac:dyDescent="0.25">
      <c r="A323" t="s">
        <v>32</v>
      </c>
      <c r="B323" s="3">
        <v>0</v>
      </c>
    </row>
    <row r="324" spans="1:22" x14ac:dyDescent="0.25">
      <c r="B324" s="7">
        <v>1</v>
      </c>
      <c r="C324" s="12">
        <f t="shared" ref="C324:C327" si="5">IF(0&lt;10^C293-10^(C$28*$B324+C$29),LOG(10^C293-10^(C$28*$B324+C$29)),"")</f>
        <v>5.7558796319221059</v>
      </c>
      <c r="D324">
        <v>5.845525670968132</v>
      </c>
      <c r="E324">
        <v>5.5880440880506583</v>
      </c>
      <c r="F324">
        <v>5.7129176358366491</v>
      </c>
      <c r="G324">
        <v>5.6807315494937214</v>
      </c>
      <c r="H324">
        <v>5.6998366841294255</v>
      </c>
      <c r="I324">
        <v>5.4021171053542565</v>
      </c>
      <c r="J324">
        <v>5.8674366014750516</v>
      </c>
      <c r="K324">
        <v>5.5956218415412202</v>
      </c>
      <c r="L324">
        <v>5.5829119312167066</v>
      </c>
      <c r="M324">
        <v>5.6458234461560552</v>
      </c>
      <c r="N324">
        <v>5.6325079142168128</v>
      </c>
      <c r="O324">
        <v>5.7235688388188475</v>
      </c>
      <c r="P324">
        <v>5.6559698241896106</v>
      </c>
      <c r="Q324">
        <v>5.5441283560141255</v>
      </c>
      <c r="R324">
        <v>5.5545328055596945</v>
      </c>
      <c r="S324">
        <v>5.7229601890861295</v>
      </c>
      <c r="T324">
        <v>5.7562405095955738</v>
      </c>
      <c r="U324">
        <v>5.7541022779183972</v>
      </c>
      <c r="V324">
        <v>5.3595804507363392</v>
      </c>
    </row>
    <row r="325" spans="1:22" x14ac:dyDescent="0.25">
      <c r="B325" s="15">
        <v>2</v>
      </c>
      <c r="C325" s="12">
        <f t="shared" si="5"/>
        <v>4.9370431928582201</v>
      </c>
      <c r="D325">
        <v>4.9488232570757171</v>
      </c>
      <c r="E325">
        <v>4.9531852028976129</v>
      </c>
      <c r="F325">
        <v>4.7567860344549002</v>
      </c>
      <c r="G325">
        <v>4.7479268149642841</v>
      </c>
      <c r="H325">
        <v>4.6421442018075005</v>
      </c>
      <c r="I325">
        <v>4.0385087022316704</v>
      </c>
      <c r="J325">
        <v>4.986318533167978</v>
      </c>
      <c r="K325">
        <v>4.9521797128862071</v>
      </c>
      <c r="L325">
        <v>4.8527636531101406</v>
      </c>
      <c r="M325">
        <v>5.0598849508468069</v>
      </c>
      <c r="N325">
        <v>4.7024998842761869</v>
      </c>
      <c r="O325">
        <v>4.8003654871421482</v>
      </c>
      <c r="P325">
        <v>4.9588313495069976</v>
      </c>
      <c r="Q325">
        <v>4.8906306327185041</v>
      </c>
      <c r="R325">
        <v>4.9365172808647779</v>
      </c>
      <c r="S325">
        <v>5.0979806910041576</v>
      </c>
      <c r="T325">
        <v>4.8280302722125699</v>
      </c>
      <c r="U325">
        <v>4.6899361745869692</v>
      </c>
      <c r="V325">
        <v>4.6066805544596665</v>
      </c>
    </row>
    <row r="326" spans="1:22" x14ac:dyDescent="0.25">
      <c r="B326" s="12">
        <v>3</v>
      </c>
      <c r="C326" s="12">
        <f t="shared" si="5"/>
        <v>4.1321733554038671</v>
      </c>
      <c r="D326">
        <v>4.1267210438723216</v>
      </c>
      <c r="E326">
        <v>4.0163075561656969</v>
      </c>
      <c r="F326">
        <v>3.916219654861202</v>
      </c>
      <c r="G326">
        <v>3.7923821350359597</v>
      </c>
      <c r="H326">
        <v>2.5160797886824988</v>
      </c>
      <c r="I326" t="s">
        <v>58</v>
      </c>
      <c r="J326">
        <v>4.0896315088000694</v>
      </c>
      <c r="K326">
        <v>4.2334391876814861</v>
      </c>
      <c r="L326">
        <v>3.9412421837833267</v>
      </c>
      <c r="M326">
        <v>4.2930561178184981</v>
      </c>
      <c r="N326">
        <v>3.5082028857224823</v>
      </c>
      <c r="O326">
        <v>3.7523117720083787</v>
      </c>
      <c r="P326">
        <v>4.2282171663660808</v>
      </c>
      <c r="Q326">
        <v>4.1663068760204247</v>
      </c>
      <c r="R326">
        <v>4.1797132047586505</v>
      </c>
      <c r="S326">
        <v>4.3238382544436238</v>
      </c>
      <c r="T326">
        <v>3.7349667012444976</v>
      </c>
      <c r="U326">
        <v>3.5678500194258502</v>
      </c>
      <c r="V326" t="s">
        <v>58</v>
      </c>
    </row>
    <row r="327" spans="1:22" x14ac:dyDescent="0.25">
      <c r="B327" s="12">
        <v>4</v>
      </c>
      <c r="C327" s="12">
        <f t="shared" si="5"/>
        <v>3.2601838009779338</v>
      </c>
      <c r="D327">
        <v>3.0772816889704777</v>
      </c>
      <c r="E327">
        <v>3.2431066587107251</v>
      </c>
      <c r="F327">
        <v>2.8255646877094751</v>
      </c>
      <c r="G327">
        <v>2.8578367003157541</v>
      </c>
      <c r="H327" t="s">
        <v>58</v>
      </c>
      <c r="I327" t="s">
        <v>58</v>
      </c>
      <c r="J327" t="s">
        <v>58</v>
      </c>
      <c r="K327">
        <v>3.4508183831871149</v>
      </c>
      <c r="L327">
        <v>2.8293959056571572</v>
      </c>
      <c r="M327">
        <v>3.4120940871758285</v>
      </c>
      <c r="N327" t="s">
        <v>58</v>
      </c>
      <c r="O327">
        <v>2.5200272915055337</v>
      </c>
      <c r="P327">
        <v>3.0546603386613045</v>
      </c>
      <c r="Q327">
        <v>3.4225931350007395</v>
      </c>
      <c r="R327">
        <v>3.2102046055915525</v>
      </c>
      <c r="S327">
        <v>3.7131254282413781</v>
      </c>
      <c r="T327">
        <v>2.6197518984766264</v>
      </c>
      <c r="U327" t="s">
        <v>58</v>
      </c>
      <c r="V327" t="s">
        <v>58</v>
      </c>
    </row>
    <row r="328" spans="1:22" x14ac:dyDescent="0.25">
      <c r="B328" s="12">
        <v>5</v>
      </c>
      <c r="C328" s="12">
        <f>IF(0&lt;10^C297-10^(C$28*$B328+C$29),LOG(10^C297-10^(C$28*$B328+C$29)),"")</f>
        <v>2.1859341075481824</v>
      </c>
      <c r="D328" t="s">
        <v>58</v>
      </c>
      <c r="E328" t="s">
        <v>58</v>
      </c>
      <c r="F328">
        <v>1.7567642744065204</v>
      </c>
      <c r="G328" t="s">
        <v>58</v>
      </c>
      <c r="H328">
        <v>2.0317261401819193</v>
      </c>
      <c r="I328">
        <v>2.9696305717604878</v>
      </c>
      <c r="J328" t="s">
        <v>58</v>
      </c>
      <c r="K328" t="s">
        <v>58</v>
      </c>
      <c r="L328" t="s">
        <v>58</v>
      </c>
      <c r="M328">
        <v>2.1306344282839369</v>
      </c>
      <c r="N328" t="s">
        <v>58</v>
      </c>
      <c r="O328">
        <v>1.1977530404999315</v>
      </c>
      <c r="P328" t="s">
        <v>58</v>
      </c>
      <c r="Q328" t="s">
        <v>58</v>
      </c>
      <c r="R328" t="s">
        <v>58</v>
      </c>
      <c r="S328" t="s">
        <v>58</v>
      </c>
      <c r="T328" t="s">
        <v>58</v>
      </c>
      <c r="U328" t="s">
        <v>58</v>
      </c>
      <c r="V328">
        <v>2.8773092770383477</v>
      </c>
    </row>
    <row r="329" spans="1:22" x14ac:dyDescent="0.25">
      <c r="B329" s="12">
        <v>6</v>
      </c>
    </row>
    <row r="330" spans="1:22" x14ac:dyDescent="0.25">
      <c r="B330" s="12">
        <v>7</v>
      </c>
    </row>
    <row r="331" spans="1:22" x14ac:dyDescent="0.25">
      <c r="B331" s="12">
        <v>8</v>
      </c>
    </row>
    <row r="332" spans="1:22" x14ac:dyDescent="0.25">
      <c r="B332" s="12">
        <v>9</v>
      </c>
    </row>
    <row r="333" spans="1:22" x14ac:dyDescent="0.25">
      <c r="B333" s="12">
        <v>10</v>
      </c>
    </row>
    <row r="334" spans="1:22" x14ac:dyDescent="0.25">
      <c r="B334" s="12">
        <v>11.5</v>
      </c>
    </row>
    <row r="335" spans="1:22" x14ac:dyDescent="0.25">
      <c r="B335" s="12">
        <v>13</v>
      </c>
    </row>
    <row r="336" spans="1:22" x14ac:dyDescent="0.25">
      <c r="B336" s="12">
        <v>14.5</v>
      </c>
    </row>
    <row r="337" spans="2:2" x14ac:dyDescent="0.25">
      <c r="B337" s="12">
        <v>16</v>
      </c>
    </row>
    <row r="338" spans="2:2" x14ac:dyDescent="0.25">
      <c r="B338" s="12">
        <v>17.5</v>
      </c>
    </row>
    <row r="339" spans="2:2" x14ac:dyDescent="0.25">
      <c r="B339" s="12">
        <v>19</v>
      </c>
    </row>
    <row r="340" spans="2:2" x14ac:dyDescent="0.25">
      <c r="B340" s="12">
        <v>20.5</v>
      </c>
    </row>
    <row r="341" spans="2:2" x14ac:dyDescent="0.25">
      <c r="B341" s="12">
        <v>22</v>
      </c>
    </row>
    <row r="342" spans="2:2" x14ac:dyDescent="0.25">
      <c r="B342" s="12">
        <v>23.5</v>
      </c>
    </row>
    <row r="343" spans="2:2" x14ac:dyDescent="0.25">
      <c r="B343" s="12">
        <v>25</v>
      </c>
    </row>
    <row r="344" spans="2:2" x14ac:dyDescent="0.25">
      <c r="B344" s="12">
        <v>26.5</v>
      </c>
    </row>
    <row r="345" spans="2:2" x14ac:dyDescent="0.25">
      <c r="B345" s="12">
        <v>28</v>
      </c>
    </row>
    <row r="346" spans="2:2" x14ac:dyDescent="0.25">
      <c r="B346" s="12">
        <v>29.5</v>
      </c>
    </row>
    <row r="347" spans="2:2" x14ac:dyDescent="0.25">
      <c r="B347" s="12">
        <v>31</v>
      </c>
    </row>
    <row r="348" spans="2:2" x14ac:dyDescent="0.25">
      <c r="B348" s="12">
        <v>32.5</v>
      </c>
    </row>
    <row r="349" spans="2:2" x14ac:dyDescent="0.25">
      <c r="B349" s="12">
        <v>34</v>
      </c>
    </row>
    <row r="350" spans="2:2" x14ac:dyDescent="0.25">
      <c r="B350" s="12">
        <v>35.5</v>
      </c>
    </row>
    <row r="351" spans="2:2" x14ac:dyDescent="0.25">
      <c r="B351" s="12">
        <v>37</v>
      </c>
    </row>
    <row r="352" spans="2:2" x14ac:dyDescent="0.25">
      <c r="B352" s="12">
        <v>38.5</v>
      </c>
    </row>
    <row r="353" spans="2:2" x14ac:dyDescent="0.25">
      <c r="B353" s="12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2016-08-24T19:21:19Z</dcterms:modified>
</cp:coreProperties>
</file>